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threadedComments/threadedComment4.xml" ContentType="application/vnd.ms-excel.threaded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\examples\"/>
    </mc:Choice>
  </mc:AlternateContent>
  <xr:revisionPtr revIDLastSave="0" documentId="13_ncr:1_{47C2051B-D3EA-4998-BAAB-C00960E8C468}" xr6:coauthVersionLast="47" xr6:coauthVersionMax="47" xr10:uidLastSave="{00000000-0000-0000-0000-000000000000}"/>
  <bookViews>
    <workbookView xWindow="0" yWindow="0" windowWidth="19200" windowHeight="15600" tabRatio="611" activeTab="2" xr2:uid="{00000000-000D-0000-FFFF-FFFF00000000}"/>
  </bookViews>
  <sheets>
    <sheet name="Demand" sheetId="53" r:id="rId1"/>
    <sheet name="Supply" sheetId="54" r:id="rId2"/>
    <sheet name="Scenario" sheetId="55" r:id="rId3"/>
    <sheet name="variables" sheetId="70" state="hidden" r:id="rId4"/>
    <sheet name="Rules" sheetId="56" state="hidden" r:id="rId5"/>
    <sheet name="유형화" sheetId="28" state="hidden" r:id="rId6"/>
    <sheet name="시나리오" sheetId="68" state="hidden" r:id="rId7"/>
    <sheet name="Inputdata" sheetId="60" r:id="rId8"/>
    <sheet name="ES" sheetId="64" r:id="rId9"/>
    <sheet name="control" sheetId="1" r:id="rId10"/>
    <sheet name="TechDB" sheetId="61" state="hidden" r:id="rId11"/>
    <sheet name="Hourly" sheetId="4" state="hidden" r:id="rId12"/>
    <sheet name="Potential" sheetId="48" state="hidden" r:id="rId13"/>
    <sheet name="hourly1" sheetId="29" state="hidden" r:id="rId14"/>
    <sheet name="1.수요도시형" sheetId="63" state="hidden" r:id="rId15"/>
    <sheet name="유형화_수요형" sheetId="30" state="hidden" r:id="rId16"/>
    <sheet name="주거중심형" sheetId="31" state="hidden" r:id="rId17"/>
    <sheet name="상업중심형" sheetId="32" state="hidden" r:id="rId18"/>
    <sheet name="교통연계형" sheetId="33" state="hidden" r:id="rId19"/>
    <sheet name="2.산업중심형" sheetId="66" state="hidden" r:id="rId20"/>
    <sheet name="산업중심형" sheetId="38" state="hidden" r:id="rId21"/>
    <sheet name="온산국가산업단지 2050" sheetId="69" state="hidden" r:id="rId22"/>
    <sheet name="3.항만연계형" sheetId="65" state="hidden" r:id="rId23"/>
    <sheet name="항만인프라형" sheetId="43" state="hidden" r:id="rId24"/>
    <sheet name="해상풍력연계형" sheetId="45" state="hidden" r:id="rId25"/>
    <sheet name="4.농어촌연계형" sheetId="67" state="hidden" r:id="rId26"/>
    <sheet name="농어촌지역형(농촌)" sheetId="40" state="hidden" r:id="rId27"/>
    <sheet name="농어촌지역형(어촌)" sheetId="41" state="hidden" r:id="rId28"/>
    <sheet name="참고_농어촌연계형 자료" sheetId="59" state="hidden" r:id="rId29"/>
    <sheet name="환경연계형" sheetId="34" state="hidden" r:id="rId30"/>
    <sheet name="발전연계형" sheetId="37" state="hidden" r:id="rId31"/>
    <sheet name="농어촌지역형_자료" sheetId="42" state="hidden" r:id="rId32"/>
    <sheet name="환경연계형(물재생센터)" sheetId="35" state="hidden" r:id="rId33"/>
    <sheet name="환경연계형(자원회수)" sheetId="36" state="hidden" r:id="rId34"/>
    <sheet name="참고_산업단지연계형" sheetId="58" state="hidden" r:id="rId35"/>
  </sheets>
  <externalReferences>
    <externalReference r:id="rId3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8" i="1" l="1"/>
  <c r="H29" i="55" l="1"/>
  <c r="H27" i="55"/>
  <c r="H28" i="55"/>
  <c r="J75" i="28"/>
  <c r="N43" i="54" l="1"/>
  <c r="E42" i="54" s="1"/>
  <c r="AC51" i="38" l="1"/>
  <c r="I5" i="70" l="1"/>
  <c r="I6" i="70" s="1"/>
  <c r="I7" i="70" s="1"/>
  <c r="I8" i="70" s="1"/>
  <c r="I9" i="70" s="1"/>
  <c r="I10" i="70" s="1"/>
  <c r="I11" i="70" s="1"/>
  <c r="I12" i="70" s="1"/>
  <c r="I13" i="70" s="1"/>
  <c r="I14" i="70" s="1"/>
  <c r="I15" i="70" s="1"/>
  <c r="I16" i="70" s="1"/>
  <c r="I17" i="70" s="1"/>
  <c r="I18" i="70" s="1"/>
  <c r="I19" i="70" s="1"/>
  <c r="I20" i="70" s="1"/>
  <c r="I21" i="70" s="1"/>
  <c r="I22" i="70" s="1"/>
  <c r="I23" i="70" s="1"/>
  <c r="I24" i="70" s="1"/>
  <c r="I25" i="70" s="1"/>
  <c r="I26" i="70" s="1"/>
  <c r="I27" i="70" s="1"/>
  <c r="I28" i="70" s="1"/>
  <c r="I29" i="70" s="1"/>
  <c r="I30" i="70" s="1"/>
  <c r="I31" i="70" s="1"/>
  <c r="I32" i="70" s="1"/>
  <c r="I33" i="70" s="1"/>
  <c r="I34" i="70" s="1"/>
  <c r="I35" i="70" s="1"/>
  <c r="I36" i="70" s="1"/>
  <c r="I37" i="70" s="1"/>
  <c r="I38" i="70" s="1"/>
  <c r="I39" i="70" s="1"/>
  <c r="I40" i="70" s="1"/>
  <c r="I41" i="70" s="1"/>
  <c r="I42" i="70" s="1"/>
  <c r="I43" i="70" s="1"/>
  <c r="I44" i="70" s="1"/>
  <c r="I45" i="70" s="1"/>
  <c r="I46" i="70" s="1"/>
  <c r="I47" i="70" s="1"/>
  <c r="I48" i="70" s="1"/>
  <c r="I49" i="70" s="1"/>
  <c r="I50" i="70" s="1"/>
  <c r="I51" i="70" s="1"/>
  <c r="I52" i="70" s="1"/>
  <c r="I53" i="70" s="1"/>
  <c r="I54" i="70" s="1"/>
  <c r="I55" i="70" s="1"/>
  <c r="I56" i="70" s="1"/>
  <c r="I57" i="70" s="1"/>
  <c r="I58" i="70" s="1"/>
  <c r="I59" i="70" s="1"/>
  <c r="I60" i="70" s="1"/>
  <c r="I61" i="70" s="1"/>
  <c r="I62" i="70" s="1"/>
  <c r="I63" i="70" s="1"/>
  <c r="I64" i="70" s="1"/>
  <c r="I65" i="70" s="1"/>
  <c r="I66" i="70" s="1"/>
  <c r="I67" i="70" s="1"/>
  <c r="I68" i="70" s="1"/>
  <c r="I69" i="70" s="1"/>
  <c r="I70" i="70" s="1"/>
  <c r="I71" i="70" s="1"/>
  <c r="I72" i="70" s="1"/>
  <c r="I73" i="70" s="1"/>
  <c r="I74" i="70" s="1"/>
  <c r="I75" i="70" s="1"/>
  <c r="I76" i="70" s="1"/>
  <c r="I77" i="70" s="1"/>
  <c r="I78" i="70" s="1"/>
  <c r="I79" i="70" s="1"/>
  <c r="I80" i="70" s="1"/>
  <c r="I81" i="70" s="1"/>
  <c r="I82" i="70" s="1"/>
  <c r="I83" i="70" s="1"/>
  <c r="I84" i="70" s="1"/>
  <c r="I85" i="70" s="1"/>
  <c r="I86" i="70" s="1"/>
  <c r="I87" i="70" s="1"/>
  <c r="I88" i="70" s="1"/>
  <c r="I89" i="70" s="1"/>
  <c r="I90" i="70" s="1"/>
  <c r="I91" i="70" s="1"/>
  <c r="I92" i="70" s="1"/>
  <c r="I93" i="70" s="1"/>
  <c r="I94" i="70" s="1"/>
  <c r="I95" i="70" s="1"/>
  <c r="I96" i="70" s="1"/>
  <c r="I97" i="70" s="1"/>
  <c r="I98" i="70" s="1"/>
  <c r="I99" i="70" s="1"/>
  <c r="I100" i="70" s="1"/>
  <c r="I101" i="70" s="1"/>
  <c r="I102" i="70" s="1"/>
  <c r="I103" i="70" s="1"/>
  <c r="I104" i="70" s="1"/>
  <c r="I105" i="70" s="1"/>
  <c r="I106" i="70" s="1"/>
  <c r="I107" i="70" s="1"/>
  <c r="I108" i="70" s="1"/>
  <c r="I109" i="70" s="1"/>
  <c r="I110" i="70" s="1"/>
  <c r="I111" i="70" s="1"/>
  <c r="I112" i="70" s="1"/>
  <c r="I113" i="70" s="1"/>
  <c r="I114" i="70" s="1"/>
  <c r="I115" i="70" s="1"/>
  <c r="I116" i="70" s="1"/>
  <c r="I117" i="70" s="1"/>
  <c r="I118" i="70" s="1"/>
  <c r="I119" i="70" s="1"/>
  <c r="I120" i="70" s="1"/>
  <c r="I121" i="70" s="1"/>
  <c r="I122" i="70" s="1"/>
  <c r="I123" i="70" s="1"/>
  <c r="I124" i="70" s="1"/>
  <c r="I125" i="70" s="1"/>
  <c r="I126" i="70" s="1"/>
  <c r="I127" i="70" s="1"/>
  <c r="I128" i="70" s="1"/>
  <c r="I129" i="70" s="1"/>
  <c r="I130" i="70" s="1"/>
  <c r="I131" i="70" s="1"/>
  <c r="I132" i="70" s="1"/>
  <c r="I133" i="70" s="1"/>
  <c r="I134" i="70" s="1"/>
  <c r="I135" i="70" s="1"/>
  <c r="I136" i="70" s="1"/>
  <c r="I137" i="70" s="1"/>
  <c r="I138" i="70" s="1"/>
  <c r="I139" i="70" s="1"/>
  <c r="I140" i="70" s="1"/>
  <c r="I141" i="70" s="1"/>
  <c r="I142" i="70" s="1"/>
  <c r="I143" i="70" s="1"/>
  <c r="I144" i="70" s="1"/>
  <c r="I145" i="70" s="1"/>
  <c r="I146" i="70" s="1"/>
  <c r="I147" i="70" s="1"/>
  <c r="I148" i="70" s="1"/>
  <c r="I149" i="70" s="1"/>
  <c r="I150" i="70" s="1"/>
  <c r="I151" i="70" s="1"/>
  <c r="I152" i="70" s="1"/>
  <c r="I153" i="70" s="1"/>
  <c r="I154" i="70" s="1"/>
  <c r="I155" i="70" s="1"/>
  <c r="I156" i="70" s="1"/>
  <c r="I157" i="70" s="1"/>
  <c r="I158" i="70" s="1"/>
  <c r="I159" i="70" s="1"/>
  <c r="I160" i="70" s="1"/>
  <c r="I161" i="70" s="1"/>
  <c r="I162" i="70" s="1"/>
  <c r="I163" i="70" s="1"/>
  <c r="I164" i="70" s="1"/>
  <c r="I165" i="70" s="1"/>
  <c r="I166" i="70" s="1"/>
  <c r="I167" i="70" s="1"/>
  <c r="I168" i="70" s="1"/>
  <c r="I169" i="70" s="1"/>
  <c r="I170" i="70" s="1"/>
  <c r="I171" i="70" s="1"/>
  <c r="I172" i="70" s="1"/>
  <c r="I173" i="70" s="1"/>
  <c r="I174" i="70" s="1"/>
  <c r="I175" i="70" s="1"/>
  <c r="I176" i="70" s="1"/>
  <c r="I177" i="70" s="1"/>
  <c r="I178" i="70" s="1"/>
  <c r="I179" i="70" s="1"/>
  <c r="I180" i="70" s="1"/>
  <c r="I181" i="70" s="1"/>
  <c r="I182" i="70" s="1"/>
  <c r="I183" i="70" s="1"/>
  <c r="I184" i="70" s="1"/>
  <c r="I185" i="70" s="1"/>
  <c r="I186" i="70" s="1"/>
  <c r="I187" i="70" s="1"/>
  <c r="I188" i="70" s="1"/>
  <c r="I189" i="70" s="1"/>
  <c r="I190" i="70" s="1"/>
  <c r="I191" i="70" s="1"/>
  <c r="I192" i="70" s="1"/>
  <c r="I193" i="70" s="1"/>
  <c r="I194" i="70" s="1"/>
  <c r="I195" i="70" s="1"/>
  <c r="I196" i="70" s="1"/>
  <c r="I197" i="70" s="1"/>
  <c r="I198" i="70" s="1"/>
  <c r="I199" i="70" s="1"/>
  <c r="I200" i="70" s="1"/>
  <c r="I201" i="70" s="1"/>
  <c r="I202" i="70" s="1"/>
  <c r="I203" i="70" s="1"/>
  <c r="I204" i="70" s="1"/>
  <c r="I205" i="70" s="1"/>
  <c r="I206" i="70" s="1"/>
  <c r="I207" i="70" s="1"/>
  <c r="I208" i="70" s="1"/>
  <c r="I209" i="70" s="1"/>
  <c r="I210" i="70" s="1"/>
  <c r="I211" i="70" s="1"/>
  <c r="I212" i="70" s="1"/>
  <c r="I213" i="70" s="1"/>
  <c r="I214" i="70" s="1"/>
  <c r="I215" i="70" s="1"/>
  <c r="I216" i="70" s="1"/>
  <c r="I217" i="70" s="1"/>
  <c r="I218" i="70" s="1"/>
  <c r="I219" i="70" s="1"/>
  <c r="I220" i="70" s="1"/>
  <c r="I221" i="70" s="1"/>
  <c r="I222" i="70" s="1"/>
  <c r="I223" i="70" s="1"/>
  <c r="I224" i="70" s="1"/>
  <c r="I225" i="70" s="1"/>
  <c r="I226" i="70" s="1"/>
  <c r="I227" i="70" s="1"/>
  <c r="I228" i="70" s="1"/>
  <c r="I229" i="70" s="1"/>
  <c r="I230" i="70" s="1"/>
  <c r="I231" i="70" s="1"/>
  <c r="I232" i="70" s="1"/>
  <c r="I233" i="70" s="1"/>
  <c r="I234" i="70" s="1"/>
  <c r="I235" i="70" s="1"/>
  <c r="I236" i="70" s="1"/>
  <c r="I237" i="70" s="1"/>
  <c r="I238" i="70" s="1"/>
  <c r="I239" i="70" s="1"/>
  <c r="I4" i="70"/>
  <c r="I3" i="70"/>
  <c r="I2" i="70"/>
  <c r="P8763" i="29" l="1"/>
  <c r="O8763" i="29"/>
  <c r="U43" i="38"/>
  <c r="S43" i="38"/>
  <c r="I33" i="55"/>
  <c r="I32" i="55"/>
  <c r="I31" i="55"/>
  <c r="I30" i="55"/>
  <c r="I28" i="55"/>
  <c r="I27" i="55"/>
  <c r="H69" i="55"/>
  <c r="H68" i="55"/>
  <c r="I45" i="55"/>
  <c r="I44" i="55"/>
  <c r="I43" i="55"/>
  <c r="I42" i="55"/>
  <c r="I38" i="55"/>
  <c r="I37" i="55"/>
  <c r="I36" i="55"/>
  <c r="I35" i="55"/>
  <c r="I4" i="55"/>
  <c r="E32" i="64" s="1"/>
  <c r="E43" i="28"/>
  <c r="R58" i="69"/>
  <c r="L129" i="38"/>
  <c r="I134" i="38"/>
  <c r="I133" i="38"/>
  <c r="E134" i="38"/>
  <c r="E133" i="38"/>
  <c r="K136" i="38"/>
  <c r="K135" i="38"/>
  <c r="J137" i="38"/>
  <c r="H137" i="38"/>
  <c r="F137" i="38"/>
  <c r="G132" i="38"/>
  <c r="G137" i="38" s="1"/>
  <c r="I132" i="38"/>
  <c r="D132" i="38"/>
  <c r="K128" i="38"/>
  <c r="K127" i="38"/>
  <c r="K126" i="38"/>
  <c r="K125" i="38"/>
  <c r="K124" i="38"/>
  <c r="J129" i="38"/>
  <c r="I129" i="38"/>
  <c r="H129" i="38"/>
  <c r="G129" i="38"/>
  <c r="F129" i="38"/>
  <c r="E129" i="38"/>
  <c r="D129" i="38"/>
  <c r="J128" i="38"/>
  <c r="I128" i="38"/>
  <c r="H128" i="38"/>
  <c r="G128" i="38"/>
  <c r="F128" i="38"/>
  <c r="E128" i="38"/>
  <c r="D128" i="38"/>
  <c r="D127" i="38"/>
  <c r="E127" i="38"/>
  <c r="F127" i="38"/>
  <c r="G127" i="38"/>
  <c r="H127" i="38"/>
  <c r="I127" i="38"/>
  <c r="J127" i="38"/>
  <c r="J126" i="38"/>
  <c r="I126" i="38"/>
  <c r="H126" i="38"/>
  <c r="G126" i="38"/>
  <c r="F126" i="38"/>
  <c r="D126" i="38"/>
  <c r="D125" i="38"/>
  <c r="F125" i="38"/>
  <c r="G125" i="38"/>
  <c r="H125" i="38"/>
  <c r="I125" i="38"/>
  <c r="J125" i="38"/>
  <c r="J124" i="38"/>
  <c r="I124" i="38"/>
  <c r="H124" i="38"/>
  <c r="G124" i="38"/>
  <c r="F124" i="38"/>
  <c r="E124" i="38"/>
  <c r="K121" i="38"/>
  <c r="J121" i="38"/>
  <c r="I121" i="38"/>
  <c r="H121" i="38"/>
  <c r="G121" i="38"/>
  <c r="F121" i="38"/>
  <c r="E121" i="38"/>
  <c r="D121" i="38"/>
  <c r="K120" i="38"/>
  <c r="K119" i="38"/>
  <c r="K118" i="38"/>
  <c r="K117" i="38"/>
  <c r="K116" i="38"/>
  <c r="E126" i="38"/>
  <c r="E118" i="38"/>
  <c r="E125" i="38"/>
  <c r="E117" i="38"/>
  <c r="D124" i="38"/>
  <c r="D116" i="38"/>
  <c r="AF4" i="69"/>
  <c r="AF5" i="69"/>
  <c r="AF6" i="69"/>
  <c r="AF7" i="69"/>
  <c r="AF8" i="69"/>
  <c r="AF9" i="69"/>
  <c r="AC13" i="69"/>
  <c r="AD13" i="69"/>
  <c r="AE13" i="69"/>
  <c r="AF13" i="69"/>
  <c r="AG13" i="69"/>
  <c r="AH13" i="69"/>
  <c r="AI13" i="69"/>
  <c r="AC14" i="69"/>
  <c r="AD14" i="69"/>
  <c r="AE14" i="69"/>
  <c r="AF14" i="69"/>
  <c r="AG14" i="69"/>
  <c r="AH14" i="69"/>
  <c r="AI14" i="69"/>
  <c r="AC15" i="69"/>
  <c r="AD15" i="69"/>
  <c r="AE15" i="69"/>
  <c r="AF15" i="69"/>
  <c r="AG15" i="69"/>
  <c r="AH15" i="69"/>
  <c r="AI15" i="69"/>
  <c r="AC16" i="69"/>
  <c r="AD16" i="69"/>
  <c r="AE16" i="69"/>
  <c r="AF16" i="69"/>
  <c r="AG16" i="69"/>
  <c r="AH16" i="69"/>
  <c r="AI16" i="69"/>
  <c r="B23" i="69"/>
  <c r="I23" i="69" s="1"/>
  <c r="C23" i="69"/>
  <c r="D23" i="69"/>
  <c r="E23" i="69"/>
  <c r="F23" i="69"/>
  <c r="G23" i="69"/>
  <c r="H23" i="69"/>
  <c r="P23" i="69"/>
  <c r="Q23" i="69"/>
  <c r="Q50" i="69" s="1"/>
  <c r="R23" i="69"/>
  <c r="R28" i="69" s="1"/>
  <c r="S23" i="69"/>
  <c r="S50" i="69" s="1"/>
  <c r="T23" i="69"/>
  <c r="T28" i="69" s="1"/>
  <c r="U23" i="69"/>
  <c r="U28" i="69" s="1"/>
  <c r="AO23" i="69"/>
  <c r="I24" i="69"/>
  <c r="O24" i="69"/>
  <c r="P24" i="69"/>
  <c r="Q24" i="69"/>
  <c r="R24" i="69"/>
  <c r="S24" i="69"/>
  <c r="T24" i="69"/>
  <c r="U24" i="69"/>
  <c r="U51" i="69" s="1"/>
  <c r="U59" i="69" s="1"/>
  <c r="V24" i="69"/>
  <c r="AN24" i="69"/>
  <c r="AO24" i="69"/>
  <c r="B25" i="69"/>
  <c r="I25" i="69" s="1"/>
  <c r="C25" i="69"/>
  <c r="C33" i="69" s="1"/>
  <c r="D25" i="69"/>
  <c r="D28" i="69" s="1"/>
  <c r="D36" i="69" s="1"/>
  <c r="E25" i="69"/>
  <c r="R25" i="69" s="1"/>
  <c r="R52" i="69" s="1"/>
  <c r="F25" i="69"/>
  <c r="G25" i="69"/>
  <c r="H25" i="69"/>
  <c r="S25" i="69"/>
  <c r="T25" i="69"/>
  <c r="U25" i="69"/>
  <c r="AC25" i="69"/>
  <c r="AC31" i="69" s="1"/>
  <c r="AD25" i="69"/>
  <c r="AD17" i="69" s="1"/>
  <c r="AE25" i="69"/>
  <c r="AE31" i="69" s="1"/>
  <c r="AF25" i="69"/>
  <c r="AF31" i="69" s="1"/>
  <c r="AG25" i="69"/>
  <c r="AG17" i="69" s="1"/>
  <c r="AH25" i="69"/>
  <c r="AH17" i="69" s="1"/>
  <c r="AI25" i="69"/>
  <c r="AI17" i="69" s="1"/>
  <c r="AK25" i="69"/>
  <c r="I26" i="69"/>
  <c r="O26" i="69"/>
  <c r="P26" i="69"/>
  <c r="Q26" i="69"/>
  <c r="R26" i="69"/>
  <c r="R53" i="69" s="1"/>
  <c r="R61" i="69" s="1"/>
  <c r="S26" i="69"/>
  <c r="S53" i="69" s="1"/>
  <c r="S61" i="69" s="1"/>
  <c r="T26" i="69"/>
  <c r="T53" i="69" s="1"/>
  <c r="T61" i="69" s="1"/>
  <c r="U26" i="69"/>
  <c r="U53" i="69" s="1"/>
  <c r="U61" i="69" s="1"/>
  <c r="V26" i="69"/>
  <c r="B27" i="69"/>
  <c r="I27" i="69" s="1"/>
  <c r="C27" i="69"/>
  <c r="C35" i="69" s="1"/>
  <c r="D27" i="69"/>
  <c r="Q27" i="69" s="1"/>
  <c r="Q54" i="69" s="1"/>
  <c r="E27" i="69"/>
  <c r="F27" i="69"/>
  <c r="G27" i="69"/>
  <c r="H27" i="69"/>
  <c r="R27" i="69"/>
  <c r="S27" i="69"/>
  <c r="T27" i="69"/>
  <c r="U27" i="69"/>
  <c r="AC27" i="69"/>
  <c r="AD27" i="69"/>
  <c r="AE27" i="69"/>
  <c r="AF27" i="69"/>
  <c r="AG27" i="69"/>
  <c r="AH27" i="69"/>
  <c r="AI27" i="69"/>
  <c r="F28" i="69"/>
  <c r="F36" i="69" s="1"/>
  <c r="G28" i="69"/>
  <c r="G36" i="69" s="1"/>
  <c r="H28" i="69"/>
  <c r="H36" i="69" s="1"/>
  <c r="AC28" i="69"/>
  <c r="AD28" i="69"/>
  <c r="AE28" i="69"/>
  <c r="AF28" i="69"/>
  <c r="AG28" i="69"/>
  <c r="AH28" i="69"/>
  <c r="AI28" i="69"/>
  <c r="AC29" i="69"/>
  <c r="AD29" i="69"/>
  <c r="AE29" i="69"/>
  <c r="AF29" i="69"/>
  <c r="AG29" i="69"/>
  <c r="AH29" i="69"/>
  <c r="AI29" i="69"/>
  <c r="AC30" i="69"/>
  <c r="AD30" i="69"/>
  <c r="AE30" i="69"/>
  <c r="AF30" i="69"/>
  <c r="AG30" i="69"/>
  <c r="AH30" i="69"/>
  <c r="AI30" i="69"/>
  <c r="B31" i="69"/>
  <c r="C31" i="69"/>
  <c r="D31" i="69"/>
  <c r="E31" i="69"/>
  <c r="F31" i="69"/>
  <c r="G31" i="69"/>
  <c r="H31" i="69"/>
  <c r="B32" i="69"/>
  <c r="C32" i="69"/>
  <c r="D32" i="69"/>
  <c r="E32" i="69"/>
  <c r="F32" i="69"/>
  <c r="G32" i="69"/>
  <c r="H32" i="69"/>
  <c r="I32" i="69"/>
  <c r="P32" i="69"/>
  <c r="P37" i="69" s="1"/>
  <c r="F33" i="69"/>
  <c r="G33" i="69"/>
  <c r="H33" i="69"/>
  <c r="B34" i="69"/>
  <c r="C34" i="69"/>
  <c r="D34" i="69"/>
  <c r="E34" i="69"/>
  <c r="F34" i="69"/>
  <c r="G34" i="69"/>
  <c r="H34" i="69"/>
  <c r="I34" i="69"/>
  <c r="E35" i="69"/>
  <c r="F35" i="69"/>
  <c r="G35" i="69"/>
  <c r="H35" i="69"/>
  <c r="U35" i="69"/>
  <c r="O36" i="69" s="1"/>
  <c r="I40" i="69"/>
  <c r="C39" i="69" s="1"/>
  <c r="I41" i="69"/>
  <c r="B49" i="69" s="1"/>
  <c r="S42" i="69"/>
  <c r="S47" i="69"/>
  <c r="V47" i="69"/>
  <c r="AO47" i="69"/>
  <c r="AP47" i="69"/>
  <c r="AO48" i="69"/>
  <c r="AP48" i="69"/>
  <c r="P50" i="69"/>
  <c r="U50" i="69"/>
  <c r="O51" i="69"/>
  <c r="P51" i="69"/>
  <c r="Q51" i="69"/>
  <c r="Q59" i="69" s="1"/>
  <c r="R51" i="69"/>
  <c r="R59" i="69" s="1"/>
  <c r="S51" i="69"/>
  <c r="T51" i="69"/>
  <c r="S52" i="69"/>
  <c r="G53" i="69"/>
  <c r="O53" i="69"/>
  <c r="V53" i="69" s="1"/>
  <c r="P53" i="69"/>
  <c r="Q53" i="69"/>
  <c r="Q61" i="69" s="1"/>
  <c r="G54" i="69"/>
  <c r="R54" i="69"/>
  <c r="S54" i="69"/>
  <c r="S62" i="69" s="1"/>
  <c r="T54" i="69"/>
  <c r="T62" i="69" s="1"/>
  <c r="U54" i="69"/>
  <c r="U62" i="69" s="1"/>
  <c r="F57" i="69"/>
  <c r="U58" i="69"/>
  <c r="O59" i="69"/>
  <c r="P59" i="69"/>
  <c r="S59" i="69"/>
  <c r="T59" i="69"/>
  <c r="S60" i="69"/>
  <c r="O61" i="69"/>
  <c r="P61" i="69"/>
  <c r="A66" i="69"/>
  <c r="A67" i="69"/>
  <c r="A69" i="69"/>
  <c r="D70" i="69" s="1"/>
  <c r="D71" i="69"/>
  <c r="D72" i="69"/>
  <c r="F17" i="63"/>
  <c r="D17" i="63"/>
  <c r="D24" i="63"/>
  <c r="C24" i="63"/>
  <c r="C14" i="63"/>
  <c r="D14" i="63" s="1"/>
  <c r="P29" i="63"/>
  <c r="P24" i="63"/>
  <c r="O43" i="63"/>
  <c r="H36" i="55" s="1"/>
  <c r="O38" i="63"/>
  <c r="H38" i="55" s="1"/>
  <c r="H37" i="55"/>
  <c r="E11" i="63"/>
  <c r="E10" i="63"/>
  <c r="E9" i="63"/>
  <c r="F9" i="63" s="1"/>
  <c r="F11" i="63" s="1"/>
  <c r="C11" i="63"/>
  <c r="C10" i="63"/>
  <c r="C9" i="63"/>
  <c r="D9" i="63" s="1"/>
  <c r="D11" i="63" s="1"/>
  <c r="F8" i="63"/>
  <c r="D8" i="63"/>
  <c r="AJ30" i="69" l="1"/>
  <c r="AJ28" i="69"/>
  <c r="AJ29" i="69"/>
  <c r="AI31" i="69"/>
  <c r="AG31" i="69"/>
  <c r="AC17" i="69"/>
  <c r="AE17" i="69"/>
  <c r="AH31" i="69"/>
  <c r="AJ27" i="69"/>
  <c r="J144" i="38"/>
  <c r="J152" i="38" s="1"/>
  <c r="E33" i="64"/>
  <c r="I48" i="55"/>
  <c r="D140" i="38"/>
  <c r="D148" i="38" s="1"/>
  <c r="E140" i="38"/>
  <c r="E148" i="38" s="1"/>
  <c r="F140" i="38"/>
  <c r="F148" i="38" s="1"/>
  <c r="G140" i="38"/>
  <c r="H142" i="38"/>
  <c r="H150" i="38" s="1"/>
  <c r="H144" i="38"/>
  <c r="H152" i="38" s="1"/>
  <c r="I144" i="38"/>
  <c r="I152" i="38" s="1"/>
  <c r="E34" i="64"/>
  <c r="E35" i="64"/>
  <c r="E26" i="64"/>
  <c r="E31" i="64"/>
  <c r="H140" i="38"/>
  <c r="H148" i="38" s="1"/>
  <c r="E142" i="38"/>
  <c r="E150" i="38" s="1"/>
  <c r="F142" i="38"/>
  <c r="F150" i="38" s="1"/>
  <c r="G142" i="38"/>
  <c r="I142" i="38"/>
  <c r="I150" i="38" s="1"/>
  <c r="J142" i="38"/>
  <c r="J150" i="38" s="1"/>
  <c r="G144" i="38"/>
  <c r="I140" i="38"/>
  <c r="I148" i="38" s="1"/>
  <c r="D143" i="38"/>
  <c r="D151" i="38" s="1"/>
  <c r="I68" i="55"/>
  <c r="J140" i="38"/>
  <c r="J148" i="38" s="1"/>
  <c r="E143" i="38"/>
  <c r="E151" i="38" s="1"/>
  <c r="I67" i="55"/>
  <c r="D141" i="38"/>
  <c r="D149" i="38" s="1"/>
  <c r="F143" i="38"/>
  <c r="F151" i="38" s="1"/>
  <c r="I15" i="55"/>
  <c r="E141" i="38"/>
  <c r="E149" i="38" s="1"/>
  <c r="G143" i="38"/>
  <c r="I7" i="55"/>
  <c r="F141" i="38"/>
  <c r="F149" i="38" s="1"/>
  <c r="H143" i="38"/>
  <c r="H151" i="38" s="1"/>
  <c r="I8" i="55"/>
  <c r="G141" i="38"/>
  <c r="I143" i="38"/>
  <c r="I151" i="38" s="1"/>
  <c r="E27" i="64"/>
  <c r="H141" i="38"/>
  <c r="H149" i="38" s="1"/>
  <c r="J143" i="38"/>
  <c r="J151" i="38" s="1"/>
  <c r="E28" i="64"/>
  <c r="I141" i="38"/>
  <c r="I149" i="38" s="1"/>
  <c r="D144" i="38"/>
  <c r="D152" i="38" s="1"/>
  <c r="E29" i="64"/>
  <c r="J141" i="38"/>
  <c r="J149" i="38" s="1"/>
  <c r="E144" i="38"/>
  <c r="E152" i="38" s="1"/>
  <c r="E30" i="64"/>
  <c r="I47" i="55"/>
  <c r="D142" i="38"/>
  <c r="F144" i="38"/>
  <c r="F152" i="38" s="1"/>
  <c r="I137" i="38"/>
  <c r="K133" i="38"/>
  <c r="K134" i="38"/>
  <c r="K132" i="38"/>
  <c r="D137" i="38"/>
  <c r="E137" i="38"/>
  <c r="K129" i="38"/>
  <c r="V61" i="69"/>
  <c r="V27" i="69"/>
  <c r="I35" i="69"/>
  <c r="V25" i="69"/>
  <c r="I33" i="69"/>
  <c r="I28" i="69"/>
  <c r="I36" i="69" s="1"/>
  <c r="V23" i="69"/>
  <c r="V28" i="69" s="1"/>
  <c r="I31" i="69"/>
  <c r="V51" i="69"/>
  <c r="Q63" i="69"/>
  <c r="S55" i="69"/>
  <c r="S58" i="69"/>
  <c r="S63" i="69" s="1"/>
  <c r="B57" i="69"/>
  <c r="C57" i="69" s="1"/>
  <c r="B35" i="69"/>
  <c r="B33" i="69"/>
  <c r="AD31" i="69"/>
  <c r="C28" i="69"/>
  <c r="C36" i="69" s="1"/>
  <c r="P27" i="69"/>
  <c r="P54" i="69" s="1"/>
  <c r="R62" i="69" s="1"/>
  <c r="Q25" i="69"/>
  <c r="AF17" i="69"/>
  <c r="B28" i="69"/>
  <c r="B36" i="69" s="1"/>
  <c r="O27" i="69"/>
  <c r="O54" i="69" s="1"/>
  <c r="P25" i="69"/>
  <c r="E33" i="69"/>
  <c r="O25" i="69"/>
  <c r="O52" i="69" s="1"/>
  <c r="B61" i="69"/>
  <c r="V59" i="69"/>
  <c r="S28" i="69"/>
  <c r="D35" i="69"/>
  <c r="O23" i="69"/>
  <c r="D33" i="69"/>
  <c r="E28" i="69"/>
  <c r="E36" i="69" s="1"/>
  <c r="C19" i="63"/>
  <c r="E20" i="63"/>
  <c r="E19" i="63"/>
  <c r="E18" i="63"/>
  <c r="C20" i="63"/>
  <c r="C18" i="63"/>
  <c r="D20" i="63"/>
  <c r="C27" i="63" s="1"/>
  <c r="F20" i="63"/>
  <c r="D27" i="63" s="1"/>
  <c r="D18" i="63"/>
  <c r="C25" i="63" s="1"/>
  <c r="F18" i="63"/>
  <c r="D25" i="63" s="1"/>
  <c r="D10" i="63"/>
  <c r="D19" i="63" s="1"/>
  <c r="F10" i="63"/>
  <c r="F19" i="63" s="1"/>
  <c r="D26" i="63" s="1"/>
  <c r="H35" i="55"/>
  <c r="E153" i="38" l="1"/>
  <c r="G152" i="38"/>
  <c r="G151" i="38"/>
  <c r="K142" i="38"/>
  <c r="D150" i="38"/>
  <c r="D153" i="38" s="1"/>
  <c r="G149" i="38"/>
  <c r="G148" i="38"/>
  <c r="F153" i="38"/>
  <c r="AJ31" i="69"/>
  <c r="C26" i="63"/>
  <c r="E26" i="63" s="1"/>
  <c r="C34" i="63"/>
  <c r="I145" i="38"/>
  <c r="K140" i="38"/>
  <c r="G145" i="38"/>
  <c r="E145" i="38"/>
  <c r="K137" i="38"/>
  <c r="K143" i="38"/>
  <c r="K152" i="38"/>
  <c r="M152" i="38" s="1"/>
  <c r="K144" i="38"/>
  <c r="K141" i="38"/>
  <c r="D145" i="38"/>
  <c r="H145" i="38"/>
  <c r="F145" i="38"/>
  <c r="J145" i="38"/>
  <c r="E27" i="63"/>
  <c r="H153" i="38"/>
  <c r="J153" i="38"/>
  <c r="I153" i="38"/>
  <c r="K148" i="38"/>
  <c r="M148" i="38" s="1"/>
  <c r="T52" i="69"/>
  <c r="T60" i="69" s="1"/>
  <c r="P28" i="69"/>
  <c r="P52" i="69"/>
  <c r="U52" i="69"/>
  <c r="Q28" i="69"/>
  <c r="Q52" i="69"/>
  <c r="Q55" i="69" s="1"/>
  <c r="V54" i="69"/>
  <c r="O62" i="69"/>
  <c r="R60" i="69"/>
  <c r="R50" i="69"/>
  <c r="O28" i="69"/>
  <c r="T50" i="69"/>
  <c r="O50" i="69"/>
  <c r="V52" i="69"/>
  <c r="E25" i="63"/>
  <c r="G150" i="38" l="1"/>
  <c r="G153" i="38" s="1"/>
  <c r="K145" i="38"/>
  <c r="M145" i="38" s="1"/>
  <c r="M157" i="38" s="1"/>
  <c r="K149" i="38"/>
  <c r="M149" i="38" s="1"/>
  <c r="K151" i="38"/>
  <c r="M151" i="38" s="1"/>
  <c r="K150" i="38"/>
  <c r="M150" i="38" s="1"/>
  <c r="V50" i="69"/>
  <c r="O55" i="69"/>
  <c r="V62" i="69"/>
  <c r="O63" i="69"/>
  <c r="T55" i="69"/>
  <c r="T58" i="69"/>
  <c r="T63" i="69" s="1"/>
  <c r="U60" i="69"/>
  <c r="U63" i="69" s="1"/>
  <c r="U55" i="69"/>
  <c r="R55" i="69"/>
  <c r="P55" i="69"/>
  <c r="P60" i="69"/>
  <c r="C58" i="32"/>
  <c r="C66" i="32"/>
  <c r="D66" i="32" s="1"/>
  <c r="D67" i="32"/>
  <c r="C67" i="32"/>
  <c r="C65" i="32"/>
  <c r="C68" i="32" s="1"/>
  <c r="H31" i="55"/>
  <c r="H30" i="55"/>
  <c r="B68" i="32"/>
  <c r="B67" i="32"/>
  <c r="B66" i="32"/>
  <c r="B65" i="32"/>
  <c r="B64" i="32"/>
  <c r="B63" i="32"/>
  <c r="B62" i="32"/>
  <c r="B60" i="32"/>
  <c r="B59" i="32"/>
  <c r="B57" i="32"/>
  <c r="B56" i="32"/>
  <c r="B55" i="32"/>
  <c r="B54" i="32"/>
  <c r="B53" i="32"/>
  <c r="F39" i="31"/>
  <c r="H44" i="31"/>
  <c r="C57" i="32"/>
  <c r="D57" i="32" s="1"/>
  <c r="F44" i="32" s="1"/>
  <c r="F44" i="31"/>
  <c r="H48" i="31"/>
  <c r="E59" i="31"/>
  <c r="D59" i="31"/>
  <c r="C59" i="31"/>
  <c r="C66" i="31"/>
  <c r="C72" i="31" s="1"/>
  <c r="B69" i="31"/>
  <c r="B68" i="31"/>
  <c r="B67" i="31"/>
  <c r="B66" i="31"/>
  <c r="B65" i="31"/>
  <c r="B64" i="31"/>
  <c r="B63" i="31"/>
  <c r="B62" i="31"/>
  <c r="B58" i="31"/>
  <c r="B57" i="31"/>
  <c r="B56" i="31"/>
  <c r="B55" i="31"/>
  <c r="B54" i="31"/>
  <c r="B53" i="31"/>
  <c r="K153" i="38" l="1"/>
  <c r="L153" i="38" s="1"/>
  <c r="L30" i="55"/>
  <c r="I29" i="55"/>
  <c r="R63" i="69"/>
  <c r="V58" i="69"/>
  <c r="V63" i="69" s="1"/>
  <c r="V60" i="69"/>
  <c r="F61" i="69"/>
  <c r="P63" i="69"/>
  <c r="V55" i="69"/>
  <c r="C57" i="31"/>
  <c r="C65" i="31"/>
  <c r="D68" i="32"/>
  <c r="C59" i="32"/>
  <c r="D65" i="32"/>
  <c r="C62" i="32"/>
  <c r="D62" i="32" s="1"/>
  <c r="C63" i="32"/>
  <c r="D63" i="32" s="1"/>
  <c r="C64" i="32"/>
  <c r="C55" i="32" s="1"/>
  <c r="C56" i="32"/>
  <c r="E67" i="31"/>
  <c r="L28" i="55"/>
  <c r="M153" i="38" l="1"/>
  <c r="C67" i="31"/>
  <c r="C68" i="31"/>
  <c r="C64" i="31"/>
  <c r="C55" i="31" s="1"/>
  <c r="C63" i="31"/>
  <c r="C62" i="31"/>
  <c r="C56" i="31"/>
  <c r="D65" i="31"/>
  <c r="E65" i="31" s="1"/>
  <c r="C54" i="32"/>
  <c r="D54" i="32" s="1"/>
  <c r="C44" i="32" s="1"/>
  <c r="D56" i="32"/>
  <c r="E44" i="32" s="1"/>
  <c r="D64" i="32"/>
  <c r="D55" i="32" s="1"/>
  <c r="D44" i="32" s="1"/>
  <c r="C70" i="32"/>
  <c r="C53" i="32"/>
  <c r="D59" i="32"/>
  <c r="H44" i="32" s="1"/>
  <c r="C53" i="31" l="1"/>
  <c r="C54" i="31"/>
  <c r="C58" i="31"/>
  <c r="C70" i="31"/>
  <c r="D70" i="32"/>
  <c r="D53" i="32"/>
  <c r="B44" i="32" s="1"/>
  <c r="C60" i="32"/>
  <c r="D58" i="32" s="1"/>
  <c r="G44" i="32" s="1"/>
  <c r="C60" i="31" l="1"/>
  <c r="D60" i="32"/>
  <c r="L22" i="64" l="1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L8" i="64"/>
  <c r="L7" i="64"/>
  <c r="L6" i="64"/>
  <c r="L5" i="64"/>
  <c r="L4" i="64"/>
  <c r="L3" i="64"/>
  <c r="L2" i="64"/>
  <c r="K22" i="64"/>
  <c r="K21" i="64"/>
  <c r="K20" i="64"/>
  <c r="K19" i="64"/>
  <c r="K18" i="64"/>
  <c r="K17" i="64"/>
  <c r="K16" i="64"/>
  <c r="K15" i="64"/>
  <c r="K14" i="64"/>
  <c r="K13" i="64"/>
  <c r="K12" i="64"/>
  <c r="K11" i="64"/>
  <c r="K10" i="64"/>
  <c r="K9" i="64"/>
  <c r="K8" i="64"/>
  <c r="K7" i="64"/>
  <c r="K6" i="64"/>
  <c r="K5" i="64"/>
  <c r="K4" i="64"/>
  <c r="K3" i="64"/>
  <c r="K2" i="64"/>
  <c r="P9" i="64"/>
  <c r="P8" i="64"/>
  <c r="U18" i="64" l="1"/>
  <c r="N34" i="68"/>
  <c r="N33" i="68"/>
  <c r="N32" i="68"/>
  <c r="L32" i="68"/>
  <c r="L34" i="55" l="1"/>
  <c r="L33" i="55"/>
  <c r="L36" i="55"/>
  <c r="L32" i="55"/>
  <c r="L8" i="55"/>
  <c r="L7" i="55"/>
  <c r="L4" i="55"/>
  <c r="L2" i="55"/>
  <c r="Q49" i="54" l="1"/>
  <c r="Q47" i="54"/>
  <c r="Q48" i="54" s="1"/>
  <c r="R46" i="54"/>
  <c r="O47" i="54"/>
  <c r="B33" i="60"/>
  <c r="B32" i="60"/>
  <c r="B34" i="60"/>
  <c r="G37" i="60"/>
  <c r="O53" i="43" l="1"/>
  <c r="O52" i="43"/>
  <c r="O51" i="43"/>
  <c r="O50" i="43"/>
  <c r="O49" i="43"/>
  <c r="O48" i="43"/>
  <c r="O47" i="43"/>
  <c r="O46" i="43"/>
  <c r="O45" i="43"/>
  <c r="O44" i="43"/>
  <c r="O43" i="43"/>
  <c r="O42" i="43"/>
  <c r="O41" i="43"/>
  <c r="O40" i="43"/>
  <c r="I36" i="68" l="1"/>
  <c r="C99" i="38"/>
  <c r="F39" i="68"/>
  <c r="E39" i="68"/>
  <c r="F38" i="68"/>
  <c r="E38" i="68"/>
  <c r="F37" i="68"/>
  <c r="E37" i="68"/>
  <c r="F36" i="68"/>
  <c r="E36" i="68"/>
  <c r="F35" i="68"/>
  <c r="E35" i="68"/>
  <c r="C39" i="68"/>
  <c r="B39" i="68"/>
  <c r="D22" i="68"/>
  <c r="C22" i="68"/>
  <c r="D21" i="68"/>
  <c r="C21" i="68"/>
  <c r="D20" i="68"/>
  <c r="C20" i="68"/>
  <c r="D19" i="68"/>
  <c r="C19" i="68"/>
  <c r="N16" i="68"/>
  <c r="N17" i="68" s="1"/>
  <c r="M17" i="68"/>
  <c r="M16" i="68"/>
  <c r="L17" i="68"/>
  <c r="L16" i="68"/>
  <c r="I12" i="68"/>
  <c r="H12" i="68"/>
  <c r="G12" i="68"/>
  <c r="D11" i="68"/>
  <c r="C11" i="68"/>
  <c r="B11" i="68"/>
  <c r="AB52" i="38"/>
  <c r="AB51" i="38"/>
  <c r="W67" i="38"/>
  <c r="Y68" i="38" s="1"/>
  <c r="AC52" i="38" s="1"/>
  <c r="Y67" i="38" l="1"/>
  <c r="AD51" i="38" s="1"/>
  <c r="AD52" i="38"/>
  <c r="M22" i="64"/>
  <c r="D22" i="64"/>
  <c r="C22" i="64"/>
  <c r="E52" i="53" l="1"/>
  <c r="E43" i="53" l="1"/>
  <c r="E42" i="53"/>
  <c r="E41" i="53"/>
  <c r="I7" i="67"/>
  <c r="G7" i="67"/>
  <c r="E39" i="53"/>
  <c r="E38" i="53"/>
  <c r="E37" i="53"/>
  <c r="G18" i="67"/>
  <c r="D20" i="67"/>
  <c r="D19" i="67"/>
  <c r="D18" i="67"/>
  <c r="E36" i="53" l="1"/>
  <c r="E35" i="53"/>
  <c r="E34" i="53"/>
  <c r="B35" i="64"/>
  <c r="B34" i="64"/>
  <c r="B33" i="64"/>
  <c r="B32" i="64"/>
  <c r="B36" i="64" s="1"/>
  <c r="B31" i="64"/>
  <c r="B30" i="64"/>
  <c r="B29" i="64"/>
  <c r="B26" i="64"/>
  <c r="AE30" i="64"/>
  <c r="AF29" i="64"/>
  <c r="AF27" i="64"/>
  <c r="D22" i="45"/>
  <c r="AE27" i="64"/>
  <c r="Y24" i="43"/>
  <c r="AD27" i="64"/>
  <c r="AD29" i="64" s="1"/>
  <c r="AC27" i="64"/>
  <c r="U33" i="41"/>
  <c r="U32" i="41"/>
  <c r="R33" i="41"/>
  <c r="O26" i="41"/>
  <c r="M26" i="41"/>
  <c r="AB27" i="64"/>
  <c r="AB30" i="64" s="1"/>
  <c r="AB38" i="64" s="1"/>
  <c r="AB39" i="64" s="1"/>
  <c r="AA27" i="64"/>
  <c r="AA30" i="64" s="1"/>
  <c r="I101" i="59"/>
  <c r="I98" i="59"/>
  <c r="H98" i="59"/>
  <c r="Q6" i="64"/>
  <c r="S8" i="64"/>
  <c r="S9" i="64" s="1"/>
  <c r="M21" i="64"/>
  <c r="S18" i="64" s="1"/>
  <c r="B27" i="64" l="1"/>
  <c r="AC30" i="64"/>
  <c r="AC38" i="64" s="1"/>
  <c r="AC39" i="64" s="1"/>
  <c r="B6" i="64"/>
  <c r="B7" i="64"/>
  <c r="B8" i="64"/>
  <c r="B28" i="64" l="1"/>
  <c r="B4" i="64"/>
  <c r="B2" i="64"/>
  <c r="AF38" i="64" l="1"/>
  <c r="AF39" i="64" s="1"/>
  <c r="AE38" i="64"/>
  <c r="AE39" i="64" s="1"/>
  <c r="AD38" i="64"/>
  <c r="AD39" i="64" s="1"/>
  <c r="AA38" i="64"/>
  <c r="AA39" i="64" s="1"/>
  <c r="Z38" i="64"/>
  <c r="Z39" i="64" s="1"/>
  <c r="Y38" i="64"/>
  <c r="Y39" i="64" s="1"/>
  <c r="W38" i="64"/>
  <c r="W39" i="64" s="1"/>
  <c r="X38" i="64"/>
  <c r="X39" i="64" s="1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5" i="55" l="1"/>
  <c r="H24" i="55"/>
  <c r="F36" i="31"/>
  <c r="L25" i="55" l="1"/>
  <c r="I24" i="55"/>
  <c r="L26" i="55"/>
  <c r="I25" i="55"/>
  <c r="E11" i="53"/>
  <c r="E28" i="28" s="1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L29" i="55" l="1"/>
  <c r="D66" i="31"/>
  <c r="D56" i="31"/>
  <c r="E56" i="31" s="1"/>
  <c r="E48" i="31" s="1"/>
  <c r="B60" i="31"/>
  <c r="D57" i="31" l="1"/>
  <c r="D63" i="31"/>
  <c r="D64" i="31"/>
  <c r="D68" i="31"/>
  <c r="D67" i="31"/>
  <c r="D62" i="31"/>
  <c r="E66" i="31"/>
  <c r="C20" i="60"/>
  <c r="E57" i="31" l="1"/>
  <c r="F48" i="31" s="1"/>
  <c r="E68" i="31"/>
  <c r="E62" i="31"/>
  <c r="E64" i="31"/>
  <c r="E63" i="31"/>
  <c r="D53" i="31"/>
  <c r="D70" i="31"/>
  <c r="D54" i="31"/>
  <c r="D58" i="31"/>
  <c r="E58" i="31" s="1"/>
  <c r="G48" i="31" s="1"/>
  <c r="D55" i="31"/>
  <c r="E42" i="28"/>
  <c r="E41" i="28"/>
  <c r="E40" i="28"/>
  <c r="E39" i="28"/>
  <c r="E23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55" i="31" l="1"/>
  <c r="D48" i="31" s="1"/>
  <c r="E54" i="31"/>
  <c r="C48" i="31" s="1"/>
  <c r="E53" i="31"/>
  <c r="E70" i="31"/>
  <c r="D60" i="31"/>
  <c r="E13" i="53"/>
  <c r="E14" i="53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60" i="31" l="1"/>
  <c r="I48" i="31" s="1"/>
  <c r="B48" i="31"/>
  <c r="E101" i="59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3" i="1" l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C31" i="38"/>
  <c r="H35" i="38"/>
  <c r="H34" i="38"/>
  <c r="H33" i="38"/>
  <c r="H32" i="38"/>
  <c r="R32" i="28" l="1"/>
  <c r="H36" i="38"/>
  <c r="E30" i="28" l="1"/>
  <c r="B26" i="60" s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P53" i="43"/>
  <c r="P52" i="43"/>
  <c r="P51" i="43"/>
  <c r="P50" i="43"/>
  <c r="P49" i="43"/>
  <c r="P48" i="43"/>
  <c r="P47" i="43"/>
  <c r="P46" i="43"/>
  <c r="P45" i="43"/>
  <c r="P44" i="43"/>
  <c r="P43" i="43"/>
  <c r="P42" i="43"/>
  <c r="P41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G100" i="28" s="1"/>
  <c r="Q120" i="38"/>
  <c r="S120" i="38" s="1"/>
  <c r="T116" i="38"/>
  <c r="H90" i="38" s="1"/>
  <c r="I93" i="28" s="1"/>
  <c r="Q116" i="38"/>
  <c r="U115" i="38"/>
  <c r="U116" i="38" s="1"/>
  <c r="T115" i="38"/>
  <c r="S115" i="38"/>
  <c r="S116" i="38" s="1"/>
  <c r="R115" i="38"/>
  <c r="R116" i="38" s="1"/>
  <c r="C90" i="38" s="1"/>
  <c r="D93" i="28" s="1"/>
  <c r="Q109" i="38"/>
  <c r="Q110" i="38" s="1"/>
  <c r="Q111" i="38" s="1"/>
  <c r="E26" i="53" s="1"/>
  <c r="Q108" i="38"/>
  <c r="P96" i="38"/>
  <c r="P97" i="38" s="1"/>
  <c r="P98" i="38" s="1"/>
  <c r="P100" i="38" s="1"/>
  <c r="Q100" i="38" s="1"/>
  <c r="T85" i="38"/>
  <c r="S85" i="38"/>
  <c r="R85" i="38"/>
  <c r="R89" i="38" s="1"/>
  <c r="Q85" i="38"/>
  <c r="P85" i="38"/>
  <c r="E25" i="53" s="1"/>
  <c r="K85" i="38"/>
  <c r="K84" i="38"/>
  <c r="K82" i="38"/>
  <c r="K81" i="38"/>
  <c r="R75" i="38"/>
  <c r="B68" i="38" s="1"/>
  <c r="T72" i="38"/>
  <c r="Q72" i="38"/>
  <c r="U71" i="38"/>
  <c r="R71" i="38"/>
  <c r="U70" i="38"/>
  <c r="R70" i="38"/>
  <c r="C70" i="38"/>
  <c r="U69" i="38"/>
  <c r="C59" i="38" s="1"/>
  <c r="K77" i="38" s="1"/>
  <c r="K83" i="38" s="1"/>
  <c r="R69" i="38"/>
  <c r="C69" i="38"/>
  <c r="B69" i="38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G69" i="38" s="1"/>
  <c r="AF67" i="38"/>
  <c r="AE67" i="38"/>
  <c r="AD67" i="38"/>
  <c r="AC67" i="38"/>
  <c r="U67" i="38"/>
  <c r="R67" i="38"/>
  <c r="C67" i="38"/>
  <c r="D67" i="38" s="1"/>
  <c r="E67" i="38" s="1"/>
  <c r="B67" i="38"/>
  <c r="AF66" i="38"/>
  <c r="AE66" i="38"/>
  <c r="AD66" i="38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Z54" i="38"/>
  <c r="Y54" i="38" s="1"/>
  <c r="Q54" i="38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R57" i="38" s="1"/>
  <c r="Y50" i="38"/>
  <c r="W56" i="38" s="1"/>
  <c r="B111" i="38"/>
  <c r="H93" i="28"/>
  <c r="G93" i="28"/>
  <c r="F93" i="28"/>
  <c r="H110" i="38"/>
  <c r="G110" i="38"/>
  <c r="F110" i="38"/>
  <c r="E110" i="38"/>
  <c r="D110" i="38"/>
  <c r="C110" i="38"/>
  <c r="B110" i="38"/>
  <c r="H109" i="38"/>
  <c r="G109" i="38"/>
  <c r="F109" i="38"/>
  <c r="E109" i="38"/>
  <c r="D109" i="38"/>
  <c r="C109" i="38"/>
  <c r="B109" i="38"/>
  <c r="H108" i="38"/>
  <c r="G108" i="38"/>
  <c r="F108" i="38"/>
  <c r="E108" i="38"/>
  <c r="D108" i="38"/>
  <c r="C108" i="38"/>
  <c r="B108" i="38"/>
  <c r="H107" i="38"/>
  <c r="G107" i="38"/>
  <c r="F107" i="38"/>
  <c r="E107" i="38"/>
  <c r="D107" i="38"/>
  <c r="C107" i="38"/>
  <c r="B107" i="38"/>
  <c r="G36" i="38"/>
  <c r="J36" i="38" s="1"/>
  <c r="K35" i="38"/>
  <c r="G35" i="38"/>
  <c r="J35" i="38" s="1"/>
  <c r="K34" i="38"/>
  <c r="G34" i="38"/>
  <c r="J34" i="38" s="1"/>
  <c r="K33" i="38"/>
  <c r="J33" i="38"/>
  <c r="G33" i="38"/>
  <c r="K32" i="38"/>
  <c r="G32" i="38"/>
  <c r="J32" i="38" s="1"/>
  <c r="J25" i="38"/>
  <c r="AJ22" i="38"/>
  <c r="AI22" i="38"/>
  <c r="AH22" i="38"/>
  <c r="AG22" i="38"/>
  <c r="AF22" i="38"/>
  <c r="AJ21" i="38"/>
  <c r="AI21" i="38"/>
  <c r="AH21" i="38"/>
  <c r="AG21" i="38"/>
  <c r="AF21" i="38"/>
  <c r="AK18" i="38"/>
  <c r="AK17" i="38"/>
  <c r="AG13" i="38"/>
  <c r="H13" i="38"/>
  <c r="G13" i="38"/>
  <c r="F13" i="38"/>
  <c r="E13" i="38"/>
  <c r="AL11" i="38"/>
  <c r="AK11" i="38"/>
  <c r="AI11" i="38"/>
  <c r="AL10" i="38"/>
  <c r="AK10" i="38"/>
  <c r="AI10" i="38"/>
  <c r="AL9" i="38"/>
  <c r="AK9" i="38"/>
  <c r="AI9" i="38"/>
  <c r="AL8" i="38"/>
  <c r="AK8" i="38"/>
  <c r="AM8" i="38" s="1"/>
  <c r="AO8" i="38" s="1"/>
  <c r="E9" i="38" s="1"/>
  <c r="AI8" i="38"/>
  <c r="H8" i="38"/>
  <c r="H12" i="38" s="1"/>
  <c r="G8" i="38"/>
  <c r="G12" i="38" s="1"/>
  <c r="F8" i="38"/>
  <c r="F12" i="38" s="1"/>
  <c r="AL7" i="38"/>
  <c r="AK7" i="38"/>
  <c r="AI7" i="38"/>
  <c r="AL6" i="38"/>
  <c r="AK6" i="38"/>
  <c r="AI6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H43" i="38" l="1"/>
  <c r="G90" i="28" s="1"/>
  <c r="E43" i="38"/>
  <c r="D90" i="28" s="1"/>
  <c r="D43" i="38"/>
  <c r="C90" i="28" s="1"/>
  <c r="I43" i="38"/>
  <c r="H90" i="28" s="1"/>
  <c r="J43" i="38"/>
  <c r="I90" i="28" s="1"/>
  <c r="F43" i="38"/>
  <c r="E90" i="28" s="1"/>
  <c r="G43" i="38"/>
  <c r="F90" i="28" s="1"/>
  <c r="F44" i="38"/>
  <c r="E91" i="28" s="1"/>
  <c r="D44" i="38"/>
  <c r="C91" i="28" s="1"/>
  <c r="E44" i="38"/>
  <c r="D91" i="28" s="1"/>
  <c r="J44" i="38"/>
  <c r="I91" i="28" s="1"/>
  <c r="H44" i="38"/>
  <c r="G91" i="28" s="1"/>
  <c r="G44" i="38"/>
  <c r="F91" i="28" s="1"/>
  <c r="I44" i="38"/>
  <c r="H91" i="28" s="1"/>
  <c r="I42" i="38"/>
  <c r="H89" i="28" s="1"/>
  <c r="D42" i="38"/>
  <c r="C89" i="28" s="1"/>
  <c r="H42" i="38"/>
  <c r="G89" i="28" s="1"/>
  <c r="F42" i="38"/>
  <c r="E89" i="28" s="1"/>
  <c r="J42" i="38"/>
  <c r="I89" i="28" s="1"/>
  <c r="E42" i="38"/>
  <c r="G42" i="38"/>
  <c r="F89" i="28" s="1"/>
  <c r="E41" i="38"/>
  <c r="D88" i="28" s="1"/>
  <c r="F41" i="38"/>
  <c r="E88" i="28" s="1"/>
  <c r="G41" i="38"/>
  <c r="F88" i="28" s="1"/>
  <c r="D41" i="38"/>
  <c r="C88" i="28" s="1"/>
  <c r="H41" i="38"/>
  <c r="G88" i="28" s="1"/>
  <c r="I41" i="38"/>
  <c r="H88" i="28" s="1"/>
  <c r="J41" i="38"/>
  <c r="I88" i="28" s="1"/>
  <c r="H19" i="38"/>
  <c r="H18" i="38"/>
  <c r="D5" i="38"/>
  <c r="F5" i="38"/>
  <c r="H5" i="38"/>
  <c r="H66" i="38"/>
  <c r="C71" i="38"/>
  <c r="H71" i="38" s="1"/>
  <c r="AM6" i="38"/>
  <c r="AO6" i="38" s="1"/>
  <c r="AM10" i="38"/>
  <c r="AO10" i="38" s="1"/>
  <c r="AD69" i="38"/>
  <c r="AK21" i="38"/>
  <c r="AE69" i="38"/>
  <c r="D69" i="38"/>
  <c r="E69" i="38" s="1"/>
  <c r="F69" i="38" s="1"/>
  <c r="G51" i="38" s="1"/>
  <c r="F98" i="28" s="1"/>
  <c r="H69" i="38"/>
  <c r="AM7" i="38"/>
  <c r="AP7" i="38" s="1"/>
  <c r="D8" i="38" s="1"/>
  <c r="D12" i="38" s="1"/>
  <c r="AM11" i="38"/>
  <c r="AO11" i="38" s="1"/>
  <c r="Q60" i="38"/>
  <c r="D90" i="38"/>
  <c r="E93" i="28" s="1"/>
  <c r="H67" i="38"/>
  <c r="D68" i="38"/>
  <c r="E68" i="38" s="1"/>
  <c r="H77" i="38" s="1"/>
  <c r="H68" i="38"/>
  <c r="AL12" i="38"/>
  <c r="AP11" i="38"/>
  <c r="AK22" i="38"/>
  <c r="R56" i="38"/>
  <c r="B90" i="38"/>
  <c r="C93" i="28" s="1"/>
  <c r="J93" i="28" s="1"/>
  <c r="F71" i="28"/>
  <c r="G71" i="28"/>
  <c r="C71" i="28"/>
  <c r="F72" i="28"/>
  <c r="C72" i="28"/>
  <c r="D21" i="43"/>
  <c r="E21" i="43" s="1"/>
  <c r="H27" i="43" s="1"/>
  <c r="C22" i="43"/>
  <c r="G21" i="43"/>
  <c r="I11" i="48" s="1"/>
  <c r="I72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I50" i="38"/>
  <c r="E29" i="28"/>
  <c r="B25" i="60" s="1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43" i="3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O15" i="36"/>
  <c r="Q45" i="36" s="1"/>
  <c r="N45" i="36" s="1"/>
  <c r="L170" i="36"/>
  <c r="N170" i="36" s="1"/>
  <c r="K170" i="36"/>
  <c r="M170" i="36" s="1"/>
  <c r="D177" i="36"/>
  <c r="C11" i="37"/>
  <c r="AI67" i="38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E17" i="40"/>
  <c r="W18" i="40" s="1"/>
  <c r="C77" i="40" s="1"/>
  <c r="D105" i="28" s="1"/>
  <c r="O54" i="43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N66" i="40"/>
  <c r="N67" i="40" s="1"/>
  <c r="N12" i="37"/>
  <c r="E5" i="38"/>
  <c r="Q56" i="38"/>
  <c r="Q58" i="38"/>
  <c r="B70" i="38"/>
  <c r="S56" i="38"/>
  <c r="S58" i="38"/>
  <c r="T56" i="38"/>
  <c r="AM9" i="38"/>
  <c r="AO9" i="38" s="1"/>
  <c r="G37" i="38"/>
  <c r="J37" i="38" s="1"/>
  <c r="U56" i="38"/>
  <c r="U58" i="38"/>
  <c r="V56" i="38"/>
  <c r="V58" i="38"/>
  <c r="I45" i="38" l="1"/>
  <c r="J45" i="38"/>
  <c r="F45" i="38"/>
  <c r="G45" i="38"/>
  <c r="D45" i="38"/>
  <c r="C92" i="28" s="1"/>
  <c r="C94" i="28" s="1"/>
  <c r="H45" i="38"/>
  <c r="E45" i="38"/>
  <c r="J90" i="28"/>
  <c r="C9" i="38"/>
  <c r="H78" i="38"/>
  <c r="K46" i="38"/>
  <c r="D70" i="38"/>
  <c r="E70" i="38" s="1"/>
  <c r="H70" i="38"/>
  <c r="G11" i="48" s="1"/>
  <c r="K11" i="48" s="1"/>
  <c r="B4" i="48" s="1"/>
  <c r="B71" i="38"/>
  <c r="G71" i="38" s="1"/>
  <c r="X59" i="38"/>
  <c r="AP6" i="38"/>
  <c r="C8" i="38" s="1"/>
  <c r="I90" i="38"/>
  <c r="D89" i="28"/>
  <c r="J89" i="28" s="1"/>
  <c r="B29" i="60"/>
  <c r="D31" i="43"/>
  <c r="D33" i="43" s="1"/>
  <c r="D34" i="43" s="1"/>
  <c r="G39" i="43" s="1"/>
  <c r="H115" i="28" s="1"/>
  <c r="E50" i="53"/>
  <c r="H63" i="55" s="1"/>
  <c r="I63" i="55" s="1"/>
  <c r="C30" i="41"/>
  <c r="D30" i="41" s="1"/>
  <c r="E41" i="41" s="1"/>
  <c r="F30" i="41"/>
  <c r="H10" i="48" s="1"/>
  <c r="K10" i="48" s="1"/>
  <c r="B3" i="48" s="1"/>
  <c r="B5" i="48"/>
  <c r="I39" i="43"/>
  <c r="F115" i="28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K41" i="38"/>
  <c r="K42" i="38"/>
  <c r="K44" i="38"/>
  <c r="G36" i="32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H84" i="38"/>
  <c r="M30" i="36"/>
  <c r="N29" i="36"/>
  <c r="G26" i="32"/>
  <c r="T57" i="35"/>
  <c r="AE33" i="35"/>
  <c r="E43" i="31"/>
  <c r="F35" i="32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D105" i="36"/>
  <c r="G93" i="36"/>
  <c r="D93" i="36" s="1"/>
  <c r="AK69" i="35"/>
  <c r="Z57" i="35"/>
  <c r="E15" i="30"/>
  <c r="H3" i="34"/>
  <c r="B3" i="34" s="1"/>
  <c r="G3" i="34"/>
  <c r="A3" i="34" s="1"/>
  <c r="H43" i="3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I51" i="37"/>
  <c r="D19" i="37"/>
  <c r="F29" i="32"/>
  <c r="H15" i="30"/>
  <c r="E42" i="41"/>
  <c r="AI69" i="38"/>
  <c r="AC70" i="38" s="1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K164" i="36"/>
  <c r="M164" i="36" s="1"/>
  <c r="L164" i="36"/>
  <c r="N164" i="36" s="1"/>
  <c r="I13" i="31"/>
  <c r="B25" i="31"/>
  <c r="C36" i="45"/>
  <c r="C39" i="45" s="1"/>
  <c r="B30" i="45"/>
  <c r="E19" i="30"/>
  <c r="D47" i="38" l="1"/>
  <c r="J115" i="28"/>
  <c r="C12" i="38"/>
  <c r="I8" i="38"/>
  <c r="L78" i="38"/>
  <c r="L84" i="38" s="1"/>
  <c r="E78" i="38"/>
  <c r="H52" i="38" s="1"/>
  <c r="G99" i="28" s="1"/>
  <c r="J99" i="28" s="1"/>
  <c r="C13" i="38"/>
  <c r="I13" i="38" s="1"/>
  <c r="I9" i="38"/>
  <c r="R44" i="4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73" i="28"/>
  <c r="C111" i="38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E82" i="28"/>
  <c r="I82" i="28"/>
  <c r="D82" i="28"/>
  <c r="C82" i="28"/>
  <c r="G82" i="28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7" i="30" s="1"/>
  <c r="L180" i="36"/>
  <c r="N180" i="36" s="1"/>
  <c r="J187" i="36"/>
  <c r="K183" i="36"/>
  <c r="M118" i="36"/>
  <c r="K122" i="36"/>
  <c r="I19" i="37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M134" i="36"/>
  <c r="M136" i="36" s="1"/>
  <c r="K136" i="36"/>
  <c r="J147" i="36"/>
  <c r="E151" i="36"/>
  <c r="J86" i="38"/>
  <c r="L163" i="36"/>
  <c r="N163" i="36" s="1"/>
  <c r="P57" i="35"/>
  <c r="U61" i="35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K52" i="38" l="1"/>
  <c r="C19" i="38"/>
  <c r="I19" i="38" s="1"/>
  <c r="I12" i="38"/>
  <c r="C18" i="38"/>
  <c r="I18" i="38" s="1"/>
  <c r="D38" i="30"/>
  <c r="I78" i="4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 s="1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F111" i="38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D47" i="32"/>
  <c r="D48" i="32" s="1"/>
  <c r="E72" i="28"/>
  <c r="Q27" i="30"/>
  <c r="Q26" i="30"/>
  <c r="Q25" i="30"/>
  <c r="Q28" i="30"/>
  <c r="AA132" i="36"/>
  <c r="AA136" i="36" s="1"/>
  <c r="Y136" i="36"/>
  <c r="T60" i="38"/>
  <c r="E111" i="38"/>
  <c r="X82" i="32"/>
  <c r="Y82" i="32" s="1"/>
  <c r="V19" i="32"/>
  <c r="Z19" i="32" s="1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G111" i="38"/>
  <c r="K153" i="36"/>
  <c r="J157" i="36"/>
  <c r="H111" i="38"/>
  <c r="W60" i="38"/>
  <c r="D111" i="38"/>
  <c r="S60" i="38"/>
  <c r="O136" i="36"/>
  <c r="I39" i="31"/>
  <c r="I43" i="31" s="1"/>
  <c r="C43" i="3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X60" i="38" l="1"/>
  <c r="X61" i="38" s="1"/>
  <c r="E65" i="28"/>
  <c r="D65" i="28"/>
  <c r="I78" i="40"/>
  <c r="F108" i="28"/>
  <c r="K54" i="38"/>
  <c r="G101" i="28"/>
  <c r="J47" i="38"/>
  <c r="I92" i="28"/>
  <c r="I94" i="28" s="1"/>
  <c r="J63" i="28" s="1"/>
  <c r="I10" i="53" s="1"/>
  <c r="I47" i="38"/>
  <c r="H92" i="28"/>
  <c r="H94" i="28" s="1"/>
  <c r="I63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L31" i="55" s="1"/>
  <c r="P92" i="32"/>
  <c r="N122" i="36"/>
  <c r="J128" i="36" s="1"/>
  <c r="H126" i="36"/>
  <c r="H130" i="36" s="1"/>
  <c r="I130" i="36"/>
  <c r="K157" i="36"/>
  <c r="M153" i="36"/>
  <c r="M157" i="36" s="1"/>
  <c r="O157" i="36" s="1"/>
  <c r="F47" i="32"/>
  <c r="F48" i="32" s="1"/>
  <c r="G72" i="28"/>
  <c r="T9" i="28"/>
  <c r="U3" i="28"/>
  <c r="G24" i="30"/>
  <c r="E6" i="37"/>
  <c r="F29" i="30"/>
  <c r="G29" i="30" s="1"/>
  <c r="C47" i="32"/>
  <c r="C48" i="32" s="1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B8746" i="4" l="1"/>
  <c r="B8730" i="4"/>
  <c r="B8714" i="4"/>
  <c r="B8698" i="4"/>
  <c r="B8682" i="4"/>
  <c r="B8666" i="4"/>
  <c r="B8650" i="4"/>
  <c r="B8634" i="4"/>
  <c r="B8618" i="4"/>
  <c r="B8602" i="4"/>
  <c r="B8586" i="4"/>
  <c r="B8570" i="4"/>
  <c r="B8554" i="4"/>
  <c r="B8538" i="4"/>
  <c r="B8522" i="4"/>
  <c r="B8506" i="4"/>
  <c r="B8490" i="4"/>
  <c r="B8474" i="4"/>
  <c r="B8458" i="4"/>
  <c r="B8442" i="4"/>
  <c r="B8426" i="4"/>
  <c r="B8761" i="4"/>
  <c r="B8745" i="4"/>
  <c r="B8729" i="4"/>
  <c r="B8713" i="4"/>
  <c r="B8697" i="4"/>
  <c r="B8681" i="4"/>
  <c r="B8665" i="4"/>
  <c r="B8649" i="4"/>
  <c r="B8633" i="4"/>
  <c r="B8617" i="4"/>
  <c r="B8601" i="4"/>
  <c r="B8585" i="4"/>
  <c r="B8569" i="4"/>
  <c r="B8553" i="4"/>
  <c r="B8537" i="4"/>
  <c r="B8521" i="4"/>
  <c r="B8505" i="4"/>
  <c r="B8489" i="4"/>
  <c r="B8473" i="4"/>
  <c r="B8457" i="4"/>
  <c r="B8441" i="4"/>
  <c r="B8425" i="4"/>
  <c r="B8760" i="4"/>
  <c r="B8744" i="4"/>
  <c r="B8728" i="4"/>
  <c r="B8712" i="4"/>
  <c r="B8696" i="4"/>
  <c r="B8680" i="4"/>
  <c r="B8664" i="4"/>
  <c r="B8648" i="4"/>
  <c r="B8632" i="4"/>
  <c r="B8616" i="4"/>
  <c r="B8600" i="4"/>
  <c r="B8584" i="4"/>
  <c r="B8568" i="4"/>
  <c r="B8552" i="4"/>
  <c r="B8536" i="4"/>
  <c r="B8520" i="4"/>
  <c r="B8504" i="4"/>
  <c r="B8488" i="4"/>
  <c r="B8472" i="4"/>
  <c r="B8456" i="4"/>
  <c r="B8440" i="4"/>
  <c r="B8424" i="4"/>
  <c r="B8408" i="4"/>
  <c r="B8392" i="4"/>
  <c r="B8376" i="4"/>
  <c r="B8360" i="4"/>
  <c r="B8344" i="4"/>
  <c r="B8328" i="4"/>
  <c r="B8312" i="4"/>
  <c r="B8296" i="4"/>
  <c r="B8280" i="4"/>
  <c r="B8264" i="4"/>
  <c r="B8248" i="4"/>
  <c r="B8232" i="4"/>
  <c r="B8216" i="4"/>
  <c r="B8200" i="4"/>
  <c r="B8184" i="4"/>
  <c r="B8168" i="4"/>
  <c r="B8152" i="4"/>
  <c r="B8136" i="4"/>
  <c r="B8120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327" i="4"/>
  <c r="B8311" i="4"/>
  <c r="B8295" i="4"/>
  <c r="B8279" i="4"/>
  <c r="B826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342" i="4"/>
  <c r="B8326" i="4"/>
  <c r="B8310" i="4"/>
  <c r="B8294" i="4"/>
  <c r="B8278" i="4"/>
  <c r="B8262" i="4"/>
  <c r="B8246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8755" i="4"/>
  <c r="B8739" i="4"/>
  <c r="B8723" i="4"/>
  <c r="B8707" i="4"/>
  <c r="B8691" i="4"/>
  <c r="B8675" i="4"/>
  <c r="B8659" i="4"/>
  <c r="B8643" i="4"/>
  <c r="B8627" i="4"/>
  <c r="B8611" i="4"/>
  <c r="B8595" i="4"/>
  <c r="B8579" i="4"/>
  <c r="B8563" i="4"/>
  <c r="B8547" i="4"/>
  <c r="B8531" i="4"/>
  <c r="B8515" i="4"/>
  <c r="B8499" i="4"/>
  <c r="B8483" i="4"/>
  <c r="B8467" i="4"/>
  <c r="B8451" i="4"/>
  <c r="B8435" i="4"/>
  <c r="B8419" i="4"/>
  <c r="B8403" i="4"/>
  <c r="B8387" i="4"/>
  <c r="B8371" i="4"/>
  <c r="B8355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7491" i="4"/>
  <c r="B7475" i="4"/>
  <c r="B7459" i="4"/>
  <c r="B7443" i="4"/>
  <c r="B7427" i="4"/>
  <c r="B7411" i="4"/>
  <c r="B8754" i="4"/>
  <c r="B8738" i="4"/>
  <c r="B8722" i="4"/>
  <c r="B8706" i="4"/>
  <c r="B8690" i="4"/>
  <c r="B8674" i="4"/>
  <c r="B8658" i="4"/>
  <c r="B8642" i="4"/>
  <c r="B8626" i="4"/>
  <c r="B8610" i="4"/>
  <c r="B8594" i="4"/>
  <c r="B8578" i="4"/>
  <c r="B8562" i="4"/>
  <c r="B8546" i="4"/>
  <c r="B8530" i="4"/>
  <c r="B8514" i="4"/>
  <c r="B8498" i="4"/>
  <c r="B8482" i="4"/>
  <c r="B8466" i="4"/>
  <c r="B8450" i="4"/>
  <c r="B8434" i="4"/>
  <c r="B8418" i="4"/>
  <c r="B8402" i="4"/>
  <c r="B8386" i="4"/>
  <c r="B8370" i="4"/>
  <c r="B8354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8753" i="4"/>
  <c r="B8737" i="4"/>
  <c r="B8721" i="4"/>
  <c r="B8705" i="4"/>
  <c r="B8689" i="4"/>
  <c r="B8673" i="4"/>
  <c r="B8657" i="4"/>
  <c r="B8641" i="4"/>
  <c r="B8625" i="4"/>
  <c r="B8609" i="4"/>
  <c r="B8593" i="4"/>
  <c r="B8577" i="4"/>
  <c r="B8561" i="4"/>
  <c r="B8545" i="4"/>
  <c r="B8529" i="4"/>
  <c r="B8513" i="4"/>
  <c r="B8497" i="4"/>
  <c r="B8481" i="4"/>
  <c r="B8465" i="4"/>
  <c r="B8449" i="4"/>
  <c r="B8433" i="4"/>
  <c r="B8417" i="4"/>
  <c r="B8401" i="4"/>
  <c r="B8385" i="4"/>
  <c r="B8369" i="4"/>
  <c r="B8353" i="4"/>
  <c r="B8337" i="4"/>
  <c r="B8321" i="4"/>
  <c r="B8305" i="4"/>
  <c r="B8289" i="4"/>
  <c r="B8273" i="4"/>
  <c r="B8257" i="4"/>
  <c r="B8241" i="4"/>
  <c r="B8225" i="4"/>
  <c r="B8209" i="4"/>
  <c r="B8193" i="4"/>
  <c r="B8177" i="4"/>
  <c r="B8161" i="4"/>
  <c r="B8145" i="4"/>
  <c r="B8129" i="4"/>
  <c r="B8113" i="4"/>
  <c r="B8097" i="4"/>
  <c r="B8081" i="4"/>
  <c r="B8065" i="4"/>
  <c r="B8049" i="4"/>
  <c r="B8033" i="4"/>
  <c r="B8017" i="4"/>
  <c r="B8001" i="4"/>
  <c r="B7985" i="4"/>
  <c r="B7969" i="4"/>
  <c r="B7953" i="4"/>
  <c r="B7937" i="4"/>
  <c r="B7921" i="4"/>
  <c r="B7905" i="4"/>
  <c r="B8752" i="4"/>
  <c r="B8736" i="4"/>
  <c r="B8720" i="4"/>
  <c r="B8704" i="4"/>
  <c r="B8688" i="4"/>
  <c r="B8672" i="4"/>
  <c r="B8656" i="4"/>
  <c r="B8640" i="4"/>
  <c r="B8624" i="4"/>
  <c r="B8608" i="4"/>
  <c r="B8592" i="4"/>
  <c r="B8576" i="4"/>
  <c r="B8560" i="4"/>
  <c r="B8544" i="4"/>
  <c r="B8528" i="4"/>
  <c r="B8512" i="4"/>
  <c r="B8496" i="4"/>
  <c r="B8480" i="4"/>
  <c r="B8464" i="4"/>
  <c r="B8448" i="4"/>
  <c r="B8432" i="4"/>
  <c r="B8416" i="4"/>
  <c r="B8400" i="4"/>
  <c r="B8384" i="4"/>
  <c r="B8368" i="4"/>
  <c r="B8352" i="4"/>
  <c r="B8336" i="4"/>
  <c r="B8320" i="4"/>
  <c r="B8304" i="4"/>
  <c r="B8288" i="4"/>
  <c r="B8272" i="4"/>
  <c r="B8256" i="4"/>
  <c r="B8240" i="4"/>
  <c r="B8224" i="4"/>
  <c r="B8208" i="4"/>
  <c r="B8192" i="4"/>
  <c r="B8176" i="4"/>
  <c r="B8160" i="4"/>
  <c r="B8144" i="4"/>
  <c r="B8128" i="4"/>
  <c r="B8112" i="4"/>
  <c r="B8096" i="4"/>
  <c r="B8080" i="4"/>
  <c r="B8064" i="4"/>
  <c r="B8048" i="4"/>
  <c r="B8032" i="4"/>
  <c r="B8016" i="4"/>
  <c r="B8000" i="4"/>
  <c r="B7984" i="4"/>
  <c r="B7968" i="4"/>
  <c r="B7952" i="4"/>
  <c r="B7936" i="4"/>
  <c r="B7920" i="4"/>
  <c r="B7904" i="4"/>
  <c r="B7888" i="4"/>
  <c r="B7872" i="4"/>
  <c r="B7856" i="4"/>
  <c r="B7840" i="4"/>
  <c r="B7824" i="4"/>
  <c r="B7808" i="4"/>
  <c r="B7792" i="4"/>
  <c r="B7776" i="4"/>
  <c r="B7760" i="4"/>
  <c r="B7744" i="4"/>
  <c r="B7728" i="4"/>
  <c r="B7712" i="4"/>
  <c r="B7696" i="4"/>
  <c r="B7680" i="4"/>
  <c r="B7664" i="4"/>
  <c r="B7648" i="4"/>
  <c r="B8751" i="4"/>
  <c r="B8735" i="4"/>
  <c r="B8719" i="4"/>
  <c r="B8703" i="4"/>
  <c r="B8687" i="4"/>
  <c r="B8671" i="4"/>
  <c r="B8655" i="4"/>
  <c r="B8639" i="4"/>
  <c r="B8623" i="4"/>
  <c r="B8607" i="4"/>
  <c r="B8591" i="4"/>
  <c r="B8575" i="4"/>
  <c r="B8559" i="4"/>
  <c r="B8543" i="4"/>
  <c r="B8527" i="4"/>
  <c r="B8511" i="4"/>
  <c r="B8495" i="4"/>
  <c r="B8479" i="4"/>
  <c r="B8463" i="4"/>
  <c r="B8447" i="4"/>
  <c r="B8431" i="4"/>
  <c r="B8415" i="4"/>
  <c r="B8399" i="4"/>
  <c r="B8383" i="4"/>
  <c r="B8367" i="4"/>
  <c r="B8351" i="4"/>
  <c r="B8335" i="4"/>
  <c r="B8319" i="4"/>
  <c r="B8303" i="4"/>
  <c r="B8287" i="4"/>
  <c r="B8271" i="4"/>
  <c r="B8255" i="4"/>
  <c r="B8239" i="4"/>
  <c r="B8223" i="4"/>
  <c r="B8207" i="4"/>
  <c r="B8191" i="4"/>
  <c r="B8175" i="4"/>
  <c r="B8159" i="4"/>
  <c r="B8143" i="4"/>
  <c r="B8127" i="4"/>
  <c r="B8111" i="4"/>
  <c r="B8095" i="4"/>
  <c r="B8079" i="4"/>
  <c r="B8063" i="4"/>
  <c r="B8047" i="4"/>
  <c r="B8031" i="4"/>
  <c r="B8015" i="4"/>
  <c r="B7999" i="4"/>
  <c r="B7983" i="4"/>
  <c r="B7967" i="4"/>
  <c r="B7951" i="4"/>
  <c r="B7935" i="4"/>
  <c r="B7919" i="4"/>
  <c r="B7903" i="4"/>
  <c r="B8750" i="4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334" i="4"/>
  <c r="B8318" i="4"/>
  <c r="B8302" i="4"/>
  <c r="B8286" i="4"/>
  <c r="B8270" i="4"/>
  <c r="B8254" i="4"/>
  <c r="B8238" i="4"/>
  <c r="B8222" i="4"/>
  <c r="B8206" i="4"/>
  <c r="B8190" i="4"/>
  <c r="B8174" i="4"/>
  <c r="B8158" i="4"/>
  <c r="B8142" i="4"/>
  <c r="B8126" i="4"/>
  <c r="B8110" i="4"/>
  <c r="B8094" i="4"/>
  <c r="B8078" i="4"/>
  <c r="B8062" i="4"/>
  <c r="B8046" i="4"/>
  <c r="B8030" i="4"/>
  <c r="B8014" i="4"/>
  <c r="B7998" i="4"/>
  <c r="B7982" i="4"/>
  <c r="B7966" i="4"/>
  <c r="B7950" i="4"/>
  <c r="B7934" i="4"/>
  <c r="B7918" i="4"/>
  <c r="B7902" i="4"/>
  <c r="B7886" i="4"/>
  <c r="B7870" i="4"/>
  <c r="B7854" i="4"/>
  <c r="B7838" i="4"/>
  <c r="B7822" i="4"/>
  <c r="B7806" i="4"/>
  <c r="B7790" i="4"/>
  <c r="B7774" i="4"/>
  <c r="B7758" i="4"/>
  <c r="B7742" i="4"/>
  <c r="B7726" i="4"/>
  <c r="B7710" i="4"/>
  <c r="B7694" i="4"/>
  <c r="B7678" i="4"/>
  <c r="B7662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7501" i="4"/>
  <c r="B7485" i="4"/>
  <c r="B7469" i="4"/>
  <c r="B7453" i="4"/>
  <c r="B7437" i="4"/>
  <c r="B7421" i="4"/>
  <c r="B7405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332" i="4"/>
  <c r="B8316" i="4"/>
  <c r="B8300" i="4"/>
  <c r="B8284" i="4"/>
  <c r="B8268" i="4"/>
  <c r="B8252" i="4"/>
  <c r="B8236" i="4"/>
  <c r="B8220" i="4"/>
  <c r="B8204" i="4"/>
  <c r="B8188" i="4"/>
  <c r="B8172" i="4"/>
  <c r="B8156" i="4"/>
  <c r="B8140" i="4"/>
  <c r="B8124" i="4"/>
  <c r="B8108" i="4"/>
  <c r="B8092" i="4"/>
  <c r="B8076" i="4"/>
  <c r="B8060" i="4"/>
  <c r="B8044" i="4"/>
  <c r="B8028" i="4"/>
  <c r="B8012" i="4"/>
  <c r="B7996" i="4"/>
  <c r="B7980" i="4"/>
  <c r="B7964" i="4"/>
  <c r="B7948" i="4"/>
  <c r="B7932" i="4"/>
  <c r="B7916" i="4"/>
  <c r="B7900" i="4"/>
  <c r="B7884" i="4"/>
  <c r="B7868" i="4"/>
  <c r="B7852" i="4"/>
  <c r="B7836" i="4"/>
  <c r="B7820" i="4"/>
  <c r="B7804" i="4"/>
  <c r="B7788" i="4"/>
  <c r="B7772" i="4"/>
  <c r="B7756" i="4"/>
  <c r="B7740" i="4"/>
  <c r="B7724" i="4"/>
  <c r="B7708" i="4"/>
  <c r="B7692" i="4"/>
  <c r="B7676" i="4"/>
  <c r="B7660" i="4"/>
  <c r="B7644" i="4"/>
  <c r="B7628" i="4"/>
  <c r="B7612" i="4"/>
  <c r="B7596" i="4"/>
  <c r="B7580" i="4"/>
  <c r="B7564" i="4"/>
  <c r="B7548" i="4"/>
  <c r="B7532" i="4"/>
  <c r="B7516" i="4"/>
  <c r="B7500" i="4"/>
  <c r="B7484" i="4"/>
  <c r="B7468" i="4"/>
  <c r="B7452" i="4"/>
  <c r="B7436" i="4"/>
  <c r="B7420" i="4"/>
  <c r="B7404" i="4"/>
  <c r="B8747" i="4"/>
  <c r="B8491" i="4"/>
  <c r="B8361" i="4"/>
  <c r="B8267" i="4"/>
  <c r="B8214" i="4"/>
  <c r="B8155" i="4"/>
  <c r="B8106" i="4"/>
  <c r="B8070" i="4"/>
  <c r="B8024" i="4"/>
  <c r="B7978" i="4"/>
  <c r="B7942" i="4"/>
  <c r="B7896" i="4"/>
  <c r="B7864" i="4"/>
  <c r="B7832" i="4"/>
  <c r="B7800" i="4"/>
  <c r="B7768" i="4"/>
  <c r="B7736" i="4"/>
  <c r="B7704" i="4"/>
  <c r="B7674" i="4"/>
  <c r="B7652" i="4"/>
  <c r="B7631" i="4"/>
  <c r="B7610" i="4"/>
  <c r="B7591" i="4"/>
  <c r="B7572" i="4"/>
  <c r="B7552" i="4"/>
  <c r="B7531" i="4"/>
  <c r="B7512" i="4"/>
  <c r="B7493" i="4"/>
  <c r="B7473" i="4"/>
  <c r="B7454" i="4"/>
  <c r="B7433" i="4"/>
  <c r="B7414" i="4"/>
  <c r="B7395" i="4"/>
  <c r="B7379" i="4"/>
  <c r="B7363" i="4"/>
  <c r="B7347" i="4"/>
  <c r="B7331" i="4"/>
  <c r="B7315" i="4"/>
  <c r="B7299" i="4"/>
  <c r="B7283" i="4"/>
  <c r="B7267" i="4"/>
  <c r="B7251" i="4"/>
  <c r="B7235" i="4"/>
  <c r="B7219" i="4"/>
  <c r="B7203" i="4"/>
  <c r="B7187" i="4"/>
  <c r="B7171" i="4"/>
  <c r="B7155" i="4"/>
  <c r="B7139" i="4"/>
  <c r="B7123" i="4"/>
  <c r="B7107" i="4"/>
  <c r="B7091" i="4"/>
  <c r="B7075" i="4"/>
  <c r="B7059" i="4"/>
  <c r="B7043" i="4"/>
  <c r="B7027" i="4"/>
  <c r="B7011" i="4"/>
  <c r="B6995" i="4"/>
  <c r="B6979" i="4"/>
  <c r="B6963" i="4"/>
  <c r="B6947" i="4"/>
  <c r="B6931" i="4"/>
  <c r="B6915" i="4"/>
  <c r="B6899" i="4"/>
  <c r="B6883" i="4"/>
  <c r="B6867" i="4"/>
  <c r="B6851" i="4"/>
  <c r="B6835" i="4"/>
  <c r="B6819" i="4"/>
  <c r="B6803" i="4"/>
  <c r="B6787" i="4"/>
  <c r="B6771" i="4"/>
  <c r="B6755" i="4"/>
  <c r="B6739" i="4"/>
  <c r="B6723" i="4"/>
  <c r="B8731" i="4"/>
  <c r="B8475" i="4"/>
  <c r="B8347" i="4"/>
  <c r="B8266" i="4"/>
  <c r="B8203" i="4"/>
  <c r="B8154" i="4"/>
  <c r="B8105" i="4"/>
  <c r="B8059" i="4"/>
  <c r="B8023" i="4"/>
  <c r="B7977" i="4"/>
  <c r="B7931" i="4"/>
  <c r="B7895" i="4"/>
  <c r="B7863" i="4"/>
  <c r="B7831" i="4"/>
  <c r="B7799" i="4"/>
  <c r="B7767" i="4"/>
  <c r="B7735" i="4"/>
  <c r="B7703" i="4"/>
  <c r="B7673" i="4"/>
  <c r="B7650" i="4"/>
  <c r="B7630" i="4"/>
  <c r="B7609" i="4"/>
  <c r="B7590" i="4"/>
  <c r="B7570" i="4"/>
  <c r="B7551" i="4"/>
  <c r="B7530" i="4"/>
  <c r="B7511" i="4"/>
  <c r="B7492" i="4"/>
  <c r="B7472" i="4"/>
  <c r="B7451" i="4"/>
  <c r="B7432" i="4"/>
  <c r="B7413" i="4"/>
  <c r="B7394" i="4"/>
  <c r="B7378" i="4"/>
  <c r="B7362" i="4"/>
  <c r="B7346" i="4"/>
  <c r="B7330" i="4"/>
  <c r="B7314" i="4"/>
  <c r="B7298" i="4"/>
  <c r="B7282" i="4"/>
  <c r="B7266" i="4"/>
  <c r="B7250" i="4"/>
  <c r="B7234" i="4"/>
  <c r="B7218" i="4"/>
  <c r="B7202" i="4"/>
  <c r="B7186" i="4"/>
  <c r="B7170" i="4"/>
  <c r="B7154" i="4"/>
  <c r="B7138" i="4"/>
  <c r="B7122" i="4"/>
  <c r="B7106" i="4"/>
  <c r="B7090" i="4"/>
  <c r="B8715" i="4"/>
  <c r="B8459" i="4"/>
  <c r="B8346" i="4"/>
  <c r="B8265" i="4"/>
  <c r="B8202" i="4"/>
  <c r="B8153" i="4"/>
  <c r="B8104" i="4"/>
  <c r="B8058" i="4"/>
  <c r="B8022" i="4"/>
  <c r="B7976" i="4"/>
  <c r="B7930" i="4"/>
  <c r="B7894" i="4"/>
  <c r="B7862" i="4"/>
  <c r="B7830" i="4"/>
  <c r="B7798" i="4"/>
  <c r="B7766" i="4"/>
  <c r="B7734" i="4"/>
  <c r="B7702" i="4"/>
  <c r="B7672" i="4"/>
  <c r="B7649" i="4"/>
  <c r="B7627" i="4"/>
  <c r="B7608" i="4"/>
  <c r="B7589" i="4"/>
  <c r="B7569" i="4"/>
  <c r="B7550" i="4"/>
  <c r="B7529" i="4"/>
  <c r="B7510" i="4"/>
  <c r="B7490" i="4"/>
  <c r="B7471" i="4"/>
  <c r="B7450" i="4"/>
  <c r="B7431" i="4"/>
  <c r="B7412" i="4"/>
  <c r="B7393" i="4"/>
  <c r="B7377" i="4"/>
  <c r="B7361" i="4"/>
  <c r="B7345" i="4"/>
  <c r="B7329" i="4"/>
  <c r="B7313" i="4"/>
  <c r="B7297" i="4"/>
  <c r="B7281" i="4"/>
  <c r="B7265" i="4"/>
  <c r="B7249" i="4"/>
  <c r="B7233" i="4"/>
  <c r="B7217" i="4"/>
  <c r="B7201" i="4"/>
  <c r="B7185" i="4"/>
  <c r="B7169" i="4"/>
  <c r="B7153" i="4"/>
  <c r="B7137" i="4"/>
  <c r="B7121" i="4"/>
  <c r="B7105" i="4"/>
  <c r="B7089" i="4"/>
  <c r="B7073" i="4"/>
  <c r="B7057" i="4"/>
  <c r="B7041" i="4"/>
  <c r="B7025" i="4"/>
  <c r="B7009" i="4"/>
  <c r="B6993" i="4"/>
  <c r="B6977" i="4"/>
  <c r="B6961" i="4"/>
  <c r="B6945" i="4"/>
  <c r="B6929" i="4"/>
  <c r="B6913" i="4"/>
  <c r="B6897" i="4"/>
  <c r="B6881" i="4"/>
  <c r="B6865" i="4"/>
  <c r="B6849" i="4"/>
  <c r="B6833" i="4"/>
  <c r="B8699" i="4"/>
  <c r="B8443" i="4"/>
  <c r="B8345" i="4"/>
  <c r="B8251" i="4"/>
  <c r="B8201" i="4"/>
  <c r="B8151" i="4"/>
  <c r="B8103" i="4"/>
  <c r="B8057" i="4"/>
  <c r="B8011" i="4"/>
  <c r="B7975" i="4"/>
  <c r="B7929" i="4"/>
  <c r="B7889" i="4"/>
  <c r="B7857" i="4"/>
  <c r="B7825" i="4"/>
  <c r="B7793" i="4"/>
  <c r="B7761" i="4"/>
  <c r="B7729" i="4"/>
  <c r="B7697" i="4"/>
  <c r="B7671" i="4"/>
  <c r="B7647" i="4"/>
  <c r="B7626" i="4"/>
  <c r="B7607" i="4"/>
  <c r="B7588" i="4"/>
  <c r="B7568" i="4"/>
  <c r="B7547" i="4"/>
  <c r="B7528" i="4"/>
  <c r="B7509" i="4"/>
  <c r="B7489" i="4"/>
  <c r="B7470" i="4"/>
  <c r="B7449" i="4"/>
  <c r="B7430" i="4"/>
  <c r="B7410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8683" i="4"/>
  <c r="B8427" i="4"/>
  <c r="B8331" i="4"/>
  <c r="B8250" i="4"/>
  <c r="B8199" i="4"/>
  <c r="B8150" i="4"/>
  <c r="B8102" i="4"/>
  <c r="B8056" i="4"/>
  <c r="B8010" i="4"/>
  <c r="B7974" i="4"/>
  <c r="B7928" i="4"/>
  <c r="B7887" i="4"/>
  <c r="B7855" i="4"/>
  <c r="B7823" i="4"/>
  <c r="B7791" i="4"/>
  <c r="B7759" i="4"/>
  <c r="B7727" i="4"/>
  <c r="B7695" i="4"/>
  <c r="B7670" i="4"/>
  <c r="B7646" i="4"/>
  <c r="B7625" i="4"/>
  <c r="B7606" i="4"/>
  <c r="B7586" i="4"/>
  <c r="B7567" i="4"/>
  <c r="B7546" i="4"/>
  <c r="B7527" i="4"/>
  <c r="B7508" i="4"/>
  <c r="B7488" i="4"/>
  <c r="B7467" i="4"/>
  <c r="B7448" i="4"/>
  <c r="B7429" i="4"/>
  <c r="B7409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8667" i="4"/>
  <c r="B8411" i="4"/>
  <c r="B8330" i="4"/>
  <c r="B8249" i="4"/>
  <c r="B8198" i="4"/>
  <c r="B8139" i="4"/>
  <c r="B8091" i="4"/>
  <c r="B8055" i="4"/>
  <c r="B8009" i="4"/>
  <c r="B7963" i="4"/>
  <c r="B7927" i="4"/>
  <c r="B7883" i="4"/>
  <c r="B7851" i="4"/>
  <c r="B7819" i="4"/>
  <c r="B7787" i="4"/>
  <c r="B7755" i="4"/>
  <c r="B7723" i="4"/>
  <c r="B7691" i="4"/>
  <c r="B7669" i="4"/>
  <c r="B7643" i="4"/>
  <c r="B7624" i="4"/>
  <c r="B7605" i="4"/>
  <c r="B7585" i="4"/>
  <c r="B7566" i="4"/>
  <c r="B7545" i="4"/>
  <c r="B7526" i="4"/>
  <c r="B7506" i="4"/>
  <c r="B7487" i="4"/>
  <c r="B7466" i="4"/>
  <c r="B7447" i="4"/>
  <c r="B7428" i="4"/>
  <c r="B7408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8651" i="4"/>
  <c r="B8410" i="4"/>
  <c r="B8329" i="4"/>
  <c r="B8247" i="4"/>
  <c r="B8187" i="4"/>
  <c r="B8138" i="4"/>
  <c r="B8090" i="4"/>
  <c r="B8054" i="4"/>
  <c r="B8008" i="4"/>
  <c r="B7962" i="4"/>
  <c r="B7926" i="4"/>
  <c r="B7882" i="4"/>
  <c r="B7850" i="4"/>
  <c r="B7818" i="4"/>
  <c r="B7786" i="4"/>
  <c r="B7754" i="4"/>
  <c r="B7722" i="4"/>
  <c r="B7690" i="4"/>
  <c r="B7666" i="4"/>
  <c r="B7642" i="4"/>
  <c r="B7623" i="4"/>
  <c r="B7604" i="4"/>
  <c r="B7584" i="4"/>
  <c r="B7563" i="4"/>
  <c r="B7544" i="4"/>
  <c r="B7525" i="4"/>
  <c r="B7505" i="4"/>
  <c r="B7486" i="4"/>
  <c r="B7465" i="4"/>
  <c r="B7446" i="4"/>
  <c r="B7426" i="4"/>
  <c r="B7407" i="4"/>
  <c r="B7389" i="4"/>
  <c r="B7373" i="4"/>
  <c r="B7357" i="4"/>
  <c r="B7341" i="4"/>
  <c r="B7325" i="4"/>
  <c r="B7309" i="4"/>
  <c r="B7293" i="4"/>
  <c r="B7277" i="4"/>
  <c r="B7261" i="4"/>
  <c r="B7245" i="4"/>
  <c r="B7229" i="4"/>
  <c r="B7213" i="4"/>
  <c r="B7197" i="4"/>
  <c r="B7181" i="4"/>
  <c r="B7165" i="4"/>
  <c r="B7149" i="4"/>
  <c r="B7133" i="4"/>
  <c r="B7117" i="4"/>
  <c r="B7101" i="4"/>
  <c r="B7085" i="4"/>
  <c r="B7069" i="4"/>
  <c r="B7053" i="4"/>
  <c r="B7037" i="4"/>
  <c r="B7021" i="4"/>
  <c r="B7005" i="4"/>
  <c r="B6989" i="4"/>
  <c r="B6973" i="4"/>
  <c r="B6957" i="4"/>
  <c r="B6941" i="4"/>
  <c r="B6925" i="4"/>
  <c r="B6909" i="4"/>
  <c r="B6893" i="4"/>
  <c r="B6877" i="4"/>
  <c r="B6861" i="4"/>
  <c r="B6845" i="4"/>
  <c r="B6829" i="4"/>
  <c r="B6813" i="4"/>
  <c r="B6797" i="4"/>
  <c r="B6781" i="4"/>
  <c r="B6765" i="4"/>
  <c r="B6749" i="4"/>
  <c r="B6733" i="4"/>
  <c r="B6717" i="4"/>
  <c r="B6701" i="4"/>
  <c r="B6685" i="4"/>
  <c r="B6669" i="4"/>
  <c r="B6653" i="4"/>
  <c r="B6637" i="4"/>
  <c r="B6621" i="4"/>
  <c r="B6605" i="4"/>
  <c r="B6589" i="4"/>
  <c r="B6573" i="4"/>
  <c r="B6557" i="4"/>
  <c r="B8635" i="4"/>
  <c r="B8409" i="4"/>
  <c r="B8315" i="4"/>
  <c r="B8235" i="4"/>
  <c r="B8186" i="4"/>
  <c r="B8137" i="4"/>
  <c r="B8089" i="4"/>
  <c r="B8043" i="4"/>
  <c r="B8007" i="4"/>
  <c r="B7961" i="4"/>
  <c r="B7915" i="4"/>
  <c r="B7881" i="4"/>
  <c r="B7849" i="4"/>
  <c r="B7817" i="4"/>
  <c r="B7785" i="4"/>
  <c r="B7753" i="4"/>
  <c r="B7721" i="4"/>
  <c r="B7689" i="4"/>
  <c r="B7665" i="4"/>
  <c r="B7641" i="4"/>
  <c r="B7622" i="4"/>
  <c r="B7602" i="4"/>
  <c r="B7583" i="4"/>
  <c r="B7562" i="4"/>
  <c r="B7543" i="4"/>
  <c r="B7524" i="4"/>
  <c r="B7504" i="4"/>
  <c r="B7483" i="4"/>
  <c r="B7464" i="4"/>
  <c r="B7445" i="4"/>
  <c r="B7425" i="4"/>
  <c r="B7406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8619" i="4"/>
  <c r="B8395" i="4"/>
  <c r="B8314" i="4"/>
  <c r="B8234" i="4"/>
  <c r="B8185" i="4"/>
  <c r="B8135" i="4"/>
  <c r="B8088" i="4"/>
  <c r="B8042" i="4"/>
  <c r="B8006" i="4"/>
  <c r="B7960" i="4"/>
  <c r="B7914" i="4"/>
  <c r="B7880" i="4"/>
  <c r="B7848" i="4"/>
  <c r="B7816" i="4"/>
  <c r="B7784" i="4"/>
  <c r="B7752" i="4"/>
  <c r="B7720" i="4"/>
  <c r="B7688" i="4"/>
  <c r="B7663" i="4"/>
  <c r="B7640" i="4"/>
  <c r="B7621" i="4"/>
  <c r="B7601" i="4"/>
  <c r="B7582" i="4"/>
  <c r="B7561" i="4"/>
  <c r="B7542" i="4"/>
  <c r="B7522" i="4"/>
  <c r="B7503" i="4"/>
  <c r="B7482" i="4"/>
  <c r="B7463" i="4"/>
  <c r="B7444" i="4"/>
  <c r="B7424" i="4"/>
  <c r="B7403" i="4"/>
  <c r="B7387" i="4"/>
  <c r="B7371" i="4"/>
  <c r="B7355" i="4"/>
  <c r="B7339" i="4"/>
  <c r="B7323" i="4"/>
  <c r="B7307" i="4"/>
  <c r="B7291" i="4"/>
  <c r="B7275" i="4"/>
  <c r="B7259" i="4"/>
  <c r="B7243" i="4"/>
  <c r="B7227" i="4"/>
  <c r="B7211" i="4"/>
  <c r="B7195" i="4"/>
  <c r="B7179" i="4"/>
  <c r="B7163" i="4"/>
  <c r="B7147" i="4"/>
  <c r="B7131" i="4"/>
  <c r="B7115" i="4"/>
  <c r="B7099" i="4"/>
  <c r="B7083" i="4"/>
  <c r="B7067" i="4"/>
  <c r="B7051" i="4"/>
  <c r="B7035" i="4"/>
  <c r="B7019" i="4"/>
  <c r="B7003" i="4"/>
  <c r="B6987" i="4"/>
  <c r="B6971" i="4"/>
  <c r="B6955" i="4"/>
  <c r="B6939" i="4"/>
  <c r="B6923" i="4"/>
  <c r="B6907" i="4"/>
  <c r="B6891" i="4"/>
  <c r="B6875" i="4"/>
  <c r="B6859" i="4"/>
  <c r="B6843" i="4"/>
  <c r="B6827" i="4"/>
  <c r="B6811" i="4"/>
  <c r="B6795" i="4"/>
  <c r="B6779" i="4"/>
  <c r="B6763" i="4"/>
  <c r="B6747" i="4"/>
  <c r="B8603" i="4"/>
  <c r="B8394" i="4"/>
  <c r="B8313" i="4"/>
  <c r="B8233" i="4"/>
  <c r="B8183" i="4"/>
  <c r="B8134" i="4"/>
  <c r="B8087" i="4"/>
  <c r="B8041" i="4"/>
  <c r="B7995" i="4"/>
  <c r="B7959" i="4"/>
  <c r="B7913" i="4"/>
  <c r="B7879" i="4"/>
  <c r="B7847" i="4"/>
  <c r="B7815" i="4"/>
  <c r="B7783" i="4"/>
  <c r="B7751" i="4"/>
  <c r="B7719" i="4"/>
  <c r="B7687" i="4"/>
  <c r="B7659" i="4"/>
  <c r="B7639" i="4"/>
  <c r="B7620" i="4"/>
  <c r="B7600" i="4"/>
  <c r="B7579" i="4"/>
  <c r="B7560" i="4"/>
  <c r="B7541" i="4"/>
  <c r="B7521" i="4"/>
  <c r="B7502" i="4"/>
  <c r="B7481" i="4"/>
  <c r="B7462" i="4"/>
  <c r="B7442" i="4"/>
  <c r="B7423" i="4"/>
  <c r="B7402" i="4"/>
  <c r="B7386" i="4"/>
  <c r="B7370" i="4"/>
  <c r="B7354" i="4"/>
  <c r="B7338" i="4"/>
  <c r="B7322" i="4"/>
  <c r="B7306" i="4"/>
  <c r="B7290" i="4"/>
  <c r="B7274" i="4"/>
  <c r="B7258" i="4"/>
  <c r="B7242" i="4"/>
  <c r="B7226" i="4"/>
  <c r="B7210" i="4"/>
  <c r="B7194" i="4"/>
  <c r="B7178" i="4"/>
  <c r="B7162" i="4"/>
  <c r="B7146" i="4"/>
  <c r="B7130" i="4"/>
  <c r="B7114" i="4"/>
  <c r="B7098" i="4"/>
  <c r="B7082" i="4"/>
  <c r="B8587" i="4"/>
  <c r="B8393" i="4"/>
  <c r="B8299" i="4"/>
  <c r="B8231" i="4"/>
  <c r="B8182" i="4"/>
  <c r="B8123" i="4"/>
  <c r="B8086" i="4"/>
  <c r="B8040" i="4"/>
  <c r="B7994" i="4"/>
  <c r="B7958" i="4"/>
  <c r="B7912" i="4"/>
  <c r="B7878" i="4"/>
  <c r="B7846" i="4"/>
  <c r="B7814" i="4"/>
  <c r="B7782" i="4"/>
  <c r="B7750" i="4"/>
  <c r="B7718" i="4"/>
  <c r="B7686" i="4"/>
  <c r="B7658" i="4"/>
  <c r="B7638" i="4"/>
  <c r="B7618" i="4"/>
  <c r="B7599" i="4"/>
  <c r="B7578" i="4"/>
  <c r="B7559" i="4"/>
  <c r="B7540" i="4"/>
  <c r="B7520" i="4"/>
  <c r="B7499" i="4"/>
  <c r="B7480" i="4"/>
  <c r="B7461" i="4"/>
  <c r="B7441" i="4"/>
  <c r="B7422" i="4"/>
  <c r="B7401" i="4"/>
  <c r="B7385" i="4"/>
  <c r="B7369" i="4"/>
  <c r="B7353" i="4"/>
  <c r="B7337" i="4"/>
  <c r="B7321" i="4"/>
  <c r="B7305" i="4"/>
  <c r="B7289" i="4"/>
  <c r="B7273" i="4"/>
  <c r="B7257" i="4"/>
  <c r="B7241" i="4"/>
  <c r="B7225" i="4"/>
  <c r="B7209" i="4"/>
  <c r="B7193" i="4"/>
  <c r="B7177" i="4"/>
  <c r="B7161" i="4"/>
  <c r="B7145" i="4"/>
  <c r="B7129" i="4"/>
  <c r="B7113" i="4"/>
  <c r="B7097" i="4"/>
  <c r="B7081" i="4"/>
  <c r="B7065" i="4"/>
  <c r="B7049" i="4"/>
  <c r="B7033" i="4"/>
  <c r="B7017" i="4"/>
  <c r="B7001" i="4"/>
  <c r="B6985" i="4"/>
  <c r="B6969" i="4"/>
  <c r="B6953" i="4"/>
  <c r="B6937" i="4"/>
  <c r="B6921" i="4"/>
  <c r="B6905" i="4"/>
  <c r="B6889" i="4"/>
  <c r="B6873" i="4"/>
  <c r="B6857" i="4"/>
  <c r="B6841" i="4"/>
  <c r="B6825" i="4"/>
  <c r="B8571" i="4"/>
  <c r="B8379" i="4"/>
  <c r="B8298" i="4"/>
  <c r="B8230" i="4"/>
  <c r="B8171" i="4"/>
  <c r="B8122" i="4"/>
  <c r="B8075" i="4"/>
  <c r="B8039" i="4"/>
  <c r="B7993" i="4"/>
  <c r="B7947" i="4"/>
  <c r="B7911" i="4"/>
  <c r="B7873" i="4"/>
  <c r="B7841" i="4"/>
  <c r="B7809" i="4"/>
  <c r="B7777" i="4"/>
  <c r="B7745" i="4"/>
  <c r="B7713" i="4"/>
  <c r="B7685" i="4"/>
  <c r="B7657" i="4"/>
  <c r="B7637" i="4"/>
  <c r="B7617" i="4"/>
  <c r="B7598" i="4"/>
  <c r="B7577" i="4"/>
  <c r="B7558" i="4"/>
  <c r="B7538" i="4"/>
  <c r="B7519" i="4"/>
  <c r="B7498" i="4"/>
  <c r="B7479" i="4"/>
  <c r="B7460" i="4"/>
  <c r="B7440" i="4"/>
  <c r="B7419" i="4"/>
  <c r="B7400" i="4"/>
  <c r="B7384" i="4"/>
  <c r="B7368" i="4"/>
  <c r="B7352" i="4"/>
  <c r="B7336" i="4"/>
  <c r="B7320" i="4"/>
  <c r="B7304" i="4"/>
  <c r="B7288" i="4"/>
  <c r="B7272" i="4"/>
  <c r="B7256" i="4"/>
  <c r="B7240" i="4"/>
  <c r="B7224" i="4"/>
  <c r="B7208" i="4"/>
  <c r="B7192" i="4"/>
  <c r="B7176" i="4"/>
  <c r="B7160" i="4"/>
  <c r="B7144" i="4"/>
  <c r="B7128" i="4"/>
  <c r="B7112" i="4"/>
  <c r="B8555" i="4"/>
  <c r="B8378" i="4"/>
  <c r="B8297" i="4"/>
  <c r="B8219" i="4"/>
  <c r="B8170" i="4"/>
  <c r="B8121" i="4"/>
  <c r="B8074" i="4"/>
  <c r="B8038" i="4"/>
  <c r="B7992" i="4"/>
  <c r="B7946" i="4"/>
  <c r="B7910" i="4"/>
  <c r="B7871" i="4"/>
  <c r="B7839" i="4"/>
  <c r="B7807" i="4"/>
  <c r="B7775" i="4"/>
  <c r="B7743" i="4"/>
  <c r="B7711" i="4"/>
  <c r="B7682" i="4"/>
  <c r="B7656" i="4"/>
  <c r="B7636" i="4"/>
  <c r="B7616" i="4"/>
  <c r="B7595" i="4"/>
  <c r="B7576" i="4"/>
  <c r="B7557" i="4"/>
  <c r="B7537" i="4"/>
  <c r="B7518" i="4"/>
  <c r="B7497" i="4"/>
  <c r="B7478" i="4"/>
  <c r="B7458" i="4"/>
  <c r="B7439" i="4"/>
  <c r="B7418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8539" i="4"/>
  <c r="B8377" i="4"/>
  <c r="B8283" i="4"/>
  <c r="B8218" i="4"/>
  <c r="B8169" i="4"/>
  <c r="B8119" i="4"/>
  <c r="B8073" i="4"/>
  <c r="B8027" i="4"/>
  <c r="B7991" i="4"/>
  <c r="B7945" i="4"/>
  <c r="B7899" i="4"/>
  <c r="B7867" i="4"/>
  <c r="B7835" i="4"/>
  <c r="B7803" i="4"/>
  <c r="B7771" i="4"/>
  <c r="B7739" i="4"/>
  <c r="B7707" i="4"/>
  <c r="B7681" i="4"/>
  <c r="B7655" i="4"/>
  <c r="B7634" i="4"/>
  <c r="B7615" i="4"/>
  <c r="B7594" i="4"/>
  <c r="B7575" i="4"/>
  <c r="B7556" i="4"/>
  <c r="B7536" i="4"/>
  <c r="B7515" i="4"/>
  <c r="B7496" i="4"/>
  <c r="B7477" i="4"/>
  <c r="B7457" i="4"/>
  <c r="B7438" i="4"/>
  <c r="B7417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8523" i="4"/>
  <c r="B8363" i="4"/>
  <c r="B8282" i="4"/>
  <c r="B8217" i="4"/>
  <c r="B8167" i="4"/>
  <c r="B8118" i="4"/>
  <c r="B8072" i="4"/>
  <c r="B8026" i="4"/>
  <c r="B7990" i="4"/>
  <c r="B7944" i="4"/>
  <c r="B7898" i="4"/>
  <c r="B7866" i="4"/>
  <c r="B7834" i="4"/>
  <c r="B7802" i="4"/>
  <c r="B7770" i="4"/>
  <c r="B7738" i="4"/>
  <c r="B7706" i="4"/>
  <c r="B7679" i="4"/>
  <c r="B7654" i="4"/>
  <c r="B7633" i="4"/>
  <c r="B7614" i="4"/>
  <c r="B7593" i="4"/>
  <c r="B7574" i="4"/>
  <c r="B7554" i="4"/>
  <c r="B7535" i="4"/>
  <c r="B7514" i="4"/>
  <c r="B7495" i="4"/>
  <c r="B7476" i="4"/>
  <c r="B7456" i="4"/>
  <c r="B7435" i="4"/>
  <c r="B7416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8507" i="4"/>
  <c r="B7705" i="4"/>
  <c r="B7380" i="4"/>
  <c r="B7140" i="4"/>
  <c r="B7063" i="4"/>
  <c r="B7018" i="4"/>
  <c r="B6978" i="4"/>
  <c r="B6935" i="4"/>
  <c r="B6890" i="4"/>
  <c r="B6850" i="4"/>
  <c r="B6818" i="4"/>
  <c r="B6794" i="4"/>
  <c r="B6775" i="4"/>
  <c r="B6756" i="4"/>
  <c r="B6736" i="4"/>
  <c r="B6718" i="4"/>
  <c r="B6700" i="4"/>
  <c r="B6683" i="4"/>
  <c r="B6666" i="4"/>
  <c r="B6649" i="4"/>
  <c r="B6632" i="4"/>
  <c r="B6615" i="4"/>
  <c r="B6598" i="4"/>
  <c r="B6581" i="4"/>
  <c r="B6564" i="4"/>
  <c r="B6547" i="4"/>
  <c r="B6531" i="4"/>
  <c r="B6515" i="4"/>
  <c r="B6499" i="4"/>
  <c r="B6483" i="4"/>
  <c r="B6467" i="4"/>
  <c r="B6451" i="4"/>
  <c r="B6435" i="4"/>
  <c r="B6419" i="4"/>
  <c r="B6403" i="4"/>
  <c r="B6387" i="4"/>
  <c r="B6371" i="4"/>
  <c r="B6355" i="4"/>
  <c r="B6339" i="4"/>
  <c r="B6323" i="4"/>
  <c r="B6307" i="4"/>
  <c r="B6291" i="4"/>
  <c r="B6275" i="4"/>
  <c r="B6259" i="4"/>
  <c r="B6243" i="4"/>
  <c r="B6227" i="4"/>
  <c r="B6211" i="4"/>
  <c r="B6195" i="4"/>
  <c r="B6179" i="4"/>
  <c r="B6163" i="4"/>
  <c r="B6147" i="4"/>
  <c r="B6131" i="4"/>
  <c r="B6115" i="4"/>
  <c r="B6099" i="4"/>
  <c r="B6083" i="4"/>
  <c r="B6067" i="4"/>
  <c r="B6051" i="4"/>
  <c r="B6035" i="4"/>
  <c r="B6019" i="4"/>
  <c r="B6003" i="4"/>
  <c r="B5987" i="4"/>
  <c r="B8362" i="4"/>
  <c r="B7675" i="4"/>
  <c r="B7364" i="4"/>
  <c r="B7134" i="4"/>
  <c r="B7060" i="4"/>
  <c r="B7016" i="4"/>
  <c r="B6974" i="4"/>
  <c r="B6932" i="4"/>
  <c r="B6888" i="4"/>
  <c r="B6847" i="4"/>
  <c r="B6817" i="4"/>
  <c r="B6793" i="4"/>
  <c r="B6774" i="4"/>
  <c r="B6754" i="4"/>
  <c r="B6735" i="4"/>
  <c r="B6716" i="4"/>
  <c r="B6699" i="4"/>
  <c r="B6682" i="4"/>
  <c r="B6665" i="4"/>
  <c r="B6648" i="4"/>
  <c r="B6631" i="4"/>
  <c r="B6614" i="4"/>
  <c r="B6597" i="4"/>
  <c r="B6580" i="4"/>
  <c r="B6563" i="4"/>
  <c r="B6546" i="4"/>
  <c r="B6530" i="4"/>
  <c r="B6514" i="4"/>
  <c r="B6498" i="4"/>
  <c r="B6482" i="4"/>
  <c r="B6466" i="4"/>
  <c r="B6450" i="4"/>
  <c r="B6434" i="4"/>
  <c r="B6418" i="4"/>
  <c r="B6402" i="4"/>
  <c r="B6386" i="4"/>
  <c r="B6370" i="4"/>
  <c r="B6354" i="4"/>
  <c r="B6338" i="4"/>
  <c r="B6322" i="4"/>
  <c r="B6306" i="4"/>
  <c r="B6290" i="4"/>
  <c r="B6274" i="4"/>
  <c r="B6258" i="4"/>
  <c r="B6242" i="4"/>
  <c r="B6226" i="4"/>
  <c r="B6210" i="4"/>
  <c r="B6194" i="4"/>
  <c r="B6178" i="4"/>
  <c r="B6162" i="4"/>
  <c r="B6146" i="4"/>
  <c r="B6130" i="4"/>
  <c r="B6114" i="4"/>
  <c r="B6098" i="4"/>
  <c r="B6082" i="4"/>
  <c r="B6066" i="4"/>
  <c r="B6050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5730" i="4"/>
  <c r="B5714" i="4"/>
  <c r="B5698" i="4"/>
  <c r="B5682" i="4"/>
  <c r="B5666" i="4"/>
  <c r="B5650" i="4"/>
  <c r="B5634" i="4"/>
  <c r="B5618" i="4"/>
  <c r="B5602" i="4"/>
  <c r="B8281" i="4"/>
  <c r="B7653" i="4"/>
  <c r="B7348" i="4"/>
  <c r="B7124" i="4"/>
  <c r="B7058" i="4"/>
  <c r="B7015" i="4"/>
  <c r="B6970" i="4"/>
  <c r="B6930" i="4"/>
  <c r="B6887" i="4"/>
  <c r="B6846" i="4"/>
  <c r="B6815" i="4"/>
  <c r="B6792" i="4"/>
  <c r="B6773" i="4"/>
  <c r="B6753" i="4"/>
  <c r="B6734" i="4"/>
  <c r="B6715" i="4"/>
  <c r="B6698" i="4"/>
  <c r="B6681" i="4"/>
  <c r="B6664" i="4"/>
  <c r="B6647" i="4"/>
  <c r="B6630" i="4"/>
  <c r="B6613" i="4"/>
  <c r="B6596" i="4"/>
  <c r="B6579" i="4"/>
  <c r="B6562" i="4"/>
  <c r="B6545" i="4"/>
  <c r="B6529" i="4"/>
  <c r="B6513" i="4"/>
  <c r="B6497" i="4"/>
  <c r="B6481" i="4"/>
  <c r="B6465" i="4"/>
  <c r="B6449" i="4"/>
  <c r="B6433" i="4"/>
  <c r="B6417" i="4"/>
  <c r="B6401" i="4"/>
  <c r="B6385" i="4"/>
  <c r="B6369" i="4"/>
  <c r="B6353" i="4"/>
  <c r="B6337" i="4"/>
  <c r="B6321" i="4"/>
  <c r="B6305" i="4"/>
  <c r="B6289" i="4"/>
  <c r="B6273" i="4"/>
  <c r="B6257" i="4"/>
  <c r="B6241" i="4"/>
  <c r="B6225" i="4"/>
  <c r="B6209" i="4"/>
  <c r="B6193" i="4"/>
  <c r="B6177" i="4"/>
  <c r="B6161" i="4"/>
  <c r="B6145" i="4"/>
  <c r="B6129" i="4"/>
  <c r="B6113" i="4"/>
  <c r="B6097" i="4"/>
  <c r="B6081" i="4"/>
  <c r="B6065" i="4"/>
  <c r="B8215" i="4"/>
  <c r="B7632" i="4"/>
  <c r="B7332" i="4"/>
  <c r="B7118" i="4"/>
  <c r="B7054" i="4"/>
  <c r="B7012" i="4"/>
  <c r="B6968" i="4"/>
  <c r="B6926" i="4"/>
  <c r="B6884" i="4"/>
  <c r="B6842" i="4"/>
  <c r="B6814" i="4"/>
  <c r="B6791" i="4"/>
  <c r="B6772" i="4"/>
  <c r="B6752" i="4"/>
  <c r="B6732" i="4"/>
  <c r="B6714" i="4"/>
  <c r="B6697" i="4"/>
  <c r="B6680" i="4"/>
  <c r="B6663" i="4"/>
  <c r="B6646" i="4"/>
  <c r="B6629" i="4"/>
  <c r="B6612" i="4"/>
  <c r="B6595" i="4"/>
  <c r="B6578" i="4"/>
  <c r="B6561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6032" i="4"/>
  <c r="B6016" i="4"/>
  <c r="B6000" i="4"/>
  <c r="B8166" i="4"/>
  <c r="B7611" i="4"/>
  <c r="B7316" i="4"/>
  <c r="B7108" i="4"/>
  <c r="B7050" i="4"/>
  <c r="B7010" i="4"/>
  <c r="B6967" i="4"/>
  <c r="B6922" i="4"/>
  <c r="B6882" i="4"/>
  <c r="B6840" i="4"/>
  <c r="B6810" i="4"/>
  <c r="B6790" i="4"/>
  <c r="B6770" i="4"/>
  <c r="B6751" i="4"/>
  <c r="B6731" i="4"/>
  <c r="B6713" i="4"/>
  <c r="B6696" i="4"/>
  <c r="B6679" i="4"/>
  <c r="B6662" i="4"/>
  <c r="B6645" i="4"/>
  <c r="B6628" i="4"/>
  <c r="B6611" i="4"/>
  <c r="B6594" i="4"/>
  <c r="B6577" i="4"/>
  <c r="B6560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8107" i="4"/>
  <c r="B7592" i="4"/>
  <c r="B7300" i="4"/>
  <c r="B7102" i="4"/>
  <c r="B7048" i="4"/>
  <c r="B7006" i="4"/>
  <c r="B6964" i="4"/>
  <c r="B6920" i="4"/>
  <c r="B6878" i="4"/>
  <c r="B6839" i="4"/>
  <c r="B6809" i="4"/>
  <c r="B6789" i="4"/>
  <c r="B6769" i="4"/>
  <c r="B6750" i="4"/>
  <c r="B6730" i="4"/>
  <c r="B6712" i="4"/>
  <c r="B6695" i="4"/>
  <c r="B6678" i="4"/>
  <c r="B6661" i="4"/>
  <c r="B6644" i="4"/>
  <c r="B6627" i="4"/>
  <c r="B6610" i="4"/>
  <c r="B6593" i="4"/>
  <c r="B6576" i="4"/>
  <c r="B6559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8071" i="4"/>
  <c r="B7573" i="4"/>
  <c r="B7284" i="4"/>
  <c r="B7096" i="4"/>
  <c r="B7047" i="4"/>
  <c r="B7002" i="4"/>
  <c r="B6962" i="4"/>
  <c r="B6919" i="4"/>
  <c r="B6874" i="4"/>
  <c r="B6838" i="4"/>
  <c r="B6808" i="4"/>
  <c r="B6788" i="4"/>
  <c r="B6768" i="4"/>
  <c r="B6748" i="4"/>
  <c r="B6729" i="4"/>
  <c r="B6711" i="4"/>
  <c r="B6694" i="4"/>
  <c r="B6677" i="4"/>
  <c r="B6660" i="4"/>
  <c r="B6643" i="4"/>
  <c r="B6626" i="4"/>
  <c r="B6609" i="4"/>
  <c r="B6592" i="4"/>
  <c r="B6575" i="4"/>
  <c r="B6558" i="4"/>
  <c r="B6541" i="4"/>
  <c r="B6525" i="4"/>
  <c r="B6509" i="4"/>
  <c r="B6493" i="4"/>
  <c r="B6477" i="4"/>
  <c r="B6461" i="4"/>
  <c r="B6445" i="4"/>
  <c r="B6429" i="4"/>
  <c r="B6413" i="4"/>
  <c r="B6397" i="4"/>
  <c r="B6381" i="4"/>
  <c r="B6365" i="4"/>
  <c r="B6349" i="4"/>
  <c r="B6333" i="4"/>
  <c r="B6317" i="4"/>
  <c r="B6301" i="4"/>
  <c r="B6285" i="4"/>
  <c r="B6269" i="4"/>
  <c r="B6253" i="4"/>
  <c r="B6237" i="4"/>
  <c r="B6221" i="4"/>
  <c r="B6205" i="4"/>
  <c r="B6189" i="4"/>
  <c r="B6173" i="4"/>
  <c r="B6157" i="4"/>
  <c r="B6141" i="4"/>
  <c r="B6125" i="4"/>
  <c r="B6109" i="4"/>
  <c r="B6093" i="4"/>
  <c r="B6077" i="4"/>
  <c r="B6061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5741" i="4"/>
  <c r="B5725" i="4"/>
  <c r="B5709" i="4"/>
  <c r="B5693" i="4"/>
  <c r="B5677" i="4"/>
  <c r="B8025" i="4"/>
  <c r="B7553" i="4"/>
  <c r="B7268" i="4"/>
  <c r="B7092" i="4"/>
  <c r="B7044" i="4"/>
  <c r="B7000" i="4"/>
  <c r="B6958" i="4"/>
  <c r="B6916" i="4"/>
  <c r="B6872" i="4"/>
  <c r="B6836" i="4"/>
  <c r="B6807" i="4"/>
  <c r="B6786" i="4"/>
  <c r="B6767" i="4"/>
  <c r="B6746" i="4"/>
  <c r="B6728" i="4"/>
  <c r="B6710" i="4"/>
  <c r="B6693" i="4"/>
  <c r="B6676" i="4"/>
  <c r="B6659" i="4"/>
  <c r="B6642" i="4"/>
  <c r="B6625" i="4"/>
  <c r="B6608" i="4"/>
  <c r="B6591" i="4"/>
  <c r="B6574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7979" i="4"/>
  <c r="B7534" i="4"/>
  <c r="B7252" i="4"/>
  <c r="B7086" i="4"/>
  <c r="B7042" i="4"/>
  <c r="B6999" i="4"/>
  <c r="B6954" i="4"/>
  <c r="B6914" i="4"/>
  <c r="B6871" i="4"/>
  <c r="B6834" i="4"/>
  <c r="B6806" i="4"/>
  <c r="B6785" i="4"/>
  <c r="B6766" i="4"/>
  <c r="B6745" i="4"/>
  <c r="B6727" i="4"/>
  <c r="B6709" i="4"/>
  <c r="B6692" i="4"/>
  <c r="B6675" i="4"/>
  <c r="B6658" i="4"/>
  <c r="B6641" i="4"/>
  <c r="B6624" i="4"/>
  <c r="B6607" i="4"/>
  <c r="B6590" i="4"/>
  <c r="B6572" i="4"/>
  <c r="B6555" i="4"/>
  <c r="B6539" i="4"/>
  <c r="B6523" i="4"/>
  <c r="B6507" i="4"/>
  <c r="B6491" i="4"/>
  <c r="B6475" i="4"/>
  <c r="B6459" i="4"/>
  <c r="B6443" i="4"/>
  <c r="B6427" i="4"/>
  <c r="B6411" i="4"/>
  <c r="B6395" i="4"/>
  <c r="B6379" i="4"/>
  <c r="B6363" i="4"/>
  <c r="B6347" i="4"/>
  <c r="B6331" i="4"/>
  <c r="B6315" i="4"/>
  <c r="B6299" i="4"/>
  <c r="B6283" i="4"/>
  <c r="B6267" i="4"/>
  <c r="B6251" i="4"/>
  <c r="B6235" i="4"/>
  <c r="B6219" i="4"/>
  <c r="B6203" i="4"/>
  <c r="B6187" i="4"/>
  <c r="B6171" i="4"/>
  <c r="B6155" i="4"/>
  <c r="B6139" i="4"/>
  <c r="B6123" i="4"/>
  <c r="B6107" i="4"/>
  <c r="B6091" i="4"/>
  <c r="B6075" i="4"/>
  <c r="B6059" i="4"/>
  <c r="B6043" i="4"/>
  <c r="B6027" i="4"/>
  <c r="B6011" i="4"/>
  <c r="B5995" i="4"/>
  <c r="B5979" i="4"/>
  <c r="B7943" i="4"/>
  <c r="B7513" i="4"/>
  <c r="B7236" i="4"/>
  <c r="B7080" i="4"/>
  <c r="B7038" i="4"/>
  <c r="B6996" i="4"/>
  <c r="B6952" i="4"/>
  <c r="B6910" i="4"/>
  <c r="B6868" i="4"/>
  <c r="B6831" i="4"/>
  <c r="B6805" i="4"/>
  <c r="B6784" i="4"/>
  <c r="B6764" i="4"/>
  <c r="B6744" i="4"/>
  <c r="B6726" i="4"/>
  <c r="B6708" i="4"/>
  <c r="B6691" i="4"/>
  <c r="B6674" i="4"/>
  <c r="B6657" i="4"/>
  <c r="B6640" i="4"/>
  <c r="B6623" i="4"/>
  <c r="B6606" i="4"/>
  <c r="B6588" i="4"/>
  <c r="B6571" i="4"/>
  <c r="B6554" i="4"/>
  <c r="B6538" i="4"/>
  <c r="B6522" i="4"/>
  <c r="B6506" i="4"/>
  <c r="B6490" i="4"/>
  <c r="B6474" i="4"/>
  <c r="B6458" i="4"/>
  <c r="B6442" i="4"/>
  <c r="B6426" i="4"/>
  <c r="B6410" i="4"/>
  <c r="B6394" i="4"/>
  <c r="B6378" i="4"/>
  <c r="B6362" i="4"/>
  <c r="B6346" i="4"/>
  <c r="B6330" i="4"/>
  <c r="B6314" i="4"/>
  <c r="B6298" i="4"/>
  <c r="B6282" i="4"/>
  <c r="B6266" i="4"/>
  <c r="B6250" i="4"/>
  <c r="B6234" i="4"/>
  <c r="B6218" i="4"/>
  <c r="B6202" i="4"/>
  <c r="B6186" i="4"/>
  <c r="B6170" i="4"/>
  <c r="B6154" i="4"/>
  <c r="B6138" i="4"/>
  <c r="B6122" i="4"/>
  <c r="B6106" i="4"/>
  <c r="B6090" i="4"/>
  <c r="B6074" i="4"/>
  <c r="B6058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7897" i="4"/>
  <c r="B7494" i="4"/>
  <c r="B7220" i="4"/>
  <c r="B7079" i="4"/>
  <c r="B7034" i="4"/>
  <c r="B6994" i="4"/>
  <c r="B6951" i="4"/>
  <c r="B6906" i="4"/>
  <c r="B6866" i="4"/>
  <c r="B6830" i="4"/>
  <c r="B6804" i="4"/>
  <c r="B6783" i="4"/>
  <c r="B6762" i="4"/>
  <c r="B6743" i="4"/>
  <c r="B6725" i="4"/>
  <c r="B6707" i="4"/>
  <c r="B6690" i="4"/>
  <c r="B6673" i="4"/>
  <c r="B6656" i="4"/>
  <c r="B6639" i="4"/>
  <c r="B6622" i="4"/>
  <c r="B6604" i="4"/>
  <c r="B6587" i="4"/>
  <c r="B6570" i="4"/>
  <c r="B6553" i="4"/>
  <c r="B6537" i="4"/>
  <c r="B6521" i="4"/>
  <c r="B6505" i="4"/>
  <c r="B6489" i="4"/>
  <c r="B6473" i="4"/>
  <c r="B6457" i="4"/>
  <c r="B6441" i="4"/>
  <c r="B6425" i="4"/>
  <c r="B6409" i="4"/>
  <c r="B6393" i="4"/>
  <c r="B6377" i="4"/>
  <c r="B6361" i="4"/>
  <c r="B6345" i="4"/>
  <c r="B6329" i="4"/>
  <c r="B6313" i="4"/>
  <c r="B6297" i="4"/>
  <c r="B6281" i="4"/>
  <c r="B6265" i="4"/>
  <c r="B6249" i="4"/>
  <c r="B6233" i="4"/>
  <c r="B6217" i="4"/>
  <c r="B6201" i="4"/>
  <c r="B6185" i="4"/>
  <c r="B6169" i="4"/>
  <c r="B6153" i="4"/>
  <c r="B7865" i="4"/>
  <c r="B7474" i="4"/>
  <c r="B7204" i="4"/>
  <c r="B7076" i="4"/>
  <c r="B7032" i="4"/>
  <c r="B6990" i="4"/>
  <c r="B6948" i="4"/>
  <c r="B6904" i="4"/>
  <c r="B6862" i="4"/>
  <c r="B6826" i="4"/>
  <c r="B6802" i="4"/>
  <c r="B6782" i="4"/>
  <c r="B6761" i="4"/>
  <c r="B6742" i="4"/>
  <c r="B6724" i="4"/>
  <c r="B6706" i="4"/>
  <c r="B6689" i="4"/>
  <c r="B6672" i="4"/>
  <c r="B6655" i="4"/>
  <c r="B6638" i="4"/>
  <c r="B6620" i="4"/>
  <c r="B6603" i="4"/>
  <c r="B6586" i="4"/>
  <c r="B6569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7833" i="4"/>
  <c r="B7455" i="4"/>
  <c r="B7188" i="4"/>
  <c r="B7074" i="4"/>
  <c r="B7031" i="4"/>
  <c r="B6986" i="4"/>
  <c r="B6946" i="4"/>
  <c r="B6903" i="4"/>
  <c r="B6858" i="4"/>
  <c r="B6824" i="4"/>
  <c r="B6801" i="4"/>
  <c r="B6780" i="4"/>
  <c r="B6760" i="4"/>
  <c r="B6741" i="4"/>
  <c r="B6722" i="4"/>
  <c r="B6705" i="4"/>
  <c r="B6688" i="4"/>
  <c r="B6671" i="4"/>
  <c r="B6654" i="4"/>
  <c r="B6636" i="4"/>
  <c r="B6619" i="4"/>
  <c r="B6602" i="4"/>
  <c r="B6585" i="4"/>
  <c r="B6568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7801" i="4"/>
  <c r="B7434" i="4"/>
  <c r="B7172" i="4"/>
  <c r="B7070" i="4"/>
  <c r="B7028" i="4"/>
  <c r="B6984" i="4"/>
  <c r="B6942" i="4"/>
  <c r="B6900" i="4"/>
  <c r="B6856" i="4"/>
  <c r="B6823" i="4"/>
  <c r="B6800" i="4"/>
  <c r="B6778" i="4"/>
  <c r="B6759" i="4"/>
  <c r="B6740" i="4"/>
  <c r="B6721" i="4"/>
  <c r="B6704" i="4"/>
  <c r="B6687" i="4"/>
  <c r="B6670" i="4"/>
  <c r="B6652" i="4"/>
  <c r="B6635" i="4"/>
  <c r="B6618" i="4"/>
  <c r="B6601" i="4"/>
  <c r="B6584" i="4"/>
  <c r="B6567" i="4"/>
  <c r="B6550" i="4"/>
  <c r="B6534" i="4"/>
  <c r="B6518" i="4"/>
  <c r="B6502" i="4"/>
  <c r="B6486" i="4"/>
  <c r="B6470" i="4"/>
  <c r="B6454" i="4"/>
  <c r="B6438" i="4"/>
  <c r="B6422" i="4"/>
  <c r="B6406" i="4"/>
  <c r="B6390" i="4"/>
  <c r="B6374" i="4"/>
  <c r="B6358" i="4"/>
  <c r="B6342" i="4"/>
  <c r="B6326" i="4"/>
  <c r="B6310" i="4"/>
  <c r="B6294" i="4"/>
  <c r="B6278" i="4"/>
  <c r="B6262" i="4"/>
  <c r="B6246" i="4"/>
  <c r="B6230" i="4"/>
  <c r="B6214" i="4"/>
  <c r="B7769" i="4"/>
  <c r="B7415" i="4"/>
  <c r="B7156" i="4"/>
  <c r="B7066" i="4"/>
  <c r="B7026" i="4"/>
  <c r="B6983" i="4"/>
  <c r="B6938" i="4"/>
  <c r="B6898" i="4"/>
  <c r="B6855" i="4"/>
  <c r="B6822" i="4"/>
  <c r="B6799" i="4"/>
  <c r="B6777" i="4"/>
  <c r="B6758" i="4"/>
  <c r="B6738" i="4"/>
  <c r="B6720" i="4"/>
  <c r="B6703" i="4"/>
  <c r="B6686" i="4"/>
  <c r="B6668" i="4"/>
  <c r="B6651" i="4"/>
  <c r="B6634" i="4"/>
  <c r="B6617" i="4"/>
  <c r="B6600" i="4"/>
  <c r="B6583" i="4"/>
  <c r="B6566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6037" i="4"/>
  <c r="B6021" i="4"/>
  <c r="B6005" i="4"/>
  <c r="B5989" i="4"/>
  <c r="B7737" i="4"/>
  <c r="B6684" i="4"/>
  <c r="B6420" i="4"/>
  <c r="B6216" i="4"/>
  <c r="B6158" i="4"/>
  <c r="B6111" i="4"/>
  <c r="B6070" i="4"/>
  <c r="B6033" i="4"/>
  <c r="B6001" i="4"/>
  <c r="B5973" i="4"/>
  <c r="B5952" i="4"/>
  <c r="B5929" i="4"/>
  <c r="B5909" i="4"/>
  <c r="B5888" i="4"/>
  <c r="B5865" i="4"/>
  <c r="B5846" i="4"/>
  <c r="B5827" i="4"/>
  <c r="B5807" i="4"/>
  <c r="B5787" i="4"/>
  <c r="B5767" i="4"/>
  <c r="B5748" i="4"/>
  <c r="B5728" i="4"/>
  <c r="B5708" i="4"/>
  <c r="B5690" i="4"/>
  <c r="B5672" i="4"/>
  <c r="B5655" i="4"/>
  <c r="B5638" i="4"/>
  <c r="B5621" i="4"/>
  <c r="B5604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7396" i="4"/>
  <c r="B6667" i="4"/>
  <c r="B6404" i="4"/>
  <c r="B6212" i="4"/>
  <c r="B6152" i="4"/>
  <c r="B6110" i="4"/>
  <c r="B6068" i="4"/>
  <c r="B6031" i="4"/>
  <c r="B5999" i="4"/>
  <c r="B5972" i="4"/>
  <c r="B5951" i="4"/>
  <c r="B5928" i="4"/>
  <c r="B5908" i="4"/>
  <c r="B5887" i="4"/>
  <c r="B5864" i="4"/>
  <c r="B5845" i="4"/>
  <c r="B5825" i="4"/>
  <c r="B5806" i="4"/>
  <c r="B5785" i="4"/>
  <c r="B5766" i="4"/>
  <c r="B5747" i="4"/>
  <c r="B5727" i="4"/>
  <c r="B5707" i="4"/>
  <c r="B5689" i="4"/>
  <c r="B5671" i="4"/>
  <c r="B5654" i="4"/>
  <c r="B5637" i="4"/>
  <c r="B5620" i="4"/>
  <c r="B5603" i="4"/>
  <c r="B5586" i="4"/>
  <c r="B5570" i="4"/>
  <c r="B5554" i="4"/>
  <c r="B5538" i="4"/>
  <c r="B5522" i="4"/>
  <c r="B5506" i="4"/>
  <c r="B5490" i="4"/>
  <c r="B5474" i="4"/>
  <c r="B5458" i="4"/>
  <c r="B5442" i="4"/>
  <c r="B5426" i="4"/>
  <c r="B5410" i="4"/>
  <c r="B5394" i="4"/>
  <c r="B5378" i="4"/>
  <c r="B5362" i="4"/>
  <c r="B5346" i="4"/>
  <c r="B5330" i="4"/>
  <c r="B5314" i="4"/>
  <c r="B5298" i="4"/>
  <c r="B5282" i="4"/>
  <c r="B5266" i="4"/>
  <c r="B5250" i="4"/>
  <c r="B5234" i="4"/>
  <c r="B5218" i="4"/>
  <c r="B5202" i="4"/>
  <c r="B5186" i="4"/>
  <c r="B5170" i="4"/>
  <c r="B5154" i="4"/>
  <c r="B5138" i="4"/>
  <c r="B5122" i="4"/>
  <c r="B5106" i="4"/>
  <c r="B5090" i="4"/>
  <c r="B5074" i="4"/>
  <c r="B5058" i="4"/>
  <c r="B5042" i="4"/>
  <c r="B5026" i="4"/>
  <c r="B5010" i="4"/>
  <c r="B4994" i="4"/>
  <c r="B4978" i="4"/>
  <c r="B4962" i="4"/>
  <c r="B4946" i="4"/>
  <c r="B4930" i="4"/>
  <c r="B4914" i="4"/>
  <c r="B4898" i="4"/>
  <c r="B4882" i="4"/>
  <c r="B4866" i="4"/>
  <c r="B4850" i="4"/>
  <c r="B4834" i="4"/>
  <c r="B4818" i="4"/>
  <c r="B4802" i="4"/>
  <c r="B4786" i="4"/>
  <c r="B4770" i="4"/>
  <c r="B4754" i="4"/>
  <c r="B4738" i="4"/>
  <c r="B4722" i="4"/>
  <c r="B4706" i="4"/>
  <c r="B4690" i="4"/>
  <c r="B4674" i="4"/>
  <c r="B4658" i="4"/>
  <c r="B4642" i="4"/>
  <c r="B4626" i="4"/>
  <c r="B4610" i="4"/>
  <c r="B7150" i="4"/>
  <c r="B6650" i="4"/>
  <c r="B6388" i="4"/>
  <c r="B6207" i="4"/>
  <c r="B6150" i="4"/>
  <c r="B6105" i="4"/>
  <c r="B6063" i="4"/>
  <c r="B6030" i="4"/>
  <c r="B5998" i="4"/>
  <c r="B5971" i="4"/>
  <c r="B5950" i="4"/>
  <c r="B5927" i="4"/>
  <c r="B5907" i="4"/>
  <c r="B5886" i="4"/>
  <c r="B5863" i="4"/>
  <c r="B5844" i="4"/>
  <c r="B5824" i="4"/>
  <c r="B5804" i="4"/>
  <c r="B5784" i="4"/>
  <c r="B5765" i="4"/>
  <c r="B5745" i="4"/>
  <c r="B5726" i="4"/>
  <c r="B5706" i="4"/>
  <c r="B5688" i="4"/>
  <c r="B5670" i="4"/>
  <c r="B5653" i="4"/>
  <c r="B5636" i="4"/>
  <c r="B5619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7064" i="4"/>
  <c r="B6633" i="4"/>
  <c r="B6372" i="4"/>
  <c r="B6200" i="4"/>
  <c r="B6148" i="4"/>
  <c r="B6104" i="4"/>
  <c r="B6062" i="4"/>
  <c r="B6025" i="4"/>
  <c r="B5993" i="4"/>
  <c r="B5969" i="4"/>
  <c r="B5947" i="4"/>
  <c r="B5926" i="4"/>
  <c r="B5905" i="4"/>
  <c r="B5883" i="4"/>
  <c r="B5862" i="4"/>
  <c r="B5843" i="4"/>
  <c r="B5823" i="4"/>
  <c r="B5803" i="4"/>
  <c r="B5783" i="4"/>
  <c r="B5764" i="4"/>
  <c r="B5744" i="4"/>
  <c r="B5724" i="4"/>
  <c r="B5705" i="4"/>
  <c r="B5687" i="4"/>
  <c r="B5669" i="4"/>
  <c r="B5652" i="4"/>
  <c r="B5635" i="4"/>
  <c r="B5617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7022" i="4"/>
  <c r="B6616" i="4"/>
  <c r="B6356" i="4"/>
  <c r="B6198" i="4"/>
  <c r="B6143" i="4"/>
  <c r="B6102" i="4"/>
  <c r="B6057" i="4"/>
  <c r="B6024" i="4"/>
  <c r="B5992" i="4"/>
  <c r="B5968" i="4"/>
  <c r="B5945" i="4"/>
  <c r="B5925" i="4"/>
  <c r="B5904" i="4"/>
  <c r="B5881" i="4"/>
  <c r="B5861" i="4"/>
  <c r="B5841" i="4"/>
  <c r="B5822" i="4"/>
  <c r="B5801" i="4"/>
  <c r="B5782" i="4"/>
  <c r="B5763" i="4"/>
  <c r="B5743" i="4"/>
  <c r="B5723" i="4"/>
  <c r="B6980" i="4"/>
  <c r="B6599" i="4"/>
  <c r="B6340" i="4"/>
  <c r="B6196" i="4"/>
  <c r="B6142" i="4"/>
  <c r="B6100" i="4"/>
  <c r="B6056" i="4"/>
  <c r="B6023" i="4"/>
  <c r="B5991" i="4"/>
  <c r="B5967" i="4"/>
  <c r="B5944" i="4"/>
  <c r="B5924" i="4"/>
  <c r="B5903" i="4"/>
  <c r="B5880" i="4"/>
  <c r="B5860" i="4"/>
  <c r="B5840" i="4"/>
  <c r="B5820" i="4"/>
  <c r="B5800" i="4"/>
  <c r="B5781" i="4"/>
  <c r="B5761" i="4"/>
  <c r="B5742" i="4"/>
  <c r="B5721" i="4"/>
  <c r="B5703" i="4"/>
  <c r="B5685" i="4"/>
  <c r="B5667" i="4"/>
  <c r="B5649" i="4"/>
  <c r="B5632" i="4"/>
  <c r="B5615" i="4"/>
  <c r="B5598" i="4"/>
  <c r="B5582" i="4"/>
  <c r="B5566" i="4"/>
  <c r="B5550" i="4"/>
  <c r="B5534" i="4"/>
  <c r="B5518" i="4"/>
  <c r="B5502" i="4"/>
  <c r="B5486" i="4"/>
  <c r="B5470" i="4"/>
  <c r="B5454" i="4"/>
  <c r="B5438" i="4"/>
  <c r="B5422" i="4"/>
  <c r="B5406" i="4"/>
  <c r="B6936" i="4"/>
  <c r="B6582" i="4"/>
  <c r="B6324" i="4"/>
  <c r="B6191" i="4"/>
  <c r="B6137" i="4"/>
  <c r="B6095" i="4"/>
  <c r="B6054" i="4"/>
  <c r="B6022" i="4"/>
  <c r="B5990" i="4"/>
  <c r="B5966" i="4"/>
  <c r="B5943" i="4"/>
  <c r="B5923" i="4"/>
  <c r="B5902" i="4"/>
  <c r="B5879" i="4"/>
  <c r="B5859" i="4"/>
  <c r="B5839" i="4"/>
  <c r="B5819" i="4"/>
  <c r="B5799" i="4"/>
  <c r="B5780" i="4"/>
  <c r="B5760" i="4"/>
  <c r="B5740" i="4"/>
  <c r="B5720" i="4"/>
  <c r="B5702" i="4"/>
  <c r="B5684" i="4"/>
  <c r="B5665" i="4"/>
  <c r="B5648" i="4"/>
  <c r="B5631" i="4"/>
  <c r="B5614" i="4"/>
  <c r="B5597" i="4"/>
  <c r="B5581" i="4"/>
  <c r="B5565" i="4"/>
  <c r="B5549" i="4"/>
  <c r="B5533" i="4"/>
  <c r="B5517" i="4"/>
  <c r="B5501" i="4"/>
  <c r="B5485" i="4"/>
  <c r="B5469" i="4"/>
  <c r="B5453" i="4"/>
  <c r="B5437" i="4"/>
  <c r="B5421" i="4"/>
  <c r="B5405" i="4"/>
  <c r="B5389" i="4"/>
  <c r="B5373" i="4"/>
  <c r="B5357" i="4"/>
  <c r="B5341" i="4"/>
  <c r="B5325" i="4"/>
  <c r="B5309" i="4"/>
  <c r="B5293" i="4"/>
  <c r="B5277" i="4"/>
  <c r="B5261" i="4"/>
  <c r="B5245" i="4"/>
  <c r="B5229" i="4"/>
  <c r="B5213" i="4"/>
  <c r="B5197" i="4"/>
  <c r="B5181" i="4"/>
  <c r="B5165" i="4"/>
  <c r="B5149" i="4"/>
  <c r="B5133" i="4"/>
  <c r="B5117" i="4"/>
  <c r="B5101" i="4"/>
  <c r="B5085" i="4"/>
  <c r="B5069" i="4"/>
  <c r="B5053" i="4"/>
  <c r="B5037" i="4"/>
  <c r="B5021" i="4"/>
  <c r="B5005" i="4"/>
  <c r="B4989" i="4"/>
  <c r="B4973" i="4"/>
  <c r="B4957" i="4"/>
  <c r="B4941" i="4"/>
  <c r="B4925" i="4"/>
  <c r="B4909" i="4"/>
  <c r="B4893" i="4"/>
  <c r="B4877" i="4"/>
  <c r="B4861" i="4"/>
  <c r="B4845" i="4"/>
  <c r="B4829" i="4"/>
  <c r="B4813" i="4"/>
  <c r="B4797" i="4"/>
  <c r="B4781" i="4"/>
  <c r="B4765" i="4"/>
  <c r="B4749" i="4"/>
  <c r="B4733" i="4"/>
  <c r="B4717" i="4"/>
  <c r="B4701" i="4"/>
  <c r="B4685" i="4"/>
  <c r="B4669" i="4"/>
  <c r="B4653" i="4"/>
  <c r="B4637" i="4"/>
  <c r="B4621" i="4"/>
  <c r="B6894" i="4"/>
  <c r="B6565" i="4"/>
  <c r="B6308" i="4"/>
  <c r="B6184" i="4"/>
  <c r="B6136" i="4"/>
  <c r="B6094" i="4"/>
  <c r="B6052" i="4"/>
  <c r="B6020" i="4"/>
  <c r="B5988" i="4"/>
  <c r="B5963" i="4"/>
  <c r="B5942" i="4"/>
  <c r="B5921" i="4"/>
  <c r="B5899" i="4"/>
  <c r="B5878" i="4"/>
  <c r="B5857" i="4"/>
  <c r="B5838" i="4"/>
  <c r="B5817" i="4"/>
  <c r="B5798" i="4"/>
  <c r="B5779" i="4"/>
  <c r="B5759" i="4"/>
  <c r="B5739" i="4"/>
  <c r="B5719" i="4"/>
  <c r="B5701" i="4"/>
  <c r="B5683" i="4"/>
  <c r="B5664" i="4"/>
  <c r="B5647" i="4"/>
  <c r="B5630" i="4"/>
  <c r="B5613" i="4"/>
  <c r="B5596" i="4"/>
  <c r="B5580" i="4"/>
  <c r="B5564" i="4"/>
  <c r="B5548" i="4"/>
  <c r="B5532" i="4"/>
  <c r="B5516" i="4"/>
  <c r="B5500" i="4"/>
  <c r="B5484" i="4"/>
  <c r="B5468" i="4"/>
  <c r="B5452" i="4"/>
  <c r="B5436" i="4"/>
  <c r="B5420" i="4"/>
  <c r="B5404" i="4"/>
  <c r="B5388" i="4"/>
  <c r="B5372" i="4"/>
  <c r="B5356" i="4"/>
  <c r="B5340" i="4"/>
  <c r="B5324" i="4"/>
  <c r="B5308" i="4"/>
  <c r="B5292" i="4"/>
  <c r="B5276" i="4"/>
  <c r="B5260" i="4"/>
  <c r="B5244" i="4"/>
  <c r="B5228" i="4"/>
  <c r="B5212" i="4"/>
  <c r="B5196" i="4"/>
  <c r="B5180" i="4"/>
  <c r="B5164" i="4"/>
  <c r="B5148" i="4"/>
  <c r="B5132" i="4"/>
  <c r="B5116" i="4"/>
  <c r="B5100" i="4"/>
  <c r="B5084" i="4"/>
  <c r="B5068" i="4"/>
  <c r="B5052" i="4"/>
  <c r="B5036" i="4"/>
  <c r="B5020" i="4"/>
  <c r="B5004" i="4"/>
  <c r="B4988" i="4"/>
  <c r="B4972" i="4"/>
  <c r="B4956" i="4"/>
  <c r="B4940" i="4"/>
  <c r="B4924" i="4"/>
  <c r="B4908" i="4"/>
  <c r="B4892" i="4"/>
  <c r="B4876" i="4"/>
  <c r="B4860" i="4"/>
  <c r="B4844" i="4"/>
  <c r="B4828" i="4"/>
  <c r="B4812" i="4"/>
  <c r="B4796" i="4"/>
  <c r="B6852" i="4"/>
  <c r="B6548" i="4"/>
  <c r="B6292" i="4"/>
  <c r="B6182" i="4"/>
  <c r="B6134" i="4"/>
  <c r="B6089" i="4"/>
  <c r="B6049" i="4"/>
  <c r="B6017" i="4"/>
  <c r="B5985" i="4"/>
  <c r="B5961" i="4"/>
  <c r="B5941" i="4"/>
  <c r="B5920" i="4"/>
  <c r="B5897" i="4"/>
  <c r="B5877" i="4"/>
  <c r="B5856" i="4"/>
  <c r="B5836" i="4"/>
  <c r="B5816" i="4"/>
  <c r="B5797" i="4"/>
  <c r="B5777" i="4"/>
  <c r="B5758" i="4"/>
  <c r="B5737" i="4"/>
  <c r="B5718" i="4"/>
  <c r="B5700" i="4"/>
  <c r="B5681" i="4"/>
  <c r="B5663" i="4"/>
  <c r="B5646" i="4"/>
  <c r="B5629" i="4"/>
  <c r="B5612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6820" i="4"/>
  <c r="B6532" i="4"/>
  <c r="B6276" i="4"/>
  <c r="B6180" i="4"/>
  <c r="B6132" i="4"/>
  <c r="B6088" i="4"/>
  <c r="B6047" i="4"/>
  <c r="B6015" i="4"/>
  <c r="B5984" i="4"/>
  <c r="B5960" i="4"/>
  <c r="B5940" i="4"/>
  <c r="B5919" i="4"/>
  <c r="B5896" i="4"/>
  <c r="B5876" i="4"/>
  <c r="B5855" i="4"/>
  <c r="B5835" i="4"/>
  <c r="B5815" i="4"/>
  <c r="B5796" i="4"/>
  <c r="B5776" i="4"/>
  <c r="B5756" i="4"/>
  <c r="B5736" i="4"/>
  <c r="B5717" i="4"/>
  <c r="B5699" i="4"/>
  <c r="B5680" i="4"/>
  <c r="B5662" i="4"/>
  <c r="B5645" i="4"/>
  <c r="B5628" i="4"/>
  <c r="B5611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6798" i="4"/>
  <c r="B6516" i="4"/>
  <c r="B6260" i="4"/>
  <c r="B6175" i="4"/>
  <c r="B6127" i="4"/>
  <c r="B6086" i="4"/>
  <c r="B6046" i="4"/>
  <c r="B6014" i="4"/>
  <c r="B5983" i="4"/>
  <c r="B5959" i="4"/>
  <c r="B5939" i="4"/>
  <c r="B5918" i="4"/>
  <c r="B5895" i="4"/>
  <c r="B5875" i="4"/>
  <c r="B5854" i="4"/>
  <c r="B5833" i="4"/>
  <c r="B5814" i="4"/>
  <c r="B5795" i="4"/>
  <c r="B5775" i="4"/>
  <c r="B5755" i="4"/>
  <c r="B5735" i="4"/>
  <c r="B5716" i="4"/>
  <c r="B5697" i="4"/>
  <c r="B5679" i="4"/>
  <c r="B5661" i="4"/>
  <c r="B5644" i="4"/>
  <c r="B5627" i="4"/>
  <c r="B5610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6776" i="4"/>
  <c r="B6500" i="4"/>
  <c r="B6255" i="4"/>
  <c r="B6174" i="4"/>
  <c r="B6126" i="4"/>
  <c r="B6084" i="4"/>
  <c r="B6041" i="4"/>
  <c r="B6009" i="4"/>
  <c r="B5982" i="4"/>
  <c r="B5958" i="4"/>
  <c r="B5937" i="4"/>
  <c r="B5915" i="4"/>
  <c r="B5894" i="4"/>
  <c r="B5873" i="4"/>
  <c r="B5852" i="4"/>
  <c r="B5832" i="4"/>
  <c r="B5813" i="4"/>
  <c r="B5793" i="4"/>
  <c r="B5774" i="4"/>
  <c r="B5753" i="4"/>
  <c r="B5734" i="4"/>
  <c r="B5715" i="4"/>
  <c r="B5696" i="4"/>
  <c r="B5678" i="4"/>
  <c r="B5660" i="4"/>
  <c r="B5643" i="4"/>
  <c r="B5626" i="4"/>
  <c r="B5609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6757" i="4"/>
  <c r="B6484" i="4"/>
  <c r="B6244" i="4"/>
  <c r="B6168" i="4"/>
  <c r="B6121" i="4"/>
  <c r="B6079" i="4"/>
  <c r="B6040" i="4"/>
  <c r="B6008" i="4"/>
  <c r="B5977" i="4"/>
  <c r="B5957" i="4"/>
  <c r="B5936" i="4"/>
  <c r="B5913" i="4"/>
  <c r="B5893" i="4"/>
  <c r="B5872" i="4"/>
  <c r="B5851" i="4"/>
  <c r="B5831" i="4"/>
  <c r="B5812" i="4"/>
  <c r="B5792" i="4"/>
  <c r="B5772" i="4"/>
  <c r="B5752" i="4"/>
  <c r="B5733" i="4"/>
  <c r="B5713" i="4"/>
  <c r="B5695" i="4"/>
  <c r="B5676" i="4"/>
  <c r="B5659" i="4"/>
  <c r="B5642" i="4"/>
  <c r="B5625" i="4"/>
  <c r="B5608" i="4"/>
  <c r="B5591" i="4"/>
  <c r="B5575" i="4"/>
  <c r="B5559" i="4"/>
  <c r="B5543" i="4"/>
  <c r="B5527" i="4"/>
  <c r="B5511" i="4"/>
  <c r="B5495" i="4"/>
  <c r="B5479" i="4"/>
  <c r="B5463" i="4"/>
  <c r="B5447" i="4"/>
  <c r="B5431" i="4"/>
  <c r="B5415" i="4"/>
  <c r="B5399" i="4"/>
  <c r="B5383" i="4"/>
  <c r="B5367" i="4"/>
  <c r="B5351" i="4"/>
  <c r="B5335" i="4"/>
  <c r="B5319" i="4"/>
  <c r="B5303" i="4"/>
  <c r="B5287" i="4"/>
  <c r="B5271" i="4"/>
  <c r="B5255" i="4"/>
  <c r="B5239" i="4"/>
  <c r="B5223" i="4"/>
  <c r="B5207" i="4"/>
  <c r="B5191" i="4"/>
  <c r="B5175" i="4"/>
  <c r="B5159" i="4"/>
  <c r="B5143" i="4"/>
  <c r="B5127" i="4"/>
  <c r="B5111" i="4"/>
  <c r="B5095" i="4"/>
  <c r="B5079" i="4"/>
  <c r="B5063" i="4"/>
  <c r="B5047" i="4"/>
  <c r="B5031" i="4"/>
  <c r="B6737" i="4"/>
  <c r="B6468" i="4"/>
  <c r="B6239" i="4"/>
  <c r="B6166" i="4"/>
  <c r="B6120" i="4"/>
  <c r="B6078" i="4"/>
  <c r="B6039" i="4"/>
  <c r="B6007" i="4"/>
  <c r="B5976" i="4"/>
  <c r="B5956" i="4"/>
  <c r="B5935" i="4"/>
  <c r="B5912" i="4"/>
  <c r="B5892" i="4"/>
  <c r="B5871" i="4"/>
  <c r="B5849" i="4"/>
  <c r="B5830" i="4"/>
  <c r="B5811" i="4"/>
  <c r="B5791" i="4"/>
  <c r="B5771" i="4"/>
  <c r="B5751" i="4"/>
  <c r="B5732" i="4"/>
  <c r="B5712" i="4"/>
  <c r="B5694" i="4"/>
  <c r="B5675" i="4"/>
  <c r="B5658" i="4"/>
  <c r="B5641" i="4"/>
  <c r="B5624" i="4"/>
  <c r="B5607" i="4"/>
  <c r="B5590" i="4"/>
  <c r="B5574" i="4"/>
  <c r="B5558" i="4"/>
  <c r="B5542" i="4"/>
  <c r="B5526" i="4"/>
  <c r="B5510" i="4"/>
  <c r="B5494" i="4"/>
  <c r="B5478" i="4"/>
  <c r="B5462" i="4"/>
  <c r="B5446" i="4"/>
  <c r="B5430" i="4"/>
  <c r="B5414" i="4"/>
  <c r="B5398" i="4"/>
  <c r="B5382" i="4"/>
  <c r="B5366" i="4"/>
  <c r="B5350" i="4"/>
  <c r="B6719" i="4"/>
  <c r="B6452" i="4"/>
  <c r="B6228" i="4"/>
  <c r="B6164" i="4"/>
  <c r="B6118" i="4"/>
  <c r="B6073" i="4"/>
  <c r="B6038" i="4"/>
  <c r="B6006" i="4"/>
  <c r="B5975" i="4"/>
  <c r="B5955" i="4"/>
  <c r="B5934" i="4"/>
  <c r="B5911" i="4"/>
  <c r="B5891" i="4"/>
  <c r="B5870" i="4"/>
  <c r="B5848" i="4"/>
  <c r="B5829" i="4"/>
  <c r="B5809" i="4"/>
  <c r="B5790" i="4"/>
  <c r="B5769" i="4"/>
  <c r="B5750" i="4"/>
  <c r="B5731" i="4"/>
  <c r="B5711" i="4"/>
  <c r="B5692" i="4"/>
  <c r="B5674" i="4"/>
  <c r="B5657" i="4"/>
  <c r="B5640" i="4"/>
  <c r="B5623" i="4"/>
  <c r="B5606" i="4"/>
  <c r="B5589" i="4"/>
  <c r="B5573" i="4"/>
  <c r="B5557" i="4"/>
  <c r="B5541" i="4"/>
  <c r="B5525" i="4"/>
  <c r="B5509" i="4"/>
  <c r="B5493" i="4"/>
  <c r="B5477" i="4"/>
  <c r="B5461" i="4"/>
  <c r="B5445" i="4"/>
  <c r="B5429" i="4"/>
  <c r="B5413" i="4"/>
  <c r="B5397" i="4"/>
  <c r="B5381" i="4"/>
  <c r="B5365" i="4"/>
  <c r="B5349" i="4"/>
  <c r="B5333" i="4"/>
  <c r="B5317" i="4"/>
  <c r="B5301" i="4"/>
  <c r="B5285" i="4"/>
  <c r="B5269" i="4"/>
  <c r="B5253" i="4"/>
  <c r="B5237" i="4"/>
  <c r="B5221" i="4"/>
  <c r="B5205" i="4"/>
  <c r="B5189" i="4"/>
  <c r="B5173" i="4"/>
  <c r="B5157" i="4"/>
  <c r="B5141" i="4"/>
  <c r="B5125" i="4"/>
  <c r="B5109" i="4"/>
  <c r="B5093" i="4"/>
  <c r="B5077" i="4"/>
  <c r="B5061" i="4"/>
  <c r="B5045" i="4"/>
  <c r="B5029" i="4"/>
  <c r="B5013" i="4"/>
  <c r="B4997" i="4"/>
  <c r="B4981" i="4"/>
  <c r="B4965" i="4"/>
  <c r="B4949" i="4"/>
  <c r="B4933" i="4"/>
  <c r="B4917" i="4"/>
  <c r="B4901" i="4"/>
  <c r="B4885" i="4"/>
  <c r="B4869" i="4"/>
  <c r="B4853" i="4"/>
  <c r="B4837" i="4"/>
  <c r="B6702" i="4"/>
  <c r="B5808" i="4"/>
  <c r="B5616" i="4"/>
  <c r="B5487" i="4"/>
  <c r="B5374" i="4"/>
  <c r="B5321" i="4"/>
  <c r="B5279" i="4"/>
  <c r="B5238" i="4"/>
  <c r="B5193" i="4"/>
  <c r="B5151" i="4"/>
  <c r="B5110" i="4"/>
  <c r="B5065" i="4"/>
  <c r="B5028" i="4"/>
  <c r="B5000" i="4"/>
  <c r="B4977" i="4"/>
  <c r="B4953" i="4"/>
  <c r="B4931" i="4"/>
  <c r="B4907" i="4"/>
  <c r="B4884" i="4"/>
  <c r="B4862" i="4"/>
  <c r="B4838" i="4"/>
  <c r="B4816" i="4"/>
  <c r="B4793" i="4"/>
  <c r="B4774" i="4"/>
  <c r="B4755" i="4"/>
  <c r="B4735" i="4"/>
  <c r="B4715" i="4"/>
  <c r="B4695" i="4"/>
  <c r="B4677" i="4"/>
  <c r="B4659" i="4"/>
  <c r="B4640" i="4"/>
  <c r="B4622" i="4"/>
  <c r="B4604" i="4"/>
  <c r="B4588" i="4"/>
  <c r="B4572" i="4"/>
  <c r="B4556" i="4"/>
  <c r="B4540" i="4"/>
  <c r="B4524" i="4"/>
  <c r="B4508" i="4"/>
  <c r="B4492" i="4"/>
  <c r="B4476" i="4"/>
  <c r="B4460" i="4"/>
  <c r="B4444" i="4"/>
  <c r="B4428" i="4"/>
  <c r="B4412" i="4"/>
  <c r="B4396" i="4"/>
  <c r="B4380" i="4"/>
  <c r="B4364" i="4"/>
  <c r="B4348" i="4"/>
  <c r="B4332" i="4"/>
  <c r="B4316" i="4"/>
  <c r="B4300" i="4"/>
  <c r="B4284" i="4"/>
  <c r="B4268" i="4"/>
  <c r="B4252" i="4"/>
  <c r="B4236" i="4"/>
  <c r="B4220" i="4"/>
  <c r="B4204" i="4"/>
  <c r="B4188" i="4"/>
  <c r="B4172" i="4"/>
  <c r="B4156" i="4"/>
  <c r="B4140" i="4"/>
  <c r="B4124" i="4"/>
  <c r="B4108" i="4"/>
  <c r="B4092" i="4"/>
  <c r="B4076" i="4"/>
  <c r="B4060" i="4"/>
  <c r="B4044" i="4"/>
  <c r="B4028" i="4"/>
  <c r="B4012" i="4"/>
  <c r="B3996" i="4"/>
  <c r="B3980" i="4"/>
  <c r="B3964" i="4"/>
  <c r="B3948" i="4"/>
  <c r="B3932" i="4"/>
  <c r="B3916" i="4"/>
  <c r="B3900" i="4"/>
  <c r="B3884" i="4"/>
  <c r="B3868" i="4"/>
  <c r="B3852" i="4"/>
  <c r="B3836" i="4"/>
  <c r="B3820" i="4"/>
  <c r="B3804" i="4"/>
  <c r="B3788" i="4"/>
  <c r="B3772" i="4"/>
  <c r="B6436" i="4"/>
  <c r="B5788" i="4"/>
  <c r="B5605" i="4"/>
  <c r="B5476" i="4"/>
  <c r="B5368" i="4"/>
  <c r="B5320" i="4"/>
  <c r="B5278" i="4"/>
  <c r="B5236" i="4"/>
  <c r="B5192" i="4"/>
  <c r="B5150" i="4"/>
  <c r="B5108" i="4"/>
  <c r="B5064" i="4"/>
  <c r="B5025" i="4"/>
  <c r="B4999" i="4"/>
  <c r="B4976" i="4"/>
  <c r="B4952" i="4"/>
  <c r="B4929" i="4"/>
  <c r="B4905" i="4"/>
  <c r="B4883" i="4"/>
  <c r="B4859" i="4"/>
  <c r="B4836" i="4"/>
  <c r="B4815" i="4"/>
  <c r="B4792" i="4"/>
  <c r="B4773" i="4"/>
  <c r="B4753" i="4"/>
  <c r="B4734" i="4"/>
  <c r="B4713" i="4"/>
  <c r="B4694" i="4"/>
  <c r="B4676" i="4"/>
  <c r="B4657" i="4"/>
  <c r="B4639" i="4"/>
  <c r="B4620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6223" i="4"/>
  <c r="B5768" i="4"/>
  <c r="B5599" i="4"/>
  <c r="B5471" i="4"/>
  <c r="B5364" i="4"/>
  <c r="B5318" i="4"/>
  <c r="B5273" i="4"/>
  <c r="B5231" i="4"/>
  <c r="B5190" i="4"/>
  <c r="B5145" i="4"/>
  <c r="B5103" i="4"/>
  <c r="B5062" i="4"/>
  <c r="B5024" i="4"/>
  <c r="B4998" i="4"/>
  <c r="B4975" i="4"/>
  <c r="B4951" i="4"/>
  <c r="B4928" i="4"/>
  <c r="B4904" i="4"/>
  <c r="B4881" i="4"/>
  <c r="B4857" i="4"/>
  <c r="B4835" i="4"/>
  <c r="B4814" i="4"/>
  <c r="B4791" i="4"/>
  <c r="B4772" i="4"/>
  <c r="B4752" i="4"/>
  <c r="B4732" i="4"/>
  <c r="B4712" i="4"/>
  <c r="B4693" i="4"/>
  <c r="B4675" i="4"/>
  <c r="B4656" i="4"/>
  <c r="B4638" i="4"/>
  <c r="B4619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3866" i="4"/>
  <c r="B3850" i="4"/>
  <c r="B6159" i="4"/>
  <c r="B5749" i="4"/>
  <c r="B5588" i="4"/>
  <c r="B5460" i="4"/>
  <c r="B5359" i="4"/>
  <c r="B5316" i="4"/>
  <c r="B5272" i="4"/>
  <c r="B5230" i="4"/>
  <c r="B5188" i="4"/>
  <c r="B5144" i="4"/>
  <c r="B5102" i="4"/>
  <c r="B5060" i="4"/>
  <c r="B5023" i="4"/>
  <c r="B4996" i="4"/>
  <c r="B4974" i="4"/>
  <c r="B4950" i="4"/>
  <c r="B4927" i="4"/>
  <c r="B4903" i="4"/>
  <c r="B4880" i="4"/>
  <c r="B4856" i="4"/>
  <c r="B4833" i="4"/>
  <c r="B4811" i="4"/>
  <c r="B4790" i="4"/>
  <c r="B4771" i="4"/>
  <c r="B4751" i="4"/>
  <c r="B4731" i="4"/>
  <c r="B4711" i="4"/>
  <c r="B4692" i="4"/>
  <c r="B4673" i="4"/>
  <c r="B4655" i="4"/>
  <c r="B4636" i="4"/>
  <c r="B4618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6116" i="4"/>
  <c r="B5729" i="4"/>
  <c r="B5583" i="4"/>
  <c r="B5455" i="4"/>
  <c r="B5358" i="4"/>
  <c r="B5311" i="4"/>
  <c r="B5270" i="4"/>
  <c r="B5225" i="4"/>
  <c r="B5183" i="4"/>
  <c r="B5142" i="4"/>
  <c r="B5097" i="4"/>
  <c r="B5055" i="4"/>
  <c r="B5022" i="4"/>
  <c r="B4995" i="4"/>
  <c r="B4971" i="4"/>
  <c r="B4948" i="4"/>
  <c r="B4926" i="4"/>
  <c r="B4902" i="4"/>
  <c r="B4879" i="4"/>
  <c r="B4855" i="4"/>
  <c r="B4832" i="4"/>
  <c r="B4809" i="4"/>
  <c r="B4789" i="4"/>
  <c r="B4769" i="4"/>
  <c r="B4750" i="4"/>
  <c r="B4729" i="4"/>
  <c r="B4710" i="4"/>
  <c r="B4691" i="4"/>
  <c r="B4672" i="4"/>
  <c r="B4654" i="4"/>
  <c r="B4635" i="4"/>
  <c r="B4617" i="4"/>
  <c r="B4600" i="4"/>
  <c r="B4584" i="4"/>
  <c r="B4568" i="4"/>
  <c r="B4552" i="4"/>
  <c r="B4536" i="4"/>
  <c r="B4520" i="4"/>
  <c r="B4504" i="4"/>
  <c r="B4488" i="4"/>
  <c r="B4472" i="4"/>
  <c r="B6072" i="4"/>
  <c r="B5710" i="4"/>
  <c r="B5572" i="4"/>
  <c r="B5444" i="4"/>
  <c r="B5353" i="4"/>
  <c r="B5310" i="4"/>
  <c r="B5268" i="4"/>
  <c r="B5224" i="4"/>
  <c r="B5182" i="4"/>
  <c r="B5140" i="4"/>
  <c r="B5096" i="4"/>
  <c r="B5054" i="4"/>
  <c r="B5017" i="4"/>
  <c r="B4993" i="4"/>
  <c r="B4969" i="4"/>
  <c r="B4947" i="4"/>
  <c r="B4923" i="4"/>
  <c r="B4900" i="4"/>
  <c r="B4878" i="4"/>
  <c r="B4854" i="4"/>
  <c r="B4831" i="4"/>
  <c r="B4808" i="4"/>
  <c r="B4788" i="4"/>
  <c r="B4768" i="4"/>
  <c r="B4748" i="4"/>
  <c r="B4728" i="4"/>
  <c r="B4709" i="4"/>
  <c r="B4689" i="4"/>
  <c r="B4671" i="4"/>
  <c r="B4652" i="4"/>
  <c r="B4634" i="4"/>
  <c r="B4616" i="4"/>
  <c r="B4599" i="4"/>
  <c r="B4583" i="4"/>
  <c r="B4567" i="4"/>
  <c r="B4551" i="4"/>
  <c r="B4535" i="4"/>
  <c r="B4519" i="4"/>
  <c r="B4503" i="4"/>
  <c r="B4487" i="4"/>
  <c r="B4471" i="4"/>
  <c r="B4455" i="4"/>
  <c r="B4439" i="4"/>
  <c r="B4423" i="4"/>
  <c r="B4407" i="4"/>
  <c r="B4391" i="4"/>
  <c r="B4375" i="4"/>
  <c r="B4359" i="4"/>
  <c r="B4343" i="4"/>
  <c r="B4327" i="4"/>
  <c r="B4311" i="4"/>
  <c r="B4295" i="4"/>
  <c r="B4279" i="4"/>
  <c r="B4263" i="4"/>
  <c r="B4247" i="4"/>
  <c r="B4231" i="4"/>
  <c r="B4215" i="4"/>
  <c r="B4199" i="4"/>
  <c r="B4183" i="4"/>
  <c r="B4167" i="4"/>
  <c r="B4151" i="4"/>
  <c r="B4135" i="4"/>
  <c r="B4119" i="4"/>
  <c r="B4103" i="4"/>
  <c r="B4087" i="4"/>
  <c r="B4071" i="4"/>
  <c r="B4055" i="4"/>
  <c r="B4039" i="4"/>
  <c r="B4023" i="4"/>
  <c r="B4007" i="4"/>
  <c r="B3991" i="4"/>
  <c r="B3975" i="4"/>
  <c r="B3959" i="4"/>
  <c r="B3943" i="4"/>
  <c r="B3927" i="4"/>
  <c r="B3911" i="4"/>
  <c r="B3895" i="4"/>
  <c r="B3879" i="4"/>
  <c r="B3863" i="4"/>
  <c r="B3847" i="4"/>
  <c r="B3831" i="4"/>
  <c r="B3815" i="4"/>
  <c r="B3799" i="4"/>
  <c r="B3783" i="4"/>
  <c r="B3767" i="4"/>
  <c r="B6036" i="4"/>
  <c r="B5704" i="4"/>
  <c r="B5567" i="4"/>
  <c r="B5439" i="4"/>
  <c r="B5352" i="4"/>
  <c r="B5305" i="4"/>
  <c r="B5263" i="4"/>
  <c r="B5222" i="4"/>
  <c r="B5177" i="4"/>
  <c r="B5135" i="4"/>
  <c r="B5094" i="4"/>
  <c r="B5049" i="4"/>
  <c r="B5016" i="4"/>
  <c r="B4992" i="4"/>
  <c r="B4968" i="4"/>
  <c r="B4945" i="4"/>
  <c r="B4921" i="4"/>
  <c r="B4899" i="4"/>
  <c r="B4875" i="4"/>
  <c r="B4852" i="4"/>
  <c r="B4830" i="4"/>
  <c r="B4807" i="4"/>
  <c r="B4787" i="4"/>
  <c r="B4767" i="4"/>
  <c r="B4747" i="4"/>
  <c r="B4727" i="4"/>
  <c r="B4708" i="4"/>
  <c r="B4688" i="4"/>
  <c r="B4670" i="4"/>
  <c r="B4651" i="4"/>
  <c r="B4633" i="4"/>
  <c r="B4615" i="4"/>
  <c r="B4598" i="4"/>
  <c r="B4582" i="4"/>
  <c r="B4566" i="4"/>
  <c r="B4550" i="4"/>
  <c r="B4534" i="4"/>
  <c r="B4518" i="4"/>
  <c r="B4502" i="4"/>
  <c r="B4486" i="4"/>
  <c r="B4470" i="4"/>
  <c r="B4454" i="4"/>
  <c r="B4438" i="4"/>
  <c r="B4422" i="4"/>
  <c r="B4406" i="4"/>
  <c r="B4390" i="4"/>
  <c r="B4374" i="4"/>
  <c r="B4358" i="4"/>
  <c r="B4342" i="4"/>
  <c r="B4326" i="4"/>
  <c r="B4310" i="4"/>
  <c r="B4294" i="4"/>
  <c r="B4278" i="4"/>
  <c r="B4262" i="4"/>
  <c r="B4246" i="4"/>
  <c r="B4230" i="4"/>
  <c r="B4214" i="4"/>
  <c r="B4198" i="4"/>
  <c r="B4182" i="4"/>
  <c r="B4166" i="4"/>
  <c r="B4150" i="4"/>
  <c r="B4134" i="4"/>
  <c r="B4118" i="4"/>
  <c r="B4102" i="4"/>
  <c r="B4086" i="4"/>
  <c r="B4070" i="4"/>
  <c r="B4054" i="4"/>
  <c r="B4038" i="4"/>
  <c r="B4022" i="4"/>
  <c r="B4006" i="4"/>
  <c r="B3990" i="4"/>
  <c r="B3974" i="4"/>
  <c r="B3958" i="4"/>
  <c r="B3942" i="4"/>
  <c r="B3926" i="4"/>
  <c r="B3910" i="4"/>
  <c r="B3894" i="4"/>
  <c r="B3878" i="4"/>
  <c r="B3862" i="4"/>
  <c r="B3846" i="4"/>
  <c r="B3830" i="4"/>
  <c r="B3814" i="4"/>
  <c r="B3798" i="4"/>
  <c r="B3782" i="4"/>
  <c r="B3766" i="4"/>
  <c r="B3750" i="4"/>
  <c r="B3734" i="4"/>
  <c r="B6004" i="4"/>
  <c r="B5691" i="4"/>
  <c r="B5556" i="4"/>
  <c r="B5428" i="4"/>
  <c r="B5348" i="4"/>
  <c r="B5304" i="4"/>
  <c r="B5262" i="4"/>
  <c r="B5220" i="4"/>
  <c r="B5176" i="4"/>
  <c r="B5134" i="4"/>
  <c r="B5092" i="4"/>
  <c r="B5048" i="4"/>
  <c r="B5015" i="4"/>
  <c r="B4991" i="4"/>
  <c r="B4967" i="4"/>
  <c r="B4944" i="4"/>
  <c r="B4920" i="4"/>
  <c r="B4897" i="4"/>
  <c r="B4873" i="4"/>
  <c r="B4851" i="4"/>
  <c r="B4827" i="4"/>
  <c r="B4806" i="4"/>
  <c r="B4785" i="4"/>
  <c r="B4766" i="4"/>
  <c r="B4745" i="4"/>
  <c r="B4726" i="4"/>
  <c r="B4707" i="4"/>
  <c r="B4687" i="4"/>
  <c r="B4668" i="4"/>
  <c r="B4650" i="4"/>
  <c r="B4632" i="4"/>
  <c r="B4614" i="4"/>
  <c r="B4597" i="4"/>
  <c r="B4581" i="4"/>
  <c r="B4565" i="4"/>
  <c r="B4549" i="4"/>
  <c r="B4533" i="4"/>
  <c r="B4517" i="4"/>
  <c r="B4501" i="4"/>
  <c r="B4485" i="4"/>
  <c r="B4469" i="4"/>
  <c r="B4453" i="4"/>
  <c r="B4437" i="4"/>
  <c r="B4421" i="4"/>
  <c r="B4405" i="4"/>
  <c r="B4389" i="4"/>
  <c r="B4373" i="4"/>
  <c r="B4357" i="4"/>
  <c r="B4341" i="4"/>
  <c r="B4325" i="4"/>
  <c r="B4309" i="4"/>
  <c r="B4293" i="4"/>
  <c r="B4277" i="4"/>
  <c r="B4261" i="4"/>
  <c r="B4245" i="4"/>
  <c r="B4229" i="4"/>
  <c r="B4213" i="4"/>
  <c r="B4197" i="4"/>
  <c r="B4181" i="4"/>
  <c r="B4165" i="4"/>
  <c r="B4149" i="4"/>
  <c r="B4133" i="4"/>
  <c r="B4117" i="4"/>
  <c r="B4101" i="4"/>
  <c r="B4085" i="4"/>
  <c r="B4069" i="4"/>
  <c r="B4053" i="4"/>
  <c r="B4037" i="4"/>
  <c r="B4021" i="4"/>
  <c r="B4005" i="4"/>
  <c r="B3989" i="4"/>
  <c r="B3973" i="4"/>
  <c r="B3957" i="4"/>
  <c r="B3941" i="4"/>
  <c r="B3925" i="4"/>
  <c r="B3909" i="4"/>
  <c r="B3893" i="4"/>
  <c r="B3877" i="4"/>
  <c r="B3861" i="4"/>
  <c r="B3845" i="4"/>
  <c r="B3829" i="4"/>
  <c r="B3813" i="4"/>
  <c r="B3797" i="4"/>
  <c r="B5974" i="4"/>
  <c r="B5686" i="4"/>
  <c r="B5551" i="4"/>
  <c r="B5423" i="4"/>
  <c r="B5343" i="4"/>
  <c r="B5302" i="4"/>
  <c r="B5257" i="4"/>
  <c r="B5215" i="4"/>
  <c r="B5174" i="4"/>
  <c r="B5129" i="4"/>
  <c r="B5087" i="4"/>
  <c r="B5046" i="4"/>
  <c r="B5014" i="4"/>
  <c r="B4990" i="4"/>
  <c r="B4966" i="4"/>
  <c r="B4943" i="4"/>
  <c r="B4919" i="4"/>
  <c r="B4896" i="4"/>
  <c r="B4872" i="4"/>
  <c r="B4849" i="4"/>
  <c r="B4825" i="4"/>
  <c r="B4805" i="4"/>
  <c r="B4784" i="4"/>
  <c r="B4764" i="4"/>
  <c r="B4744" i="4"/>
  <c r="B4725" i="4"/>
  <c r="B4705" i="4"/>
  <c r="B4686" i="4"/>
  <c r="B4667" i="4"/>
  <c r="B4649" i="4"/>
  <c r="B4631" i="4"/>
  <c r="B4613" i="4"/>
  <c r="B4596" i="4"/>
  <c r="B4580" i="4"/>
  <c r="B4564" i="4"/>
  <c r="B4548" i="4"/>
  <c r="B4532" i="4"/>
  <c r="B4516" i="4"/>
  <c r="B4500" i="4"/>
  <c r="B4484" i="4"/>
  <c r="B4468" i="4"/>
  <c r="B4452" i="4"/>
  <c r="B4436" i="4"/>
  <c r="B4420" i="4"/>
  <c r="B5953" i="4"/>
  <c r="B5673" i="4"/>
  <c r="B5540" i="4"/>
  <c r="B5412" i="4"/>
  <c r="B5342" i="4"/>
  <c r="B5300" i="4"/>
  <c r="B5256" i="4"/>
  <c r="B5214" i="4"/>
  <c r="B5172" i="4"/>
  <c r="B5128" i="4"/>
  <c r="B5086" i="4"/>
  <c r="B5044" i="4"/>
  <c r="B5012" i="4"/>
  <c r="B4987" i="4"/>
  <c r="B4964" i="4"/>
  <c r="B4942" i="4"/>
  <c r="B4918" i="4"/>
  <c r="B4895" i="4"/>
  <c r="B4871" i="4"/>
  <c r="B4848" i="4"/>
  <c r="B4824" i="4"/>
  <c r="B4804" i="4"/>
  <c r="B4783" i="4"/>
  <c r="B4763" i="4"/>
  <c r="B4743" i="4"/>
  <c r="B4724" i="4"/>
  <c r="B4704" i="4"/>
  <c r="B4684" i="4"/>
  <c r="B4666" i="4"/>
  <c r="B4648" i="4"/>
  <c r="B4630" i="4"/>
  <c r="B4612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5931" i="4"/>
  <c r="B5668" i="4"/>
  <c r="B5535" i="4"/>
  <c r="B5407" i="4"/>
  <c r="B5337" i="4"/>
  <c r="B5295" i="4"/>
  <c r="B5254" i="4"/>
  <c r="B5209" i="4"/>
  <c r="B5167" i="4"/>
  <c r="B5126" i="4"/>
  <c r="B5081" i="4"/>
  <c r="B5041" i="4"/>
  <c r="B5009" i="4"/>
  <c r="B4985" i="4"/>
  <c r="B4963" i="4"/>
  <c r="B4939" i="4"/>
  <c r="B4916" i="4"/>
  <c r="B4894" i="4"/>
  <c r="B4870" i="4"/>
  <c r="B4847" i="4"/>
  <c r="B4823" i="4"/>
  <c r="B4803" i="4"/>
  <c r="B4782" i="4"/>
  <c r="B4761" i="4"/>
  <c r="B4742" i="4"/>
  <c r="B4723" i="4"/>
  <c r="B4703" i="4"/>
  <c r="B4683" i="4"/>
  <c r="B4665" i="4"/>
  <c r="B4647" i="4"/>
  <c r="B4629" i="4"/>
  <c r="B4611" i="4"/>
  <c r="B4594" i="4"/>
  <c r="B4578" i="4"/>
  <c r="B4562" i="4"/>
  <c r="B4546" i="4"/>
  <c r="B4530" i="4"/>
  <c r="B4514" i="4"/>
  <c r="B4498" i="4"/>
  <c r="B4482" i="4"/>
  <c r="B4466" i="4"/>
  <c r="B4450" i="4"/>
  <c r="B5910" i="4"/>
  <c r="B5656" i="4"/>
  <c r="B5524" i="4"/>
  <c r="B5396" i="4"/>
  <c r="B5336" i="4"/>
  <c r="B5294" i="4"/>
  <c r="B5252" i="4"/>
  <c r="B5208" i="4"/>
  <c r="B5166" i="4"/>
  <c r="B5124" i="4"/>
  <c r="B5080" i="4"/>
  <c r="B5039" i="4"/>
  <c r="B5008" i="4"/>
  <c r="B4984" i="4"/>
  <c r="B4961" i="4"/>
  <c r="B4937" i="4"/>
  <c r="B4915" i="4"/>
  <c r="B4891" i="4"/>
  <c r="B4868" i="4"/>
  <c r="B4846" i="4"/>
  <c r="B4822" i="4"/>
  <c r="B4801" i="4"/>
  <c r="B4780" i="4"/>
  <c r="B4760" i="4"/>
  <c r="B4741" i="4"/>
  <c r="B4721" i="4"/>
  <c r="B4702" i="4"/>
  <c r="B4682" i="4"/>
  <c r="B4664" i="4"/>
  <c r="B4646" i="4"/>
  <c r="B4628" i="4"/>
  <c r="B4609" i="4"/>
  <c r="B4593" i="4"/>
  <c r="B4577" i="4"/>
  <c r="B4561" i="4"/>
  <c r="B4545" i="4"/>
  <c r="B4529" i="4"/>
  <c r="B4513" i="4"/>
  <c r="B4497" i="4"/>
  <c r="B4481" i="4"/>
  <c r="B4465" i="4"/>
  <c r="B5889" i="4"/>
  <c r="B5651" i="4"/>
  <c r="B5519" i="4"/>
  <c r="B5391" i="4"/>
  <c r="B5334" i="4"/>
  <c r="B5289" i="4"/>
  <c r="B5247" i="4"/>
  <c r="B5206" i="4"/>
  <c r="B5161" i="4"/>
  <c r="B5119" i="4"/>
  <c r="B5078" i="4"/>
  <c r="B5038" i="4"/>
  <c r="B5007" i="4"/>
  <c r="B4983" i="4"/>
  <c r="B4960" i="4"/>
  <c r="B4936" i="4"/>
  <c r="B4913" i="4"/>
  <c r="B4889" i="4"/>
  <c r="B4867" i="4"/>
  <c r="B4843" i="4"/>
  <c r="B4821" i="4"/>
  <c r="B4800" i="4"/>
  <c r="B4779" i="4"/>
  <c r="B4759" i="4"/>
  <c r="B4740" i="4"/>
  <c r="B4720" i="4"/>
  <c r="B4700" i="4"/>
  <c r="B4681" i="4"/>
  <c r="B4663" i="4"/>
  <c r="B4645" i="4"/>
  <c r="B4627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5867" i="4"/>
  <c r="B5286" i="4"/>
  <c r="B5070" i="4"/>
  <c r="B4912" i="4"/>
  <c r="B4798" i="4"/>
  <c r="B4696" i="4"/>
  <c r="B4591" i="4"/>
  <c r="B4510" i="4"/>
  <c r="B4440" i="4"/>
  <c r="B4401" i="4"/>
  <c r="B4371" i="4"/>
  <c r="B4344" i="4"/>
  <c r="B4317" i="4"/>
  <c r="B4287" i="4"/>
  <c r="B4258" i="4"/>
  <c r="B4228" i="4"/>
  <c r="B4201" i="4"/>
  <c r="B4174" i="4"/>
  <c r="B4145" i="4"/>
  <c r="B4115" i="4"/>
  <c r="B4088" i="4"/>
  <c r="B4061" i="4"/>
  <c r="B4031" i="4"/>
  <c r="B4002" i="4"/>
  <c r="B3972" i="4"/>
  <c r="B3945" i="4"/>
  <c r="B3918" i="4"/>
  <c r="B3889" i="4"/>
  <c r="B3864" i="4"/>
  <c r="B3839" i="4"/>
  <c r="B3816" i="4"/>
  <c r="B3792" i="4"/>
  <c r="B3770" i="4"/>
  <c r="B3751" i="4"/>
  <c r="B3732" i="4"/>
  <c r="B3715" i="4"/>
  <c r="B3698" i="4"/>
  <c r="B3681" i="4"/>
  <c r="B3665" i="4"/>
  <c r="B3649" i="4"/>
  <c r="B3633" i="4"/>
  <c r="B3617" i="4"/>
  <c r="B3601" i="4"/>
  <c r="B3585" i="4"/>
  <c r="B3569" i="4"/>
  <c r="B3553" i="4"/>
  <c r="B3537" i="4"/>
  <c r="B3521" i="4"/>
  <c r="B3505" i="4"/>
  <c r="B3489" i="4"/>
  <c r="B3473" i="4"/>
  <c r="B3457" i="4"/>
  <c r="B3441" i="4"/>
  <c r="B3425" i="4"/>
  <c r="B3409" i="4"/>
  <c r="B3393" i="4"/>
  <c r="B3377" i="4"/>
  <c r="B3361" i="4"/>
  <c r="B3345" i="4"/>
  <c r="B3329" i="4"/>
  <c r="B3313" i="4"/>
  <c r="B3297" i="4"/>
  <c r="B3281" i="4"/>
  <c r="B3265" i="4"/>
  <c r="B3249" i="4"/>
  <c r="B3233" i="4"/>
  <c r="B3217" i="4"/>
  <c r="B3201" i="4"/>
  <c r="B3185" i="4"/>
  <c r="B3169" i="4"/>
  <c r="B3153" i="4"/>
  <c r="B3137" i="4"/>
  <c r="B3121" i="4"/>
  <c r="B5847" i="4"/>
  <c r="B5284" i="4"/>
  <c r="B5033" i="4"/>
  <c r="B4911" i="4"/>
  <c r="B4795" i="4"/>
  <c r="B4680" i="4"/>
  <c r="B4590" i="4"/>
  <c r="B4509" i="4"/>
  <c r="B4434" i="4"/>
  <c r="B4399" i="4"/>
  <c r="B4370" i="4"/>
  <c r="B4340" i="4"/>
  <c r="B4313" i="4"/>
  <c r="B4286" i="4"/>
  <c r="B4257" i="4"/>
  <c r="B4227" i="4"/>
  <c r="B4200" i="4"/>
  <c r="B4173" i="4"/>
  <c r="B4143" i="4"/>
  <c r="B4114" i="4"/>
  <c r="B4084" i="4"/>
  <c r="B4057" i="4"/>
  <c r="B4030" i="4"/>
  <c r="B4001" i="4"/>
  <c r="B3971" i="4"/>
  <c r="B3944" i="4"/>
  <c r="B3917" i="4"/>
  <c r="B3888" i="4"/>
  <c r="B3860" i="4"/>
  <c r="B3838" i="4"/>
  <c r="B3812" i="4"/>
  <c r="B3791" i="4"/>
  <c r="B3769" i="4"/>
  <c r="B3749" i="4"/>
  <c r="B3731" i="4"/>
  <c r="B3714" i="4"/>
  <c r="B3697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5828" i="4"/>
  <c r="B5246" i="4"/>
  <c r="B5032" i="4"/>
  <c r="B4910" i="4"/>
  <c r="B4777" i="4"/>
  <c r="B4679" i="4"/>
  <c r="B4589" i="4"/>
  <c r="B4495" i="4"/>
  <c r="B4433" i="4"/>
  <c r="B4398" i="4"/>
  <c r="B4369" i="4"/>
  <c r="B4339" i="4"/>
  <c r="B4312" i="4"/>
  <c r="B4285" i="4"/>
  <c r="B4255" i="4"/>
  <c r="B4226" i="4"/>
  <c r="B4196" i="4"/>
  <c r="B4169" i="4"/>
  <c r="B4142" i="4"/>
  <c r="B4113" i="4"/>
  <c r="B4083" i="4"/>
  <c r="B4056" i="4"/>
  <c r="B4029" i="4"/>
  <c r="B3999" i="4"/>
  <c r="B3970" i="4"/>
  <c r="B3940" i="4"/>
  <c r="B3913" i="4"/>
  <c r="B3887" i="4"/>
  <c r="B3859" i="4"/>
  <c r="B3837" i="4"/>
  <c r="B3811" i="4"/>
  <c r="B3790" i="4"/>
  <c r="B3768" i="4"/>
  <c r="B3748" i="4"/>
  <c r="B3730" i="4"/>
  <c r="B3713" i="4"/>
  <c r="B3696" i="4"/>
  <c r="B3679" i="4"/>
  <c r="B3663" i="4"/>
  <c r="B3647" i="4"/>
  <c r="B3631" i="4"/>
  <c r="B3615" i="4"/>
  <c r="B3599" i="4"/>
  <c r="B3583" i="4"/>
  <c r="B3567" i="4"/>
  <c r="B3551" i="4"/>
  <c r="B3535" i="4"/>
  <c r="B3519" i="4"/>
  <c r="B3503" i="4"/>
  <c r="B5639" i="4"/>
  <c r="B5241" i="4"/>
  <c r="B5030" i="4"/>
  <c r="B4888" i="4"/>
  <c r="B4776" i="4"/>
  <c r="B4678" i="4"/>
  <c r="B4575" i="4"/>
  <c r="B4494" i="4"/>
  <c r="B4431" i="4"/>
  <c r="B4397" i="4"/>
  <c r="B4367" i="4"/>
  <c r="B4338" i="4"/>
  <c r="B4308" i="4"/>
  <c r="B4281" i="4"/>
  <c r="B4254" i="4"/>
  <c r="B4225" i="4"/>
  <c r="B4195" i="4"/>
  <c r="B4168" i="4"/>
  <c r="B4141" i="4"/>
  <c r="B4111" i="4"/>
  <c r="B4082" i="4"/>
  <c r="B4052" i="4"/>
  <c r="B4025" i="4"/>
  <c r="B3998" i="4"/>
  <c r="B3969" i="4"/>
  <c r="B3939" i="4"/>
  <c r="B3912" i="4"/>
  <c r="B3886" i="4"/>
  <c r="B3858" i="4"/>
  <c r="B3834" i="4"/>
  <c r="B3810" i="4"/>
  <c r="B3789" i="4"/>
  <c r="B3765" i="4"/>
  <c r="B3747" i="4"/>
  <c r="B3729" i="4"/>
  <c r="B3712" i="4"/>
  <c r="B3695" i="4"/>
  <c r="B3678" i="4"/>
  <c r="B3662" i="4"/>
  <c r="B3646" i="4"/>
  <c r="B3630" i="4"/>
  <c r="B3614" i="4"/>
  <c r="B3598" i="4"/>
  <c r="B3582" i="4"/>
  <c r="B3566" i="4"/>
  <c r="B3550" i="4"/>
  <c r="B3534" i="4"/>
  <c r="B3518" i="4"/>
  <c r="B3502" i="4"/>
  <c r="B3486" i="4"/>
  <c r="B3470" i="4"/>
  <c r="B3454" i="4"/>
  <c r="B3438" i="4"/>
  <c r="B3422" i="4"/>
  <c r="B3406" i="4"/>
  <c r="B3390" i="4"/>
  <c r="B3374" i="4"/>
  <c r="B3358" i="4"/>
  <c r="B3342" i="4"/>
  <c r="B3326" i="4"/>
  <c r="B3310" i="4"/>
  <c r="B3294" i="4"/>
  <c r="B3278" i="4"/>
  <c r="B3262" i="4"/>
  <c r="B3246" i="4"/>
  <c r="B3230" i="4"/>
  <c r="B3214" i="4"/>
  <c r="B3198" i="4"/>
  <c r="B3182" i="4"/>
  <c r="B3166" i="4"/>
  <c r="B3150" i="4"/>
  <c r="B3134" i="4"/>
  <c r="B3118" i="4"/>
  <c r="B3102" i="4"/>
  <c r="B3086" i="4"/>
  <c r="B3070" i="4"/>
  <c r="B3054" i="4"/>
  <c r="B3038" i="4"/>
  <c r="B3022" i="4"/>
  <c r="B3006" i="4"/>
  <c r="B2990" i="4"/>
  <c r="B2974" i="4"/>
  <c r="B2958" i="4"/>
  <c r="B2942" i="4"/>
  <c r="B2926" i="4"/>
  <c r="B5633" i="4"/>
  <c r="B5240" i="4"/>
  <c r="B5006" i="4"/>
  <c r="B4887" i="4"/>
  <c r="B4775" i="4"/>
  <c r="B4662" i="4"/>
  <c r="B4574" i="4"/>
  <c r="B4493" i="4"/>
  <c r="B4430" i="4"/>
  <c r="B4393" i="4"/>
  <c r="B4366" i="4"/>
  <c r="B4337" i="4"/>
  <c r="B4307" i="4"/>
  <c r="B4280" i="4"/>
  <c r="B4253" i="4"/>
  <c r="B4223" i="4"/>
  <c r="B4194" i="4"/>
  <c r="B4164" i="4"/>
  <c r="B4137" i="4"/>
  <c r="B4110" i="4"/>
  <c r="B4081" i="4"/>
  <c r="B4051" i="4"/>
  <c r="B4024" i="4"/>
  <c r="B3997" i="4"/>
  <c r="B3967" i="4"/>
  <c r="B3938" i="4"/>
  <c r="B3908" i="4"/>
  <c r="B3885" i="4"/>
  <c r="B3857" i="4"/>
  <c r="B3833" i="4"/>
  <c r="B3809" i="4"/>
  <c r="B3786" i="4"/>
  <c r="B3764" i="4"/>
  <c r="B3746" i="4"/>
  <c r="B3728" i="4"/>
  <c r="B3711" i="4"/>
  <c r="B3694" i="4"/>
  <c r="B3677" i="4"/>
  <c r="B3661" i="4"/>
  <c r="B3645" i="4"/>
  <c r="B3629" i="4"/>
  <c r="B3613" i="4"/>
  <c r="B3597" i="4"/>
  <c r="B3581" i="4"/>
  <c r="B3565" i="4"/>
  <c r="B3549" i="4"/>
  <c r="B3533" i="4"/>
  <c r="B3517" i="4"/>
  <c r="B3501" i="4"/>
  <c r="B3485" i="4"/>
  <c r="B3469" i="4"/>
  <c r="B3453" i="4"/>
  <c r="B3437" i="4"/>
  <c r="B3421" i="4"/>
  <c r="B3405" i="4"/>
  <c r="B3389" i="4"/>
  <c r="B3373" i="4"/>
  <c r="B3357" i="4"/>
  <c r="B3341" i="4"/>
  <c r="B3325" i="4"/>
  <c r="B3309" i="4"/>
  <c r="B3293" i="4"/>
  <c r="B3277" i="4"/>
  <c r="B3261" i="4"/>
  <c r="B3245" i="4"/>
  <c r="B3229" i="4"/>
  <c r="B3213" i="4"/>
  <c r="B3197" i="4"/>
  <c r="B3181" i="4"/>
  <c r="B3165" i="4"/>
  <c r="B3149" i="4"/>
  <c r="B3133" i="4"/>
  <c r="B3117" i="4"/>
  <c r="B3101" i="4"/>
  <c r="B3085" i="4"/>
  <c r="B3069" i="4"/>
  <c r="B3053" i="4"/>
  <c r="B3037" i="4"/>
  <c r="B3021" i="4"/>
  <c r="B3005" i="4"/>
  <c r="B5622" i="4"/>
  <c r="B5204" i="4"/>
  <c r="B5003" i="4"/>
  <c r="B4886" i="4"/>
  <c r="B4758" i="4"/>
  <c r="B4661" i="4"/>
  <c r="B4573" i="4"/>
  <c r="B4479" i="4"/>
  <c r="B4429" i="4"/>
  <c r="B4392" i="4"/>
  <c r="B4365" i="4"/>
  <c r="B4335" i="4"/>
  <c r="B4306" i="4"/>
  <c r="B4276" i="4"/>
  <c r="B4249" i="4"/>
  <c r="B4222" i="4"/>
  <c r="B4193" i="4"/>
  <c r="B4163" i="4"/>
  <c r="B4136" i="4"/>
  <c r="B4109" i="4"/>
  <c r="B4079" i="4"/>
  <c r="B4050" i="4"/>
  <c r="B4020" i="4"/>
  <c r="B3993" i="4"/>
  <c r="B3966" i="4"/>
  <c r="B3937" i="4"/>
  <c r="B3907" i="4"/>
  <c r="B3881" i="4"/>
  <c r="B3856" i="4"/>
  <c r="B3832" i="4"/>
  <c r="B3808" i="4"/>
  <c r="B3785" i="4"/>
  <c r="B3763" i="4"/>
  <c r="B3745" i="4"/>
  <c r="B3727" i="4"/>
  <c r="B3710" i="4"/>
  <c r="B3693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5508" i="4"/>
  <c r="B5199" i="4"/>
  <c r="B5001" i="4"/>
  <c r="B4865" i="4"/>
  <c r="B4757" i="4"/>
  <c r="B4660" i="4"/>
  <c r="B4559" i="4"/>
  <c r="B4478" i="4"/>
  <c r="B4424" i="4"/>
  <c r="B4388" i="4"/>
  <c r="B4361" i="4"/>
  <c r="B4334" i="4"/>
  <c r="B4305" i="4"/>
  <c r="B4275" i="4"/>
  <c r="B4248" i="4"/>
  <c r="B4221" i="4"/>
  <c r="B4191" i="4"/>
  <c r="B4162" i="4"/>
  <c r="B4132" i="4"/>
  <c r="B4105" i="4"/>
  <c r="B4078" i="4"/>
  <c r="B4049" i="4"/>
  <c r="B4019" i="4"/>
  <c r="B3992" i="4"/>
  <c r="B3965" i="4"/>
  <c r="B3935" i="4"/>
  <c r="B3906" i="4"/>
  <c r="B3880" i="4"/>
  <c r="B3855" i="4"/>
  <c r="B3828" i="4"/>
  <c r="B3807" i="4"/>
  <c r="B3784" i="4"/>
  <c r="B3762" i="4"/>
  <c r="B3744" i="4"/>
  <c r="B3726" i="4"/>
  <c r="B3709" i="4"/>
  <c r="B3692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5503" i="4"/>
  <c r="B5198" i="4"/>
  <c r="B4982" i="4"/>
  <c r="B4864" i="4"/>
  <c r="B4756" i="4"/>
  <c r="B4644" i="4"/>
  <c r="B4558" i="4"/>
  <c r="B4477" i="4"/>
  <c r="B4418" i="4"/>
  <c r="B4387" i="4"/>
  <c r="B4360" i="4"/>
  <c r="B4333" i="4"/>
  <c r="B4303" i="4"/>
  <c r="B4274" i="4"/>
  <c r="B4244" i="4"/>
  <c r="B4217" i="4"/>
  <c r="B4190" i="4"/>
  <c r="B4161" i="4"/>
  <c r="B4131" i="4"/>
  <c r="B4104" i="4"/>
  <c r="B4077" i="4"/>
  <c r="B4047" i="4"/>
  <c r="B4018" i="4"/>
  <c r="B3988" i="4"/>
  <c r="B3961" i="4"/>
  <c r="B3934" i="4"/>
  <c r="B3905" i="4"/>
  <c r="B3876" i="4"/>
  <c r="B3854" i="4"/>
  <c r="B3827" i="4"/>
  <c r="B3806" i="4"/>
  <c r="B3781" i="4"/>
  <c r="B3761" i="4"/>
  <c r="B3743" i="4"/>
  <c r="B3725" i="4"/>
  <c r="B3708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5492" i="4"/>
  <c r="B5160" i="4"/>
  <c r="B4980" i="4"/>
  <c r="B4863" i="4"/>
  <c r="B4739" i="4"/>
  <c r="B4643" i="4"/>
  <c r="B4557" i="4"/>
  <c r="B4463" i="4"/>
  <c r="B4417" i="4"/>
  <c r="B4386" i="4"/>
  <c r="B4356" i="4"/>
  <c r="B4329" i="4"/>
  <c r="B4302" i="4"/>
  <c r="B4273" i="4"/>
  <c r="B4243" i="4"/>
  <c r="B4216" i="4"/>
  <c r="B4189" i="4"/>
  <c r="B4159" i="4"/>
  <c r="B4130" i="4"/>
  <c r="B4100" i="4"/>
  <c r="B4073" i="4"/>
  <c r="B4046" i="4"/>
  <c r="B4017" i="4"/>
  <c r="B3987" i="4"/>
  <c r="B3960" i="4"/>
  <c r="B3933" i="4"/>
  <c r="B3903" i="4"/>
  <c r="B3875" i="4"/>
  <c r="B3853" i="4"/>
  <c r="B3826" i="4"/>
  <c r="B3805" i="4"/>
  <c r="B3780" i="4"/>
  <c r="B3760" i="4"/>
  <c r="B3742" i="4"/>
  <c r="B3724" i="4"/>
  <c r="B3706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5390" i="4"/>
  <c r="B5158" i="4"/>
  <c r="B4979" i="4"/>
  <c r="B4841" i="4"/>
  <c r="B4737" i="4"/>
  <c r="B4641" i="4"/>
  <c r="B4543" i="4"/>
  <c r="B4462" i="4"/>
  <c r="B4415" i="4"/>
  <c r="B4385" i="4"/>
  <c r="B4355" i="4"/>
  <c r="B4328" i="4"/>
  <c r="B4301" i="4"/>
  <c r="B4271" i="4"/>
  <c r="B4242" i="4"/>
  <c r="B4212" i="4"/>
  <c r="B4185" i="4"/>
  <c r="B4158" i="4"/>
  <c r="B4129" i="4"/>
  <c r="B4099" i="4"/>
  <c r="B4072" i="4"/>
  <c r="B4045" i="4"/>
  <c r="B4015" i="4"/>
  <c r="B3986" i="4"/>
  <c r="B3956" i="4"/>
  <c r="B3929" i="4"/>
  <c r="B3902" i="4"/>
  <c r="B3874" i="4"/>
  <c r="B3849" i="4"/>
  <c r="B3825" i="4"/>
  <c r="B3802" i="4"/>
  <c r="B3779" i="4"/>
  <c r="B3759" i="4"/>
  <c r="B3741" i="4"/>
  <c r="B3722" i="4"/>
  <c r="B3705" i="4"/>
  <c r="B3688" i="4"/>
  <c r="B3672" i="4"/>
  <c r="B3656" i="4"/>
  <c r="B3640" i="4"/>
  <c r="B3624" i="4"/>
  <c r="B3608" i="4"/>
  <c r="B3592" i="4"/>
  <c r="B3576" i="4"/>
  <c r="B3560" i="4"/>
  <c r="B3544" i="4"/>
  <c r="B3528" i="4"/>
  <c r="B3512" i="4"/>
  <c r="B5380" i="4"/>
  <c r="B5156" i="4"/>
  <c r="B4959" i="4"/>
  <c r="B4840" i="4"/>
  <c r="B4736" i="4"/>
  <c r="B4625" i="4"/>
  <c r="B4542" i="4"/>
  <c r="B4461" i="4"/>
  <c r="B4414" i="4"/>
  <c r="B4383" i="4"/>
  <c r="B4354" i="4"/>
  <c r="B4324" i="4"/>
  <c r="B4297" i="4"/>
  <c r="B4270" i="4"/>
  <c r="B4241" i="4"/>
  <c r="B4211" i="4"/>
  <c r="B4184" i="4"/>
  <c r="B4157" i="4"/>
  <c r="B4127" i="4"/>
  <c r="B4098" i="4"/>
  <c r="B4068" i="4"/>
  <c r="B4041" i="4"/>
  <c r="B4014" i="4"/>
  <c r="B3985" i="4"/>
  <c r="B3955" i="4"/>
  <c r="B3928" i="4"/>
  <c r="B3901" i="4"/>
  <c r="B3873" i="4"/>
  <c r="B3848" i="4"/>
  <c r="B3824" i="4"/>
  <c r="B3801" i="4"/>
  <c r="B3778" i="4"/>
  <c r="B3758" i="4"/>
  <c r="B3740" i="4"/>
  <c r="B3721" i="4"/>
  <c r="B3704" i="4"/>
  <c r="B3687" i="4"/>
  <c r="B3671" i="4"/>
  <c r="B3655" i="4"/>
  <c r="B3639" i="4"/>
  <c r="B3623" i="4"/>
  <c r="B3607" i="4"/>
  <c r="B3591" i="4"/>
  <c r="B3575" i="4"/>
  <c r="B3559" i="4"/>
  <c r="B3543" i="4"/>
  <c r="B3527" i="4"/>
  <c r="B3511" i="4"/>
  <c r="B3495" i="4"/>
  <c r="B5375" i="4"/>
  <c r="B5118" i="4"/>
  <c r="B4958" i="4"/>
  <c r="B4839" i="4"/>
  <c r="B4719" i="4"/>
  <c r="B4624" i="4"/>
  <c r="B4541" i="4"/>
  <c r="B4456" i="4"/>
  <c r="B4413" i="4"/>
  <c r="B4382" i="4"/>
  <c r="B4353" i="4"/>
  <c r="B4323" i="4"/>
  <c r="B4296" i="4"/>
  <c r="B4269" i="4"/>
  <c r="B4239" i="4"/>
  <c r="B4210" i="4"/>
  <c r="B4180" i="4"/>
  <c r="B4153" i="4"/>
  <c r="B4126" i="4"/>
  <c r="B4097" i="4"/>
  <c r="B4067" i="4"/>
  <c r="B4040" i="4"/>
  <c r="B4013" i="4"/>
  <c r="B3983" i="4"/>
  <c r="B3954" i="4"/>
  <c r="B3924" i="4"/>
  <c r="B3897" i="4"/>
  <c r="B3872" i="4"/>
  <c r="B3844" i="4"/>
  <c r="B3823" i="4"/>
  <c r="B3800" i="4"/>
  <c r="B3777" i="4"/>
  <c r="B3757" i="4"/>
  <c r="B3738" i="4"/>
  <c r="B3720" i="4"/>
  <c r="B3703" i="4"/>
  <c r="B3686" i="4"/>
  <c r="B3670" i="4"/>
  <c r="B3654" i="4"/>
  <c r="B3638" i="4"/>
  <c r="B3622" i="4"/>
  <c r="B3606" i="4"/>
  <c r="B3590" i="4"/>
  <c r="B3574" i="4"/>
  <c r="B3558" i="4"/>
  <c r="B3542" i="4"/>
  <c r="B3526" i="4"/>
  <c r="B3510" i="4"/>
  <c r="B3494" i="4"/>
  <c r="B3478" i="4"/>
  <c r="B3462" i="4"/>
  <c r="B3446" i="4"/>
  <c r="B3430" i="4"/>
  <c r="B3414" i="4"/>
  <c r="B3398" i="4"/>
  <c r="B3382" i="4"/>
  <c r="B3366" i="4"/>
  <c r="B3350" i="4"/>
  <c r="B3334" i="4"/>
  <c r="B3318" i="4"/>
  <c r="B3302" i="4"/>
  <c r="B3286" i="4"/>
  <c r="B3270" i="4"/>
  <c r="B5332" i="4"/>
  <c r="B5113" i="4"/>
  <c r="B4955" i="4"/>
  <c r="B4820" i="4"/>
  <c r="B4718" i="4"/>
  <c r="B4623" i="4"/>
  <c r="B4527" i="4"/>
  <c r="B4449" i="4"/>
  <c r="B4409" i="4"/>
  <c r="B4381" i="4"/>
  <c r="B4351" i="4"/>
  <c r="B4322" i="4"/>
  <c r="B4292" i="4"/>
  <c r="B4265" i="4"/>
  <c r="B4238" i="4"/>
  <c r="B4209" i="4"/>
  <c r="B4179" i="4"/>
  <c r="B4152" i="4"/>
  <c r="B4125" i="4"/>
  <c r="B4095" i="4"/>
  <c r="B4066" i="4"/>
  <c r="B4036" i="4"/>
  <c r="B5327" i="4"/>
  <c r="B4606" i="4"/>
  <c r="B4345" i="4"/>
  <c r="B4178" i="4"/>
  <c r="B4034" i="4"/>
  <c r="B3921" i="4"/>
  <c r="B3818" i="4"/>
  <c r="B3735" i="4"/>
  <c r="B3667" i="4"/>
  <c r="B3603" i="4"/>
  <c r="B3539" i="4"/>
  <c r="B3487" i="4"/>
  <c r="B3455" i="4"/>
  <c r="B3426" i="4"/>
  <c r="B3396" i="4"/>
  <c r="B3367" i="4"/>
  <c r="B3337" i="4"/>
  <c r="B3311" i="4"/>
  <c r="B3283" i="4"/>
  <c r="B3254" i="4"/>
  <c r="B3226" i="4"/>
  <c r="B3205" i="4"/>
  <c r="B3180" i="4"/>
  <c r="B3158" i="4"/>
  <c r="B3135" i="4"/>
  <c r="B3112" i="4"/>
  <c r="B3094" i="4"/>
  <c r="B3076" i="4"/>
  <c r="B3058" i="4"/>
  <c r="B3040" i="4"/>
  <c r="B3020" i="4"/>
  <c r="B3002" i="4"/>
  <c r="B2985" i="4"/>
  <c r="B2968" i="4"/>
  <c r="B2951" i="4"/>
  <c r="B2934" i="4"/>
  <c r="B2917" i="4"/>
  <c r="B2901" i="4"/>
  <c r="B2885" i="4"/>
  <c r="B2869" i="4"/>
  <c r="B2853" i="4"/>
  <c r="B2837" i="4"/>
  <c r="B2821" i="4"/>
  <c r="B2805" i="4"/>
  <c r="B2789" i="4"/>
  <c r="B2773" i="4"/>
  <c r="B2757" i="4"/>
  <c r="B2741" i="4"/>
  <c r="B2725" i="4"/>
  <c r="B2709" i="4"/>
  <c r="B2693" i="4"/>
  <c r="B2677" i="4"/>
  <c r="B2661" i="4"/>
  <c r="B2645" i="4"/>
  <c r="B2629" i="4"/>
  <c r="B2613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5326" i="4"/>
  <c r="B4605" i="4"/>
  <c r="B4321" i="4"/>
  <c r="B4177" i="4"/>
  <c r="B4033" i="4"/>
  <c r="B3919" i="4"/>
  <c r="B3817" i="4"/>
  <c r="B3733" i="4"/>
  <c r="B3666" i="4"/>
  <c r="B3602" i="4"/>
  <c r="B3538" i="4"/>
  <c r="B3481" i="4"/>
  <c r="B3449" i="4"/>
  <c r="B3423" i="4"/>
  <c r="B3395" i="4"/>
  <c r="B3365" i="4"/>
  <c r="B3336" i="4"/>
  <c r="B3306" i="4"/>
  <c r="B3282" i="4"/>
  <c r="B3253" i="4"/>
  <c r="B3225" i="4"/>
  <c r="B3204" i="4"/>
  <c r="B3178" i="4"/>
  <c r="B3157" i="4"/>
  <c r="B3132" i="4"/>
  <c r="B3111" i="4"/>
  <c r="B3093" i="4"/>
  <c r="B3075" i="4"/>
  <c r="B3057" i="4"/>
  <c r="B3039" i="4"/>
  <c r="B3019" i="4"/>
  <c r="B3001" i="4"/>
  <c r="B2984" i="4"/>
  <c r="B2967" i="4"/>
  <c r="B2950" i="4"/>
  <c r="B2933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5288" i="4"/>
  <c r="B4526" i="4"/>
  <c r="B4319" i="4"/>
  <c r="B4175" i="4"/>
  <c r="B4009" i="4"/>
  <c r="B3896" i="4"/>
  <c r="B3796" i="4"/>
  <c r="B3719" i="4"/>
  <c r="B3653" i="4"/>
  <c r="B3589" i="4"/>
  <c r="B3525" i="4"/>
  <c r="B3480" i="4"/>
  <c r="B3448" i="4"/>
  <c r="B3418" i="4"/>
  <c r="B3394" i="4"/>
  <c r="B3364" i="4"/>
  <c r="B3335" i="4"/>
  <c r="B3305" i="4"/>
  <c r="B3279" i="4"/>
  <c r="B3252" i="4"/>
  <c r="B3224" i="4"/>
  <c r="B3203" i="4"/>
  <c r="B3177" i="4"/>
  <c r="B3156" i="4"/>
  <c r="B3130" i="4"/>
  <c r="B3110" i="4"/>
  <c r="B3092" i="4"/>
  <c r="B3074" i="4"/>
  <c r="B3056" i="4"/>
  <c r="B3036" i="4"/>
  <c r="B3018" i="4"/>
  <c r="B3000" i="4"/>
  <c r="B2983" i="4"/>
  <c r="B2966" i="4"/>
  <c r="B2949" i="4"/>
  <c r="B2932" i="4"/>
  <c r="B2915" i="4"/>
  <c r="B2899" i="4"/>
  <c r="B2883" i="4"/>
  <c r="B2867" i="4"/>
  <c r="B2851" i="4"/>
  <c r="B2835" i="4"/>
  <c r="B2819" i="4"/>
  <c r="B2803" i="4"/>
  <c r="B2787" i="4"/>
  <c r="B2771" i="4"/>
  <c r="B2755" i="4"/>
  <c r="B2739" i="4"/>
  <c r="B2723" i="4"/>
  <c r="B2707" i="4"/>
  <c r="B2691" i="4"/>
  <c r="B2675" i="4"/>
  <c r="B2659" i="4"/>
  <c r="B2643" i="4"/>
  <c r="B5112" i="4"/>
  <c r="B4525" i="4"/>
  <c r="B4318" i="4"/>
  <c r="B4148" i="4"/>
  <c r="B4008" i="4"/>
  <c r="B3892" i="4"/>
  <c r="B3795" i="4"/>
  <c r="B3718" i="4"/>
  <c r="B3652" i="4"/>
  <c r="B3588" i="4"/>
  <c r="B3524" i="4"/>
  <c r="B3479" i="4"/>
  <c r="B3447" i="4"/>
  <c r="B3417" i="4"/>
  <c r="B3391" i="4"/>
  <c r="B3363" i="4"/>
  <c r="B3333" i="4"/>
  <c r="B3304" i="4"/>
  <c r="B3274" i="4"/>
  <c r="B3251" i="4"/>
  <c r="B3223" i="4"/>
  <c r="B3202" i="4"/>
  <c r="B3176" i="4"/>
  <c r="B3155" i="4"/>
  <c r="B3129" i="4"/>
  <c r="B3109" i="4"/>
  <c r="B3091" i="4"/>
  <c r="B3073" i="4"/>
  <c r="B3055" i="4"/>
  <c r="B3035" i="4"/>
  <c r="B3017" i="4"/>
  <c r="B2999" i="4"/>
  <c r="B2982" i="4"/>
  <c r="B2965" i="4"/>
  <c r="B2948" i="4"/>
  <c r="B2931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2594" i="4"/>
  <c r="B5076" i="4"/>
  <c r="B4511" i="4"/>
  <c r="B4291" i="4"/>
  <c r="B4147" i="4"/>
  <c r="B4004" i="4"/>
  <c r="B3891" i="4"/>
  <c r="B3794" i="4"/>
  <c r="B3717" i="4"/>
  <c r="B3651" i="4"/>
  <c r="B3587" i="4"/>
  <c r="B3523" i="4"/>
  <c r="B3477" i="4"/>
  <c r="B3445" i="4"/>
  <c r="B3416" i="4"/>
  <c r="B3386" i="4"/>
  <c r="B3362" i="4"/>
  <c r="B3332" i="4"/>
  <c r="B3303" i="4"/>
  <c r="B3273" i="4"/>
  <c r="B3250" i="4"/>
  <c r="B3222" i="4"/>
  <c r="B3199" i="4"/>
  <c r="B3175" i="4"/>
  <c r="B3154" i="4"/>
  <c r="B3128" i="4"/>
  <c r="B3108" i="4"/>
  <c r="B3090" i="4"/>
  <c r="B3072" i="4"/>
  <c r="B3052" i="4"/>
  <c r="B3034" i="4"/>
  <c r="B3016" i="4"/>
  <c r="B2998" i="4"/>
  <c r="B2981" i="4"/>
  <c r="B2964" i="4"/>
  <c r="B2947" i="4"/>
  <c r="B2930" i="4"/>
  <c r="B2913" i="4"/>
  <c r="B2897" i="4"/>
  <c r="B2881" i="4"/>
  <c r="B2865" i="4"/>
  <c r="B2849" i="4"/>
  <c r="B2833" i="4"/>
  <c r="B2817" i="4"/>
  <c r="B2801" i="4"/>
  <c r="B2785" i="4"/>
  <c r="B2769" i="4"/>
  <c r="B2753" i="4"/>
  <c r="B2737" i="4"/>
  <c r="B2721" i="4"/>
  <c r="B2705" i="4"/>
  <c r="B2689" i="4"/>
  <c r="B2673" i="4"/>
  <c r="B2657" i="4"/>
  <c r="B2641" i="4"/>
  <c r="B2625" i="4"/>
  <c r="B2609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5071" i="4"/>
  <c r="B4447" i="4"/>
  <c r="B4290" i="4"/>
  <c r="B4146" i="4"/>
  <c r="B4003" i="4"/>
  <c r="B3890" i="4"/>
  <c r="B3793" i="4"/>
  <c r="B3716" i="4"/>
  <c r="B3650" i="4"/>
  <c r="B3586" i="4"/>
  <c r="B3522" i="4"/>
  <c r="B3476" i="4"/>
  <c r="B3444" i="4"/>
  <c r="B3415" i="4"/>
  <c r="B3385" i="4"/>
  <c r="B3359" i="4"/>
  <c r="B3331" i="4"/>
  <c r="B3301" i="4"/>
  <c r="B3272" i="4"/>
  <c r="B3247" i="4"/>
  <c r="B3221" i="4"/>
  <c r="B3196" i="4"/>
  <c r="B3174" i="4"/>
  <c r="B3151" i="4"/>
  <c r="B3127" i="4"/>
  <c r="B3107" i="4"/>
  <c r="B3089" i="4"/>
  <c r="B3071" i="4"/>
  <c r="B3051" i="4"/>
  <c r="B3033" i="4"/>
  <c r="B3015" i="4"/>
  <c r="B2997" i="4"/>
  <c r="B2980" i="4"/>
  <c r="B2963" i="4"/>
  <c r="B2946" i="4"/>
  <c r="B2929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4935" i="4"/>
  <c r="B4446" i="4"/>
  <c r="B4289" i="4"/>
  <c r="B4121" i="4"/>
  <c r="B3982" i="4"/>
  <c r="B3871" i="4"/>
  <c r="B3776" i="4"/>
  <c r="B3702" i="4"/>
  <c r="B3637" i="4"/>
  <c r="B3573" i="4"/>
  <c r="B3509" i="4"/>
  <c r="B3475" i="4"/>
  <c r="B3443" i="4"/>
  <c r="B3413" i="4"/>
  <c r="B3384" i="4"/>
  <c r="B3354" i="4"/>
  <c r="B3330" i="4"/>
  <c r="B3300" i="4"/>
  <c r="B3271" i="4"/>
  <c r="B3242" i="4"/>
  <c r="B3220" i="4"/>
  <c r="B3194" i="4"/>
  <c r="B3173" i="4"/>
  <c r="B3148" i="4"/>
  <c r="B3126" i="4"/>
  <c r="B3106" i="4"/>
  <c r="B3088" i="4"/>
  <c r="B3068" i="4"/>
  <c r="B3050" i="4"/>
  <c r="B3032" i="4"/>
  <c r="B3014" i="4"/>
  <c r="B2996" i="4"/>
  <c r="B2979" i="4"/>
  <c r="B2962" i="4"/>
  <c r="B2945" i="4"/>
  <c r="B2928" i="4"/>
  <c r="B2911" i="4"/>
  <c r="B2895" i="4"/>
  <c r="B2879" i="4"/>
  <c r="B2863" i="4"/>
  <c r="B2847" i="4"/>
  <c r="B2831" i="4"/>
  <c r="B2815" i="4"/>
  <c r="B2799" i="4"/>
  <c r="B2783" i="4"/>
  <c r="B2767" i="4"/>
  <c r="B2751" i="4"/>
  <c r="B2735" i="4"/>
  <c r="B2719" i="4"/>
  <c r="B2703" i="4"/>
  <c r="B2687" i="4"/>
  <c r="B2671" i="4"/>
  <c r="B2655" i="4"/>
  <c r="B2639" i="4"/>
  <c r="B2623" i="4"/>
  <c r="B2607" i="4"/>
  <c r="B2591" i="4"/>
  <c r="B2575" i="4"/>
  <c r="B2559" i="4"/>
  <c r="B2543" i="4"/>
  <c r="B2527" i="4"/>
  <c r="B2511" i="4"/>
  <c r="B2495" i="4"/>
  <c r="B2479" i="4"/>
  <c r="B2463" i="4"/>
  <c r="B2447" i="4"/>
  <c r="B2431" i="4"/>
  <c r="B2415" i="4"/>
  <c r="B2399" i="4"/>
  <c r="B2383" i="4"/>
  <c r="B2367" i="4"/>
  <c r="B2351" i="4"/>
  <c r="B2335" i="4"/>
  <c r="B2319" i="4"/>
  <c r="B2303" i="4"/>
  <c r="B4934" i="4"/>
  <c r="B4445" i="4"/>
  <c r="B4264" i="4"/>
  <c r="B4120" i="4"/>
  <c r="B3981" i="4"/>
  <c r="B3870" i="4"/>
  <c r="B3775" i="4"/>
  <c r="B3701" i="4"/>
  <c r="B3636" i="4"/>
  <c r="B3572" i="4"/>
  <c r="B3508" i="4"/>
  <c r="B3474" i="4"/>
  <c r="B3442" i="4"/>
  <c r="B3412" i="4"/>
  <c r="B3383" i="4"/>
  <c r="B3353" i="4"/>
  <c r="B3327" i="4"/>
  <c r="B3299" i="4"/>
  <c r="B3269" i="4"/>
  <c r="B3241" i="4"/>
  <c r="B3219" i="4"/>
  <c r="B3193" i="4"/>
  <c r="B3172" i="4"/>
  <c r="B3146" i="4"/>
  <c r="B3125" i="4"/>
  <c r="B3105" i="4"/>
  <c r="B3087" i="4"/>
  <c r="B3067" i="4"/>
  <c r="B3049" i="4"/>
  <c r="B3031" i="4"/>
  <c r="B3013" i="4"/>
  <c r="B2995" i="4"/>
  <c r="B2978" i="4"/>
  <c r="B2961" i="4"/>
  <c r="B2944" i="4"/>
  <c r="B2927" i="4"/>
  <c r="B2910" i="4"/>
  <c r="B2894" i="4"/>
  <c r="B2878" i="4"/>
  <c r="B2862" i="4"/>
  <c r="B2846" i="4"/>
  <c r="B2830" i="4"/>
  <c r="B2814" i="4"/>
  <c r="B2798" i="4"/>
  <c r="B2782" i="4"/>
  <c r="B2766" i="4"/>
  <c r="B2750" i="4"/>
  <c r="B2734" i="4"/>
  <c r="B2718" i="4"/>
  <c r="B2702" i="4"/>
  <c r="B2686" i="4"/>
  <c r="B2670" i="4"/>
  <c r="B2654" i="4"/>
  <c r="B2638" i="4"/>
  <c r="B2622" i="4"/>
  <c r="B2606" i="4"/>
  <c r="B2590" i="4"/>
  <c r="B2574" i="4"/>
  <c r="B4932" i="4"/>
  <c r="B4408" i="4"/>
  <c r="B4260" i="4"/>
  <c r="B4116" i="4"/>
  <c r="B3977" i="4"/>
  <c r="B3869" i="4"/>
  <c r="B3774" i="4"/>
  <c r="B3700" i="4"/>
  <c r="B3635" i="4"/>
  <c r="B3571" i="4"/>
  <c r="B3507" i="4"/>
  <c r="B3471" i="4"/>
  <c r="B3439" i="4"/>
  <c r="B3411" i="4"/>
  <c r="B3381" i="4"/>
  <c r="B3352" i="4"/>
  <c r="B3322" i="4"/>
  <c r="B3298" i="4"/>
  <c r="B3268" i="4"/>
  <c r="B3240" i="4"/>
  <c r="B3218" i="4"/>
  <c r="B3192" i="4"/>
  <c r="B3171" i="4"/>
  <c r="B3145" i="4"/>
  <c r="B3124" i="4"/>
  <c r="B3104" i="4"/>
  <c r="B3084" i="4"/>
  <c r="B3066" i="4"/>
  <c r="B3048" i="4"/>
  <c r="B3030" i="4"/>
  <c r="B3012" i="4"/>
  <c r="B2994" i="4"/>
  <c r="B2977" i="4"/>
  <c r="B2960" i="4"/>
  <c r="B2943" i="4"/>
  <c r="B2925" i="4"/>
  <c r="B2909" i="4"/>
  <c r="B2893" i="4"/>
  <c r="B2877" i="4"/>
  <c r="B2861" i="4"/>
  <c r="B2845" i="4"/>
  <c r="B2829" i="4"/>
  <c r="B2813" i="4"/>
  <c r="B2797" i="4"/>
  <c r="B2781" i="4"/>
  <c r="B2765" i="4"/>
  <c r="B2749" i="4"/>
  <c r="B2733" i="4"/>
  <c r="B2717" i="4"/>
  <c r="B2701" i="4"/>
  <c r="B2685" i="4"/>
  <c r="B2669" i="4"/>
  <c r="B2653" i="4"/>
  <c r="B4819" i="4"/>
  <c r="B4404" i="4"/>
  <c r="B4259" i="4"/>
  <c r="B4094" i="4"/>
  <c r="B3976" i="4"/>
  <c r="B3865" i="4"/>
  <c r="B3773" i="4"/>
  <c r="B3699" i="4"/>
  <c r="B3634" i="4"/>
  <c r="B3570" i="4"/>
  <c r="B3506" i="4"/>
  <c r="B3465" i="4"/>
  <c r="B3434" i="4"/>
  <c r="B3410" i="4"/>
  <c r="B3380" i="4"/>
  <c r="B3351" i="4"/>
  <c r="B3321" i="4"/>
  <c r="B3295" i="4"/>
  <c r="B3267" i="4"/>
  <c r="B3239" i="4"/>
  <c r="B3215" i="4"/>
  <c r="B3191" i="4"/>
  <c r="B3170" i="4"/>
  <c r="B3144" i="4"/>
  <c r="B3123" i="4"/>
  <c r="B3103" i="4"/>
  <c r="B3083" i="4"/>
  <c r="B3065" i="4"/>
  <c r="B3047" i="4"/>
  <c r="B3029" i="4"/>
  <c r="B3011" i="4"/>
  <c r="B2993" i="4"/>
  <c r="B2976" i="4"/>
  <c r="B2959" i="4"/>
  <c r="B2941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2604" i="4"/>
  <c r="B2588" i="4"/>
  <c r="B2572" i="4"/>
  <c r="B2556" i="4"/>
  <c r="B2540" i="4"/>
  <c r="B4817" i="4"/>
  <c r="B4402" i="4"/>
  <c r="B4237" i="4"/>
  <c r="B4093" i="4"/>
  <c r="B3953" i="4"/>
  <c r="B3843" i="4"/>
  <c r="B3756" i="4"/>
  <c r="B3685" i="4"/>
  <c r="B3621" i="4"/>
  <c r="B3557" i="4"/>
  <c r="B3497" i="4"/>
  <c r="B3464" i="4"/>
  <c r="B3433" i="4"/>
  <c r="B3407" i="4"/>
  <c r="B3379" i="4"/>
  <c r="B3349" i="4"/>
  <c r="B3320" i="4"/>
  <c r="B3290" i="4"/>
  <c r="B3266" i="4"/>
  <c r="B3238" i="4"/>
  <c r="B3212" i="4"/>
  <c r="B3190" i="4"/>
  <c r="B3167" i="4"/>
  <c r="B3143" i="4"/>
  <c r="B3122" i="4"/>
  <c r="B3100" i="4"/>
  <c r="B3082" i="4"/>
  <c r="B3064" i="4"/>
  <c r="B3046" i="4"/>
  <c r="B3028" i="4"/>
  <c r="B3010" i="4"/>
  <c r="B2992" i="4"/>
  <c r="B2975" i="4"/>
  <c r="B2957" i="4"/>
  <c r="B2940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4799" i="4"/>
  <c r="B4377" i="4"/>
  <c r="B4233" i="4"/>
  <c r="B4089" i="4"/>
  <c r="B3951" i="4"/>
  <c r="B3842" i="4"/>
  <c r="B3754" i="4"/>
  <c r="B3684" i="4"/>
  <c r="B3620" i="4"/>
  <c r="B3556" i="4"/>
  <c r="B3496" i="4"/>
  <c r="B3463" i="4"/>
  <c r="B3432" i="4"/>
  <c r="B3402" i="4"/>
  <c r="B3378" i="4"/>
  <c r="B3348" i="4"/>
  <c r="B3319" i="4"/>
  <c r="B3289" i="4"/>
  <c r="B3263" i="4"/>
  <c r="B3237" i="4"/>
  <c r="B3210" i="4"/>
  <c r="B3189" i="4"/>
  <c r="B3164" i="4"/>
  <c r="B3142" i="4"/>
  <c r="B3119" i="4"/>
  <c r="B3099" i="4"/>
  <c r="B3081" i="4"/>
  <c r="B3063" i="4"/>
  <c r="B3045" i="4"/>
  <c r="B3027" i="4"/>
  <c r="B3009" i="4"/>
  <c r="B2991" i="4"/>
  <c r="B2973" i="4"/>
  <c r="B2956" i="4"/>
  <c r="B2939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4716" i="4"/>
  <c r="B4376" i="4"/>
  <c r="B4232" i="4"/>
  <c r="B4065" i="4"/>
  <c r="B3950" i="4"/>
  <c r="B3841" i="4"/>
  <c r="B3753" i="4"/>
  <c r="B3683" i="4"/>
  <c r="B3619" i="4"/>
  <c r="B3555" i="4"/>
  <c r="B3493" i="4"/>
  <c r="B3461" i="4"/>
  <c r="B3431" i="4"/>
  <c r="B3401" i="4"/>
  <c r="B3375" i="4"/>
  <c r="B3347" i="4"/>
  <c r="B3317" i="4"/>
  <c r="B3288" i="4"/>
  <c r="B3258" i="4"/>
  <c r="B3236" i="4"/>
  <c r="B3209" i="4"/>
  <c r="B3188" i="4"/>
  <c r="B3162" i="4"/>
  <c r="B3141" i="4"/>
  <c r="B3116" i="4"/>
  <c r="B3098" i="4"/>
  <c r="B3080" i="4"/>
  <c r="B3062" i="4"/>
  <c r="B3044" i="4"/>
  <c r="B3026" i="4"/>
  <c r="B3008" i="4"/>
  <c r="B2989" i="4"/>
  <c r="B2972" i="4"/>
  <c r="B2955" i="4"/>
  <c r="B2938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4699" i="4"/>
  <c r="B4372" i="4"/>
  <c r="B4207" i="4"/>
  <c r="B4063" i="4"/>
  <c r="B3949" i="4"/>
  <c r="B3840" i="4"/>
  <c r="B3752" i="4"/>
  <c r="B3682" i="4"/>
  <c r="B3618" i="4"/>
  <c r="B3554" i="4"/>
  <c r="B3492" i="4"/>
  <c r="B3460" i="4"/>
  <c r="B3429" i="4"/>
  <c r="B3400" i="4"/>
  <c r="B3370" i="4"/>
  <c r="B3346" i="4"/>
  <c r="B3316" i="4"/>
  <c r="B3287" i="4"/>
  <c r="B3257" i="4"/>
  <c r="B3235" i="4"/>
  <c r="B3208" i="4"/>
  <c r="B3187" i="4"/>
  <c r="B3161" i="4"/>
  <c r="B3140" i="4"/>
  <c r="B3115" i="4"/>
  <c r="B3097" i="4"/>
  <c r="B3079" i="4"/>
  <c r="B3061" i="4"/>
  <c r="B3043" i="4"/>
  <c r="B3025" i="4"/>
  <c r="B3007" i="4"/>
  <c r="B2988" i="4"/>
  <c r="B2971" i="4"/>
  <c r="B2954" i="4"/>
  <c r="B2937" i="4"/>
  <c r="B2920" i="4"/>
  <c r="B2904" i="4"/>
  <c r="B2888" i="4"/>
  <c r="B2872" i="4"/>
  <c r="B2856" i="4"/>
  <c r="B2840" i="4"/>
  <c r="B2824" i="4"/>
  <c r="B2808" i="4"/>
  <c r="B2792" i="4"/>
  <c r="B2776" i="4"/>
  <c r="B2760" i="4"/>
  <c r="B2744" i="4"/>
  <c r="B2728" i="4"/>
  <c r="B2712" i="4"/>
  <c r="B2696" i="4"/>
  <c r="B2680" i="4"/>
  <c r="B2664" i="4"/>
  <c r="B2648" i="4"/>
  <c r="B2632" i="4"/>
  <c r="B2616" i="4"/>
  <c r="B4697" i="4"/>
  <c r="B3605" i="4"/>
  <c r="B3315" i="4"/>
  <c r="B3114" i="4"/>
  <c r="B2970" i="4"/>
  <c r="B2839" i="4"/>
  <c r="B2711" i="4"/>
  <c r="B2614" i="4"/>
  <c r="B2568" i="4"/>
  <c r="B2536" i="4"/>
  <c r="B2508" i="4"/>
  <c r="B2478" i="4"/>
  <c r="B2451" i="4"/>
  <c r="B2423" i="4"/>
  <c r="B2395" i="4"/>
  <c r="B2366" i="4"/>
  <c r="B2342" i="4"/>
  <c r="B2316" i="4"/>
  <c r="B2293" i="4"/>
  <c r="B2272" i="4"/>
  <c r="B2254" i="4"/>
  <c r="B2236" i="4"/>
  <c r="B2218" i="4"/>
  <c r="B2201" i="4"/>
  <c r="B2184" i="4"/>
  <c r="B2167" i="4"/>
  <c r="B2150" i="4"/>
  <c r="B2133" i="4"/>
  <c r="B2117" i="4"/>
  <c r="B2101" i="4"/>
  <c r="B2085" i="4"/>
  <c r="B2069" i="4"/>
  <c r="B2053" i="4"/>
  <c r="B2037" i="4"/>
  <c r="B2021" i="4"/>
  <c r="B2005" i="4"/>
  <c r="B1989" i="4"/>
  <c r="B1973" i="4"/>
  <c r="B1957" i="4"/>
  <c r="B1941" i="4"/>
  <c r="B1925" i="4"/>
  <c r="B1909" i="4"/>
  <c r="B1893" i="4"/>
  <c r="B1877" i="4"/>
  <c r="B1861" i="4"/>
  <c r="B1845" i="4"/>
  <c r="B1829" i="4"/>
  <c r="B1813" i="4"/>
  <c r="B1797" i="4"/>
  <c r="B1781" i="4"/>
  <c r="B1765" i="4"/>
  <c r="B1749" i="4"/>
  <c r="B1733" i="4"/>
  <c r="B1717" i="4"/>
  <c r="B1701" i="4"/>
  <c r="B1685" i="4"/>
  <c r="B1669" i="4"/>
  <c r="B1653" i="4"/>
  <c r="B1637" i="4"/>
  <c r="B1621" i="4"/>
  <c r="B1605" i="4"/>
  <c r="B1589" i="4"/>
  <c r="B1573" i="4"/>
  <c r="B1557" i="4"/>
  <c r="B1541" i="4"/>
  <c r="B1525" i="4"/>
  <c r="B1509" i="4"/>
  <c r="B1493" i="4"/>
  <c r="B1477" i="4"/>
  <c r="B1461" i="4"/>
  <c r="B1445" i="4"/>
  <c r="B1429" i="4"/>
  <c r="B1413" i="4"/>
  <c r="B1397" i="4"/>
  <c r="B1381" i="4"/>
  <c r="B1365" i="4"/>
  <c r="B1349" i="4"/>
  <c r="B1333" i="4"/>
  <c r="B1317" i="4"/>
  <c r="B1301" i="4"/>
  <c r="B1285" i="4"/>
  <c r="B1269" i="4"/>
  <c r="B1253" i="4"/>
  <c r="B1237" i="4"/>
  <c r="B1221" i="4"/>
  <c r="B1205" i="4"/>
  <c r="B1189" i="4"/>
  <c r="B1173" i="4"/>
  <c r="B1157" i="4"/>
  <c r="B1141" i="4"/>
  <c r="B1125" i="4"/>
  <c r="B1109" i="4"/>
  <c r="B1093" i="4"/>
  <c r="B1077" i="4"/>
  <c r="B1061" i="4"/>
  <c r="B1045" i="4"/>
  <c r="B4607" i="4"/>
  <c r="B3604" i="4"/>
  <c r="B3314" i="4"/>
  <c r="B3113" i="4"/>
  <c r="B2969" i="4"/>
  <c r="B2838" i="4"/>
  <c r="B2710" i="4"/>
  <c r="B2611" i="4"/>
  <c r="B2567" i="4"/>
  <c r="B2535" i="4"/>
  <c r="B2507" i="4"/>
  <c r="B2477" i="4"/>
  <c r="B2450" i="4"/>
  <c r="B2422" i="4"/>
  <c r="B2392" i="4"/>
  <c r="B2365" i="4"/>
  <c r="B2339" i="4"/>
  <c r="B2315" i="4"/>
  <c r="B2291" i="4"/>
  <c r="B2271" i="4"/>
  <c r="B2253" i="4"/>
  <c r="B2235" i="4"/>
  <c r="B2217" i="4"/>
  <c r="B2200" i="4"/>
  <c r="B2183" i="4"/>
  <c r="B2166" i="4"/>
  <c r="B2149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4350" i="4"/>
  <c r="B3541" i="4"/>
  <c r="B3285" i="4"/>
  <c r="B3096" i="4"/>
  <c r="B2953" i="4"/>
  <c r="B2823" i="4"/>
  <c r="B2695" i="4"/>
  <c r="B2605" i="4"/>
  <c r="B2566" i="4"/>
  <c r="B2534" i="4"/>
  <c r="B2504" i="4"/>
  <c r="B2476" i="4"/>
  <c r="B2446" i="4"/>
  <c r="B2419" i="4"/>
  <c r="B2391" i="4"/>
  <c r="B2364" i="4"/>
  <c r="B2338" i="4"/>
  <c r="B2312" i="4"/>
  <c r="B2290" i="4"/>
  <c r="B2270" i="4"/>
  <c r="B2252" i="4"/>
  <c r="B2234" i="4"/>
  <c r="B2216" i="4"/>
  <c r="B2199" i="4"/>
  <c r="B2182" i="4"/>
  <c r="B2165" i="4"/>
  <c r="B2148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4349" i="4"/>
  <c r="B3540" i="4"/>
  <c r="B3284" i="4"/>
  <c r="B3095" i="4"/>
  <c r="B2952" i="4"/>
  <c r="B2822" i="4"/>
  <c r="B2694" i="4"/>
  <c r="B2600" i="4"/>
  <c r="B2563" i="4"/>
  <c r="B2531" i="4"/>
  <c r="B2503" i="4"/>
  <c r="B2475" i="4"/>
  <c r="B2445" i="4"/>
  <c r="B2418" i="4"/>
  <c r="B2390" i="4"/>
  <c r="B2363" i="4"/>
  <c r="B2336" i="4"/>
  <c r="B2311" i="4"/>
  <c r="B2288" i="4"/>
  <c r="B2269" i="4"/>
  <c r="B2251" i="4"/>
  <c r="B2233" i="4"/>
  <c r="B2215" i="4"/>
  <c r="B2198" i="4"/>
  <c r="B2181" i="4"/>
  <c r="B2164" i="4"/>
  <c r="B2147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4206" i="4"/>
  <c r="B3491" i="4"/>
  <c r="B3256" i="4"/>
  <c r="B3078" i="4"/>
  <c r="B2936" i="4"/>
  <c r="B2807" i="4"/>
  <c r="B2679" i="4"/>
  <c r="B2599" i="4"/>
  <c r="B2562" i="4"/>
  <c r="B2530" i="4"/>
  <c r="B2502" i="4"/>
  <c r="B2472" i="4"/>
  <c r="B2444" i="4"/>
  <c r="B2414" i="4"/>
  <c r="B2387" i="4"/>
  <c r="B2360" i="4"/>
  <c r="B2334" i="4"/>
  <c r="B2310" i="4"/>
  <c r="B2287" i="4"/>
  <c r="B2268" i="4"/>
  <c r="B2250" i="4"/>
  <c r="B2232" i="4"/>
  <c r="B2214" i="4"/>
  <c r="B2197" i="4"/>
  <c r="B2180" i="4"/>
  <c r="B2163" i="4"/>
  <c r="B2146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4205" i="4"/>
  <c r="B3490" i="4"/>
  <c r="B3255" i="4"/>
  <c r="B3077" i="4"/>
  <c r="B2935" i="4"/>
  <c r="B2806" i="4"/>
  <c r="B2678" i="4"/>
  <c r="B2598" i="4"/>
  <c r="B2558" i="4"/>
  <c r="B2526" i="4"/>
  <c r="B2499" i="4"/>
  <c r="B2471" i="4"/>
  <c r="B2443" i="4"/>
  <c r="B2413" i="4"/>
  <c r="B2386" i="4"/>
  <c r="B2359" i="4"/>
  <c r="B2333" i="4"/>
  <c r="B2307" i="4"/>
  <c r="B2286" i="4"/>
  <c r="B2267" i="4"/>
  <c r="B2249" i="4"/>
  <c r="B2231" i="4"/>
  <c r="B2213" i="4"/>
  <c r="B2196" i="4"/>
  <c r="B2179" i="4"/>
  <c r="B2162" i="4"/>
  <c r="B2144" i="4"/>
  <c r="B2128" i="4"/>
  <c r="B2112" i="4"/>
  <c r="B2096" i="4"/>
  <c r="B2080" i="4"/>
  <c r="B2064" i="4"/>
  <c r="B2048" i="4"/>
  <c r="B2032" i="4"/>
  <c r="B2016" i="4"/>
  <c r="B2000" i="4"/>
  <c r="B1984" i="4"/>
  <c r="B1968" i="4"/>
  <c r="B1952" i="4"/>
  <c r="B1936" i="4"/>
  <c r="B1920" i="4"/>
  <c r="B1904" i="4"/>
  <c r="B1888" i="4"/>
  <c r="B1872" i="4"/>
  <c r="B1856" i="4"/>
  <c r="B1840" i="4"/>
  <c r="B1824" i="4"/>
  <c r="B1808" i="4"/>
  <c r="B1792" i="4"/>
  <c r="B1776" i="4"/>
  <c r="B1760" i="4"/>
  <c r="B1744" i="4"/>
  <c r="B1728" i="4"/>
  <c r="B1712" i="4"/>
  <c r="B1696" i="4"/>
  <c r="B1680" i="4"/>
  <c r="B1664" i="4"/>
  <c r="B1648" i="4"/>
  <c r="B1632" i="4"/>
  <c r="B1616" i="4"/>
  <c r="B1600" i="4"/>
  <c r="B1584" i="4"/>
  <c r="B1568" i="4"/>
  <c r="B1552" i="4"/>
  <c r="B1536" i="4"/>
  <c r="B1520" i="4"/>
  <c r="B1504" i="4"/>
  <c r="B1488" i="4"/>
  <c r="B1472" i="4"/>
  <c r="B1456" i="4"/>
  <c r="B1440" i="4"/>
  <c r="B1424" i="4"/>
  <c r="B1408" i="4"/>
  <c r="B1392" i="4"/>
  <c r="B1376" i="4"/>
  <c r="B1360" i="4"/>
  <c r="B1344" i="4"/>
  <c r="B1328" i="4"/>
  <c r="B1312" i="4"/>
  <c r="B1296" i="4"/>
  <c r="B1280" i="4"/>
  <c r="B1264" i="4"/>
  <c r="B1248" i="4"/>
  <c r="B1232" i="4"/>
  <c r="B1216" i="4"/>
  <c r="B1200" i="4"/>
  <c r="B1184" i="4"/>
  <c r="B1168" i="4"/>
  <c r="B1152" i="4"/>
  <c r="B1136" i="4"/>
  <c r="B1120" i="4"/>
  <c r="B1104" i="4"/>
  <c r="B1088" i="4"/>
  <c r="B1072" i="4"/>
  <c r="B1056" i="4"/>
  <c r="B4062" i="4"/>
  <c r="B3459" i="4"/>
  <c r="B3234" i="4"/>
  <c r="B3060" i="4"/>
  <c r="B2919" i="4"/>
  <c r="B2791" i="4"/>
  <c r="B2663" i="4"/>
  <c r="B2595" i="4"/>
  <c r="B2557" i="4"/>
  <c r="B2525" i="4"/>
  <c r="B2498" i="4"/>
  <c r="B2470" i="4"/>
  <c r="B2440" i="4"/>
  <c r="B2412" i="4"/>
  <c r="B2382" i="4"/>
  <c r="B2358" i="4"/>
  <c r="B2332" i="4"/>
  <c r="B2306" i="4"/>
  <c r="B2285" i="4"/>
  <c r="B2266" i="4"/>
  <c r="B2248" i="4"/>
  <c r="B2230" i="4"/>
  <c r="B2212" i="4"/>
  <c r="B2195" i="4"/>
  <c r="B2178" i="4"/>
  <c r="B2160" i="4"/>
  <c r="B2143" i="4"/>
  <c r="B2127" i="4"/>
  <c r="B2111" i="4"/>
  <c r="B2095" i="4"/>
  <c r="B2079" i="4"/>
  <c r="B2063" i="4"/>
  <c r="B2047" i="4"/>
  <c r="B2031" i="4"/>
  <c r="B2015" i="4"/>
  <c r="B1999" i="4"/>
  <c r="B1983" i="4"/>
  <c r="B1967" i="4"/>
  <c r="B1951" i="4"/>
  <c r="B1935" i="4"/>
  <c r="B1919" i="4"/>
  <c r="B1903" i="4"/>
  <c r="B1887" i="4"/>
  <c r="B1871" i="4"/>
  <c r="B1855" i="4"/>
  <c r="B1839" i="4"/>
  <c r="B1823" i="4"/>
  <c r="B1807" i="4"/>
  <c r="B1791" i="4"/>
  <c r="B1775" i="4"/>
  <c r="B1759" i="4"/>
  <c r="B1743" i="4"/>
  <c r="B1727" i="4"/>
  <c r="B1711" i="4"/>
  <c r="B1695" i="4"/>
  <c r="B1679" i="4"/>
  <c r="B1663" i="4"/>
  <c r="B1647" i="4"/>
  <c r="B1631" i="4"/>
  <c r="B1615" i="4"/>
  <c r="B1599" i="4"/>
  <c r="B1583" i="4"/>
  <c r="B1567" i="4"/>
  <c r="B1551" i="4"/>
  <c r="B1535" i="4"/>
  <c r="B1519" i="4"/>
  <c r="B1503" i="4"/>
  <c r="B1487" i="4"/>
  <c r="B1471" i="4"/>
  <c r="B1455" i="4"/>
  <c r="B1439" i="4"/>
  <c r="B1423" i="4"/>
  <c r="B1407" i="4"/>
  <c r="B1391" i="4"/>
  <c r="B1375" i="4"/>
  <c r="B1359" i="4"/>
  <c r="B1343" i="4"/>
  <c r="B1327" i="4"/>
  <c r="B1311" i="4"/>
  <c r="B1295" i="4"/>
  <c r="B1279" i="4"/>
  <c r="B1263" i="4"/>
  <c r="B4035" i="4"/>
  <c r="B3458" i="4"/>
  <c r="B3231" i="4"/>
  <c r="B3059" i="4"/>
  <c r="B2918" i="4"/>
  <c r="B2790" i="4"/>
  <c r="B2662" i="4"/>
  <c r="B2589" i="4"/>
  <c r="B2555" i="4"/>
  <c r="B2524" i="4"/>
  <c r="B2494" i="4"/>
  <c r="B2467" i="4"/>
  <c r="B2439" i="4"/>
  <c r="B2411" i="4"/>
  <c r="B2381" i="4"/>
  <c r="B2355" i="4"/>
  <c r="B2331" i="4"/>
  <c r="B2304" i="4"/>
  <c r="B2284" i="4"/>
  <c r="B2265" i="4"/>
  <c r="B2247" i="4"/>
  <c r="B2229" i="4"/>
  <c r="B2211" i="4"/>
  <c r="B2194" i="4"/>
  <c r="B2176" i="4"/>
  <c r="B2159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3923" i="4"/>
  <c r="B3428" i="4"/>
  <c r="B3207" i="4"/>
  <c r="B3042" i="4"/>
  <c r="B2903" i="4"/>
  <c r="B2775" i="4"/>
  <c r="B2647" i="4"/>
  <c r="B2587" i="4"/>
  <c r="B2552" i="4"/>
  <c r="B2523" i="4"/>
  <c r="B2493" i="4"/>
  <c r="B2466" i="4"/>
  <c r="B2438" i="4"/>
  <c r="B2408" i="4"/>
  <c r="B2380" i="4"/>
  <c r="B2354" i="4"/>
  <c r="B2328" i="4"/>
  <c r="B2302" i="4"/>
  <c r="B2283" i="4"/>
  <c r="B2264" i="4"/>
  <c r="B2246" i="4"/>
  <c r="B2227" i="4"/>
  <c r="B2210" i="4"/>
  <c r="B2192" i="4"/>
  <c r="B2175" i="4"/>
  <c r="B2158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3922" i="4"/>
  <c r="B3427" i="4"/>
  <c r="B3206" i="4"/>
  <c r="B3041" i="4"/>
  <c r="B2902" i="4"/>
  <c r="B2774" i="4"/>
  <c r="B2646" i="4"/>
  <c r="B2584" i="4"/>
  <c r="B2551" i="4"/>
  <c r="B2520" i="4"/>
  <c r="B2492" i="4"/>
  <c r="B2462" i="4"/>
  <c r="B2435" i="4"/>
  <c r="B2407" i="4"/>
  <c r="B2379" i="4"/>
  <c r="B2352" i="4"/>
  <c r="B2327" i="4"/>
  <c r="B2301" i="4"/>
  <c r="B2282" i="4"/>
  <c r="B2263" i="4"/>
  <c r="B2245" i="4"/>
  <c r="B2226" i="4"/>
  <c r="B2208" i="4"/>
  <c r="B2191" i="4"/>
  <c r="B2174" i="4"/>
  <c r="B2157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3822" i="4"/>
  <c r="B3399" i="4"/>
  <c r="B3186" i="4"/>
  <c r="B3024" i="4"/>
  <c r="B2887" i="4"/>
  <c r="B2759" i="4"/>
  <c r="B2637" i="4"/>
  <c r="B2583" i="4"/>
  <c r="B2550" i="4"/>
  <c r="B2519" i="4"/>
  <c r="B2491" i="4"/>
  <c r="B2461" i="4"/>
  <c r="B2434" i="4"/>
  <c r="B2406" i="4"/>
  <c r="B2376" i="4"/>
  <c r="B2350" i="4"/>
  <c r="B2326" i="4"/>
  <c r="B2300" i="4"/>
  <c r="B2280" i="4"/>
  <c r="B2262" i="4"/>
  <c r="B2243" i="4"/>
  <c r="B2224" i="4"/>
  <c r="B2207" i="4"/>
  <c r="B2190" i="4"/>
  <c r="B2173" i="4"/>
  <c r="B2156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3821" i="4"/>
  <c r="B3397" i="4"/>
  <c r="B3183" i="4"/>
  <c r="B3023" i="4"/>
  <c r="B2886" i="4"/>
  <c r="B2758" i="4"/>
  <c r="B2631" i="4"/>
  <c r="B2582" i="4"/>
  <c r="B2547" i="4"/>
  <c r="B2518" i="4"/>
  <c r="B2488" i="4"/>
  <c r="B2460" i="4"/>
  <c r="B2430" i="4"/>
  <c r="B2403" i="4"/>
  <c r="B2375" i="4"/>
  <c r="B2349" i="4"/>
  <c r="B2323" i="4"/>
  <c r="B2299" i="4"/>
  <c r="B2279" i="4"/>
  <c r="B2261" i="4"/>
  <c r="B2242" i="4"/>
  <c r="B2223" i="4"/>
  <c r="B2206" i="4"/>
  <c r="B2189" i="4"/>
  <c r="B2172" i="4"/>
  <c r="B2155" i="4"/>
  <c r="B2138" i="4"/>
  <c r="B2122" i="4"/>
  <c r="B2106" i="4"/>
  <c r="B2090" i="4"/>
  <c r="B2074" i="4"/>
  <c r="B2058" i="4"/>
  <c r="B2042" i="4"/>
  <c r="B2026" i="4"/>
  <c r="B2010" i="4"/>
  <c r="B1994" i="4"/>
  <c r="B1978" i="4"/>
  <c r="B1962" i="4"/>
  <c r="B1946" i="4"/>
  <c r="B1930" i="4"/>
  <c r="B1914" i="4"/>
  <c r="B1898" i="4"/>
  <c r="B1882" i="4"/>
  <c r="B1866" i="4"/>
  <c r="B1850" i="4"/>
  <c r="B1834" i="4"/>
  <c r="B1818" i="4"/>
  <c r="B1802" i="4"/>
  <c r="B1786" i="4"/>
  <c r="B1770" i="4"/>
  <c r="B1754" i="4"/>
  <c r="B1738" i="4"/>
  <c r="B1722" i="4"/>
  <c r="B1706" i="4"/>
  <c r="B1690" i="4"/>
  <c r="B1674" i="4"/>
  <c r="B1658" i="4"/>
  <c r="B1642" i="4"/>
  <c r="B1626" i="4"/>
  <c r="B1610" i="4"/>
  <c r="B1594" i="4"/>
  <c r="B1578" i="4"/>
  <c r="B1562" i="4"/>
  <c r="B1546" i="4"/>
  <c r="B1530" i="4"/>
  <c r="B1514" i="4"/>
  <c r="B1498" i="4"/>
  <c r="B1482" i="4"/>
  <c r="B1466" i="4"/>
  <c r="B1450" i="4"/>
  <c r="B1434" i="4"/>
  <c r="B1418" i="4"/>
  <c r="B1402" i="4"/>
  <c r="B1386" i="4"/>
  <c r="B1370" i="4"/>
  <c r="B1354" i="4"/>
  <c r="B1338" i="4"/>
  <c r="B1322" i="4"/>
  <c r="B1306" i="4"/>
  <c r="B1290" i="4"/>
  <c r="B1274" i="4"/>
  <c r="B1258" i="4"/>
  <c r="B1242" i="4"/>
  <c r="B1226" i="4"/>
  <c r="B1210" i="4"/>
  <c r="B3737" i="4"/>
  <c r="B3369" i="4"/>
  <c r="B3160" i="4"/>
  <c r="B3004" i="4"/>
  <c r="B2871" i="4"/>
  <c r="B2743" i="4"/>
  <c r="B2630" i="4"/>
  <c r="B2579" i="4"/>
  <c r="B2546" i="4"/>
  <c r="B2515" i="4"/>
  <c r="B2487" i="4"/>
  <c r="B2459" i="4"/>
  <c r="B2429" i="4"/>
  <c r="B2402" i="4"/>
  <c r="B2374" i="4"/>
  <c r="B2348" i="4"/>
  <c r="B2322" i="4"/>
  <c r="B2298" i="4"/>
  <c r="B2278" i="4"/>
  <c r="B2259" i="4"/>
  <c r="B2240" i="4"/>
  <c r="B2222" i="4"/>
  <c r="B2205" i="4"/>
  <c r="B2188" i="4"/>
  <c r="B2171" i="4"/>
  <c r="B2154" i="4"/>
  <c r="B2137" i="4"/>
  <c r="B2121" i="4"/>
  <c r="B2105" i="4"/>
  <c r="B2089" i="4"/>
  <c r="B2073" i="4"/>
  <c r="B2057" i="4"/>
  <c r="B3669" i="4"/>
  <c r="B3343" i="4"/>
  <c r="B3139" i="4"/>
  <c r="B2987" i="4"/>
  <c r="B2855" i="4"/>
  <c r="B2727" i="4"/>
  <c r="B2621" i="4"/>
  <c r="B2573" i="4"/>
  <c r="B2541" i="4"/>
  <c r="B2510" i="4"/>
  <c r="B2483" i="4"/>
  <c r="B2455" i="4"/>
  <c r="B2427" i="4"/>
  <c r="B2397" i="4"/>
  <c r="B2370" i="4"/>
  <c r="B2344" i="4"/>
  <c r="B2318" i="4"/>
  <c r="B2295" i="4"/>
  <c r="B2275" i="4"/>
  <c r="B2256" i="4"/>
  <c r="B2238" i="4"/>
  <c r="B2220" i="4"/>
  <c r="B2203" i="4"/>
  <c r="B2186" i="4"/>
  <c r="B2169" i="4"/>
  <c r="B2152" i="4"/>
  <c r="B2135" i="4"/>
  <c r="B2119" i="4"/>
  <c r="B2103" i="4"/>
  <c r="B2087" i="4"/>
  <c r="B2071" i="4"/>
  <c r="B2055" i="4"/>
  <c r="B2039" i="4"/>
  <c r="B2023" i="4"/>
  <c r="B2007" i="4"/>
  <c r="B1991" i="4"/>
  <c r="B1975" i="4"/>
  <c r="B1959" i="4"/>
  <c r="B1943" i="4"/>
  <c r="B1927" i="4"/>
  <c r="B1911" i="4"/>
  <c r="B1895" i="4"/>
  <c r="B1879" i="4"/>
  <c r="B1863" i="4"/>
  <c r="B1847" i="4"/>
  <c r="B1831" i="4"/>
  <c r="B1815" i="4"/>
  <c r="B1799" i="4"/>
  <c r="B1783" i="4"/>
  <c r="B1767" i="4"/>
  <c r="B1751" i="4"/>
  <c r="B1735" i="4"/>
  <c r="B1719" i="4"/>
  <c r="B1703" i="4"/>
  <c r="B1687" i="4"/>
  <c r="B1671" i="4"/>
  <c r="B1655" i="4"/>
  <c r="B1639" i="4"/>
  <c r="B1623" i="4"/>
  <c r="B1607" i="4"/>
  <c r="B1591" i="4"/>
  <c r="B1575" i="4"/>
  <c r="B1559" i="4"/>
  <c r="B1543" i="4"/>
  <c r="B1527" i="4"/>
  <c r="B1511" i="4"/>
  <c r="B1495" i="4"/>
  <c r="B1479" i="4"/>
  <c r="B1463" i="4"/>
  <c r="B1447" i="4"/>
  <c r="B1431" i="4"/>
  <c r="B1415" i="4"/>
  <c r="B1399" i="4"/>
  <c r="B1383" i="4"/>
  <c r="B1367" i="4"/>
  <c r="B1351" i="4"/>
  <c r="B3736" i="4"/>
  <c r="B2542" i="4"/>
  <c r="B2320" i="4"/>
  <c r="B2170" i="4"/>
  <c r="B2041" i="4"/>
  <c r="B1960" i="4"/>
  <c r="B1878" i="4"/>
  <c r="B1785" i="4"/>
  <c r="B1704" i="4"/>
  <c r="B1622" i="4"/>
  <c r="B1529" i="4"/>
  <c r="B1464" i="4"/>
  <c r="B1430" i="4"/>
  <c r="B1401" i="4"/>
  <c r="B1372" i="4"/>
  <c r="B1342" i="4"/>
  <c r="B1319" i="4"/>
  <c r="B1292" i="4"/>
  <c r="B1268" i="4"/>
  <c r="B1245" i="4"/>
  <c r="B1224" i="4"/>
  <c r="B1203" i="4"/>
  <c r="B1182" i="4"/>
  <c r="B1163" i="4"/>
  <c r="B1144" i="4"/>
  <c r="B1124" i="4"/>
  <c r="B1103" i="4"/>
  <c r="B1085" i="4"/>
  <c r="B1067" i="4"/>
  <c r="B1049" i="4"/>
  <c r="B1032" i="4"/>
  <c r="B1016" i="4"/>
  <c r="B1000" i="4"/>
  <c r="B984" i="4"/>
  <c r="B968" i="4"/>
  <c r="B952" i="4"/>
  <c r="B936" i="4"/>
  <c r="B920" i="4"/>
  <c r="B904" i="4"/>
  <c r="B888" i="4"/>
  <c r="B872" i="4"/>
  <c r="B856" i="4"/>
  <c r="B840" i="4"/>
  <c r="B824" i="4"/>
  <c r="B808" i="4"/>
  <c r="B792" i="4"/>
  <c r="B776" i="4"/>
  <c r="B760" i="4"/>
  <c r="B744" i="4"/>
  <c r="B728" i="4"/>
  <c r="B712" i="4"/>
  <c r="B696" i="4"/>
  <c r="B680" i="4"/>
  <c r="B664" i="4"/>
  <c r="B648" i="4"/>
  <c r="B632" i="4"/>
  <c r="B616" i="4"/>
  <c r="B600" i="4"/>
  <c r="B584" i="4"/>
  <c r="B568" i="4"/>
  <c r="B552" i="4"/>
  <c r="B536" i="4"/>
  <c r="B520" i="4"/>
  <c r="B504" i="4"/>
  <c r="B488" i="4"/>
  <c r="B472" i="4"/>
  <c r="B456" i="4"/>
  <c r="B440" i="4"/>
  <c r="B424" i="4"/>
  <c r="B408" i="4"/>
  <c r="B392" i="4"/>
  <c r="B376" i="4"/>
  <c r="B360" i="4"/>
  <c r="B344" i="4"/>
  <c r="B328" i="4"/>
  <c r="B312" i="4"/>
  <c r="B296" i="4"/>
  <c r="B280" i="4"/>
  <c r="B264" i="4"/>
  <c r="B248" i="4"/>
  <c r="B232" i="4"/>
  <c r="B216" i="4"/>
  <c r="B200" i="4"/>
  <c r="B184" i="4"/>
  <c r="B168" i="4"/>
  <c r="B152" i="4"/>
  <c r="B136" i="4"/>
  <c r="B120" i="4"/>
  <c r="B104" i="4"/>
  <c r="B88" i="4"/>
  <c r="B72" i="4"/>
  <c r="B56" i="4"/>
  <c r="B40" i="4"/>
  <c r="B24" i="4"/>
  <c r="B8" i="4"/>
  <c r="B550" i="4"/>
  <c r="B486" i="4"/>
  <c r="B422" i="4"/>
  <c r="B374" i="4"/>
  <c r="B342" i="4"/>
  <c r="B294" i="4"/>
  <c r="B246" i="4"/>
  <c r="B214" i="4"/>
  <c r="B166" i="4"/>
  <c r="B118" i="4"/>
  <c r="B70" i="4"/>
  <c r="B38" i="4"/>
  <c r="B341" i="4"/>
  <c r="B277" i="4"/>
  <c r="B213" i="4"/>
  <c r="B165" i="4"/>
  <c r="B101" i="4"/>
  <c r="B37" i="4"/>
  <c r="B31" i="4"/>
  <c r="B110" i="4"/>
  <c r="B297" i="4"/>
  <c r="B3668" i="4"/>
  <c r="B2539" i="4"/>
  <c r="B2317" i="4"/>
  <c r="B2168" i="4"/>
  <c r="B2040" i="4"/>
  <c r="B1958" i="4"/>
  <c r="B1865" i="4"/>
  <c r="B1784" i="4"/>
  <c r="B1702" i="4"/>
  <c r="B1609" i="4"/>
  <c r="B1528" i="4"/>
  <c r="B1462" i="4"/>
  <c r="B1427" i="4"/>
  <c r="B1400" i="4"/>
  <c r="B1371" i="4"/>
  <c r="B1341" i="4"/>
  <c r="B1318" i="4"/>
  <c r="B1291" i="4"/>
  <c r="B1267" i="4"/>
  <c r="B1244" i="4"/>
  <c r="B1223" i="4"/>
  <c r="B1202" i="4"/>
  <c r="B1181" i="4"/>
  <c r="B1162" i="4"/>
  <c r="B1143" i="4"/>
  <c r="B1123" i="4"/>
  <c r="B1102" i="4"/>
  <c r="B1084" i="4"/>
  <c r="B1066" i="4"/>
  <c r="B1048" i="4"/>
  <c r="B1031" i="4"/>
  <c r="B1015" i="4"/>
  <c r="B999" i="4"/>
  <c r="B983" i="4"/>
  <c r="B967" i="4"/>
  <c r="B951" i="4"/>
  <c r="B935" i="4"/>
  <c r="B919" i="4"/>
  <c r="B903" i="4"/>
  <c r="B887" i="4"/>
  <c r="B871" i="4"/>
  <c r="B855" i="4"/>
  <c r="B839" i="4"/>
  <c r="B823" i="4"/>
  <c r="B807" i="4"/>
  <c r="B791" i="4"/>
  <c r="B775" i="4"/>
  <c r="B759" i="4"/>
  <c r="B743" i="4"/>
  <c r="B727" i="4"/>
  <c r="B711" i="4"/>
  <c r="B695" i="4"/>
  <c r="B679" i="4"/>
  <c r="B663" i="4"/>
  <c r="B647" i="4"/>
  <c r="B631" i="4"/>
  <c r="B615" i="4"/>
  <c r="B599" i="4"/>
  <c r="B583" i="4"/>
  <c r="B567" i="4"/>
  <c r="B551" i="4"/>
  <c r="B535" i="4"/>
  <c r="B519" i="4"/>
  <c r="B503" i="4"/>
  <c r="B487" i="4"/>
  <c r="B471" i="4"/>
  <c r="B455" i="4"/>
  <c r="B439" i="4"/>
  <c r="B423" i="4"/>
  <c r="B407" i="4"/>
  <c r="B391" i="4"/>
  <c r="B375" i="4"/>
  <c r="B359" i="4"/>
  <c r="B343" i="4"/>
  <c r="B327" i="4"/>
  <c r="B311" i="4"/>
  <c r="B295" i="4"/>
  <c r="B279" i="4"/>
  <c r="B263" i="4"/>
  <c r="B247" i="4"/>
  <c r="B231" i="4"/>
  <c r="B215" i="4"/>
  <c r="B199" i="4"/>
  <c r="B183" i="4"/>
  <c r="B167" i="4"/>
  <c r="B151" i="4"/>
  <c r="B135" i="4"/>
  <c r="B119" i="4"/>
  <c r="B103" i="4"/>
  <c r="B87" i="4"/>
  <c r="B71" i="4"/>
  <c r="B55" i="4"/>
  <c r="B39" i="4"/>
  <c r="B23" i="4"/>
  <c r="B7" i="4"/>
  <c r="B566" i="4"/>
  <c r="B502" i="4"/>
  <c r="B454" i="4"/>
  <c r="B406" i="4"/>
  <c r="B358" i="4"/>
  <c r="B326" i="4"/>
  <c r="B278" i="4"/>
  <c r="B230" i="4"/>
  <c r="B198" i="4"/>
  <c r="B150" i="4"/>
  <c r="B102" i="4"/>
  <c r="B54" i="4"/>
  <c r="B6" i="4"/>
  <c r="B325" i="4"/>
  <c r="B245" i="4"/>
  <c r="B181" i="4"/>
  <c r="B117" i="4"/>
  <c r="B85" i="4"/>
  <c r="B21" i="4"/>
  <c r="B15" i="4"/>
  <c r="B78" i="4"/>
  <c r="B361" i="4"/>
  <c r="B3368" i="4"/>
  <c r="B2514" i="4"/>
  <c r="B2296" i="4"/>
  <c r="B2153" i="4"/>
  <c r="B2038" i="4"/>
  <c r="B1945" i="4"/>
  <c r="B1864" i="4"/>
  <c r="B1782" i="4"/>
  <c r="B1689" i="4"/>
  <c r="B1608" i="4"/>
  <c r="B1526" i="4"/>
  <c r="B1459" i="4"/>
  <c r="B1426" i="4"/>
  <c r="B1398" i="4"/>
  <c r="B1369" i="4"/>
  <c r="B1340" i="4"/>
  <c r="B1315" i="4"/>
  <c r="B1289" i="4"/>
  <c r="B1266" i="4"/>
  <c r="B1243" i="4"/>
  <c r="B1222" i="4"/>
  <c r="B1199" i="4"/>
  <c r="B1180" i="4"/>
  <c r="B1161" i="4"/>
  <c r="B1142" i="4"/>
  <c r="B1122" i="4"/>
  <c r="B1101" i="4"/>
  <c r="B1083" i="4"/>
  <c r="B1065" i="4"/>
  <c r="B1047" i="4"/>
  <c r="B1030" i="4"/>
  <c r="B1014" i="4"/>
  <c r="B998" i="4"/>
  <c r="B982" i="4"/>
  <c r="B966" i="4"/>
  <c r="B950" i="4"/>
  <c r="B934" i="4"/>
  <c r="B918" i="4"/>
  <c r="B902" i="4"/>
  <c r="B886" i="4"/>
  <c r="B870" i="4"/>
  <c r="B854" i="4"/>
  <c r="B838" i="4"/>
  <c r="B822" i="4"/>
  <c r="B806" i="4"/>
  <c r="B790" i="4"/>
  <c r="B774" i="4"/>
  <c r="B758" i="4"/>
  <c r="B742" i="4"/>
  <c r="B726" i="4"/>
  <c r="B710" i="4"/>
  <c r="B694" i="4"/>
  <c r="B678" i="4"/>
  <c r="B662" i="4"/>
  <c r="B646" i="4"/>
  <c r="B630" i="4"/>
  <c r="B614" i="4"/>
  <c r="B598" i="4"/>
  <c r="B582" i="4"/>
  <c r="B534" i="4"/>
  <c r="B518" i="4"/>
  <c r="B470" i="4"/>
  <c r="B438" i="4"/>
  <c r="B390" i="4"/>
  <c r="B310" i="4"/>
  <c r="B262" i="4"/>
  <c r="B182" i="4"/>
  <c r="B134" i="4"/>
  <c r="B86" i="4"/>
  <c r="B22" i="4"/>
  <c r="B309" i="4"/>
  <c r="B229" i="4"/>
  <c r="B149" i="4"/>
  <c r="B53" i="4"/>
  <c r="B158" i="4"/>
  <c r="B233" i="4"/>
  <c r="B3338" i="4"/>
  <c r="B2509" i="4"/>
  <c r="B2294" i="4"/>
  <c r="B2151" i="4"/>
  <c r="B2025" i="4"/>
  <c r="B1944" i="4"/>
  <c r="B1862" i="4"/>
  <c r="B1769" i="4"/>
  <c r="B1688" i="4"/>
  <c r="B1606" i="4"/>
  <c r="B1513" i="4"/>
  <c r="B1453" i="4"/>
  <c r="B1422" i="4"/>
  <c r="B1395" i="4"/>
  <c r="B1368" i="4"/>
  <c r="B1339" i="4"/>
  <c r="B1314" i="4"/>
  <c r="B1288" i="4"/>
  <c r="B1262" i="4"/>
  <c r="B1241" i="4"/>
  <c r="B1220" i="4"/>
  <c r="B1198" i="4"/>
  <c r="B1179" i="4"/>
  <c r="B1160" i="4"/>
  <c r="B1140" i="4"/>
  <c r="B1119" i="4"/>
  <c r="B1100" i="4"/>
  <c r="B1082" i="4"/>
  <c r="B1064" i="4"/>
  <c r="B1046" i="4"/>
  <c r="B1029" i="4"/>
  <c r="B1013" i="4"/>
  <c r="B997" i="4"/>
  <c r="B981" i="4"/>
  <c r="B965" i="4"/>
  <c r="B949" i="4"/>
  <c r="B933" i="4"/>
  <c r="B917" i="4"/>
  <c r="B901" i="4"/>
  <c r="B885" i="4"/>
  <c r="B869" i="4"/>
  <c r="B853" i="4"/>
  <c r="B837" i="4"/>
  <c r="B821" i="4"/>
  <c r="B805" i="4"/>
  <c r="B789" i="4"/>
  <c r="B773" i="4"/>
  <c r="B757" i="4"/>
  <c r="B741" i="4"/>
  <c r="B725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293" i="4"/>
  <c r="B261" i="4"/>
  <c r="B197" i="4"/>
  <c r="B133" i="4"/>
  <c r="B69" i="4"/>
  <c r="B5" i="4"/>
  <c r="B142" i="4"/>
  <c r="B185" i="4"/>
  <c r="B3159" i="4"/>
  <c r="B2486" i="4"/>
  <c r="B2277" i="4"/>
  <c r="B2136" i="4"/>
  <c r="B2024" i="4"/>
  <c r="B1942" i="4"/>
  <c r="B1849" i="4"/>
  <c r="B1768" i="4"/>
  <c r="B1686" i="4"/>
  <c r="B1593" i="4"/>
  <c r="B1512" i="4"/>
  <c r="B1452" i="4"/>
  <c r="B1421" i="4"/>
  <c r="B1394" i="4"/>
  <c r="B1366" i="4"/>
  <c r="B1337" i="4"/>
  <c r="B1310" i="4"/>
  <c r="B1287" i="4"/>
  <c r="B1261" i="4"/>
  <c r="B1240" i="4"/>
  <c r="B1219" i="4"/>
  <c r="B1197" i="4"/>
  <c r="B1178" i="4"/>
  <c r="B1159" i="4"/>
  <c r="B1139" i="4"/>
  <c r="B1118" i="4"/>
  <c r="B1099" i="4"/>
  <c r="B1081" i="4"/>
  <c r="B1063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08" i="4"/>
  <c r="B692" i="4"/>
  <c r="B676" i="4"/>
  <c r="B660" i="4"/>
  <c r="B644" i="4"/>
  <c r="B628" i="4"/>
  <c r="B612" i="4"/>
  <c r="B596" i="4"/>
  <c r="B580" i="4"/>
  <c r="B564" i="4"/>
  <c r="B548" i="4"/>
  <c r="B532" i="4"/>
  <c r="B516" i="4"/>
  <c r="B500" i="4"/>
  <c r="B484" i="4"/>
  <c r="B468" i="4"/>
  <c r="B452" i="4"/>
  <c r="B436" i="4"/>
  <c r="B420" i="4"/>
  <c r="B404" i="4"/>
  <c r="B388" i="4"/>
  <c r="B372" i="4"/>
  <c r="B356" i="4"/>
  <c r="B340" i="4"/>
  <c r="B324" i="4"/>
  <c r="B308" i="4"/>
  <c r="B292" i="4"/>
  <c r="B276" i="4"/>
  <c r="B260" i="4"/>
  <c r="B244" i="4"/>
  <c r="B228" i="4"/>
  <c r="B212" i="4"/>
  <c r="B196" i="4"/>
  <c r="B180" i="4"/>
  <c r="B164" i="4"/>
  <c r="B148" i="4"/>
  <c r="B132" i="4"/>
  <c r="B116" i="4"/>
  <c r="B100" i="4"/>
  <c r="B84" i="4"/>
  <c r="B68" i="4"/>
  <c r="B52" i="4"/>
  <c r="B36" i="4"/>
  <c r="B20" i="4"/>
  <c r="B4" i="4"/>
  <c r="B497" i="4"/>
  <c r="B369" i="4"/>
  <c r="B305" i="4"/>
  <c r="B241" i="4"/>
  <c r="B193" i="4"/>
  <c r="B145" i="4"/>
  <c r="B81" i="4"/>
  <c r="B33" i="4"/>
  <c r="B400" i="4"/>
  <c r="B320" i="4"/>
  <c r="B256" i="4"/>
  <c r="B176" i="4"/>
  <c r="B112" i="4"/>
  <c r="B32" i="4"/>
  <c r="B223" i="4"/>
  <c r="B127" i="4"/>
  <c r="B94" i="4"/>
  <c r="B377" i="4"/>
  <c r="B3138" i="4"/>
  <c r="B2482" i="4"/>
  <c r="B2274" i="4"/>
  <c r="B2134" i="4"/>
  <c r="B2022" i="4"/>
  <c r="B1929" i="4"/>
  <c r="B1848" i="4"/>
  <c r="B1766" i="4"/>
  <c r="B1673" i="4"/>
  <c r="B1592" i="4"/>
  <c r="B1510" i="4"/>
  <c r="B1451" i="4"/>
  <c r="B1420" i="4"/>
  <c r="B1390" i="4"/>
  <c r="B1363" i="4"/>
  <c r="B1336" i="4"/>
  <c r="B1309" i="4"/>
  <c r="B1286" i="4"/>
  <c r="B1260" i="4"/>
  <c r="B1239" i="4"/>
  <c r="B1218" i="4"/>
  <c r="B1196" i="4"/>
  <c r="B1177" i="4"/>
  <c r="B1158" i="4"/>
  <c r="B1138" i="4"/>
  <c r="B1117" i="4"/>
  <c r="B1098" i="4"/>
  <c r="B1080" i="4"/>
  <c r="B1062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465" i="4"/>
  <c r="B417" i="4"/>
  <c r="B353" i="4"/>
  <c r="B289" i="4"/>
  <c r="B225" i="4"/>
  <c r="B161" i="4"/>
  <c r="B113" i="4"/>
  <c r="B17" i="4"/>
  <c r="B368" i="4"/>
  <c r="B288" i="4"/>
  <c r="B240" i="4"/>
  <c r="B160" i="4"/>
  <c r="B64" i="4"/>
  <c r="B207" i="4"/>
  <c r="B143" i="4"/>
  <c r="B47" i="4"/>
  <c r="B441" i="4"/>
  <c r="B3003" i="4"/>
  <c r="B2456" i="4"/>
  <c r="B2258" i="4"/>
  <c r="B2120" i="4"/>
  <c r="B2009" i="4"/>
  <c r="B1928" i="4"/>
  <c r="B1846" i="4"/>
  <c r="B1753" i="4"/>
  <c r="B1672" i="4"/>
  <c r="B1590" i="4"/>
  <c r="B1497" i="4"/>
  <c r="B1449" i="4"/>
  <c r="B1419" i="4"/>
  <c r="B1389" i="4"/>
  <c r="B1362" i="4"/>
  <c r="B1335" i="4"/>
  <c r="B1308" i="4"/>
  <c r="B1283" i="4"/>
  <c r="B1259" i="4"/>
  <c r="B1238" i="4"/>
  <c r="B1215" i="4"/>
  <c r="B1195" i="4"/>
  <c r="B1176" i="4"/>
  <c r="B1156" i="4"/>
  <c r="B1135" i="4"/>
  <c r="B1116" i="4"/>
  <c r="B1097" i="4"/>
  <c r="B1079" i="4"/>
  <c r="B1060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481" i="4"/>
  <c r="B385" i="4"/>
  <c r="B321" i="4"/>
  <c r="B257" i="4"/>
  <c r="B209" i="4"/>
  <c r="B129" i="4"/>
  <c r="B97" i="4"/>
  <c r="B49" i="4"/>
  <c r="B416" i="4"/>
  <c r="B304" i="4"/>
  <c r="B224" i="4"/>
  <c r="B144" i="4"/>
  <c r="B80" i="4"/>
  <c r="B16" i="4"/>
  <c r="B239" i="4"/>
  <c r="B111" i="4"/>
  <c r="B126" i="4"/>
  <c r="B329" i="4"/>
  <c r="B2986" i="4"/>
  <c r="B2454" i="4"/>
  <c r="B2255" i="4"/>
  <c r="B2118" i="4"/>
  <c r="B2008" i="4"/>
  <c r="B1926" i="4"/>
  <c r="B1833" i="4"/>
  <c r="B1752" i="4"/>
  <c r="B1670" i="4"/>
  <c r="B1577" i="4"/>
  <c r="B1496" i="4"/>
  <c r="B1448" i="4"/>
  <c r="B1417" i="4"/>
  <c r="B1388" i="4"/>
  <c r="B1358" i="4"/>
  <c r="B1334" i="4"/>
  <c r="B1307" i="4"/>
  <c r="B1282" i="4"/>
  <c r="B1257" i="4"/>
  <c r="B1236" i="4"/>
  <c r="B1214" i="4"/>
  <c r="B1194" i="4"/>
  <c r="B1175" i="4"/>
  <c r="B1155" i="4"/>
  <c r="B1134" i="4"/>
  <c r="B1115" i="4"/>
  <c r="B1096" i="4"/>
  <c r="B1078" i="4"/>
  <c r="B1059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49" i="4"/>
  <c r="B433" i="4"/>
  <c r="B401" i="4"/>
  <c r="B337" i="4"/>
  <c r="B273" i="4"/>
  <c r="B177" i="4"/>
  <c r="B65" i="4"/>
  <c r="B336" i="4"/>
  <c r="B192" i="4"/>
  <c r="B96" i="4"/>
  <c r="B159" i="4"/>
  <c r="B63" i="4"/>
  <c r="B30" i="4"/>
  <c r="B281" i="4"/>
  <c r="B2870" i="4"/>
  <c r="B2428" i="4"/>
  <c r="B2239" i="4"/>
  <c r="B2104" i="4"/>
  <c r="B2006" i="4"/>
  <c r="B1913" i="4"/>
  <c r="B1832" i="4"/>
  <c r="B1750" i="4"/>
  <c r="B1657" i="4"/>
  <c r="B1576" i="4"/>
  <c r="B1494" i="4"/>
  <c r="B1446" i="4"/>
  <c r="B1416" i="4"/>
  <c r="B1387" i="4"/>
  <c r="B1357" i="4"/>
  <c r="B1331" i="4"/>
  <c r="B1305" i="4"/>
  <c r="B1278" i="4"/>
  <c r="B1256" i="4"/>
  <c r="B1235" i="4"/>
  <c r="B1213" i="4"/>
  <c r="B1193" i="4"/>
  <c r="B1174" i="4"/>
  <c r="B1154" i="4"/>
  <c r="B1133" i="4"/>
  <c r="B1114" i="4"/>
  <c r="B1095" i="4"/>
  <c r="B1076" i="4"/>
  <c r="B1058" i="4"/>
  <c r="B1040" i="4"/>
  <c r="B1024" i="4"/>
  <c r="B1008" i="4"/>
  <c r="B992" i="4"/>
  <c r="B976" i="4"/>
  <c r="B960" i="4"/>
  <c r="B944" i="4"/>
  <c r="B928" i="4"/>
  <c r="B912" i="4"/>
  <c r="B896" i="4"/>
  <c r="B880" i="4"/>
  <c r="B864" i="4"/>
  <c r="B848" i="4"/>
  <c r="B832" i="4"/>
  <c r="B816" i="4"/>
  <c r="B800" i="4"/>
  <c r="B784" i="4"/>
  <c r="B768" i="4"/>
  <c r="B752" i="4"/>
  <c r="B736" i="4"/>
  <c r="B720" i="4"/>
  <c r="B704" i="4"/>
  <c r="B688" i="4"/>
  <c r="B672" i="4"/>
  <c r="B656" i="4"/>
  <c r="B640" i="4"/>
  <c r="B624" i="4"/>
  <c r="B608" i="4"/>
  <c r="B592" i="4"/>
  <c r="B576" i="4"/>
  <c r="B560" i="4"/>
  <c r="B544" i="4"/>
  <c r="B528" i="4"/>
  <c r="B512" i="4"/>
  <c r="B496" i="4"/>
  <c r="B480" i="4"/>
  <c r="B464" i="4"/>
  <c r="B448" i="4"/>
  <c r="B432" i="4"/>
  <c r="B384" i="4"/>
  <c r="B352" i="4"/>
  <c r="B272" i="4"/>
  <c r="B208" i="4"/>
  <c r="B128" i="4"/>
  <c r="B48" i="4"/>
  <c r="B175" i="4"/>
  <c r="B79" i="4"/>
  <c r="B62" i="4"/>
  <c r="B249" i="4"/>
  <c r="B2854" i="4"/>
  <c r="B2424" i="4"/>
  <c r="B2237" i="4"/>
  <c r="B2102" i="4"/>
  <c r="B1993" i="4"/>
  <c r="B1912" i="4"/>
  <c r="B1830" i="4"/>
  <c r="B1737" i="4"/>
  <c r="B1656" i="4"/>
  <c r="B1574" i="4"/>
  <c r="B1491" i="4"/>
  <c r="B1443" i="4"/>
  <c r="B1414" i="4"/>
  <c r="B1385" i="4"/>
  <c r="B1356" i="4"/>
  <c r="B1330" i="4"/>
  <c r="B1304" i="4"/>
  <c r="B1277" i="4"/>
  <c r="B1255" i="4"/>
  <c r="B1234" i="4"/>
  <c r="B1212" i="4"/>
  <c r="B1192" i="4"/>
  <c r="B1172" i="4"/>
  <c r="B1151" i="4"/>
  <c r="B1132" i="4"/>
  <c r="B1113" i="4"/>
  <c r="B1094" i="4"/>
  <c r="B1075" i="4"/>
  <c r="B1057" i="4"/>
  <c r="B1039" i="4"/>
  <c r="B1023" i="4"/>
  <c r="B1007" i="4"/>
  <c r="B991" i="4"/>
  <c r="B975" i="4"/>
  <c r="B959" i="4"/>
  <c r="B943" i="4"/>
  <c r="B927" i="4"/>
  <c r="B911" i="4"/>
  <c r="B895" i="4"/>
  <c r="B879" i="4"/>
  <c r="B863" i="4"/>
  <c r="B847" i="4"/>
  <c r="B831" i="4"/>
  <c r="B815" i="4"/>
  <c r="B799" i="4"/>
  <c r="B783" i="4"/>
  <c r="B767" i="4"/>
  <c r="B751" i="4"/>
  <c r="B735" i="4"/>
  <c r="B719" i="4"/>
  <c r="B703" i="4"/>
  <c r="B687" i="4"/>
  <c r="B671" i="4"/>
  <c r="B655" i="4"/>
  <c r="B639" i="4"/>
  <c r="B623" i="4"/>
  <c r="B607" i="4"/>
  <c r="B591" i="4"/>
  <c r="B575" i="4"/>
  <c r="B559" i="4"/>
  <c r="B543" i="4"/>
  <c r="B527" i="4"/>
  <c r="B511" i="4"/>
  <c r="B495" i="4"/>
  <c r="B479" i="4"/>
  <c r="B463" i="4"/>
  <c r="B447" i="4"/>
  <c r="B431" i="4"/>
  <c r="B415" i="4"/>
  <c r="B399" i="4"/>
  <c r="B383" i="4"/>
  <c r="B367" i="4"/>
  <c r="B351" i="4"/>
  <c r="B335" i="4"/>
  <c r="B319" i="4"/>
  <c r="B303" i="4"/>
  <c r="B287" i="4"/>
  <c r="B271" i="4"/>
  <c r="B255" i="4"/>
  <c r="B191" i="4"/>
  <c r="B95" i="4"/>
  <c r="B46" i="4"/>
  <c r="B217" i="4"/>
  <c r="B2742" i="4"/>
  <c r="B2398" i="4"/>
  <c r="B2221" i="4"/>
  <c r="B2088" i="4"/>
  <c r="B1992" i="4"/>
  <c r="B1910" i="4"/>
  <c r="B1817" i="4"/>
  <c r="B1736" i="4"/>
  <c r="B1654" i="4"/>
  <c r="B1561" i="4"/>
  <c r="B1481" i="4"/>
  <c r="B1438" i="4"/>
  <c r="B1411" i="4"/>
  <c r="B1384" i="4"/>
  <c r="B1355" i="4"/>
  <c r="B1326" i="4"/>
  <c r="B1303" i="4"/>
  <c r="B1276" i="4"/>
  <c r="B1254" i="4"/>
  <c r="B1231" i="4"/>
  <c r="B1211" i="4"/>
  <c r="B1191" i="4"/>
  <c r="B1171" i="4"/>
  <c r="B1150" i="4"/>
  <c r="B1131" i="4"/>
  <c r="B1112" i="4"/>
  <c r="B1092" i="4"/>
  <c r="B1074" i="4"/>
  <c r="B1055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718" i="4"/>
  <c r="B702" i="4"/>
  <c r="B686" i="4"/>
  <c r="B670" i="4"/>
  <c r="B654" i="4"/>
  <c r="B638" i="4"/>
  <c r="B622" i="4"/>
  <c r="B606" i="4"/>
  <c r="B590" i="4"/>
  <c r="B574" i="4"/>
  <c r="B558" i="4"/>
  <c r="B542" i="4"/>
  <c r="B526" i="4"/>
  <c r="B510" i="4"/>
  <c r="B494" i="4"/>
  <c r="B478" i="4"/>
  <c r="B462" i="4"/>
  <c r="B446" i="4"/>
  <c r="B430" i="4"/>
  <c r="B414" i="4"/>
  <c r="B398" i="4"/>
  <c r="B382" i="4"/>
  <c r="B366" i="4"/>
  <c r="B350" i="4"/>
  <c r="B334" i="4"/>
  <c r="B318" i="4"/>
  <c r="B302" i="4"/>
  <c r="B286" i="4"/>
  <c r="B270" i="4"/>
  <c r="B254" i="4"/>
  <c r="B238" i="4"/>
  <c r="B222" i="4"/>
  <c r="B206" i="4"/>
  <c r="B190" i="4"/>
  <c r="B174" i="4"/>
  <c r="B14" i="4"/>
  <c r="B2726" i="4"/>
  <c r="B2396" i="4"/>
  <c r="B2219" i="4"/>
  <c r="B2086" i="4"/>
  <c r="B1990" i="4"/>
  <c r="B1897" i="4"/>
  <c r="B1816" i="4"/>
  <c r="B1734" i="4"/>
  <c r="B1641" i="4"/>
  <c r="B1560" i="4"/>
  <c r="B1480" i="4"/>
  <c r="B1437" i="4"/>
  <c r="B1410" i="4"/>
  <c r="B1382" i="4"/>
  <c r="B1353" i="4"/>
  <c r="B1325" i="4"/>
  <c r="B1302" i="4"/>
  <c r="B1275" i="4"/>
  <c r="B1252" i="4"/>
  <c r="B1230" i="4"/>
  <c r="B1209" i="4"/>
  <c r="B1190" i="4"/>
  <c r="B1170" i="4"/>
  <c r="B1149" i="4"/>
  <c r="B1130" i="4"/>
  <c r="B1111" i="4"/>
  <c r="B1091" i="4"/>
  <c r="B1073" i="4"/>
  <c r="B1054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717" i="4"/>
  <c r="B701" i="4"/>
  <c r="B685" i="4"/>
  <c r="B669" i="4"/>
  <c r="B653" i="4"/>
  <c r="B637" i="4"/>
  <c r="B621" i="4"/>
  <c r="B605" i="4"/>
  <c r="B589" i="4"/>
  <c r="B573" i="4"/>
  <c r="B557" i="4"/>
  <c r="B541" i="4"/>
  <c r="B525" i="4"/>
  <c r="B509" i="4"/>
  <c r="B493" i="4"/>
  <c r="B477" i="4"/>
  <c r="B461" i="4"/>
  <c r="B445" i="4"/>
  <c r="B429" i="4"/>
  <c r="B413" i="4"/>
  <c r="B397" i="4"/>
  <c r="B381" i="4"/>
  <c r="B365" i="4"/>
  <c r="B349" i="4"/>
  <c r="B333" i="4"/>
  <c r="B317" i="4"/>
  <c r="B301" i="4"/>
  <c r="B285" i="4"/>
  <c r="B269" i="4"/>
  <c r="B253" i="4"/>
  <c r="B237" i="4"/>
  <c r="B221" i="4"/>
  <c r="B205" i="4"/>
  <c r="B189" i="4"/>
  <c r="B173" i="4"/>
  <c r="B157" i="4"/>
  <c r="B141" i="4"/>
  <c r="B125" i="4"/>
  <c r="B109" i="4"/>
  <c r="B93" i="4"/>
  <c r="B77" i="4"/>
  <c r="B61" i="4"/>
  <c r="B45" i="4"/>
  <c r="B29" i="4"/>
  <c r="B13" i="4"/>
  <c r="B460" i="4"/>
  <c r="B412" i="4"/>
  <c r="B380" i="4"/>
  <c r="B348" i="4"/>
  <c r="B332" i="4"/>
  <c r="B300" i="4"/>
  <c r="B268" i="4"/>
  <c r="B236" i="4"/>
  <c r="B220" i="4"/>
  <c r="B188" i="4"/>
  <c r="B156" i="4"/>
  <c r="B124" i="4"/>
  <c r="B92" i="4"/>
  <c r="B60" i="4"/>
  <c r="B44" i="4"/>
  <c r="B12" i="4"/>
  <c r="B649" i="4"/>
  <c r="B505" i="4"/>
  <c r="B393" i="4"/>
  <c r="B201" i="4"/>
  <c r="B2627" i="4"/>
  <c r="B2371" i="4"/>
  <c r="B2204" i="4"/>
  <c r="B2072" i="4"/>
  <c r="B1977" i="4"/>
  <c r="B1896" i="4"/>
  <c r="B1814" i="4"/>
  <c r="B1721" i="4"/>
  <c r="B1640" i="4"/>
  <c r="B1558" i="4"/>
  <c r="B1478" i="4"/>
  <c r="B1436" i="4"/>
  <c r="B1406" i="4"/>
  <c r="B1379" i="4"/>
  <c r="B1352" i="4"/>
  <c r="B1324" i="4"/>
  <c r="B1299" i="4"/>
  <c r="B1273" i="4"/>
  <c r="B1251" i="4"/>
  <c r="B1229" i="4"/>
  <c r="B1208" i="4"/>
  <c r="B1188" i="4"/>
  <c r="B1167" i="4"/>
  <c r="B1148" i="4"/>
  <c r="B1129" i="4"/>
  <c r="B1110" i="4"/>
  <c r="B1090" i="4"/>
  <c r="B1071" i="4"/>
  <c r="B1053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44" i="4"/>
  <c r="B428" i="4"/>
  <c r="B396" i="4"/>
  <c r="B364" i="4"/>
  <c r="B316" i="4"/>
  <c r="B284" i="4"/>
  <c r="B252" i="4"/>
  <c r="B204" i="4"/>
  <c r="B172" i="4"/>
  <c r="B140" i="4"/>
  <c r="B108" i="4"/>
  <c r="B76" i="4"/>
  <c r="B28" i="4"/>
  <c r="B633" i="4"/>
  <c r="B425" i="4"/>
  <c r="B2615" i="4"/>
  <c r="B2368" i="4"/>
  <c r="B2202" i="4"/>
  <c r="B2070" i="4"/>
  <c r="B1976" i="4"/>
  <c r="B1894" i="4"/>
  <c r="B1801" i="4"/>
  <c r="B1720" i="4"/>
  <c r="B1638" i="4"/>
  <c r="B1545" i="4"/>
  <c r="B1475" i="4"/>
  <c r="B1435" i="4"/>
  <c r="B1405" i="4"/>
  <c r="B1378" i="4"/>
  <c r="B1350" i="4"/>
  <c r="B1323" i="4"/>
  <c r="B1298" i="4"/>
  <c r="B1272" i="4"/>
  <c r="B1250" i="4"/>
  <c r="B1228" i="4"/>
  <c r="B1207" i="4"/>
  <c r="B1187" i="4"/>
  <c r="B1166" i="4"/>
  <c r="B1147" i="4"/>
  <c r="B1128" i="4"/>
  <c r="B1108" i="4"/>
  <c r="B1089" i="4"/>
  <c r="B1070" i="4"/>
  <c r="B1052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1164" i="4"/>
  <c r="B1050" i="4"/>
  <c r="B1001" i="4"/>
  <c r="B953" i="4"/>
  <c r="B889" i="4"/>
  <c r="B841" i="4"/>
  <c r="B793" i="4"/>
  <c r="B777" i="4"/>
  <c r="B729" i="4"/>
  <c r="B681" i="4"/>
  <c r="B601" i="4"/>
  <c r="B537" i="4"/>
  <c r="B489" i="4"/>
  <c r="B409" i="4"/>
  <c r="B265" i="4"/>
  <c r="B2578" i="4"/>
  <c r="B2347" i="4"/>
  <c r="B2187" i="4"/>
  <c r="B2056" i="4"/>
  <c r="B1974" i="4"/>
  <c r="B1881" i="4"/>
  <c r="B1800" i="4"/>
  <c r="B1718" i="4"/>
  <c r="B1625" i="4"/>
  <c r="B1544" i="4"/>
  <c r="B1469" i="4"/>
  <c r="B1433" i="4"/>
  <c r="B1404" i="4"/>
  <c r="B1374" i="4"/>
  <c r="B1347" i="4"/>
  <c r="B1321" i="4"/>
  <c r="B1294" i="4"/>
  <c r="B1271" i="4"/>
  <c r="B1247" i="4"/>
  <c r="B1227" i="4"/>
  <c r="B1206" i="4"/>
  <c r="B1186" i="4"/>
  <c r="B1165" i="4"/>
  <c r="B1146" i="4"/>
  <c r="B1127" i="4"/>
  <c r="B1107" i="4"/>
  <c r="B1087" i="4"/>
  <c r="B1069" i="4"/>
  <c r="B1051" i="4"/>
  <c r="B1034" i="4"/>
  <c r="B1018" i="4"/>
  <c r="B1002" i="4"/>
  <c r="B986" i="4"/>
  <c r="B970" i="4"/>
  <c r="B954" i="4"/>
  <c r="B938" i="4"/>
  <c r="B922" i="4"/>
  <c r="B906" i="4"/>
  <c r="B890" i="4"/>
  <c r="B874" i="4"/>
  <c r="B858" i="4"/>
  <c r="B842" i="4"/>
  <c r="B826" i="4"/>
  <c r="B810" i="4"/>
  <c r="B794" i="4"/>
  <c r="B778" i="4"/>
  <c r="B762" i="4"/>
  <c r="B746" i="4"/>
  <c r="B730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1225" i="4"/>
  <c r="B1033" i="4"/>
  <c r="B985" i="4"/>
  <c r="B937" i="4"/>
  <c r="B905" i="4"/>
  <c r="B857" i="4"/>
  <c r="B809" i="4"/>
  <c r="B761" i="4"/>
  <c r="B713" i="4"/>
  <c r="B665" i="4"/>
  <c r="B585" i="4"/>
  <c r="B569" i="4"/>
  <c r="B521" i="4"/>
  <c r="B457" i="4"/>
  <c r="B345" i="4"/>
  <c r="B2571" i="4"/>
  <c r="B2343" i="4"/>
  <c r="B2185" i="4"/>
  <c r="B2054" i="4"/>
  <c r="B1961" i="4"/>
  <c r="B1880" i="4"/>
  <c r="B1798" i="4"/>
  <c r="B1705" i="4"/>
  <c r="B1624" i="4"/>
  <c r="B1542" i="4"/>
  <c r="B1465" i="4"/>
  <c r="B1432" i="4"/>
  <c r="B1403" i="4"/>
  <c r="B1373" i="4"/>
  <c r="B1346" i="4"/>
  <c r="B1320" i="4"/>
  <c r="B1293" i="4"/>
  <c r="B1270" i="4"/>
  <c r="B1246" i="4"/>
  <c r="B1204" i="4"/>
  <c r="B1183" i="4"/>
  <c r="B1145" i="4"/>
  <c r="B1126" i="4"/>
  <c r="B1106" i="4"/>
  <c r="B1086" i="4"/>
  <c r="B1068" i="4"/>
  <c r="B1017" i="4"/>
  <c r="B969" i="4"/>
  <c r="B921" i="4"/>
  <c r="B873" i="4"/>
  <c r="B825" i="4"/>
  <c r="B745" i="4"/>
  <c r="B697" i="4"/>
  <c r="B617" i="4"/>
  <c r="B553" i="4"/>
  <c r="B473" i="4"/>
  <c r="B313" i="4"/>
  <c r="B137" i="4"/>
  <c r="B105" i="4"/>
  <c r="B57" i="4"/>
  <c r="B41" i="4"/>
  <c r="B9" i="4"/>
  <c r="B121" i="4"/>
  <c r="B89" i="4"/>
  <c r="B25" i="4"/>
  <c r="B169" i="4"/>
  <c r="B73" i="4"/>
  <c r="B153" i="4"/>
  <c r="C8761" i="4"/>
  <c r="C8745" i="4"/>
  <c r="C8729" i="4"/>
  <c r="C8713" i="4"/>
  <c r="C8697" i="4"/>
  <c r="C8681" i="4"/>
  <c r="C8665" i="4"/>
  <c r="C8649" i="4"/>
  <c r="C8633" i="4"/>
  <c r="C8617" i="4"/>
  <c r="C8601" i="4"/>
  <c r="C8585" i="4"/>
  <c r="C8569" i="4"/>
  <c r="C8553" i="4"/>
  <c r="C8537" i="4"/>
  <c r="C8521" i="4"/>
  <c r="C8505" i="4"/>
  <c r="C8489" i="4"/>
  <c r="C8473" i="4"/>
  <c r="C8457" i="4"/>
  <c r="C8441" i="4"/>
  <c r="C8425" i="4"/>
  <c r="C8409" i="4"/>
  <c r="C8393" i="4"/>
  <c r="C8377" i="4"/>
  <c r="C8361" i="4"/>
  <c r="C8345" i="4"/>
  <c r="C8329" i="4"/>
  <c r="C8313" i="4"/>
  <c r="C8297" i="4"/>
  <c r="C8281" i="4"/>
  <c r="C8265" i="4"/>
  <c r="C8249" i="4"/>
  <c r="C8233" i="4"/>
  <c r="C8217" i="4"/>
  <c r="C8201" i="4"/>
  <c r="C8185" i="4"/>
  <c r="C8169" i="4"/>
  <c r="C8153" i="4"/>
  <c r="C8137" i="4"/>
  <c r="C8121" i="4"/>
  <c r="C8105" i="4"/>
  <c r="C8089" i="4"/>
  <c r="C8073" i="4"/>
  <c r="C8057" i="4"/>
  <c r="C8041" i="4"/>
  <c r="C8025" i="4"/>
  <c r="C8009" i="4"/>
  <c r="C7993" i="4"/>
  <c r="C7977" i="4"/>
  <c r="C7961" i="4"/>
  <c r="C7945" i="4"/>
  <c r="C7929" i="4"/>
  <c r="C7913" i="4"/>
  <c r="C7897" i="4"/>
  <c r="C7881" i="4"/>
  <c r="C7865" i="4"/>
  <c r="C7849" i="4"/>
  <c r="C7833" i="4"/>
  <c r="C7817" i="4"/>
  <c r="C7801" i="4"/>
  <c r="C7785" i="4"/>
  <c r="C7769" i="4"/>
  <c r="C7753" i="4"/>
  <c r="C7737" i="4"/>
  <c r="C7721" i="4"/>
  <c r="C7705" i="4"/>
  <c r="C7689" i="4"/>
  <c r="C7673" i="4"/>
  <c r="C7657" i="4"/>
  <c r="C7641" i="4"/>
  <c r="C7625" i="4"/>
  <c r="C7609" i="4"/>
  <c r="C7593" i="4"/>
  <c r="C7577" i="4"/>
  <c r="C7561" i="4"/>
  <c r="C7545" i="4"/>
  <c r="C7529" i="4"/>
  <c r="C7513" i="4"/>
  <c r="C7497" i="4"/>
  <c r="C7481" i="4"/>
  <c r="C7465" i="4"/>
  <c r="C7449" i="4"/>
  <c r="C7433" i="4"/>
  <c r="C7417" i="4"/>
  <c r="C8760" i="4"/>
  <c r="C8744" i="4"/>
  <c r="C8728" i="4"/>
  <c r="C8712" i="4"/>
  <c r="C8696" i="4"/>
  <c r="C8680" i="4"/>
  <c r="C8664" i="4"/>
  <c r="C8648" i="4"/>
  <c r="C8632" i="4"/>
  <c r="C8616" i="4"/>
  <c r="C8600" i="4"/>
  <c r="C8584" i="4"/>
  <c r="C8568" i="4"/>
  <c r="C8552" i="4"/>
  <c r="C8536" i="4"/>
  <c r="C8520" i="4"/>
  <c r="C8504" i="4"/>
  <c r="C8488" i="4"/>
  <c r="C8472" i="4"/>
  <c r="C8456" i="4"/>
  <c r="C8440" i="4"/>
  <c r="C8424" i="4"/>
  <c r="C8408" i="4"/>
  <c r="C8392" i="4"/>
  <c r="C8376" i="4"/>
  <c r="C8360" i="4"/>
  <c r="C8344" i="4"/>
  <c r="C8328" i="4"/>
  <c r="C8312" i="4"/>
  <c r="C8296" i="4"/>
  <c r="C8280" i="4"/>
  <c r="C8264" i="4"/>
  <c r="C8248" i="4"/>
  <c r="C8232" i="4"/>
  <c r="C8216" i="4"/>
  <c r="C8200" i="4"/>
  <c r="C8184" i="4"/>
  <c r="C8168" i="4"/>
  <c r="C8152" i="4"/>
  <c r="C8136" i="4"/>
  <c r="C8120" i="4"/>
  <c r="C8104" i="4"/>
  <c r="C8088" i="4"/>
  <c r="C8072" i="4"/>
  <c r="C8056" i="4"/>
  <c r="C8040" i="4"/>
  <c r="C8024" i="4"/>
  <c r="C8008" i="4"/>
  <c r="C7992" i="4"/>
  <c r="C7976" i="4"/>
  <c r="C7960" i="4"/>
  <c r="C7944" i="4"/>
  <c r="C7928" i="4"/>
  <c r="C7912" i="4"/>
  <c r="C7896" i="4"/>
  <c r="C7880" i="4"/>
  <c r="C7864" i="4"/>
  <c r="C7848" i="4"/>
  <c r="C7832" i="4"/>
  <c r="C7816" i="4"/>
  <c r="C7800" i="4"/>
  <c r="C7784" i="4"/>
  <c r="C7768" i="4"/>
  <c r="C7752" i="4"/>
  <c r="C7736" i="4"/>
  <c r="C7720" i="4"/>
  <c r="C7704" i="4"/>
  <c r="C7688" i="4"/>
  <c r="C7672" i="4"/>
  <c r="C7656" i="4"/>
  <c r="C7640" i="4"/>
  <c r="C7624" i="4"/>
  <c r="C8759" i="4"/>
  <c r="C8743" i="4"/>
  <c r="C8727" i="4"/>
  <c r="C8711" i="4"/>
  <c r="C8695" i="4"/>
  <c r="C8679" i="4"/>
  <c r="C8663" i="4"/>
  <c r="C8647" i="4"/>
  <c r="C8631" i="4"/>
  <c r="C8615" i="4"/>
  <c r="C8599" i="4"/>
  <c r="C8583" i="4"/>
  <c r="C8567" i="4"/>
  <c r="C8551" i="4"/>
  <c r="C8535" i="4"/>
  <c r="C8519" i="4"/>
  <c r="C8503" i="4"/>
  <c r="C8487" i="4"/>
  <c r="C8471" i="4"/>
  <c r="C8455" i="4"/>
  <c r="C8439" i="4"/>
  <c r="C8423" i="4"/>
  <c r="C8407" i="4"/>
  <c r="C8391" i="4"/>
  <c r="C8375" i="4"/>
  <c r="C8359" i="4"/>
  <c r="C8343" i="4"/>
  <c r="C8327" i="4"/>
  <c r="C8311" i="4"/>
  <c r="C8295" i="4"/>
  <c r="C8279" i="4"/>
  <c r="C8263" i="4"/>
  <c r="C8247" i="4"/>
  <c r="C8231" i="4"/>
  <c r="C8215" i="4"/>
  <c r="C8199" i="4"/>
  <c r="C8183" i="4"/>
  <c r="C8167" i="4"/>
  <c r="C8151" i="4"/>
  <c r="C8135" i="4"/>
  <c r="C8119" i="4"/>
  <c r="C8103" i="4"/>
  <c r="C8087" i="4"/>
  <c r="C8071" i="4"/>
  <c r="C8055" i="4"/>
  <c r="C8039" i="4"/>
  <c r="C8023" i="4"/>
  <c r="C8007" i="4"/>
  <c r="C7991" i="4"/>
  <c r="C7975" i="4"/>
  <c r="C7959" i="4"/>
  <c r="C7943" i="4"/>
  <c r="C7927" i="4"/>
  <c r="C7911" i="4"/>
  <c r="C7895" i="4"/>
  <c r="C7879" i="4"/>
  <c r="C7863" i="4"/>
  <c r="C7847" i="4"/>
  <c r="C7831" i="4"/>
  <c r="C7815" i="4"/>
  <c r="C7799" i="4"/>
  <c r="C7783" i="4"/>
  <c r="C7767" i="4"/>
  <c r="C7751" i="4"/>
  <c r="C7735" i="4"/>
  <c r="C7719" i="4"/>
  <c r="C7703" i="4"/>
  <c r="C7687" i="4"/>
  <c r="C8758" i="4"/>
  <c r="C8742" i="4"/>
  <c r="C8726" i="4"/>
  <c r="C8710" i="4"/>
  <c r="C8694" i="4"/>
  <c r="C8678" i="4"/>
  <c r="C8662" i="4"/>
  <c r="C8646" i="4"/>
  <c r="C8630" i="4"/>
  <c r="C8614" i="4"/>
  <c r="C8598" i="4"/>
  <c r="C8582" i="4"/>
  <c r="C8566" i="4"/>
  <c r="C8550" i="4"/>
  <c r="C8534" i="4"/>
  <c r="C8518" i="4"/>
  <c r="C8502" i="4"/>
  <c r="C8486" i="4"/>
  <c r="C8470" i="4"/>
  <c r="C8454" i="4"/>
  <c r="C8438" i="4"/>
  <c r="C8422" i="4"/>
  <c r="C8406" i="4"/>
  <c r="C8390" i="4"/>
  <c r="C8374" i="4"/>
  <c r="C8358" i="4"/>
  <c r="C8342" i="4"/>
  <c r="C8326" i="4"/>
  <c r="C8310" i="4"/>
  <c r="C8294" i="4"/>
  <c r="C8278" i="4"/>
  <c r="C8262" i="4"/>
  <c r="C8246" i="4"/>
  <c r="C8230" i="4"/>
  <c r="C8214" i="4"/>
  <c r="C8198" i="4"/>
  <c r="C8182" i="4"/>
  <c r="C8166" i="4"/>
  <c r="C8150" i="4"/>
  <c r="C8134" i="4"/>
  <c r="C8118" i="4"/>
  <c r="C8102" i="4"/>
  <c r="C8086" i="4"/>
  <c r="C8070" i="4"/>
  <c r="C8054" i="4"/>
  <c r="C8038" i="4"/>
  <c r="C8022" i="4"/>
  <c r="C8006" i="4"/>
  <c r="C7990" i="4"/>
  <c r="C7974" i="4"/>
  <c r="C7958" i="4"/>
  <c r="C7942" i="4"/>
  <c r="C7926" i="4"/>
  <c r="C7910" i="4"/>
  <c r="C7894" i="4"/>
  <c r="C7878" i="4"/>
  <c r="C7862" i="4"/>
  <c r="C7846" i="4"/>
  <c r="C7830" i="4"/>
  <c r="C7814" i="4"/>
  <c r="C7798" i="4"/>
  <c r="C7782" i="4"/>
  <c r="C7766" i="4"/>
  <c r="C7750" i="4"/>
  <c r="C7734" i="4"/>
  <c r="C8757" i="4"/>
  <c r="C8741" i="4"/>
  <c r="C8725" i="4"/>
  <c r="C8709" i="4"/>
  <c r="C8693" i="4"/>
  <c r="C8677" i="4"/>
  <c r="C8661" i="4"/>
  <c r="C8645" i="4"/>
  <c r="C8629" i="4"/>
  <c r="C8613" i="4"/>
  <c r="C8597" i="4"/>
  <c r="C8581" i="4"/>
  <c r="C8565" i="4"/>
  <c r="C8549" i="4"/>
  <c r="C8533" i="4"/>
  <c r="C8517" i="4"/>
  <c r="C8501" i="4"/>
  <c r="C8485" i="4"/>
  <c r="C8469" i="4"/>
  <c r="C8453" i="4"/>
  <c r="C8437" i="4"/>
  <c r="C8421" i="4"/>
  <c r="C8405" i="4"/>
  <c r="C8389" i="4"/>
  <c r="C8373" i="4"/>
  <c r="C8357" i="4"/>
  <c r="C8341" i="4"/>
  <c r="C8325" i="4"/>
  <c r="C8309" i="4"/>
  <c r="C8293" i="4"/>
  <c r="C8277" i="4"/>
  <c r="C8261" i="4"/>
  <c r="C8245" i="4"/>
  <c r="C8229" i="4"/>
  <c r="C8213" i="4"/>
  <c r="C8197" i="4"/>
  <c r="C8181" i="4"/>
  <c r="C8165" i="4"/>
  <c r="C8149" i="4"/>
  <c r="C8133" i="4"/>
  <c r="C8117" i="4"/>
  <c r="C8101" i="4"/>
  <c r="C8085" i="4"/>
  <c r="C8069" i="4"/>
  <c r="C8053" i="4"/>
  <c r="C8037" i="4"/>
  <c r="C8021" i="4"/>
  <c r="C8005" i="4"/>
  <c r="C7989" i="4"/>
  <c r="C7973" i="4"/>
  <c r="C7957" i="4"/>
  <c r="C7941" i="4"/>
  <c r="C7925" i="4"/>
  <c r="C7909" i="4"/>
  <c r="C7893" i="4"/>
  <c r="C7877" i="4"/>
  <c r="C7861" i="4"/>
  <c r="C7845" i="4"/>
  <c r="C7829" i="4"/>
  <c r="C7813" i="4"/>
  <c r="C7797" i="4"/>
  <c r="C7781" i="4"/>
  <c r="C7765" i="4"/>
  <c r="C7749" i="4"/>
  <c r="C7733" i="4"/>
  <c r="C7717" i="4"/>
  <c r="C7701" i="4"/>
  <c r="C7685" i="4"/>
  <c r="C7669" i="4"/>
  <c r="C7653" i="4"/>
  <c r="C7637" i="4"/>
  <c r="C7621" i="4"/>
  <c r="C7605" i="4"/>
  <c r="C8756" i="4"/>
  <c r="C8740" i="4"/>
  <c r="C8724" i="4"/>
  <c r="C8708" i="4"/>
  <c r="C8692" i="4"/>
  <c r="C8676" i="4"/>
  <c r="C8660" i="4"/>
  <c r="C8644" i="4"/>
  <c r="C8628" i="4"/>
  <c r="C8612" i="4"/>
  <c r="C8596" i="4"/>
  <c r="C8580" i="4"/>
  <c r="C8564" i="4"/>
  <c r="C8548" i="4"/>
  <c r="C8532" i="4"/>
  <c r="C8516" i="4"/>
  <c r="C8500" i="4"/>
  <c r="C8484" i="4"/>
  <c r="C8468" i="4"/>
  <c r="C8452" i="4"/>
  <c r="C8436" i="4"/>
  <c r="C8420" i="4"/>
  <c r="C8404" i="4"/>
  <c r="C8388" i="4"/>
  <c r="C8372" i="4"/>
  <c r="C8356" i="4"/>
  <c r="C8340" i="4"/>
  <c r="C8324" i="4"/>
  <c r="C8308" i="4"/>
  <c r="C8292" i="4"/>
  <c r="C8276" i="4"/>
  <c r="C8260" i="4"/>
  <c r="C8244" i="4"/>
  <c r="C8228" i="4"/>
  <c r="C8212" i="4"/>
  <c r="C8196" i="4"/>
  <c r="C8180" i="4"/>
  <c r="C8164" i="4"/>
  <c r="C8148" i="4"/>
  <c r="C8132" i="4"/>
  <c r="C8116" i="4"/>
  <c r="C8100" i="4"/>
  <c r="C8084" i="4"/>
  <c r="C8068" i="4"/>
  <c r="C8052" i="4"/>
  <c r="C8036" i="4"/>
  <c r="C8020" i="4"/>
  <c r="C8004" i="4"/>
  <c r="C7988" i="4"/>
  <c r="C7972" i="4"/>
  <c r="C7956" i="4"/>
  <c r="C7940" i="4"/>
  <c r="C7924" i="4"/>
  <c r="C7908" i="4"/>
  <c r="C7892" i="4"/>
  <c r="C7876" i="4"/>
  <c r="C7860" i="4"/>
  <c r="C7844" i="4"/>
  <c r="C7828" i="4"/>
  <c r="C7812" i="4"/>
  <c r="C7796" i="4"/>
  <c r="C7780" i="4"/>
  <c r="C7764" i="4"/>
  <c r="C7748" i="4"/>
  <c r="C7732" i="4"/>
  <c r="C7716" i="4"/>
  <c r="C7700" i="4"/>
  <c r="C7684" i="4"/>
  <c r="C7668" i="4"/>
  <c r="C7652" i="4"/>
  <c r="C7636" i="4"/>
  <c r="C8755" i="4"/>
  <c r="C8739" i="4"/>
  <c r="C8723" i="4"/>
  <c r="C8707" i="4"/>
  <c r="C8691" i="4"/>
  <c r="C8675" i="4"/>
  <c r="C8659" i="4"/>
  <c r="C8643" i="4"/>
  <c r="C8627" i="4"/>
  <c r="C8611" i="4"/>
  <c r="C8595" i="4"/>
  <c r="C8579" i="4"/>
  <c r="C8563" i="4"/>
  <c r="C8547" i="4"/>
  <c r="C8531" i="4"/>
  <c r="C8515" i="4"/>
  <c r="C8499" i="4"/>
  <c r="C8483" i="4"/>
  <c r="C8467" i="4"/>
  <c r="C8451" i="4"/>
  <c r="C8435" i="4"/>
  <c r="C8419" i="4"/>
  <c r="C8403" i="4"/>
  <c r="C8387" i="4"/>
  <c r="C8371" i="4"/>
  <c r="C8355" i="4"/>
  <c r="C8339" i="4"/>
  <c r="C8323" i="4"/>
  <c r="C8307" i="4"/>
  <c r="C8291" i="4"/>
  <c r="C8275" i="4"/>
  <c r="C8259" i="4"/>
  <c r="C8243" i="4"/>
  <c r="C8227" i="4"/>
  <c r="C8211" i="4"/>
  <c r="C8195" i="4"/>
  <c r="C8179" i="4"/>
  <c r="C8163" i="4"/>
  <c r="C8147" i="4"/>
  <c r="C8131" i="4"/>
  <c r="C8115" i="4"/>
  <c r="C8099" i="4"/>
  <c r="C8083" i="4"/>
  <c r="C8067" i="4"/>
  <c r="C8051" i="4"/>
  <c r="C8035" i="4"/>
  <c r="C8019" i="4"/>
  <c r="C8003" i="4"/>
  <c r="C7987" i="4"/>
  <c r="C7971" i="4"/>
  <c r="C7955" i="4"/>
  <c r="C7939" i="4"/>
  <c r="C7923" i="4"/>
  <c r="C7907" i="4"/>
  <c r="C7891" i="4"/>
  <c r="C7875" i="4"/>
  <c r="C7859" i="4"/>
  <c r="C7843" i="4"/>
  <c r="C7827" i="4"/>
  <c r="C7811" i="4"/>
  <c r="C7795" i="4"/>
  <c r="C7779" i="4"/>
  <c r="C7763" i="4"/>
  <c r="C7747" i="4"/>
  <c r="C7731" i="4"/>
  <c r="C7715" i="4"/>
  <c r="C7699" i="4"/>
  <c r="C7683" i="4"/>
  <c r="C7667" i="4"/>
  <c r="C7651" i="4"/>
  <c r="C7635" i="4"/>
  <c r="C7619" i="4"/>
  <c r="C7603" i="4"/>
  <c r="C8754" i="4"/>
  <c r="C8738" i="4"/>
  <c r="C8722" i="4"/>
  <c r="C8706" i="4"/>
  <c r="C8690" i="4"/>
  <c r="C8674" i="4"/>
  <c r="C8658" i="4"/>
  <c r="C8642" i="4"/>
  <c r="C8626" i="4"/>
  <c r="C8610" i="4"/>
  <c r="C8594" i="4"/>
  <c r="C8578" i="4"/>
  <c r="C8562" i="4"/>
  <c r="C8546" i="4"/>
  <c r="C8530" i="4"/>
  <c r="C8514" i="4"/>
  <c r="C8498" i="4"/>
  <c r="C8482" i="4"/>
  <c r="C8466" i="4"/>
  <c r="C8450" i="4"/>
  <c r="C8434" i="4"/>
  <c r="C8418" i="4"/>
  <c r="C8402" i="4"/>
  <c r="C8386" i="4"/>
  <c r="C8370" i="4"/>
  <c r="C8354" i="4"/>
  <c r="C8338" i="4"/>
  <c r="C8322" i="4"/>
  <c r="C8306" i="4"/>
  <c r="C8290" i="4"/>
  <c r="C8274" i="4"/>
  <c r="C8258" i="4"/>
  <c r="C8242" i="4"/>
  <c r="C8226" i="4"/>
  <c r="C8210" i="4"/>
  <c r="C8194" i="4"/>
  <c r="C8178" i="4"/>
  <c r="C8162" i="4"/>
  <c r="C8146" i="4"/>
  <c r="C8130" i="4"/>
  <c r="C8114" i="4"/>
  <c r="C8098" i="4"/>
  <c r="C8082" i="4"/>
  <c r="C8066" i="4"/>
  <c r="C8050" i="4"/>
  <c r="C8034" i="4"/>
  <c r="C8018" i="4"/>
  <c r="C8002" i="4"/>
  <c r="C7986" i="4"/>
  <c r="C7970" i="4"/>
  <c r="C7954" i="4"/>
  <c r="C7938" i="4"/>
  <c r="C7922" i="4"/>
  <c r="C7906" i="4"/>
  <c r="C7890" i="4"/>
  <c r="C7874" i="4"/>
  <c r="C7858" i="4"/>
  <c r="C7842" i="4"/>
  <c r="C7826" i="4"/>
  <c r="C7810" i="4"/>
  <c r="C7794" i="4"/>
  <c r="C7778" i="4"/>
  <c r="C7762" i="4"/>
  <c r="C7746" i="4"/>
  <c r="C7730" i="4"/>
  <c r="C7714" i="4"/>
  <c r="C7698" i="4"/>
  <c r="C7682" i="4"/>
  <c r="C7666" i="4"/>
  <c r="C8753" i="4"/>
  <c r="C8737" i="4"/>
  <c r="C8721" i="4"/>
  <c r="C8705" i="4"/>
  <c r="C8689" i="4"/>
  <c r="C8673" i="4"/>
  <c r="C8657" i="4"/>
  <c r="C8641" i="4"/>
  <c r="C8625" i="4"/>
  <c r="C8609" i="4"/>
  <c r="C8593" i="4"/>
  <c r="C8577" i="4"/>
  <c r="C8561" i="4"/>
  <c r="C8545" i="4"/>
  <c r="C8529" i="4"/>
  <c r="C8513" i="4"/>
  <c r="C8497" i="4"/>
  <c r="C8481" i="4"/>
  <c r="C8465" i="4"/>
  <c r="C8449" i="4"/>
  <c r="C8433" i="4"/>
  <c r="C8417" i="4"/>
  <c r="C8401" i="4"/>
  <c r="C8385" i="4"/>
  <c r="C8369" i="4"/>
  <c r="C8353" i="4"/>
  <c r="C8337" i="4"/>
  <c r="C8321" i="4"/>
  <c r="C8305" i="4"/>
  <c r="C8289" i="4"/>
  <c r="C8273" i="4"/>
  <c r="C8257" i="4"/>
  <c r="C8241" i="4"/>
  <c r="C8225" i="4"/>
  <c r="C8209" i="4"/>
  <c r="C8193" i="4"/>
  <c r="C8177" i="4"/>
  <c r="C8161" i="4"/>
  <c r="C8145" i="4"/>
  <c r="C8129" i="4"/>
  <c r="C8113" i="4"/>
  <c r="C8097" i="4"/>
  <c r="C8081" i="4"/>
  <c r="C8065" i="4"/>
  <c r="C8049" i="4"/>
  <c r="C8033" i="4"/>
  <c r="C8017" i="4"/>
  <c r="C8001" i="4"/>
  <c r="C7985" i="4"/>
  <c r="C7969" i="4"/>
  <c r="C7953" i="4"/>
  <c r="C7937" i="4"/>
  <c r="C7921" i="4"/>
  <c r="C7905" i="4"/>
  <c r="C7889" i="4"/>
  <c r="C7873" i="4"/>
  <c r="C7857" i="4"/>
  <c r="C7841" i="4"/>
  <c r="C7825" i="4"/>
  <c r="C7809" i="4"/>
  <c r="C7793" i="4"/>
  <c r="C7777" i="4"/>
  <c r="C7761" i="4"/>
  <c r="C7745" i="4"/>
  <c r="C7729" i="4"/>
  <c r="C7713" i="4"/>
  <c r="C7697" i="4"/>
  <c r="C7681" i="4"/>
  <c r="C7665" i="4"/>
  <c r="C7649" i="4"/>
  <c r="C7633" i="4"/>
  <c r="C7617" i="4"/>
  <c r="C7601" i="4"/>
  <c r="C7585" i="4"/>
  <c r="C7569" i="4"/>
  <c r="C7553" i="4"/>
  <c r="C7537" i="4"/>
  <c r="C7521" i="4"/>
  <c r="C7505" i="4"/>
  <c r="C7489" i="4"/>
  <c r="C7473" i="4"/>
  <c r="C7457" i="4"/>
  <c r="C7441" i="4"/>
  <c r="C7425" i="4"/>
  <c r="C7409" i="4"/>
  <c r="C8752" i="4"/>
  <c r="C8736" i="4"/>
  <c r="C8720" i="4"/>
  <c r="C8704" i="4"/>
  <c r="C8688" i="4"/>
  <c r="C8672" i="4"/>
  <c r="C8656" i="4"/>
  <c r="C8640" i="4"/>
  <c r="C8624" i="4"/>
  <c r="C8608" i="4"/>
  <c r="C8592" i="4"/>
  <c r="C8576" i="4"/>
  <c r="C8560" i="4"/>
  <c r="C8544" i="4"/>
  <c r="C8528" i="4"/>
  <c r="C8512" i="4"/>
  <c r="C8496" i="4"/>
  <c r="C8480" i="4"/>
  <c r="C8464" i="4"/>
  <c r="C8448" i="4"/>
  <c r="C8432" i="4"/>
  <c r="C8416" i="4"/>
  <c r="C8400" i="4"/>
  <c r="C8384" i="4"/>
  <c r="C8368" i="4"/>
  <c r="C8352" i="4"/>
  <c r="C8336" i="4"/>
  <c r="C8320" i="4"/>
  <c r="C8304" i="4"/>
  <c r="C8288" i="4"/>
  <c r="C8272" i="4"/>
  <c r="C8256" i="4"/>
  <c r="C8240" i="4"/>
  <c r="C8224" i="4"/>
  <c r="C8208" i="4"/>
  <c r="C8192" i="4"/>
  <c r="C8176" i="4"/>
  <c r="C8160" i="4"/>
  <c r="C8144" i="4"/>
  <c r="C8128" i="4"/>
  <c r="C8112" i="4"/>
  <c r="C8096" i="4"/>
  <c r="C8080" i="4"/>
  <c r="C8064" i="4"/>
  <c r="C8048" i="4"/>
  <c r="C8032" i="4"/>
  <c r="C8016" i="4"/>
  <c r="C8000" i="4"/>
  <c r="C7984" i="4"/>
  <c r="C7968" i="4"/>
  <c r="C7952" i="4"/>
  <c r="C7936" i="4"/>
  <c r="C7920" i="4"/>
  <c r="C7904" i="4"/>
  <c r="C7888" i="4"/>
  <c r="C7872" i="4"/>
  <c r="C7856" i="4"/>
  <c r="C7840" i="4"/>
  <c r="C7824" i="4"/>
  <c r="C7808" i="4"/>
  <c r="C7792" i="4"/>
  <c r="C7776" i="4"/>
  <c r="C7760" i="4"/>
  <c r="C7744" i="4"/>
  <c r="C7728" i="4"/>
  <c r="C7712" i="4"/>
  <c r="C7696" i="4"/>
  <c r="C7680" i="4"/>
  <c r="C7664" i="4"/>
  <c r="C7648" i="4"/>
  <c r="C8751" i="4"/>
  <c r="C8735" i="4"/>
  <c r="C8719" i="4"/>
  <c r="C8703" i="4"/>
  <c r="C8687" i="4"/>
  <c r="C8671" i="4"/>
  <c r="C8655" i="4"/>
  <c r="C8639" i="4"/>
  <c r="C8623" i="4"/>
  <c r="C8607" i="4"/>
  <c r="C8591" i="4"/>
  <c r="C8575" i="4"/>
  <c r="C8559" i="4"/>
  <c r="C8543" i="4"/>
  <c r="C8527" i="4"/>
  <c r="C8511" i="4"/>
  <c r="C8495" i="4"/>
  <c r="C8479" i="4"/>
  <c r="C8463" i="4"/>
  <c r="C8447" i="4"/>
  <c r="C8431" i="4"/>
  <c r="C8415" i="4"/>
  <c r="C8399" i="4"/>
  <c r="C8383" i="4"/>
  <c r="C8367" i="4"/>
  <c r="C8351" i="4"/>
  <c r="C8335" i="4"/>
  <c r="C8319" i="4"/>
  <c r="C8303" i="4"/>
  <c r="C8287" i="4"/>
  <c r="C8271" i="4"/>
  <c r="C8255" i="4"/>
  <c r="C8239" i="4"/>
  <c r="C8223" i="4"/>
  <c r="C8207" i="4"/>
  <c r="C8191" i="4"/>
  <c r="C8175" i="4"/>
  <c r="C8159" i="4"/>
  <c r="C8143" i="4"/>
  <c r="C8127" i="4"/>
  <c r="C8111" i="4"/>
  <c r="C8095" i="4"/>
  <c r="C8079" i="4"/>
  <c r="C8063" i="4"/>
  <c r="C8047" i="4"/>
  <c r="C8031" i="4"/>
  <c r="C8015" i="4"/>
  <c r="C7999" i="4"/>
  <c r="C7983" i="4"/>
  <c r="C7967" i="4"/>
  <c r="C7951" i="4"/>
  <c r="C7935" i="4"/>
  <c r="C7919" i="4"/>
  <c r="C7903" i="4"/>
  <c r="C7887" i="4"/>
  <c r="C7871" i="4"/>
  <c r="C7855" i="4"/>
  <c r="C7839" i="4"/>
  <c r="C7823" i="4"/>
  <c r="C7807" i="4"/>
  <c r="C7791" i="4"/>
  <c r="C7775" i="4"/>
  <c r="C7759" i="4"/>
  <c r="C7743" i="4"/>
  <c r="C7727" i="4"/>
  <c r="C7711" i="4"/>
  <c r="C7695" i="4"/>
  <c r="C7679" i="4"/>
  <c r="C7663" i="4"/>
  <c r="C8750" i="4"/>
  <c r="C8734" i="4"/>
  <c r="C8718" i="4"/>
  <c r="C8702" i="4"/>
  <c r="C8686" i="4"/>
  <c r="C8670" i="4"/>
  <c r="C8654" i="4"/>
  <c r="C8638" i="4"/>
  <c r="C8622" i="4"/>
  <c r="C8606" i="4"/>
  <c r="C8590" i="4"/>
  <c r="C8574" i="4"/>
  <c r="C8558" i="4"/>
  <c r="C8542" i="4"/>
  <c r="C8526" i="4"/>
  <c r="C8510" i="4"/>
  <c r="C8494" i="4"/>
  <c r="C8478" i="4"/>
  <c r="C8462" i="4"/>
  <c r="C8446" i="4"/>
  <c r="C8430" i="4"/>
  <c r="C8414" i="4"/>
  <c r="C8398" i="4"/>
  <c r="C8382" i="4"/>
  <c r="C8366" i="4"/>
  <c r="C8350" i="4"/>
  <c r="C8334" i="4"/>
  <c r="C8318" i="4"/>
  <c r="C8302" i="4"/>
  <c r="C8286" i="4"/>
  <c r="C8270" i="4"/>
  <c r="C8254" i="4"/>
  <c r="C8238" i="4"/>
  <c r="C8222" i="4"/>
  <c r="C8206" i="4"/>
  <c r="C8190" i="4"/>
  <c r="C8174" i="4"/>
  <c r="C8158" i="4"/>
  <c r="C8142" i="4"/>
  <c r="C8126" i="4"/>
  <c r="C8110" i="4"/>
  <c r="C8094" i="4"/>
  <c r="C8078" i="4"/>
  <c r="C8062" i="4"/>
  <c r="C8046" i="4"/>
  <c r="C8030" i="4"/>
  <c r="C8014" i="4"/>
  <c r="C7998" i="4"/>
  <c r="C7982" i="4"/>
  <c r="C7966" i="4"/>
  <c r="C7950" i="4"/>
  <c r="C7934" i="4"/>
  <c r="C7918" i="4"/>
  <c r="C7902" i="4"/>
  <c r="C7886" i="4"/>
  <c r="C7870" i="4"/>
  <c r="C7854" i="4"/>
  <c r="C7838" i="4"/>
  <c r="C7822" i="4"/>
  <c r="C7806" i="4"/>
  <c r="C7790" i="4"/>
  <c r="C7774" i="4"/>
  <c r="C7758" i="4"/>
  <c r="C7742" i="4"/>
  <c r="C7726" i="4"/>
  <c r="C7710" i="4"/>
  <c r="C7694" i="4"/>
  <c r="C7678" i="4"/>
  <c r="C7662" i="4"/>
  <c r="C7646" i="4"/>
  <c r="C7630" i="4"/>
  <c r="C8749" i="4"/>
  <c r="C8733" i="4"/>
  <c r="C8717" i="4"/>
  <c r="C8701" i="4"/>
  <c r="C8685" i="4"/>
  <c r="C8669" i="4"/>
  <c r="C8653" i="4"/>
  <c r="C8637" i="4"/>
  <c r="C8621" i="4"/>
  <c r="C8605" i="4"/>
  <c r="C8589" i="4"/>
  <c r="C8573" i="4"/>
  <c r="C8557" i="4"/>
  <c r="C8541" i="4"/>
  <c r="C8525" i="4"/>
  <c r="C8509" i="4"/>
  <c r="C8493" i="4"/>
  <c r="C8477" i="4"/>
  <c r="C8461" i="4"/>
  <c r="C8445" i="4"/>
  <c r="C8429" i="4"/>
  <c r="C8413" i="4"/>
  <c r="C8397" i="4"/>
  <c r="C8381" i="4"/>
  <c r="C8365" i="4"/>
  <c r="C8349" i="4"/>
  <c r="C8333" i="4"/>
  <c r="C8317" i="4"/>
  <c r="C8301" i="4"/>
  <c r="C8285" i="4"/>
  <c r="C8269" i="4"/>
  <c r="C8253" i="4"/>
  <c r="C8237" i="4"/>
  <c r="C8221" i="4"/>
  <c r="C8205" i="4"/>
  <c r="C8189" i="4"/>
  <c r="C8173" i="4"/>
  <c r="C8157" i="4"/>
  <c r="C8141" i="4"/>
  <c r="C8125" i="4"/>
  <c r="C8109" i="4"/>
  <c r="C8093" i="4"/>
  <c r="C8077" i="4"/>
  <c r="C8061" i="4"/>
  <c r="C8045" i="4"/>
  <c r="C8029" i="4"/>
  <c r="C8013" i="4"/>
  <c r="C7997" i="4"/>
  <c r="C7981" i="4"/>
  <c r="C7965" i="4"/>
  <c r="C7949" i="4"/>
  <c r="C7933" i="4"/>
  <c r="C7917" i="4"/>
  <c r="C7901" i="4"/>
  <c r="C7885" i="4"/>
  <c r="C7869" i="4"/>
  <c r="C7853" i="4"/>
  <c r="C7837" i="4"/>
  <c r="C7821" i="4"/>
  <c r="C7805" i="4"/>
  <c r="C7789" i="4"/>
  <c r="C7773" i="4"/>
  <c r="C7757" i="4"/>
  <c r="C7741" i="4"/>
  <c r="C7725" i="4"/>
  <c r="C7709" i="4"/>
  <c r="C7693" i="4"/>
  <c r="C7677" i="4"/>
  <c r="C7661" i="4"/>
  <c r="C7645" i="4"/>
  <c r="C8748" i="4"/>
  <c r="C8732" i="4"/>
  <c r="C8716" i="4"/>
  <c r="C8700" i="4"/>
  <c r="C8684" i="4"/>
  <c r="C8668" i="4"/>
  <c r="C8652" i="4"/>
  <c r="C8636" i="4"/>
  <c r="C8620" i="4"/>
  <c r="C8604" i="4"/>
  <c r="C8588" i="4"/>
  <c r="C8572" i="4"/>
  <c r="C8556" i="4"/>
  <c r="C8540" i="4"/>
  <c r="C8524" i="4"/>
  <c r="C8508" i="4"/>
  <c r="C8492" i="4"/>
  <c r="C8476" i="4"/>
  <c r="C8460" i="4"/>
  <c r="C8444" i="4"/>
  <c r="C8428" i="4"/>
  <c r="C8412" i="4"/>
  <c r="C8396" i="4"/>
  <c r="C8380" i="4"/>
  <c r="C8364" i="4"/>
  <c r="C8348" i="4"/>
  <c r="C8332" i="4"/>
  <c r="C8316" i="4"/>
  <c r="C8300" i="4"/>
  <c r="C8284" i="4"/>
  <c r="C8268" i="4"/>
  <c r="C8252" i="4"/>
  <c r="C8236" i="4"/>
  <c r="C8220" i="4"/>
  <c r="C8204" i="4"/>
  <c r="C8188" i="4"/>
  <c r="C8172" i="4"/>
  <c r="C8156" i="4"/>
  <c r="C8140" i="4"/>
  <c r="C8124" i="4"/>
  <c r="C8108" i="4"/>
  <c r="C8092" i="4"/>
  <c r="C8076" i="4"/>
  <c r="C8060" i="4"/>
  <c r="C8044" i="4"/>
  <c r="C8028" i="4"/>
  <c r="C8012" i="4"/>
  <c r="C7996" i="4"/>
  <c r="C7980" i="4"/>
  <c r="C7964" i="4"/>
  <c r="C7948" i="4"/>
  <c r="C7932" i="4"/>
  <c r="C7916" i="4"/>
  <c r="C7900" i="4"/>
  <c r="C7884" i="4"/>
  <c r="C7868" i="4"/>
  <c r="C7852" i="4"/>
  <c r="C7836" i="4"/>
  <c r="C7820" i="4"/>
  <c r="C7804" i="4"/>
  <c r="C7788" i="4"/>
  <c r="C7772" i="4"/>
  <c r="C7756" i="4"/>
  <c r="C7740" i="4"/>
  <c r="C7724" i="4"/>
  <c r="C7708" i="4"/>
  <c r="C7692" i="4"/>
  <c r="C7676" i="4"/>
  <c r="C7660" i="4"/>
  <c r="C7644" i="4"/>
  <c r="C8747" i="4"/>
  <c r="C8731" i="4"/>
  <c r="C8715" i="4"/>
  <c r="C8699" i="4"/>
  <c r="C8683" i="4"/>
  <c r="C8667" i="4"/>
  <c r="C8651" i="4"/>
  <c r="C8635" i="4"/>
  <c r="C8619" i="4"/>
  <c r="C8603" i="4"/>
  <c r="C8587" i="4"/>
  <c r="C8571" i="4"/>
  <c r="C8555" i="4"/>
  <c r="C8539" i="4"/>
  <c r="C8523" i="4"/>
  <c r="C8507" i="4"/>
  <c r="C8491" i="4"/>
  <c r="C8475" i="4"/>
  <c r="C8459" i="4"/>
  <c r="C8443" i="4"/>
  <c r="C8427" i="4"/>
  <c r="C8411" i="4"/>
  <c r="C8395" i="4"/>
  <c r="C8379" i="4"/>
  <c r="C8363" i="4"/>
  <c r="C8347" i="4"/>
  <c r="C8331" i="4"/>
  <c r="C8315" i="4"/>
  <c r="C8299" i="4"/>
  <c r="C8283" i="4"/>
  <c r="C8267" i="4"/>
  <c r="C8251" i="4"/>
  <c r="C8235" i="4"/>
  <c r="C8219" i="4"/>
  <c r="C8203" i="4"/>
  <c r="C8187" i="4"/>
  <c r="C8171" i="4"/>
  <c r="C8155" i="4"/>
  <c r="C8139" i="4"/>
  <c r="C8123" i="4"/>
  <c r="C8107" i="4"/>
  <c r="C8091" i="4"/>
  <c r="C8075" i="4"/>
  <c r="C8059" i="4"/>
  <c r="C8043" i="4"/>
  <c r="C8027" i="4"/>
  <c r="C8011" i="4"/>
  <c r="C7995" i="4"/>
  <c r="C7979" i="4"/>
  <c r="C7963" i="4"/>
  <c r="C7947" i="4"/>
  <c r="C7931" i="4"/>
  <c r="C7915" i="4"/>
  <c r="C7899" i="4"/>
  <c r="C7883" i="4"/>
  <c r="C7867" i="4"/>
  <c r="C7851" i="4"/>
  <c r="C7835" i="4"/>
  <c r="C7819" i="4"/>
  <c r="C7803" i="4"/>
  <c r="C7787" i="4"/>
  <c r="C7771" i="4"/>
  <c r="C7755" i="4"/>
  <c r="C7739" i="4"/>
  <c r="C7723" i="4"/>
  <c r="C7707" i="4"/>
  <c r="C7691" i="4"/>
  <c r="C7675" i="4"/>
  <c r="C7659" i="4"/>
  <c r="C7643" i="4"/>
  <c r="C7627" i="4"/>
  <c r="C8746" i="4"/>
  <c r="C8730" i="4"/>
  <c r="C8714" i="4"/>
  <c r="C8698" i="4"/>
  <c r="C8682" i="4"/>
  <c r="C8666" i="4"/>
  <c r="C8650" i="4"/>
  <c r="C8634" i="4"/>
  <c r="C8618" i="4"/>
  <c r="C8602" i="4"/>
  <c r="C8586" i="4"/>
  <c r="C8570" i="4"/>
  <c r="C8554" i="4"/>
  <c r="C8538" i="4"/>
  <c r="C8522" i="4"/>
  <c r="C8506" i="4"/>
  <c r="C8490" i="4"/>
  <c r="C8474" i="4"/>
  <c r="C8458" i="4"/>
  <c r="C8442" i="4"/>
  <c r="C8426" i="4"/>
  <c r="C8410" i="4"/>
  <c r="C8394" i="4"/>
  <c r="C8378" i="4"/>
  <c r="C8362" i="4"/>
  <c r="C8346" i="4"/>
  <c r="C8330" i="4"/>
  <c r="C8314" i="4"/>
  <c r="C8298" i="4"/>
  <c r="C8282" i="4"/>
  <c r="C8266" i="4"/>
  <c r="C8250" i="4"/>
  <c r="C8234" i="4"/>
  <c r="C8218" i="4"/>
  <c r="C8202" i="4"/>
  <c r="C8186" i="4"/>
  <c r="C8170" i="4"/>
  <c r="C8154" i="4"/>
  <c r="C8138" i="4"/>
  <c r="C8122" i="4"/>
  <c r="C8106" i="4"/>
  <c r="C8090" i="4"/>
  <c r="C8074" i="4"/>
  <c r="C8058" i="4"/>
  <c r="C8042" i="4"/>
  <c r="C8026" i="4"/>
  <c r="C8010" i="4"/>
  <c r="C7994" i="4"/>
  <c r="C7978" i="4"/>
  <c r="C7962" i="4"/>
  <c r="C7946" i="4"/>
  <c r="C7930" i="4"/>
  <c r="C7914" i="4"/>
  <c r="C7898" i="4"/>
  <c r="C7882" i="4"/>
  <c r="C7866" i="4"/>
  <c r="C7850" i="4"/>
  <c r="C7834" i="4"/>
  <c r="C7818" i="4"/>
  <c r="C7802" i="4"/>
  <c r="C7786" i="4"/>
  <c r="C7770" i="4"/>
  <c r="C7754" i="4"/>
  <c r="C7738" i="4"/>
  <c r="C7722" i="4"/>
  <c r="C7706" i="4"/>
  <c r="C7690" i="4"/>
  <c r="C7718" i="4"/>
  <c r="C7631" i="4"/>
  <c r="C7607" i="4"/>
  <c r="C7587" i="4"/>
  <c r="C7568" i="4"/>
  <c r="C7550" i="4"/>
  <c r="C7532" i="4"/>
  <c r="C7514" i="4"/>
  <c r="C7495" i="4"/>
  <c r="C7477" i="4"/>
  <c r="C7459" i="4"/>
  <c r="C7440" i="4"/>
  <c r="C7422" i="4"/>
  <c r="C7404" i="4"/>
  <c r="C7388" i="4"/>
  <c r="C7372" i="4"/>
  <c r="C7356" i="4"/>
  <c r="C7340" i="4"/>
  <c r="C7324" i="4"/>
  <c r="C7308" i="4"/>
  <c r="C7292" i="4"/>
  <c r="C7276" i="4"/>
  <c r="C7260" i="4"/>
  <c r="C7244" i="4"/>
  <c r="C7228" i="4"/>
  <c r="C7212" i="4"/>
  <c r="C7196" i="4"/>
  <c r="C7180" i="4"/>
  <c r="C7164" i="4"/>
  <c r="C7148" i="4"/>
  <c r="C7132" i="4"/>
  <c r="C7116" i="4"/>
  <c r="C7100" i="4"/>
  <c r="C7084" i="4"/>
  <c r="C7068" i="4"/>
  <c r="C7052" i="4"/>
  <c r="C7036" i="4"/>
  <c r="C7020" i="4"/>
  <c r="C7004" i="4"/>
  <c r="C6988" i="4"/>
  <c r="C6972" i="4"/>
  <c r="C6956" i="4"/>
  <c r="C6940" i="4"/>
  <c r="C6924" i="4"/>
  <c r="C6908" i="4"/>
  <c r="C6892" i="4"/>
  <c r="C6876" i="4"/>
  <c r="C6860" i="4"/>
  <c r="C6844" i="4"/>
  <c r="C6828" i="4"/>
  <c r="C6812" i="4"/>
  <c r="C6796" i="4"/>
  <c r="C6780" i="4"/>
  <c r="C6764" i="4"/>
  <c r="C6748" i="4"/>
  <c r="C6732" i="4"/>
  <c r="C6716" i="4"/>
  <c r="C6700" i="4"/>
  <c r="C6684" i="4"/>
  <c r="C6668" i="4"/>
  <c r="C6652" i="4"/>
  <c r="C6636" i="4"/>
  <c r="C6620" i="4"/>
  <c r="C6604" i="4"/>
  <c r="C6588" i="4"/>
  <c r="C6572" i="4"/>
  <c r="C6556" i="4"/>
  <c r="C6540" i="4"/>
  <c r="C6524" i="4"/>
  <c r="C6508" i="4"/>
  <c r="C6492" i="4"/>
  <c r="C6476" i="4"/>
  <c r="C6460" i="4"/>
  <c r="C6444" i="4"/>
  <c r="C6428" i="4"/>
  <c r="C6412" i="4"/>
  <c r="C6396" i="4"/>
  <c r="C6380" i="4"/>
  <c r="C6364" i="4"/>
  <c r="C6348" i="4"/>
  <c r="C7702" i="4"/>
  <c r="C7629" i="4"/>
  <c r="C7606" i="4"/>
  <c r="C7586" i="4"/>
  <c r="C7567" i="4"/>
  <c r="C7549" i="4"/>
  <c r="C7531" i="4"/>
  <c r="C7512" i="4"/>
  <c r="C7494" i="4"/>
  <c r="C7476" i="4"/>
  <c r="C7458" i="4"/>
  <c r="C7439" i="4"/>
  <c r="C7421" i="4"/>
  <c r="C7403" i="4"/>
  <c r="C7387" i="4"/>
  <c r="C7371" i="4"/>
  <c r="C7355" i="4"/>
  <c r="C7339" i="4"/>
  <c r="C7323" i="4"/>
  <c r="C7307" i="4"/>
  <c r="C7291" i="4"/>
  <c r="C7275" i="4"/>
  <c r="C7259" i="4"/>
  <c r="C7243" i="4"/>
  <c r="C7227" i="4"/>
  <c r="C7211" i="4"/>
  <c r="C7195" i="4"/>
  <c r="C7179" i="4"/>
  <c r="C7163" i="4"/>
  <c r="C7147" i="4"/>
  <c r="C7131" i="4"/>
  <c r="C7115" i="4"/>
  <c r="C7099" i="4"/>
  <c r="C7083" i="4"/>
  <c r="C7067" i="4"/>
  <c r="C7051" i="4"/>
  <c r="C7035" i="4"/>
  <c r="C7019" i="4"/>
  <c r="C7003" i="4"/>
  <c r="C6987" i="4"/>
  <c r="C6971" i="4"/>
  <c r="C6955" i="4"/>
  <c r="C6939" i="4"/>
  <c r="C6923" i="4"/>
  <c r="C6907" i="4"/>
  <c r="C6891" i="4"/>
  <c r="C6875" i="4"/>
  <c r="C6859" i="4"/>
  <c r="C6843" i="4"/>
  <c r="C6827" i="4"/>
  <c r="C6811" i="4"/>
  <c r="C6795" i="4"/>
  <c r="C6779" i="4"/>
  <c r="C6763" i="4"/>
  <c r="C6747" i="4"/>
  <c r="C6731" i="4"/>
  <c r="C6715" i="4"/>
  <c r="C6699" i="4"/>
  <c r="C6683" i="4"/>
  <c r="C6667" i="4"/>
  <c r="C6651" i="4"/>
  <c r="C6635" i="4"/>
  <c r="C6619" i="4"/>
  <c r="C6603" i="4"/>
  <c r="C6587" i="4"/>
  <c r="C6571" i="4"/>
  <c r="C6555" i="4"/>
  <c r="C6539" i="4"/>
  <c r="C6523" i="4"/>
  <c r="C6507" i="4"/>
  <c r="C6491" i="4"/>
  <c r="C6475" i="4"/>
  <c r="C6459" i="4"/>
  <c r="C6443" i="4"/>
  <c r="C6427" i="4"/>
  <c r="C6411" i="4"/>
  <c r="C6395" i="4"/>
  <c r="C6379" i="4"/>
  <c r="C6363" i="4"/>
  <c r="C6347" i="4"/>
  <c r="C6331" i="4"/>
  <c r="C6315" i="4"/>
  <c r="C6299" i="4"/>
  <c r="C6283" i="4"/>
  <c r="C7686" i="4"/>
  <c r="C7628" i="4"/>
  <c r="C7604" i="4"/>
  <c r="C7584" i="4"/>
  <c r="C7566" i="4"/>
  <c r="C7548" i="4"/>
  <c r="C7530" i="4"/>
  <c r="C7511" i="4"/>
  <c r="C7493" i="4"/>
  <c r="C7475" i="4"/>
  <c r="C7456" i="4"/>
  <c r="C7438" i="4"/>
  <c r="C7420" i="4"/>
  <c r="C7402" i="4"/>
  <c r="C7386" i="4"/>
  <c r="C7370" i="4"/>
  <c r="C7354" i="4"/>
  <c r="C7338" i="4"/>
  <c r="C7322" i="4"/>
  <c r="C7306" i="4"/>
  <c r="C7290" i="4"/>
  <c r="C7274" i="4"/>
  <c r="C7258" i="4"/>
  <c r="C7242" i="4"/>
  <c r="C7226" i="4"/>
  <c r="C7210" i="4"/>
  <c r="C7194" i="4"/>
  <c r="C7178" i="4"/>
  <c r="C7162" i="4"/>
  <c r="C7146" i="4"/>
  <c r="C7130" i="4"/>
  <c r="C7114" i="4"/>
  <c r="C7098" i="4"/>
  <c r="C7082" i="4"/>
  <c r="C7066" i="4"/>
  <c r="C7050" i="4"/>
  <c r="C7034" i="4"/>
  <c r="C7018" i="4"/>
  <c r="C7002" i="4"/>
  <c r="C6986" i="4"/>
  <c r="C6970" i="4"/>
  <c r="C6954" i="4"/>
  <c r="C6938" i="4"/>
  <c r="C6922" i="4"/>
  <c r="C6906" i="4"/>
  <c r="C6890" i="4"/>
  <c r="C6874" i="4"/>
  <c r="C6858" i="4"/>
  <c r="C6842" i="4"/>
  <c r="C6826" i="4"/>
  <c r="C6810" i="4"/>
  <c r="C6794" i="4"/>
  <c r="C6778" i="4"/>
  <c r="C6762" i="4"/>
  <c r="C6746" i="4"/>
  <c r="C6730" i="4"/>
  <c r="C6714" i="4"/>
  <c r="C6698" i="4"/>
  <c r="C6682" i="4"/>
  <c r="C6666" i="4"/>
  <c r="C6650" i="4"/>
  <c r="C6634" i="4"/>
  <c r="C6618" i="4"/>
  <c r="C6602" i="4"/>
  <c r="C6586" i="4"/>
  <c r="C6570" i="4"/>
  <c r="C6554" i="4"/>
  <c r="C6538" i="4"/>
  <c r="C6522" i="4"/>
  <c r="C6506" i="4"/>
  <c r="C6490" i="4"/>
  <c r="C6474" i="4"/>
  <c r="C6458" i="4"/>
  <c r="C6442" i="4"/>
  <c r="C7674" i="4"/>
  <c r="C7626" i="4"/>
  <c r="C7602" i="4"/>
  <c r="C7583" i="4"/>
  <c r="C7565" i="4"/>
  <c r="C7547" i="4"/>
  <c r="C7528" i="4"/>
  <c r="C7510" i="4"/>
  <c r="C7492" i="4"/>
  <c r="C7474" i="4"/>
  <c r="C7455" i="4"/>
  <c r="C7437" i="4"/>
  <c r="C7419" i="4"/>
  <c r="C7401" i="4"/>
  <c r="C7385" i="4"/>
  <c r="C7369" i="4"/>
  <c r="C7353" i="4"/>
  <c r="C7337" i="4"/>
  <c r="C7321" i="4"/>
  <c r="C7305" i="4"/>
  <c r="C7289" i="4"/>
  <c r="C7273" i="4"/>
  <c r="C7257" i="4"/>
  <c r="C7241" i="4"/>
  <c r="C7225" i="4"/>
  <c r="C7209" i="4"/>
  <c r="C7193" i="4"/>
  <c r="C7177" i="4"/>
  <c r="C7161" i="4"/>
  <c r="C7145" i="4"/>
  <c r="C7129" i="4"/>
  <c r="C7113" i="4"/>
  <c r="C7097" i="4"/>
  <c r="C7081" i="4"/>
  <c r="C7065" i="4"/>
  <c r="C7049" i="4"/>
  <c r="C7033" i="4"/>
  <c r="C7017" i="4"/>
  <c r="C7001" i="4"/>
  <c r="C6985" i="4"/>
  <c r="C6969" i="4"/>
  <c r="C6953" i="4"/>
  <c r="C6937" i="4"/>
  <c r="C6921" i="4"/>
  <c r="C6905" i="4"/>
  <c r="C6889" i="4"/>
  <c r="C6873" i="4"/>
  <c r="C6857" i="4"/>
  <c r="C6841" i="4"/>
  <c r="C6825" i="4"/>
  <c r="C6809" i="4"/>
  <c r="C6793" i="4"/>
  <c r="C6777" i="4"/>
  <c r="C6761" i="4"/>
  <c r="C6745" i="4"/>
  <c r="C6729" i="4"/>
  <c r="C6713" i="4"/>
  <c r="C6697" i="4"/>
  <c r="C6681" i="4"/>
  <c r="C6665" i="4"/>
  <c r="C6649" i="4"/>
  <c r="C6633" i="4"/>
  <c r="C6617" i="4"/>
  <c r="C6601" i="4"/>
  <c r="C6585" i="4"/>
  <c r="C6569" i="4"/>
  <c r="C6553" i="4"/>
  <c r="C6537" i="4"/>
  <c r="C6521" i="4"/>
  <c r="C6505" i="4"/>
  <c r="C6489" i="4"/>
  <c r="C6473" i="4"/>
  <c r="C6457" i="4"/>
  <c r="C6441" i="4"/>
  <c r="C6425" i="4"/>
  <c r="C6409" i="4"/>
  <c r="C6393" i="4"/>
  <c r="C6377" i="4"/>
  <c r="C6361" i="4"/>
  <c r="C6345" i="4"/>
  <c r="C6329" i="4"/>
  <c r="C6313" i="4"/>
  <c r="C7671" i="4"/>
  <c r="C7623" i="4"/>
  <c r="C7600" i="4"/>
  <c r="C7582" i="4"/>
  <c r="C7564" i="4"/>
  <c r="C7546" i="4"/>
  <c r="C7527" i="4"/>
  <c r="C7509" i="4"/>
  <c r="C7491" i="4"/>
  <c r="C7472" i="4"/>
  <c r="C7454" i="4"/>
  <c r="C7436" i="4"/>
  <c r="C7418" i="4"/>
  <c r="C7400" i="4"/>
  <c r="C7384" i="4"/>
  <c r="C7368" i="4"/>
  <c r="C7352" i="4"/>
  <c r="C7336" i="4"/>
  <c r="C7320" i="4"/>
  <c r="C7304" i="4"/>
  <c r="C7288" i="4"/>
  <c r="C7272" i="4"/>
  <c r="C7256" i="4"/>
  <c r="C7240" i="4"/>
  <c r="C7224" i="4"/>
  <c r="C7208" i="4"/>
  <c r="C7192" i="4"/>
  <c r="C7176" i="4"/>
  <c r="C7160" i="4"/>
  <c r="C7144" i="4"/>
  <c r="C7128" i="4"/>
  <c r="C7112" i="4"/>
  <c r="C7096" i="4"/>
  <c r="C7080" i="4"/>
  <c r="C7064" i="4"/>
  <c r="C7048" i="4"/>
  <c r="C7032" i="4"/>
  <c r="C7016" i="4"/>
  <c r="C7000" i="4"/>
  <c r="C6984" i="4"/>
  <c r="C6968" i="4"/>
  <c r="C6952" i="4"/>
  <c r="C6936" i="4"/>
  <c r="C6920" i="4"/>
  <c r="C6904" i="4"/>
  <c r="C6888" i="4"/>
  <c r="C6872" i="4"/>
  <c r="C6856" i="4"/>
  <c r="C6840" i="4"/>
  <c r="C6824" i="4"/>
  <c r="C6808" i="4"/>
  <c r="C6792" i="4"/>
  <c r="C6776" i="4"/>
  <c r="C6760" i="4"/>
  <c r="C6744" i="4"/>
  <c r="C6728" i="4"/>
  <c r="C6712" i="4"/>
  <c r="C6696" i="4"/>
  <c r="C6680" i="4"/>
  <c r="C6664" i="4"/>
  <c r="C6648" i="4"/>
  <c r="C6632" i="4"/>
  <c r="C6616" i="4"/>
  <c r="C6600" i="4"/>
  <c r="C6584" i="4"/>
  <c r="C6568" i="4"/>
  <c r="C6552" i="4"/>
  <c r="C6536" i="4"/>
  <c r="C6520" i="4"/>
  <c r="C6504" i="4"/>
  <c r="C6488" i="4"/>
  <c r="C6472" i="4"/>
  <c r="C6456" i="4"/>
  <c r="C6440" i="4"/>
  <c r="C6424" i="4"/>
  <c r="C6408" i="4"/>
  <c r="C6392" i="4"/>
  <c r="C6376" i="4"/>
  <c r="C6360" i="4"/>
  <c r="C6344" i="4"/>
  <c r="C6328" i="4"/>
  <c r="C6312" i="4"/>
  <c r="C6296" i="4"/>
  <c r="C6280" i="4"/>
  <c r="C6264" i="4"/>
  <c r="C7670" i="4"/>
  <c r="C7622" i="4"/>
  <c r="C7599" i="4"/>
  <c r="C7581" i="4"/>
  <c r="C7563" i="4"/>
  <c r="C7544" i="4"/>
  <c r="C7526" i="4"/>
  <c r="C7508" i="4"/>
  <c r="C7490" i="4"/>
  <c r="C7471" i="4"/>
  <c r="C7453" i="4"/>
  <c r="C7435" i="4"/>
  <c r="C7416" i="4"/>
  <c r="C7399" i="4"/>
  <c r="C7383" i="4"/>
  <c r="C7367" i="4"/>
  <c r="C7351" i="4"/>
  <c r="C7335" i="4"/>
  <c r="C7319" i="4"/>
  <c r="C7303" i="4"/>
  <c r="C7287" i="4"/>
  <c r="C7271" i="4"/>
  <c r="C7255" i="4"/>
  <c r="C7239" i="4"/>
  <c r="C7223" i="4"/>
  <c r="C7207" i="4"/>
  <c r="C7191" i="4"/>
  <c r="C7175" i="4"/>
  <c r="C7159" i="4"/>
  <c r="C7143" i="4"/>
  <c r="C7127" i="4"/>
  <c r="C7111" i="4"/>
  <c r="C7095" i="4"/>
  <c r="C7079" i="4"/>
  <c r="C7063" i="4"/>
  <c r="C7047" i="4"/>
  <c r="C7031" i="4"/>
  <c r="C7015" i="4"/>
  <c r="C6999" i="4"/>
  <c r="C6983" i="4"/>
  <c r="C6967" i="4"/>
  <c r="C6951" i="4"/>
  <c r="C6935" i="4"/>
  <c r="C6919" i="4"/>
  <c r="C6903" i="4"/>
  <c r="C6887" i="4"/>
  <c r="C6871" i="4"/>
  <c r="C6855" i="4"/>
  <c r="C6839" i="4"/>
  <c r="C6823" i="4"/>
  <c r="C6807" i="4"/>
  <c r="C6791" i="4"/>
  <c r="C6775" i="4"/>
  <c r="C6759" i="4"/>
  <c r="C6743" i="4"/>
  <c r="C6727" i="4"/>
  <c r="C6711" i="4"/>
  <c r="C6695" i="4"/>
  <c r="C6679" i="4"/>
  <c r="C6663" i="4"/>
  <c r="C6647" i="4"/>
  <c r="C6631" i="4"/>
  <c r="C6615" i="4"/>
  <c r="C6599" i="4"/>
  <c r="C6583" i="4"/>
  <c r="C6567" i="4"/>
  <c r="C6551" i="4"/>
  <c r="C6535" i="4"/>
  <c r="C6519" i="4"/>
  <c r="C6503" i="4"/>
  <c r="C6487" i="4"/>
  <c r="C6471" i="4"/>
  <c r="C6455" i="4"/>
  <c r="C6439" i="4"/>
  <c r="C6423" i="4"/>
  <c r="C6407" i="4"/>
  <c r="C6391" i="4"/>
  <c r="C6375" i="4"/>
  <c r="C6359" i="4"/>
  <c r="C6343" i="4"/>
  <c r="C6327" i="4"/>
  <c r="C6311" i="4"/>
  <c r="C6295" i="4"/>
  <c r="C6279" i="4"/>
  <c r="C7658" i="4"/>
  <c r="C7620" i="4"/>
  <c r="C7598" i="4"/>
  <c r="C7580" i="4"/>
  <c r="C7562" i="4"/>
  <c r="C7543" i="4"/>
  <c r="C7525" i="4"/>
  <c r="C7507" i="4"/>
  <c r="C7488" i="4"/>
  <c r="C7470" i="4"/>
  <c r="C7452" i="4"/>
  <c r="C7434" i="4"/>
  <c r="C7415" i="4"/>
  <c r="C7398" i="4"/>
  <c r="C7382" i="4"/>
  <c r="C7366" i="4"/>
  <c r="C7350" i="4"/>
  <c r="C7334" i="4"/>
  <c r="C7318" i="4"/>
  <c r="C7302" i="4"/>
  <c r="C7286" i="4"/>
  <c r="C7270" i="4"/>
  <c r="C7254" i="4"/>
  <c r="C7238" i="4"/>
  <c r="C7222" i="4"/>
  <c r="C7206" i="4"/>
  <c r="C7190" i="4"/>
  <c r="C7174" i="4"/>
  <c r="C7158" i="4"/>
  <c r="C7142" i="4"/>
  <c r="C7126" i="4"/>
  <c r="C7110" i="4"/>
  <c r="C7094" i="4"/>
  <c r="C7078" i="4"/>
  <c r="C7062" i="4"/>
  <c r="C7046" i="4"/>
  <c r="C7030" i="4"/>
  <c r="C7014" i="4"/>
  <c r="C6998" i="4"/>
  <c r="C6982" i="4"/>
  <c r="C6966" i="4"/>
  <c r="C6950" i="4"/>
  <c r="C6934" i="4"/>
  <c r="C6918" i="4"/>
  <c r="C6902" i="4"/>
  <c r="C6886" i="4"/>
  <c r="C6870" i="4"/>
  <c r="C6854" i="4"/>
  <c r="C6838" i="4"/>
  <c r="C6822" i="4"/>
  <c r="C6806" i="4"/>
  <c r="C6790" i="4"/>
  <c r="C6774" i="4"/>
  <c r="C6758" i="4"/>
  <c r="C6742" i="4"/>
  <c r="C6726" i="4"/>
  <c r="C6710" i="4"/>
  <c r="C6694" i="4"/>
  <c r="C6678" i="4"/>
  <c r="C6662" i="4"/>
  <c r="C6646" i="4"/>
  <c r="C6630" i="4"/>
  <c r="C6614" i="4"/>
  <c r="C6598" i="4"/>
  <c r="C6582" i="4"/>
  <c r="C6566" i="4"/>
  <c r="C6550" i="4"/>
  <c r="C6534" i="4"/>
  <c r="C6518" i="4"/>
  <c r="C6502" i="4"/>
  <c r="C6486" i="4"/>
  <c r="C6470" i="4"/>
  <c r="C6454" i="4"/>
  <c r="C6438" i="4"/>
  <c r="C6422" i="4"/>
  <c r="C6406" i="4"/>
  <c r="C6390" i="4"/>
  <c r="C6374" i="4"/>
  <c r="C7655" i="4"/>
  <c r="C7618" i="4"/>
  <c r="C7597" i="4"/>
  <c r="C7579" i="4"/>
  <c r="C7560" i="4"/>
  <c r="C7542" i="4"/>
  <c r="C7524" i="4"/>
  <c r="C7506" i="4"/>
  <c r="C7487" i="4"/>
  <c r="C7469" i="4"/>
  <c r="C7451" i="4"/>
  <c r="C7432" i="4"/>
  <c r="C7414" i="4"/>
  <c r="C7397" i="4"/>
  <c r="C7381" i="4"/>
  <c r="C7365" i="4"/>
  <c r="C7349" i="4"/>
  <c r="C7333" i="4"/>
  <c r="C7317" i="4"/>
  <c r="C7301" i="4"/>
  <c r="C7285" i="4"/>
  <c r="C7269" i="4"/>
  <c r="C7253" i="4"/>
  <c r="C7237" i="4"/>
  <c r="C7221" i="4"/>
  <c r="C7205" i="4"/>
  <c r="C7189" i="4"/>
  <c r="C7173" i="4"/>
  <c r="C7157" i="4"/>
  <c r="C7141" i="4"/>
  <c r="C7125" i="4"/>
  <c r="C7109" i="4"/>
  <c r="C7093" i="4"/>
  <c r="C7077" i="4"/>
  <c r="C7061" i="4"/>
  <c r="C7045" i="4"/>
  <c r="C7029" i="4"/>
  <c r="C7013" i="4"/>
  <c r="C6997" i="4"/>
  <c r="C6981" i="4"/>
  <c r="C6965" i="4"/>
  <c r="C6949" i="4"/>
  <c r="C6933" i="4"/>
  <c r="C6917" i="4"/>
  <c r="C6901" i="4"/>
  <c r="C6885" i="4"/>
  <c r="C6869" i="4"/>
  <c r="C6853" i="4"/>
  <c r="C6837" i="4"/>
  <c r="C6821" i="4"/>
  <c r="C6805" i="4"/>
  <c r="C6789" i="4"/>
  <c r="C6773" i="4"/>
  <c r="C6757" i="4"/>
  <c r="C6741" i="4"/>
  <c r="C6725" i="4"/>
  <c r="C6709" i="4"/>
  <c r="C6693" i="4"/>
  <c r="C6677" i="4"/>
  <c r="C6661" i="4"/>
  <c r="C6645" i="4"/>
  <c r="C6629" i="4"/>
  <c r="C6613" i="4"/>
  <c r="C6597" i="4"/>
  <c r="C6581" i="4"/>
  <c r="C6565" i="4"/>
  <c r="C6549" i="4"/>
  <c r="C6533" i="4"/>
  <c r="C6517" i="4"/>
  <c r="C6501" i="4"/>
  <c r="C6485" i="4"/>
  <c r="C6469" i="4"/>
  <c r="C6453" i="4"/>
  <c r="C6437" i="4"/>
  <c r="C6421" i="4"/>
  <c r="C6405" i="4"/>
  <c r="C7654" i="4"/>
  <c r="C7616" i="4"/>
  <c r="C7596" i="4"/>
  <c r="C7578" i="4"/>
  <c r="C7559" i="4"/>
  <c r="C7541" i="4"/>
  <c r="C7523" i="4"/>
  <c r="C7504" i="4"/>
  <c r="C7486" i="4"/>
  <c r="C7468" i="4"/>
  <c r="C7450" i="4"/>
  <c r="C7431" i="4"/>
  <c r="C7413" i="4"/>
  <c r="C7396" i="4"/>
  <c r="C7380" i="4"/>
  <c r="C7364" i="4"/>
  <c r="C7348" i="4"/>
  <c r="C7332" i="4"/>
  <c r="C7316" i="4"/>
  <c r="C7300" i="4"/>
  <c r="C7284" i="4"/>
  <c r="C7268" i="4"/>
  <c r="C7252" i="4"/>
  <c r="C7236" i="4"/>
  <c r="C7220" i="4"/>
  <c r="C7204" i="4"/>
  <c r="C7188" i="4"/>
  <c r="C7172" i="4"/>
  <c r="C7156" i="4"/>
  <c r="C7140" i="4"/>
  <c r="C7124" i="4"/>
  <c r="C7108" i="4"/>
  <c r="C7092" i="4"/>
  <c r="C7076" i="4"/>
  <c r="C7060" i="4"/>
  <c r="C7044" i="4"/>
  <c r="C7028" i="4"/>
  <c r="C7012" i="4"/>
  <c r="C6996" i="4"/>
  <c r="C6980" i="4"/>
  <c r="C6964" i="4"/>
  <c r="C6948" i="4"/>
  <c r="C6932" i="4"/>
  <c r="C6916" i="4"/>
  <c r="C6900" i="4"/>
  <c r="C6884" i="4"/>
  <c r="C6868" i="4"/>
  <c r="C6852" i="4"/>
  <c r="C6836" i="4"/>
  <c r="C6820" i="4"/>
  <c r="C6804" i="4"/>
  <c r="C6788" i="4"/>
  <c r="C6772" i="4"/>
  <c r="C6756" i="4"/>
  <c r="C6740" i="4"/>
  <c r="C6724" i="4"/>
  <c r="C6708" i="4"/>
  <c r="C6692" i="4"/>
  <c r="C6676" i="4"/>
  <c r="C6660" i="4"/>
  <c r="C6644" i="4"/>
  <c r="C6628" i="4"/>
  <c r="C6612" i="4"/>
  <c r="C6596" i="4"/>
  <c r="C6580" i="4"/>
  <c r="C6564" i="4"/>
  <c r="C6548" i="4"/>
  <c r="C6532" i="4"/>
  <c r="C6516" i="4"/>
  <c r="C6500" i="4"/>
  <c r="C6484" i="4"/>
  <c r="C6468" i="4"/>
  <c r="C6452" i="4"/>
  <c r="C6436" i="4"/>
  <c r="C6420" i="4"/>
  <c r="C6404" i="4"/>
  <c r="C6388" i="4"/>
  <c r="C6372" i="4"/>
  <c r="C6356" i="4"/>
  <c r="C6340" i="4"/>
  <c r="C6324" i="4"/>
  <c r="C6308" i="4"/>
  <c r="C6292" i="4"/>
  <c r="C6276" i="4"/>
  <c r="C6260" i="4"/>
  <c r="C6244" i="4"/>
  <c r="C6228" i="4"/>
  <c r="C6212" i="4"/>
  <c r="C6196" i="4"/>
  <c r="C6180" i="4"/>
  <c r="C6164" i="4"/>
  <c r="C6148" i="4"/>
  <c r="C6132" i="4"/>
  <c r="C6116" i="4"/>
  <c r="C6100" i="4"/>
  <c r="C6084" i="4"/>
  <c r="C6068" i="4"/>
  <c r="C6052" i="4"/>
  <c r="C6036" i="4"/>
  <c r="C6020" i="4"/>
  <c r="C6004" i="4"/>
  <c r="C7650" i="4"/>
  <c r="C7615" i="4"/>
  <c r="C7595" i="4"/>
  <c r="C7576" i="4"/>
  <c r="C7558" i="4"/>
  <c r="C7540" i="4"/>
  <c r="C7522" i="4"/>
  <c r="C7503" i="4"/>
  <c r="C7485" i="4"/>
  <c r="C7467" i="4"/>
  <c r="C7448" i="4"/>
  <c r="C7430" i="4"/>
  <c r="C7412" i="4"/>
  <c r="C7395" i="4"/>
  <c r="C7379" i="4"/>
  <c r="C7363" i="4"/>
  <c r="C7347" i="4"/>
  <c r="C7331" i="4"/>
  <c r="C7315" i="4"/>
  <c r="C7299" i="4"/>
  <c r="C7283" i="4"/>
  <c r="C7267" i="4"/>
  <c r="C7251" i="4"/>
  <c r="C7235" i="4"/>
  <c r="C7219" i="4"/>
  <c r="C7203" i="4"/>
  <c r="C7187" i="4"/>
  <c r="C7171" i="4"/>
  <c r="C7155" i="4"/>
  <c r="C7139" i="4"/>
  <c r="C7123" i="4"/>
  <c r="C7107" i="4"/>
  <c r="C7091" i="4"/>
  <c r="C7075" i="4"/>
  <c r="C7059" i="4"/>
  <c r="C7043" i="4"/>
  <c r="C7027" i="4"/>
  <c r="C7011" i="4"/>
  <c r="C6995" i="4"/>
  <c r="C6979" i="4"/>
  <c r="C6963" i="4"/>
  <c r="C6947" i="4"/>
  <c r="C6931" i="4"/>
  <c r="C6915" i="4"/>
  <c r="C6899" i="4"/>
  <c r="C6883" i="4"/>
  <c r="C6867" i="4"/>
  <c r="C6851" i="4"/>
  <c r="C6835" i="4"/>
  <c r="C6819" i="4"/>
  <c r="C6803" i="4"/>
  <c r="C6787" i="4"/>
  <c r="C6771" i="4"/>
  <c r="C6755" i="4"/>
  <c r="C6739" i="4"/>
  <c r="C6723" i="4"/>
  <c r="C6707" i="4"/>
  <c r="C6691" i="4"/>
  <c r="C6675" i="4"/>
  <c r="C6659" i="4"/>
  <c r="C6643" i="4"/>
  <c r="C6627" i="4"/>
  <c r="C6611" i="4"/>
  <c r="C6595" i="4"/>
  <c r="C6579" i="4"/>
  <c r="C6563" i="4"/>
  <c r="C6547" i="4"/>
  <c r="C6531" i="4"/>
  <c r="C6515" i="4"/>
  <c r="C6499" i="4"/>
  <c r="C6483" i="4"/>
  <c r="C6467" i="4"/>
  <c r="C6451" i="4"/>
  <c r="C6435" i="4"/>
  <c r="C6419" i="4"/>
  <c r="C6403" i="4"/>
  <c r="C6387" i="4"/>
  <c r="C6371" i="4"/>
  <c r="C6355" i="4"/>
  <c r="C6339" i="4"/>
  <c r="C7647" i="4"/>
  <c r="C7614" i="4"/>
  <c r="C7594" i="4"/>
  <c r="C7575" i="4"/>
  <c r="C7557" i="4"/>
  <c r="C7539" i="4"/>
  <c r="C7520" i="4"/>
  <c r="C7502" i="4"/>
  <c r="C7484" i="4"/>
  <c r="C7466" i="4"/>
  <c r="C7447" i="4"/>
  <c r="C7429" i="4"/>
  <c r="C7411" i="4"/>
  <c r="C7394" i="4"/>
  <c r="C7378" i="4"/>
  <c r="C7362" i="4"/>
  <c r="C7346" i="4"/>
  <c r="C7330" i="4"/>
  <c r="C7314" i="4"/>
  <c r="C7298" i="4"/>
  <c r="C7282" i="4"/>
  <c r="C7266" i="4"/>
  <c r="C7250" i="4"/>
  <c r="C7234" i="4"/>
  <c r="C7218" i="4"/>
  <c r="C7202" i="4"/>
  <c r="C7186" i="4"/>
  <c r="C7170" i="4"/>
  <c r="C7154" i="4"/>
  <c r="C7138" i="4"/>
  <c r="C7122" i="4"/>
  <c r="C7106" i="4"/>
  <c r="C7090" i="4"/>
  <c r="C7074" i="4"/>
  <c r="C7058" i="4"/>
  <c r="C7042" i="4"/>
  <c r="C7026" i="4"/>
  <c r="C7010" i="4"/>
  <c r="C6994" i="4"/>
  <c r="C6978" i="4"/>
  <c r="C6962" i="4"/>
  <c r="C6946" i="4"/>
  <c r="C6930" i="4"/>
  <c r="C6914" i="4"/>
  <c r="C6898" i="4"/>
  <c r="C6882" i="4"/>
  <c r="C6866" i="4"/>
  <c r="C6850" i="4"/>
  <c r="C6834" i="4"/>
  <c r="C6818" i="4"/>
  <c r="C6802" i="4"/>
  <c r="C6786" i="4"/>
  <c r="C6770" i="4"/>
  <c r="C6754" i="4"/>
  <c r="C6738" i="4"/>
  <c r="C6722" i="4"/>
  <c r="C6706" i="4"/>
  <c r="C6690" i="4"/>
  <c r="C6674" i="4"/>
  <c r="C6658" i="4"/>
  <c r="C6642" i="4"/>
  <c r="C6626" i="4"/>
  <c r="C6610" i="4"/>
  <c r="C6594" i="4"/>
  <c r="C6578" i="4"/>
  <c r="C6562" i="4"/>
  <c r="C6546" i="4"/>
  <c r="C6530" i="4"/>
  <c r="C6514" i="4"/>
  <c r="C6498" i="4"/>
  <c r="C6482" i="4"/>
  <c r="C6466" i="4"/>
  <c r="C6450" i="4"/>
  <c r="C6434" i="4"/>
  <c r="C6418" i="4"/>
  <c r="C6402" i="4"/>
  <c r="C6386" i="4"/>
  <c r="C6370" i="4"/>
  <c r="C6354" i="4"/>
  <c r="C6338" i="4"/>
  <c r="C6322" i="4"/>
  <c r="C6306" i="4"/>
  <c r="C6290" i="4"/>
  <c r="C6274" i="4"/>
  <c r="C6258" i="4"/>
  <c r="C7642" i="4"/>
  <c r="C7613" i="4"/>
  <c r="C7592" i="4"/>
  <c r="C7574" i="4"/>
  <c r="C7556" i="4"/>
  <c r="C7538" i="4"/>
  <c r="C7519" i="4"/>
  <c r="C7501" i="4"/>
  <c r="C7483" i="4"/>
  <c r="C7464" i="4"/>
  <c r="C7446" i="4"/>
  <c r="C7428" i="4"/>
  <c r="C7410" i="4"/>
  <c r="C7393" i="4"/>
  <c r="C7377" i="4"/>
  <c r="C7361" i="4"/>
  <c r="C7345" i="4"/>
  <c r="C7329" i="4"/>
  <c r="C7313" i="4"/>
  <c r="C7297" i="4"/>
  <c r="C7281" i="4"/>
  <c r="C7265" i="4"/>
  <c r="C7249" i="4"/>
  <c r="C7233" i="4"/>
  <c r="C7217" i="4"/>
  <c r="C7201" i="4"/>
  <c r="C7185" i="4"/>
  <c r="C7169" i="4"/>
  <c r="C7153" i="4"/>
  <c r="C7137" i="4"/>
  <c r="C7121" i="4"/>
  <c r="C7105" i="4"/>
  <c r="C7089" i="4"/>
  <c r="C7073" i="4"/>
  <c r="C7057" i="4"/>
  <c r="C7041" i="4"/>
  <c r="C7025" i="4"/>
  <c r="C7009" i="4"/>
  <c r="C6993" i="4"/>
  <c r="C6977" i="4"/>
  <c r="C6961" i="4"/>
  <c r="C6945" i="4"/>
  <c r="C6929" i="4"/>
  <c r="C6913" i="4"/>
  <c r="C6897" i="4"/>
  <c r="C6881" i="4"/>
  <c r="C6865" i="4"/>
  <c r="C6849" i="4"/>
  <c r="C6833" i="4"/>
  <c r="C6817" i="4"/>
  <c r="C6801" i="4"/>
  <c r="C6785" i="4"/>
  <c r="C6769" i="4"/>
  <c r="C6753" i="4"/>
  <c r="C6737" i="4"/>
  <c r="C6721" i="4"/>
  <c r="C6705" i="4"/>
  <c r="C6689" i="4"/>
  <c r="C6673" i="4"/>
  <c r="C6657" i="4"/>
  <c r="C6641" i="4"/>
  <c r="C6625" i="4"/>
  <c r="C6609" i="4"/>
  <c r="C6593" i="4"/>
  <c r="C6577" i="4"/>
  <c r="C6561" i="4"/>
  <c r="C6545" i="4"/>
  <c r="C6529" i="4"/>
  <c r="C6513" i="4"/>
  <c r="C6497" i="4"/>
  <c r="C6481" i="4"/>
  <c r="C6465" i="4"/>
  <c r="C6449" i="4"/>
  <c r="C6433" i="4"/>
  <c r="C6417" i="4"/>
  <c r="C6401" i="4"/>
  <c r="C6385" i="4"/>
  <c r="C6369" i="4"/>
  <c r="C6353" i="4"/>
  <c r="C6337" i="4"/>
  <c r="C6321" i="4"/>
  <c r="C6305" i="4"/>
  <c r="C6289" i="4"/>
  <c r="C6273" i="4"/>
  <c r="C6257" i="4"/>
  <c r="C7639" i="4"/>
  <c r="C7612" i="4"/>
  <c r="C7591" i="4"/>
  <c r="C7573" i="4"/>
  <c r="C7555" i="4"/>
  <c r="C7536" i="4"/>
  <c r="C7518" i="4"/>
  <c r="C7500" i="4"/>
  <c r="C7482" i="4"/>
  <c r="C7463" i="4"/>
  <c r="C7445" i="4"/>
  <c r="C7427" i="4"/>
  <c r="C7408" i="4"/>
  <c r="C7392" i="4"/>
  <c r="C7376" i="4"/>
  <c r="C7360" i="4"/>
  <c r="C7344" i="4"/>
  <c r="C7328" i="4"/>
  <c r="C7312" i="4"/>
  <c r="C7296" i="4"/>
  <c r="C7280" i="4"/>
  <c r="C7264" i="4"/>
  <c r="C7248" i="4"/>
  <c r="C7232" i="4"/>
  <c r="C7216" i="4"/>
  <c r="C7200" i="4"/>
  <c r="C7184" i="4"/>
  <c r="C7168" i="4"/>
  <c r="C7152" i="4"/>
  <c r="C7136" i="4"/>
  <c r="C7120" i="4"/>
  <c r="C7104" i="4"/>
  <c r="C7088" i="4"/>
  <c r="C7072" i="4"/>
  <c r="C7056" i="4"/>
  <c r="C7040" i="4"/>
  <c r="C7024" i="4"/>
  <c r="C7008" i="4"/>
  <c r="C6992" i="4"/>
  <c r="C6976" i="4"/>
  <c r="C6960" i="4"/>
  <c r="C6944" i="4"/>
  <c r="C6928" i="4"/>
  <c r="C6912" i="4"/>
  <c r="C6896" i="4"/>
  <c r="C6880" i="4"/>
  <c r="C6864" i="4"/>
  <c r="C6848" i="4"/>
  <c r="C6832" i="4"/>
  <c r="C6816" i="4"/>
  <c r="C6800" i="4"/>
  <c r="C6784" i="4"/>
  <c r="C6768" i="4"/>
  <c r="C6752" i="4"/>
  <c r="C6736" i="4"/>
  <c r="C6720" i="4"/>
  <c r="C6704" i="4"/>
  <c r="C6688" i="4"/>
  <c r="C6672" i="4"/>
  <c r="C6656" i="4"/>
  <c r="C6640" i="4"/>
  <c r="C6624" i="4"/>
  <c r="C6608" i="4"/>
  <c r="C6592" i="4"/>
  <c r="C6576" i="4"/>
  <c r="C6560" i="4"/>
  <c r="C6544" i="4"/>
  <c r="C6528" i="4"/>
  <c r="C6512" i="4"/>
  <c r="C6496" i="4"/>
  <c r="C6480" i="4"/>
  <c r="C6464" i="4"/>
  <c r="C6448" i="4"/>
  <c r="C6432" i="4"/>
  <c r="C6416" i="4"/>
  <c r="C6400" i="4"/>
  <c r="C6384" i="4"/>
  <c r="C6368" i="4"/>
  <c r="C6352" i="4"/>
  <c r="C6336" i="4"/>
  <c r="C6320" i="4"/>
  <c r="C6304" i="4"/>
  <c r="C6288" i="4"/>
  <c r="C6272" i="4"/>
  <c r="C6256" i="4"/>
  <c r="C7638" i="4"/>
  <c r="C7611" i="4"/>
  <c r="C7590" i="4"/>
  <c r="C7572" i="4"/>
  <c r="C7554" i="4"/>
  <c r="C7535" i="4"/>
  <c r="C7517" i="4"/>
  <c r="C7499" i="4"/>
  <c r="C7480" i="4"/>
  <c r="C7462" i="4"/>
  <c r="C7444" i="4"/>
  <c r="C7426" i="4"/>
  <c r="C7407" i="4"/>
  <c r="C7391" i="4"/>
  <c r="C7375" i="4"/>
  <c r="C7359" i="4"/>
  <c r="C7343" i="4"/>
  <c r="C7327" i="4"/>
  <c r="C7311" i="4"/>
  <c r="C7295" i="4"/>
  <c r="C7279" i="4"/>
  <c r="C7263" i="4"/>
  <c r="C7247" i="4"/>
  <c r="C7231" i="4"/>
  <c r="C7215" i="4"/>
  <c r="C7199" i="4"/>
  <c r="C7183" i="4"/>
  <c r="C7167" i="4"/>
  <c r="C7151" i="4"/>
  <c r="C7135" i="4"/>
  <c r="C7119" i="4"/>
  <c r="C7103" i="4"/>
  <c r="C7087" i="4"/>
  <c r="C7071" i="4"/>
  <c r="C7055" i="4"/>
  <c r="C7039" i="4"/>
  <c r="C7023" i="4"/>
  <c r="C7007" i="4"/>
  <c r="C6991" i="4"/>
  <c r="C6975" i="4"/>
  <c r="C6959" i="4"/>
  <c r="C6943" i="4"/>
  <c r="C6927" i="4"/>
  <c r="C6911" i="4"/>
  <c r="C6895" i="4"/>
  <c r="C6879" i="4"/>
  <c r="C6863" i="4"/>
  <c r="C6847" i="4"/>
  <c r="C6831" i="4"/>
  <c r="C6815" i="4"/>
  <c r="C6799" i="4"/>
  <c r="C6783" i="4"/>
  <c r="C6767" i="4"/>
  <c r="C6751" i="4"/>
  <c r="C6735" i="4"/>
  <c r="C6719" i="4"/>
  <c r="C6703" i="4"/>
  <c r="C6687" i="4"/>
  <c r="C6671" i="4"/>
  <c r="C6655" i="4"/>
  <c r="C6639" i="4"/>
  <c r="C6623" i="4"/>
  <c r="C6607" i="4"/>
  <c r="C6591" i="4"/>
  <c r="C6575" i="4"/>
  <c r="C6559" i="4"/>
  <c r="C6543" i="4"/>
  <c r="C6527" i="4"/>
  <c r="C6511" i="4"/>
  <c r="C6495" i="4"/>
  <c r="C6479" i="4"/>
  <c r="C6463" i="4"/>
  <c r="C6447" i="4"/>
  <c r="C6431" i="4"/>
  <c r="C6415" i="4"/>
  <c r="C6399" i="4"/>
  <c r="C6383" i="4"/>
  <c r="C6367" i="4"/>
  <c r="C6351" i="4"/>
  <c r="C6335" i="4"/>
  <c r="C6319" i="4"/>
  <c r="C6303" i="4"/>
  <c r="C6287" i="4"/>
  <c r="C6271" i="4"/>
  <c r="C7634" i="4"/>
  <c r="C7610" i="4"/>
  <c r="C7589" i="4"/>
  <c r="C7571" i="4"/>
  <c r="C7552" i="4"/>
  <c r="C7534" i="4"/>
  <c r="C7516" i="4"/>
  <c r="C7498" i="4"/>
  <c r="C7479" i="4"/>
  <c r="C7461" i="4"/>
  <c r="C7443" i="4"/>
  <c r="C7424" i="4"/>
  <c r="C7406" i="4"/>
  <c r="C7390" i="4"/>
  <c r="C7374" i="4"/>
  <c r="C7358" i="4"/>
  <c r="C7342" i="4"/>
  <c r="C7326" i="4"/>
  <c r="C7310" i="4"/>
  <c r="C7294" i="4"/>
  <c r="C7278" i="4"/>
  <c r="C7262" i="4"/>
  <c r="C7246" i="4"/>
  <c r="C7230" i="4"/>
  <c r="C7214" i="4"/>
  <c r="C7198" i="4"/>
  <c r="C7182" i="4"/>
  <c r="C7166" i="4"/>
  <c r="C7150" i="4"/>
  <c r="C7134" i="4"/>
  <c r="C7118" i="4"/>
  <c r="C7102" i="4"/>
  <c r="C7086" i="4"/>
  <c r="C7070" i="4"/>
  <c r="C7054" i="4"/>
  <c r="C7038" i="4"/>
  <c r="C7022" i="4"/>
  <c r="C7006" i="4"/>
  <c r="C6990" i="4"/>
  <c r="C6974" i="4"/>
  <c r="C6958" i="4"/>
  <c r="C6942" i="4"/>
  <c r="C6926" i="4"/>
  <c r="C6910" i="4"/>
  <c r="C6894" i="4"/>
  <c r="C6878" i="4"/>
  <c r="C6862" i="4"/>
  <c r="C6846" i="4"/>
  <c r="C6830" i="4"/>
  <c r="C6814" i="4"/>
  <c r="C6798" i="4"/>
  <c r="C6782" i="4"/>
  <c r="C6766" i="4"/>
  <c r="C6750" i="4"/>
  <c r="C6734" i="4"/>
  <c r="C6718" i="4"/>
  <c r="C6702" i="4"/>
  <c r="C6686" i="4"/>
  <c r="C6670" i="4"/>
  <c r="C6654" i="4"/>
  <c r="C6638" i="4"/>
  <c r="C6622" i="4"/>
  <c r="C6606" i="4"/>
  <c r="C6590" i="4"/>
  <c r="C6574" i="4"/>
  <c r="C6558" i="4"/>
  <c r="C6542" i="4"/>
  <c r="C6526" i="4"/>
  <c r="C6510" i="4"/>
  <c r="C6494" i="4"/>
  <c r="C6478" i="4"/>
  <c r="C6462" i="4"/>
  <c r="C6446" i="4"/>
  <c r="C6430" i="4"/>
  <c r="C7632" i="4"/>
  <c r="C7341" i="4"/>
  <c r="C7085" i="4"/>
  <c r="C6829" i="4"/>
  <c r="C6573" i="4"/>
  <c r="C6394" i="4"/>
  <c r="C6334" i="4"/>
  <c r="C6300" i="4"/>
  <c r="C6268" i="4"/>
  <c r="C6247" i="4"/>
  <c r="C6230" i="4"/>
  <c r="C6213" i="4"/>
  <c r="C6195" i="4"/>
  <c r="C6178" i="4"/>
  <c r="C6161" i="4"/>
  <c r="C6144" i="4"/>
  <c r="C6127" i="4"/>
  <c r="C6110" i="4"/>
  <c r="C6093" i="4"/>
  <c r="C6076" i="4"/>
  <c r="C6059" i="4"/>
  <c r="C6042" i="4"/>
  <c r="C6025" i="4"/>
  <c r="C6008" i="4"/>
  <c r="C5991" i="4"/>
  <c r="C5975" i="4"/>
  <c r="C5959" i="4"/>
  <c r="C5943" i="4"/>
  <c r="C5927" i="4"/>
  <c r="C5911" i="4"/>
  <c r="C5895" i="4"/>
  <c r="C5879" i="4"/>
  <c r="C5863" i="4"/>
  <c r="C5847" i="4"/>
  <c r="C5831" i="4"/>
  <c r="C5815" i="4"/>
  <c r="C5799" i="4"/>
  <c r="C5783" i="4"/>
  <c r="C5767" i="4"/>
  <c r="C5751" i="4"/>
  <c r="C5735" i="4"/>
  <c r="C5719" i="4"/>
  <c r="C5703" i="4"/>
  <c r="C5687" i="4"/>
  <c r="C5671" i="4"/>
  <c r="C5655" i="4"/>
  <c r="C5639" i="4"/>
  <c r="C5623" i="4"/>
  <c r="C5607" i="4"/>
  <c r="C5591" i="4"/>
  <c r="C5575" i="4"/>
  <c r="C5559" i="4"/>
  <c r="C5543" i="4"/>
  <c r="C5527" i="4"/>
  <c r="C5511" i="4"/>
  <c r="C5495" i="4"/>
  <c r="C5479" i="4"/>
  <c r="C5463" i="4"/>
  <c r="C5447" i="4"/>
  <c r="C5431" i="4"/>
  <c r="C5415" i="4"/>
  <c r="C5399" i="4"/>
  <c r="C5383" i="4"/>
  <c r="C5367" i="4"/>
  <c r="C5351" i="4"/>
  <c r="C5335" i="4"/>
  <c r="C5319" i="4"/>
  <c r="C5303" i="4"/>
  <c r="C5287" i="4"/>
  <c r="C5271" i="4"/>
  <c r="C5255" i="4"/>
  <c r="C5239" i="4"/>
  <c r="C5223" i="4"/>
  <c r="C5207" i="4"/>
  <c r="C7608" i="4"/>
  <c r="C7325" i="4"/>
  <c r="C7069" i="4"/>
  <c r="C6813" i="4"/>
  <c r="C6557" i="4"/>
  <c r="C6389" i="4"/>
  <c r="C6333" i="4"/>
  <c r="C6298" i="4"/>
  <c r="C6267" i="4"/>
  <c r="C6246" i="4"/>
  <c r="C6229" i="4"/>
  <c r="C6211" i="4"/>
  <c r="C6194" i="4"/>
  <c r="C6177" i="4"/>
  <c r="C6160" i="4"/>
  <c r="C6143" i="4"/>
  <c r="C6126" i="4"/>
  <c r="C6109" i="4"/>
  <c r="C6092" i="4"/>
  <c r="C6075" i="4"/>
  <c r="C6058" i="4"/>
  <c r="C6041" i="4"/>
  <c r="C6024" i="4"/>
  <c r="C6007" i="4"/>
  <c r="C5990" i="4"/>
  <c r="C5974" i="4"/>
  <c r="C5958" i="4"/>
  <c r="C5942" i="4"/>
  <c r="C5926" i="4"/>
  <c r="C5910" i="4"/>
  <c r="C5894" i="4"/>
  <c r="C5878" i="4"/>
  <c r="C5862" i="4"/>
  <c r="C5846" i="4"/>
  <c r="C5830" i="4"/>
  <c r="C5814" i="4"/>
  <c r="C5798" i="4"/>
  <c r="C5782" i="4"/>
  <c r="C5766" i="4"/>
  <c r="C5750" i="4"/>
  <c r="C5734" i="4"/>
  <c r="C5718" i="4"/>
  <c r="C5702" i="4"/>
  <c r="C5686" i="4"/>
  <c r="C5670" i="4"/>
  <c r="C5654" i="4"/>
  <c r="C5638" i="4"/>
  <c r="C5622" i="4"/>
  <c r="C5606" i="4"/>
  <c r="C5590" i="4"/>
  <c r="C5574" i="4"/>
  <c r="C5558" i="4"/>
  <c r="C5542" i="4"/>
  <c r="C5526" i="4"/>
  <c r="C5510" i="4"/>
  <c r="C5494" i="4"/>
  <c r="C5478" i="4"/>
  <c r="C5462" i="4"/>
  <c r="C5446" i="4"/>
  <c r="C5430" i="4"/>
  <c r="C5414" i="4"/>
  <c r="C5398" i="4"/>
  <c r="C5382" i="4"/>
  <c r="C5366" i="4"/>
  <c r="C5350" i="4"/>
  <c r="C5334" i="4"/>
  <c r="C5318" i="4"/>
  <c r="C5302" i="4"/>
  <c r="C5286" i="4"/>
  <c r="C5270" i="4"/>
  <c r="C5254" i="4"/>
  <c r="C5238" i="4"/>
  <c r="C5222" i="4"/>
  <c r="C5206" i="4"/>
  <c r="C5190" i="4"/>
  <c r="C5174" i="4"/>
  <c r="C5158" i="4"/>
  <c r="C5142" i="4"/>
  <c r="C5126" i="4"/>
  <c r="C5110" i="4"/>
  <c r="C5094" i="4"/>
  <c r="C5078" i="4"/>
  <c r="C5062" i="4"/>
  <c r="C5046" i="4"/>
  <c r="C5030" i="4"/>
  <c r="C7588" i="4"/>
  <c r="C7309" i="4"/>
  <c r="C7053" i="4"/>
  <c r="C6797" i="4"/>
  <c r="C6541" i="4"/>
  <c r="C6382" i="4"/>
  <c r="C6332" i="4"/>
  <c r="C6297" i="4"/>
  <c r="C6266" i="4"/>
  <c r="C6245" i="4"/>
  <c r="C6227" i="4"/>
  <c r="C6210" i="4"/>
  <c r="C6193" i="4"/>
  <c r="C6176" i="4"/>
  <c r="C6159" i="4"/>
  <c r="C6142" i="4"/>
  <c r="C6125" i="4"/>
  <c r="C6108" i="4"/>
  <c r="C6091" i="4"/>
  <c r="C6074" i="4"/>
  <c r="C6057" i="4"/>
  <c r="C6040" i="4"/>
  <c r="C6023" i="4"/>
  <c r="C6006" i="4"/>
  <c r="C5989" i="4"/>
  <c r="C5973" i="4"/>
  <c r="C5957" i="4"/>
  <c r="C5941" i="4"/>
  <c r="C5925" i="4"/>
  <c r="C5909" i="4"/>
  <c r="C5893" i="4"/>
  <c r="C5877" i="4"/>
  <c r="C5861" i="4"/>
  <c r="C5845" i="4"/>
  <c r="C5829" i="4"/>
  <c r="C5813" i="4"/>
  <c r="C5797" i="4"/>
  <c r="C5781" i="4"/>
  <c r="C5765" i="4"/>
  <c r="C5749" i="4"/>
  <c r="C5733" i="4"/>
  <c r="C5717" i="4"/>
  <c r="C5701" i="4"/>
  <c r="C5685" i="4"/>
  <c r="C5669" i="4"/>
  <c r="C5653" i="4"/>
  <c r="C5637" i="4"/>
  <c r="C5621" i="4"/>
  <c r="C5605" i="4"/>
  <c r="C5589" i="4"/>
  <c r="C5573" i="4"/>
  <c r="C5557" i="4"/>
  <c r="C5541" i="4"/>
  <c r="C5525" i="4"/>
  <c r="C5509" i="4"/>
  <c r="C5493" i="4"/>
  <c r="C5477" i="4"/>
  <c r="C5461" i="4"/>
  <c r="C5445" i="4"/>
  <c r="C5429" i="4"/>
  <c r="C5413" i="4"/>
  <c r="C5397" i="4"/>
  <c r="C5381" i="4"/>
  <c r="C5365" i="4"/>
  <c r="C5349" i="4"/>
  <c r="C5333" i="4"/>
  <c r="C5317" i="4"/>
  <c r="C5301" i="4"/>
  <c r="C5285" i="4"/>
  <c r="C5269" i="4"/>
  <c r="C5253" i="4"/>
  <c r="C5237" i="4"/>
  <c r="C5221" i="4"/>
  <c r="C5205" i="4"/>
  <c r="C5189" i="4"/>
  <c r="C7570" i="4"/>
  <c r="C7293" i="4"/>
  <c r="C7037" i="4"/>
  <c r="C6781" i="4"/>
  <c r="C6525" i="4"/>
  <c r="C6381" i="4"/>
  <c r="C6330" i="4"/>
  <c r="C6294" i="4"/>
  <c r="C6265" i="4"/>
  <c r="C6243" i="4"/>
  <c r="C6226" i="4"/>
  <c r="C6209" i="4"/>
  <c r="C6192" i="4"/>
  <c r="C6175" i="4"/>
  <c r="C6158" i="4"/>
  <c r="C6141" i="4"/>
  <c r="C6124" i="4"/>
  <c r="C6107" i="4"/>
  <c r="C6090" i="4"/>
  <c r="C6073" i="4"/>
  <c r="C6056" i="4"/>
  <c r="C6039" i="4"/>
  <c r="C6022" i="4"/>
  <c r="C6005" i="4"/>
  <c r="C5988" i="4"/>
  <c r="C5972" i="4"/>
  <c r="C5956" i="4"/>
  <c r="C5940" i="4"/>
  <c r="C5924" i="4"/>
  <c r="C5908" i="4"/>
  <c r="C5892" i="4"/>
  <c r="C5876" i="4"/>
  <c r="C5860" i="4"/>
  <c r="C5844" i="4"/>
  <c r="C5828" i="4"/>
  <c r="C5812" i="4"/>
  <c r="C5796" i="4"/>
  <c r="C5780" i="4"/>
  <c r="C5764" i="4"/>
  <c r="C5748" i="4"/>
  <c r="C5732" i="4"/>
  <c r="C5716" i="4"/>
  <c r="C5700" i="4"/>
  <c r="C5684" i="4"/>
  <c r="C5668" i="4"/>
  <c r="C5652" i="4"/>
  <c r="C5636" i="4"/>
  <c r="C5620" i="4"/>
  <c r="C5604" i="4"/>
  <c r="C5588" i="4"/>
  <c r="C5572" i="4"/>
  <c r="C5556" i="4"/>
  <c r="C5540" i="4"/>
  <c r="C5524" i="4"/>
  <c r="C5508" i="4"/>
  <c r="C5492" i="4"/>
  <c r="C5476" i="4"/>
  <c r="C5460" i="4"/>
  <c r="C5444" i="4"/>
  <c r="C5428" i="4"/>
  <c r="C5412" i="4"/>
  <c r="C5396" i="4"/>
  <c r="C5380" i="4"/>
  <c r="C5364" i="4"/>
  <c r="C5348" i="4"/>
  <c r="C5332" i="4"/>
  <c r="C5316" i="4"/>
  <c r="C5300" i="4"/>
  <c r="C5284" i="4"/>
  <c r="C5268" i="4"/>
  <c r="C5252" i="4"/>
  <c r="C5236" i="4"/>
  <c r="C5220" i="4"/>
  <c r="C5204" i="4"/>
  <c r="C5188" i="4"/>
  <c r="C5172" i="4"/>
  <c r="C5156" i="4"/>
  <c r="C5140" i="4"/>
  <c r="C5124" i="4"/>
  <c r="C5108" i="4"/>
  <c r="C5092" i="4"/>
  <c r="C5076" i="4"/>
  <c r="C5060" i="4"/>
  <c r="C5044" i="4"/>
  <c r="C5028" i="4"/>
  <c r="C7551" i="4"/>
  <c r="C7277" i="4"/>
  <c r="C7021" i="4"/>
  <c r="C6765" i="4"/>
  <c r="C6509" i="4"/>
  <c r="C6378" i="4"/>
  <c r="C6326" i="4"/>
  <c r="C6293" i="4"/>
  <c r="C6263" i="4"/>
  <c r="C6242" i="4"/>
  <c r="C6225" i="4"/>
  <c r="C6208" i="4"/>
  <c r="C6191" i="4"/>
  <c r="C6174" i="4"/>
  <c r="C6157" i="4"/>
  <c r="C6140" i="4"/>
  <c r="C6123" i="4"/>
  <c r="C6106" i="4"/>
  <c r="C6089" i="4"/>
  <c r="C6072" i="4"/>
  <c r="C6055" i="4"/>
  <c r="C6038" i="4"/>
  <c r="C6021" i="4"/>
  <c r="C6003" i="4"/>
  <c r="C5987" i="4"/>
  <c r="C5971" i="4"/>
  <c r="C5955" i="4"/>
  <c r="C5939" i="4"/>
  <c r="C5923" i="4"/>
  <c r="C5907" i="4"/>
  <c r="C5891" i="4"/>
  <c r="C5875" i="4"/>
  <c r="C5859" i="4"/>
  <c r="C5843" i="4"/>
  <c r="C5827" i="4"/>
  <c r="C5811" i="4"/>
  <c r="C5795" i="4"/>
  <c r="C5779" i="4"/>
  <c r="C5763" i="4"/>
  <c r="C5747" i="4"/>
  <c r="C5731" i="4"/>
  <c r="C5715" i="4"/>
  <c r="C5699" i="4"/>
  <c r="C5683" i="4"/>
  <c r="C5667" i="4"/>
  <c r="C5651" i="4"/>
  <c r="C5635" i="4"/>
  <c r="C5619" i="4"/>
  <c r="C5603" i="4"/>
  <c r="C5587" i="4"/>
  <c r="C5571" i="4"/>
  <c r="C5555" i="4"/>
  <c r="C5539" i="4"/>
  <c r="C5523" i="4"/>
  <c r="C5507" i="4"/>
  <c r="C5491" i="4"/>
  <c r="C5475" i="4"/>
  <c r="C5459" i="4"/>
  <c r="C5443" i="4"/>
  <c r="C5427" i="4"/>
  <c r="C5411" i="4"/>
  <c r="C5395" i="4"/>
  <c r="C5379" i="4"/>
  <c r="C5363" i="4"/>
  <c r="C5347" i="4"/>
  <c r="C5331" i="4"/>
  <c r="C5315" i="4"/>
  <c r="C5299" i="4"/>
  <c r="C5283" i="4"/>
  <c r="C5267" i="4"/>
  <c r="C5251" i="4"/>
  <c r="C5235" i="4"/>
  <c r="C5219" i="4"/>
  <c r="C5203" i="4"/>
  <c r="C5187" i="4"/>
  <c r="C5171" i="4"/>
  <c r="C5155" i="4"/>
  <c r="C5139" i="4"/>
  <c r="C5123" i="4"/>
  <c r="C5107" i="4"/>
  <c r="C5091" i="4"/>
  <c r="C5075" i="4"/>
  <c r="C5059" i="4"/>
  <c r="C5043" i="4"/>
  <c r="C7533" i="4"/>
  <c r="C7261" i="4"/>
  <c r="C7005" i="4"/>
  <c r="C6749" i="4"/>
  <c r="C6493" i="4"/>
  <c r="C6373" i="4"/>
  <c r="C6325" i="4"/>
  <c r="C6291" i="4"/>
  <c r="C6262" i="4"/>
  <c r="C6241" i="4"/>
  <c r="C6224" i="4"/>
  <c r="C6207" i="4"/>
  <c r="C6190" i="4"/>
  <c r="C6173" i="4"/>
  <c r="C6156" i="4"/>
  <c r="C6139" i="4"/>
  <c r="C6122" i="4"/>
  <c r="C6105" i="4"/>
  <c r="C6088" i="4"/>
  <c r="C6071" i="4"/>
  <c r="C6054" i="4"/>
  <c r="C6037" i="4"/>
  <c r="C6019" i="4"/>
  <c r="C6002" i="4"/>
  <c r="C5986" i="4"/>
  <c r="C5970" i="4"/>
  <c r="C5954" i="4"/>
  <c r="C5938" i="4"/>
  <c r="C5922" i="4"/>
  <c r="C5906" i="4"/>
  <c r="C5890" i="4"/>
  <c r="C5874" i="4"/>
  <c r="C5858" i="4"/>
  <c r="C5842" i="4"/>
  <c r="C5826" i="4"/>
  <c r="C5810" i="4"/>
  <c r="C5794" i="4"/>
  <c r="C5778" i="4"/>
  <c r="C5762" i="4"/>
  <c r="C5746" i="4"/>
  <c r="C5730" i="4"/>
  <c r="C5714" i="4"/>
  <c r="C5698" i="4"/>
  <c r="C5682" i="4"/>
  <c r="C5666" i="4"/>
  <c r="C5650" i="4"/>
  <c r="C5634" i="4"/>
  <c r="C5618" i="4"/>
  <c r="C5602" i="4"/>
  <c r="C5586" i="4"/>
  <c r="C5570" i="4"/>
  <c r="C5554" i="4"/>
  <c r="C5538" i="4"/>
  <c r="C5522" i="4"/>
  <c r="C5506" i="4"/>
  <c r="C5490" i="4"/>
  <c r="C5474" i="4"/>
  <c r="C5458" i="4"/>
  <c r="C5442" i="4"/>
  <c r="C5426" i="4"/>
  <c r="C5410" i="4"/>
  <c r="C5394" i="4"/>
  <c r="C5378" i="4"/>
  <c r="C5362" i="4"/>
  <c r="C5346" i="4"/>
  <c r="C5330" i="4"/>
  <c r="C5314" i="4"/>
  <c r="C5298" i="4"/>
  <c r="C5282" i="4"/>
  <c r="C5266" i="4"/>
  <c r="C5250" i="4"/>
  <c r="C5234" i="4"/>
  <c r="C5218" i="4"/>
  <c r="C5202" i="4"/>
  <c r="C5186" i="4"/>
  <c r="C5170" i="4"/>
  <c r="C5154" i="4"/>
  <c r="C5138" i="4"/>
  <c r="C5122" i="4"/>
  <c r="C5106" i="4"/>
  <c r="C5090" i="4"/>
  <c r="C5074" i="4"/>
  <c r="C7515" i="4"/>
  <c r="C7245" i="4"/>
  <c r="C6989" i="4"/>
  <c r="C6733" i="4"/>
  <c r="C6477" i="4"/>
  <c r="C6366" i="4"/>
  <c r="C6323" i="4"/>
  <c r="C6286" i="4"/>
  <c r="C6261" i="4"/>
  <c r="C6240" i="4"/>
  <c r="C6223" i="4"/>
  <c r="C6206" i="4"/>
  <c r="C6189" i="4"/>
  <c r="C6172" i="4"/>
  <c r="C6155" i="4"/>
  <c r="C6138" i="4"/>
  <c r="C6121" i="4"/>
  <c r="C6104" i="4"/>
  <c r="C6087" i="4"/>
  <c r="C6070" i="4"/>
  <c r="C6053" i="4"/>
  <c r="C6035" i="4"/>
  <c r="C6018" i="4"/>
  <c r="C6001" i="4"/>
  <c r="C5985" i="4"/>
  <c r="C5969" i="4"/>
  <c r="C5953" i="4"/>
  <c r="C5937" i="4"/>
  <c r="C5921" i="4"/>
  <c r="C5905" i="4"/>
  <c r="C5889" i="4"/>
  <c r="C5873" i="4"/>
  <c r="C5857" i="4"/>
  <c r="C5841" i="4"/>
  <c r="C5825" i="4"/>
  <c r="C5809" i="4"/>
  <c r="C5793" i="4"/>
  <c r="C5777" i="4"/>
  <c r="C5761" i="4"/>
  <c r="C5745" i="4"/>
  <c r="C5729" i="4"/>
  <c r="C5713" i="4"/>
  <c r="C5697" i="4"/>
  <c r="C5681" i="4"/>
  <c r="C5665" i="4"/>
  <c r="C5649" i="4"/>
  <c r="C5633" i="4"/>
  <c r="C5617" i="4"/>
  <c r="C5601" i="4"/>
  <c r="C5585" i="4"/>
  <c r="C5569" i="4"/>
  <c r="C5553" i="4"/>
  <c r="C5537" i="4"/>
  <c r="C5521" i="4"/>
  <c r="C5505" i="4"/>
  <c r="C5489" i="4"/>
  <c r="C5473" i="4"/>
  <c r="C5457" i="4"/>
  <c r="C5441" i="4"/>
  <c r="C5425" i="4"/>
  <c r="C5409" i="4"/>
  <c r="C5393" i="4"/>
  <c r="C5377" i="4"/>
  <c r="C5361" i="4"/>
  <c r="C5345" i="4"/>
  <c r="C5329" i="4"/>
  <c r="C5313" i="4"/>
  <c r="C5297" i="4"/>
  <c r="C5281" i="4"/>
  <c r="C5265" i="4"/>
  <c r="C5249" i="4"/>
  <c r="C5233" i="4"/>
  <c r="C5217" i="4"/>
  <c r="C5201" i="4"/>
  <c r="C5185" i="4"/>
  <c r="C5169" i="4"/>
  <c r="C5153" i="4"/>
  <c r="C7496" i="4"/>
  <c r="C7229" i="4"/>
  <c r="C6973" i="4"/>
  <c r="C6717" i="4"/>
  <c r="C6461" i="4"/>
  <c r="C6365" i="4"/>
  <c r="C6318" i="4"/>
  <c r="C6285" i="4"/>
  <c r="C6259" i="4"/>
  <c r="C6239" i="4"/>
  <c r="C6222" i="4"/>
  <c r="C6205" i="4"/>
  <c r="C6188" i="4"/>
  <c r="C6171" i="4"/>
  <c r="C6154" i="4"/>
  <c r="C6137" i="4"/>
  <c r="C6120" i="4"/>
  <c r="C6103" i="4"/>
  <c r="C6086" i="4"/>
  <c r="C6069" i="4"/>
  <c r="C6051" i="4"/>
  <c r="C6034" i="4"/>
  <c r="C6017" i="4"/>
  <c r="C6000" i="4"/>
  <c r="C5984" i="4"/>
  <c r="C5968" i="4"/>
  <c r="C5952" i="4"/>
  <c r="C5936" i="4"/>
  <c r="C5920" i="4"/>
  <c r="C5904" i="4"/>
  <c r="C5888" i="4"/>
  <c r="C5872" i="4"/>
  <c r="C5856" i="4"/>
  <c r="C5840" i="4"/>
  <c r="C5824" i="4"/>
  <c r="C5808" i="4"/>
  <c r="C5792" i="4"/>
  <c r="C5776" i="4"/>
  <c r="C5760" i="4"/>
  <c r="C5744" i="4"/>
  <c r="C5728" i="4"/>
  <c r="C5712" i="4"/>
  <c r="C5696" i="4"/>
  <c r="C5680" i="4"/>
  <c r="C5664" i="4"/>
  <c r="C5648" i="4"/>
  <c r="C5632" i="4"/>
  <c r="C5616" i="4"/>
  <c r="C5600" i="4"/>
  <c r="C5584" i="4"/>
  <c r="C5568" i="4"/>
  <c r="C5552" i="4"/>
  <c r="C5536" i="4"/>
  <c r="C5520" i="4"/>
  <c r="C5504" i="4"/>
  <c r="C5488" i="4"/>
  <c r="C5472" i="4"/>
  <c r="C5456" i="4"/>
  <c r="C5440" i="4"/>
  <c r="C5424" i="4"/>
  <c r="C5408" i="4"/>
  <c r="C5392" i="4"/>
  <c r="C5376" i="4"/>
  <c r="C5360" i="4"/>
  <c r="C5344" i="4"/>
  <c r="C5328" i="4"/>
  <c r="C5312" i="4"/>
  <c r="C5296" i="4"/>
  <c r="C5280" i="4"/>
  <c r="C5264" i="4"/>
  <c r="C5248" i="4"/>
  <c r="C5232" i="4"/>
  <c r="C5216" i="4"/>
  <c r="C5200" i="4"/>
  <c r="C5184" i="4"/>
  <c r="C5168" i="4"/>
  <c r="C5152" i="4"/>
  <c r="C7478" i="4"/>
  <c r="C7213" i="4"/>
  <c r="C6957" i="4"/>
  <c r="C6701" i="4"/>
  <c r="C6445" i="4"/>
  <c r="C6362" i="4"/>
  <c r="C6317" i="4"/>
  <c r="C6284" i="4"/>
  <c r="C6255" i="4"/>
  <c r="C6238" i="4"/>
  <c r="C6221" i="4"/>
  <c r="C6204" i="4"/>
  <c r="C6187" i="4"/>
  <c r="C6170" i="4"/>
  <c r="C6153" i="4"/>
  <c r="C6136" i="4"/>
  <c r="C6119" i="4"/>
  <c r="C6102" i="4"/>
  <c r="C6085" i="4"/>
  <c r="C6067" i="4"/>
  <c r="C6050" i="4"/>
  <c r="C6033" i="4"/>
  <c r="C6016" i="4"/>
  <c r="C5999" i="4"/>
  <c r="C5983" i="4"/>
  <c r="C5967" i="4"/>
  <c r="C5951" i="4"/>
  <c r="C5935" i="4"/>
  <c r="C5919" i="4"/>
  <c r="C5903" i="4"/>
  <c r="C5887" i="4"/>
  <c r="C5871" i="4"/>
  <c r="C5855" i="4"/>
  <c r="C5839" i="4"/>
  <c r="C5823" i="4"/>
  <c r="C5807" i="4"/>
  <c r="C5791" i="4"/>
  <c r="C5775" i="4"/>
  <c r="C5759" i="4"/>
  <c r="C5743" i="4"/>
  <c r="C5727" i="4"/>
  <c r="C5711" i="4"/>
  <c r="C5695" i="4"/>
  <c r="C5679" i="4"/>
  <c r="C5663" i="4"/>
  <c r="C5647" i="4"/>
  <c r="C5631" i="4"/>
  <c r="C5615" i="4"/>
  <c r="C5599" i="4"/>
  <c r="C5583" i="4"/>
  <c r="C5567" i="4"/>
  <c r="C5551" i="4"/>
  <c r="C5535" i="4"/>
  <c r="C5519" i="4"/>
  <c r="C5503" i="4"/>
  <c r="C5487" i="4"/>
  <c r="C5471" i="4"/>
  <c r="C5455" i="4"/>
  <c r="C5439" i="4"/>
  <c r="C5423" i="4"/>
  <c r="C5407" i="4"/>
  <c r="C5391" i="4"/>
  <c r="C5375" i="4"/>
  <c r="C5359" i="4"/>
  <c r="C5343" i="4"/>
  <c r="C5327" i="4"/>
  <c r="C5311" i="4"/>
  <c r="C5295" i="4"/>
  <c r="C5279" i="4"/>
  <c r="C5263" i="4"/>
  <c r="C5247" i="4"/>
  <c r="C5231" i="4"/>
  <c r="C5215" i="4"/>
  <c r="C5199" i="4"/>
  <c r="C5183" i="4"/>
  <c r="C5167" i="4"/>
  <c r="C5151" i="4"/>
  <c r="C5135" i="4"/>
  <c r="C5119" i="4"/>
  <c r="C5103" i="4"/>
  <c r="C5087" i="4"/>
  <c r="C5071" i="4"/>
  <c r="C5055" i="4"/>
  <c r="C5039" i="4"/>
  <c r="C5023" i="4"/>
  <c r="C5007" i="4"/>
  <c r="C4991" i="4"/>
  <c r="C4975" i="4"/>
  <c r="C4959" i="4"/>
  <c r="C4943" i="4"/>
  <c r="C4927" i="4"/>
  <c r="C4911" i="4"/>
  <c r="C4895" i="4"/>
  <c r="C4879" i="4"/>
  <c r="C4863" i="4"/>
  <c r="C4847" i="4"/>
  <c r="C4831" i="4"/>
  <c r="C4815" i="4"/>
  <c r="C4799" i="4"/>
  <c r="C4783" i="4"/>
  <c r="C4767" i="4"/>
  <c r="C4751" i="4"/>
  <c r="C4735" i="4"/>
  <c r="C4719" i="4"/>
  <c r="C4703" i="4"/>
  <c r="C4687" i="4"/>
  <c r="C4671" i="4"/>
  <c r="C7460" i="4"/>
  <c r="C7197" i="4"/>
  <c r="C6941" i="4"/>
  <c r="C6685" i="4"/>
  <c r="C6429" i="4"/>
  <c r="C6358" i="4"/>
  <c r="C6316" i="4"/>
  <c r="C6282" i="4"/>
  <c r="C6254" i="4"/>
  <c r="C6237" i="4"/>
  <c r="C6220" i="4"/>
  <c r="C6203" i="4"/>
  <c r="C6186" i="4"/>
  <c r="C6169" i="4"/>
  <c r="C6152" i="4"/>
  <c r="C6135" i="4"/>
  <c r="C6118" i="4"/>
  <c r="C6101" i="4"/>
  <c r="C6083" i="4"/>
  <c r="C6066" i="4"/>
  <c r="C6049" i="4"/>
  <c r="C6032" i="4"/>
  <c r="C6015" i="4"/>
  <c r="C5998" i="4"/>
  <c r="C5982" i="4"/>
  <c r="C5966" i="4"/>
  <c r="C5950" i="4"/>
  <c r="C5934" i="4"/>
  <c r="C5918" i="4"/>
  <c r="C5902" i="4"/>
  <c r="C5886" i="4"/>
  <c r="C5870" i="4"/>
  <c r="C5854" i="4"/>
  <c r="C5838" i="4"/>
  <c r="C5822" i="4"/>
  <c r="C5806" i="4"/>
  <c r="C5790" i="4"/>
  <c r="C5774" i="4"/>
  <c r="C5758" i="4"/>
  <c r="C5742" i="4"/>
  <c r="C5726" i="4"/>
  <c r="C5710" i="4"/>
  <c r="C5694" i="4"/>
  <c r="C5678" i="4"/>
  <c r="C5662" i="4"/>
  <c r="C5646" i="4"/>
  <c r="C5630" i="4"/>
  <c r="C5614" i="4"/>
  <c r="C5598" i="4"/>
  <c r="C5582" i="4"/>
  <c r="C5566" i="4"/>
  <c r="C5550" i="4"/>
  <c r="C5534" i="4"/>
  <c r="C5518" i="4"/>
  <c r="C5502" i="4"/>
  <c r="C5486" i="4"/>
  <c r="C5470" i="4"/>
  <c r="C5454" i="4"/>
  <c r="C5438" i="4"/>
  <c r="C5422" i="4"/>
  <c r="C5406" i="4"/>
  <c r="C5390" i="4"/>
  <c r="C5374" i="4"/>
  <c r="C5358" i="4"/>
  <c r="C5342" i="4"/>
  <c r="C5326" i="4"/>
  <c r="C5310" i="4"/>
  <c r="C5294" i="4"/>
  <c r="C5278" i="4"/>
  <c r="C5262" i="4"/>
  <c r="C5246" i="4"/>
  <c r="C5230" i="4"/>
  <c r="C5214" i="4"/>
  <c r="C5198" i="4"/>
  <c r="C5182" i="4"/>
  <c r="C7442" i="4"/>
  <c r="C7181" i="4"/>
  <c r="C6925" i="4"/>
  <c r="C6669" i="4"/>
  <c r="C6426" i="4"/>
  <c r="C6357" i="4"/>
  <c r="C6314" i="4"/>
  <c r="C6281" i="4"/>
  <c r="C6253" i="4"/>
  <c r="C6236" i="4"/>
  <c r="C6219" i="4"/>
  <c r="C6202" i="4"/>
  <c r="C6185" i="4"/>
  <c r="C6168" i="4"/>
  <c r="C6151" i="4"/>
  <c r="C6134" i="4"/>
  <c r="C6117" i="4"/>
  <c r="C6099" i="4"/>
  <c r="C6082" i="4"/>
  <c r="C6065" i="4"/>
  <c r="C6048" i="4"/>
  <c r="C6031" i="4"/>
  <c r="C6014" i="4"/>
  <c r="C5997" i="4"/>
  <c r="C5981" i="4"/>
  <c r="C5965" i="4"/>
  <c r="C5949" i="4"/>
  <c r="C5933" i="4"/>
  <c r="C5917" i="4"/>
  <c r="C5901" i="4"/>
  <c r="C5885" i="4"/>
  <c r="C5869" i="4"/>
  <c r="C5853" i="4"/>
  <c r="C5837" i="4"/>
  <c r="C5821" i="4"/>
  <c r="C5805" i="4"/>
  <c r="C5789" i="4"/>
  <c r="C5773" i="4"/>
  <c r="C5757" i="4"/>
  <c r="C5741" i="4"/>
  <c r="C5725" i="4"/>
  <c r="C5709" i="4"/>
  <c r="C5693" i="4"/>
  <c r="C5677" i="4"/>
  <c r="C5661" i="4"/>
  <c r="C5645" i="4"/>
  <c r="C5629" i="4"/>
  <c r="C5613" i="4"/>
  <c r="C5597" i="4"/>
  <c r="C5581" i="4"/>
  <c r="C5565" i="4"/>
  <c r="C5549" i="4"/>
  <c r="C5533" i="4"/>
  <c r="C5517" i="4"/>
  <c r="C5501" i="4"/>
  <c r="C5485" i="4"/>
  <c r="C5469" i="4"/>
  <c r="C5453" i="4"/>
  <c r="C5437" i="4"/>
  <c r="C5421" i="4"/>
  <c r="C5405" i="4"/>
  <c r="C5389" i="4"/>
  <c r="C5373" i="4"/>
  <c r="C5357" i="4"/>
  <c r="C5341" i="4"/>
  <c r="C5325" i="4"/>
  <c r="C5309" i="4"/>
  <c r="C5293" i="4"/>
  <c r="C5277" i="4"/>
  <c r="C5261" i="4"/>
  <c r="C5245" i="4"/>
  <c r="C5229" i="4"/>
  <c r="C5213" i="4"/>
  <c r="C5197" i="4"/>
  <c r="C5181" i="4"/>
  <c r="C5165" i="4"/>
  <c r="C5149" i="4"/>
  <c r="C5133" i="4"/>
  <c r="C5117" i="4"/>
  <c r="C5101" i="4"/>
  <c r="C5085" i="4"/>
  <c r="C5069" i="4"/>
  <c r="C5053" i="4"/>
  <c r="C5037" i="4"/>
  <c r="C5021" i="4"/>
  <c r="C7423" i="4"/>
  <c r="C7165" i="4"/>
  <c r="C6909" i="4"/>
  <c r="C6653" i="4"/>
  <c r="C6414" i="4"/>
  <c r="C6350" i="4"/>
  <c r="C6310" i="4"/>
  <c r="C6278" i="4"/>
  <c r="C6252" i="4"/>
  <c r="C6235" i="4"/>
  <c r="C6218" i="4"/>
  <c r="C6201" i="4"/>
  <c r="C6184" i="4"/>
  <c r="C6167" i="4"/>
  <c r="C6150" i="4"/>
  <c r="C6133" i="4"/>
  <c r="C6115" i="4"/>
  <c r="C6098" i="4"/>
  <c r="C6081" i="4"/>
  <c r="C6064" i="4"/>
  <c r="C6047" i="4"/>
  <c r="C6030" i="4"/>
  <c r="C6013" i="4"/>
  <c r="C5996" i="4"/>
  <c r="C5980" i="4"/>
  <c r="C5964" i="4"/>
  <c r="C5948" i="4"/>
  <c r="C5932" i="4"/>
  <c r="C5916" i="4"/>
  <c r="C5900" i="4"/>
  <c r="C5884" i="4"/>
  <c r="C5868" i="4"/>
  <c r="C5852" i="4"/>
  <c r="C5836" i="4"/>
  <c r="C5820" i="4"/>
  <c r="C5804" i="4"/>
  <c r="C5788" i="4"/>
  <c r="C5772" i="4"/>
  <c r="C5756" i="4"/>
  <c r="C5740" i="4"/>
  <c r="C5724" i="4"/>
  <c r="C5708" i="4"/>
  <c r="C5692" i="4"/>
  <c r="C5676" i="4"/>
  <c r="C5660" i="4"/>
  <c r="C5644" i="4"/>
  <c r="C5628" i="4"/>
  <c r="C5612" i="4"/>
  <c r="C5596" i="4"/>
  <c r="C5580" i="4"/>
  <c r="C5564" i="4"/>
  <c r="C5548" i="4"/>
  <c r="C5532" i="4"/>
  <c r="C5516" i="4"/>
  <c r="C5500" i="4"/>
  <c r="C5484" i="4"/>
  <c r="C5468" i="4"/>
  <c r="C5452" i="4"/>
  <c r="C5436" i="4"/>
  <c r="C5420" i="4"/>
  <c r="C5404" i="4"/>
  <c r="C5388" i="4"/>
  <c r="C5372" i="4"/>
  <c r="C5356" i="4"/>
  <c r="C5340" i="4"/>
  <c r="C5324" i="4"/>
  <c r="C5308" i="4"/>
  <c r="C5292" i="4"/>
  <c r="C5276" i="4"/>
  <c r="C5260" i="4"/>
  <c r="C5244" i="4"/>
  <c r="C5228" i="4"/>
  <c r="C5212" i="4"/>
  <c r="C5196" i="4"/>
  <c r="C5180" i="4"/>
  <c r="C5164" i="4"/>
  <c r="C5148" i="4"/>
  <c r="C5132" i="4"/>
  <c r="C5116" i="4"/>
  <c r="C5100" i="4"/>
  <c r="C5084" i="4"/>
  <c r="C5068" i="4"/>
  <c r="C5052" i="4"/>
  <c r="C5036" i="4"/>
  <c r="C5020" i="4"/>
  <c r="C7405" i="4"/>
  <c r="C7149" i="4"/>
  <c r="C6893" i="4"/>
  <c r="C6637" i="4"/>
  <c r="C6413" i="4"/>
  <c r="C6349" i="4"/>
  <c r="C6309" i="4"/>
  <c r="C6277" i="4"/>
  <c r="C6251" i="4"/>
  <c r="C6234" i="4"/>
  <c r="C6217" i="4"/>
  <c r="C6200" i="4"/>
  <c r="C6183" i="4"/>
  <c r="C6166" i="4"/>
  <c r="C6149" i="4"/>
  <c r="C6131" i="4"/>
  <c r="C6114" i="4"/>
  <c r="C6097" i="4"/>
  <c r="C6080" i="4"/>
  <c r="C6063" i="4"/>
  <c r="C6046" i="4"/>
  <c r="C6029" i="4"/>
  <c r="C6012" i="4"/>
  <c r="C5995" i="4"/>
  <c r="C5979" i="4"/>
  <c r="C5963" i="4"/>
  <c r="C5947" i="4"/>
  <c r="C5931" i="4"/>
  <c r="C5915" i="4"/>
  <c r="C5899" i="4"/>
  <c r="C5883" i="4"/>
  <c r="C5867" i="4"/>
  <c r="C5851" i="4"/>
  <c r="C5835" i="4"/>
  <c r="C5819" i="4"/>
  <c r="C5803" i="4"/>
  <c r="C5787" i="4"/>
  <c r="C5771" i="4"/>
  <c r="C5755" i="4"/>
  <c r="C5739" i="4"/>
  <c r="C5723" i="4"/>
  <c r="C5707" i="4"/>
  <c r="C5691" i="4"/>
  <c r="C5675" i="4"/>
  <c r="C5659" i="4"/>
  <c r="C5643" i="4"/>
  <c r="C5627" i="4"/>
  <c r="C5611" i="4"/>
  <c r="C5595" i="4"/>
  <c r="C5579" i="4"/>
  <c r="C5563" i="4"/>
  <c r="C5547" i="4"/>
  <c r="C5531" i="4"/>
  <c r="C5515" i="4"/>
  <c r="C5499" i="4"/>
  <c r="C5483" i="4"/>
  <c r="C5467" i="4"/>
  <c r="C5451" i="4"/>
  <c r="C5435" i="4"/>
  <c r="C5419" i="4"/>
  <c r="C5403" i="4"/>
  <c r="C5387" i="4"/>
  <c r="C5371" i="4"/>
  <c r="C5355" i="4"/>
  <c r="C5339" i="4"/>
  <c r="C5323" i="4"/>
  <c r="C5307" i="4"/>
  <c r="C5291" i="4"/>
  <c r="C5275" i="4"/>
  <c r="C5259" i="4"/>
  <c r="C5243" i="4"/>
  <c r="C5227" i="4"/>
  <c r="C5211" i="4"/>
  <c r="C5195" i="4"/>
  <c r="C5179" i="4"/>
  <c r="C5163" i="4"/>
  <c r="C5147" i="4"/>
  <c r="C5131" i="4"/>
  <c r="C5115" i="4"/>
  <c r="C5099" i="4"/>
  <c r="C5083" i="4"/>
  <c r="C5067" i="4"/>
  <c r="C5051" i="4"/>
  <c r="C7389" i="4"/>
  <c r="C7133" i="4"/>
  <c r="C6877" i="4"/>
  <c r="C6621" i="4"/>
  <c r="C6410" i="4"/>
  <c r="C6346" i="4"/>
  <c r="C6307" i="4"/>
  <c r="C6275" i="4"/>
  <c r="C6250" i="4"/>
  <c r="C6233" i="4"/>
  <c r="C6216" i="4"/>
  <c r="C6199" i="4"/>
  <c r="C6182" i="4"/>
  <c r="C6165" i="4"/>
  <c r="C6147" i="4"/>
  <c r="C6130" i="4"/>
  <c r="C6113" i="4"/>
  <c r="C6096" i="4"/>
  <c r="C6079" i="4"/>
  <c r="C6062" i="4"/>
  <c r="C6045" i="4"/>
  <c r="C6028" i="4"/>
  <c r="C6011" i="4"/>
  <c r="C5994" i="4"/>
  <c r="C5978" i="4"/>
  <c r="C5962" i="4"/>
  <c r="C5946" i="4"/>
  <c r="C5930" i="4"/>
  <c r="C5914" i="4"/>
  <c r="C5898" i="4"/>
  <c r="C5882" i="4"/>
  <c r="C5866" i="4"/>
  <c r="C5850" i="4"/>
  <c r="C5834" i="4"/>
  <c r="C5818" i="4"/>
  <c r="C5802" i="4"/>
  <c r="C5786" i="4"/>
  <c r="C5770" i="4"/>
  <c r="C5754" i="4"/>
  <c r="C5738" i="4"/>
  <c r="C5722" i="4"/>
  <c r="C5706" i="4"/>
  <c r="C5690" i="4"/>
  <c r="C5674" i="4"/>
  <c r="C5658" i="4"/>
  <c r="C5642" i="4"/>
  <c r="C5626" i="4"/>
  <c r="C5610" i="4"/>
  <c r="C5594" i="4"/>
  <c r="C5578" i="4"/>
  <c r="C5562" i="4"/>
  <c r="C5546" i="4"/>
  <c r="C5530" i="4"/>
  <c r="C5514" i="4"/>
  <c r="C5498" i="4"/>
  <c r="C5482" i="4"/>
  <c r="C5466" i="4"/>
  <c r="C5450" i="4"/>
  <c r="C5434" i="4"/>
  <c r="C5418" i="4"/>
  <c r="C5402" i="4"/>
  <c r="C5386" i="4"/>
  <c r="C5370" i="4"/>
  <c r="C5354" i="4"/>
  <c r="C5338" i="4"/>
  <c r="C5322" i="4"/>
  <c r="C5306" i="4"/>
  <c r="C5290" i="4"/>
  <c r="C5274" i="4"/>
  <c r="C5258" i="4"/>
  <c r="C5242" i="4"/>
  <c r="C5226" i="4"/>
  <c r="C5210" i="4"/>
  <c r="C5194" i="4"/>
  <c r="C5178" i="4"/>
  <c r="C5162" i="4"/>
  <c r="C5146" i="4"/>
  <c r="C5130" i="4"/>
  <c r="C5114" i="4"/>
  <c r="C5098" i="4"/>
  <c r="C5082" i="4"/>
  <c r="C5066" i="4"/>
  <c r="C7373" i="4"/>
  <c r="C7117" i="4"/>
  <c r="C6861" i="4"/>
  <c r="C6605" i="4"/>
  <c r="C6398" i="4"/>
  <c r="C6342" i="4"/>
  <c r="C6302" i="4"/>
  <c r="C6270" i="4"/>
  <c r="C6249" i="4"/>
  <c r="C6232" i="4"/>
  <c r="C6215" i="4"/>
  <c r="C6198" i="4"/>
  <c r="C6181" i="4"/>
  <c r="C6163" i="4"/>
  <c r="C6146" i="4"/>
  <c r="C6129" i="4"/>
  <c r="C6112" i="4"/>
  <c r="C6095" i="4"/>
  <c r="C6078" i="4"/>
  <c r="C6061" i="4"/>
  <c r="C6044" i="4"/>
  <c r="C6027" i="4"/>
  <c r="C6010" i="4"/>
  <c r="C5993" i="4"/>
  <c r="C5977" i="4"/>
  <c r="C5961" i="4"/>
  <c r="C5945" i="4"/>
  <c r="C5929" i="4"/>
  <c r="C5913" i="4"/>
  <c r="C5897" i="4"/>
  <c r="C5881" i="4"/>
  <c r="C5865" i="4"/>
  <c r="C5849" i="4"/>
  <c r="C5833" i="4"/>
  <c r="C5817" i="4"/>
  <c r="C5801" i="4"/>
  <c r="C5785" i="4"/>
  <c r="C5769" i="4"/>
  <c r="C5753" i="4"/>
  <c r="C5737" i="4"/>
  <c r="C5721" i="4"/>
  <c r="C5705" i="4"/>
  <c r="C5689" i="4"/>
  <c r="C5673" i="4"/>
  <c r="C5657" i="4"/>
  <c r="C5641" i="4"/>
  <c r="C5625" i="4"/>
  <c r="C5609" i="4"/>
  <c r="C5593" i="4"/>
  <c r="C5577" i="4"/>
  <c r="C5561" i="4"/>
  <c r="C5545" i="4"/>
  <c r="C5529" i="4"/>
  <c r="C5513" i="4"/>
  <c r="C5497" i="4"/>
  <c r="C5481" i="4"/>
  <c r="C5465" i="4"/>
  <c r="C5449" i="4"/>
  <c r="C5433" i="4"/>
  <c r="C5417" i="4"/>
  <c r="C5401" i="4"/>
  <c r="C5385" i="4"/>
  <c r="C5369" i="4"/>
  <c r="C5353" i="4"/>
  <c r="C5337" i="4"/>
  <c r="C5321" i="4"/>
  <c r="C5305" i="4"/>
  <c r="C5289" i="4"/>
  <c r="C5273" i="4"/>
  <c r="C5257" i="4"/>
  <c r="C5241" i="4"/>
  <c r="C5225" i="4"/>
  <c r="C5209" i="4"/>
  <c r="C5193" i="4"/>
  <c r="C7357" i="4"/>
  <c r="C6111" i="4"/>
  <c r="C5848" i="4"/>
  <c r="C5592" i="4"/>
  <c r="C5336" i="4"/>
  <c r="C5161" i="4"/>
  <c r="C5121" i="4"/>
  <c r="C5086" i="4"/>
  <c r="C5050" i="4"/>
  <c r="C5026" i="4"/>
  <c r="C5006" i="4"/>
  <c r="C4989" i="4"/>
  <c r="C4972" i="4"/>
  <c r="C4955" i="4"/>
  <c r="C4938" i="4"/>
  <c r="C4921" i="4"/>
  <c r="C4904" i="4"/>
  <c r="C4887" i="4"/>
  <c r="C4870" i="4"/>
  <c r="C4853" i="4"/>
  <c r="C4836" i="4"/>
  <c r="C4819" i="4"/>
  <c r="C4802" i="4"/>
  <c r="C4785" i="4"/>
  <c r="C4768" i="4"/>
  <c r="C4750" i="4"/>
  <c r="C4733" i="4"/>
  <c r="C4716" i="4"/>
  <c r="C4699" i="4"/>
  <c r="C4682" i="4"/>
  <c r="C4665" i="4"/>
  <c r="C4649" i="4"/>
  <c r="C4633" i="4"/>
  <c r="C4617" i="4"/>
  <c r="C4601" i="4"/>
  <c r="C4585" i="4"/>
  <c r="C4569" i="4"/>
  <c r="C4553" i="4"/>
  <c r="C4537" i="4"/>
  <c r="C4521" i="4"/>
  <c r="C4505" i="4"/>
  <c r="C4489" i="4"/>
  <c r="C4473" i="4"/>
  <c r="C4457" i="4"/>
  <c r="C4441" i="4"/>
  <c r="C4425" i="4"/>
  <c r="C4409" i="4"/>
  <c r="C4393" i="4"/>
  <c r="C4377" i="4"/>
  <c r="C4361" i="4"/>
  <c r="C4345" i="4"/>
  <c r="C4329" i="4"/>
  <c r="C4313" i="4"/>
  <c r="C4297" i="4"/>
  <c r="C4281" i="4"/>
  <c r="C4265" i="4"/>
  <c r="C4249" i="4"/>
  <c r="C4233" i="4"/>
  <c r="C4217" i="4"/>
  <c r="C4201" i="4"/>
  <c r="C4185" i="4"/>
  <c r="C4169" i="4"/>
  <c r="C4153" i="4"/>
  <c r="C4137" i="4"/>
  <c r="C4121" i="4"/>
  <c r="C4105" i="4"/>
  <c r="C4089" i="4"/>
  <c r="C4073" i="4"/>
  <c r="C4057" i="4"/>
  <c r="C4041" i="4"/>
  <c r="C4025" i="4"/>
  <c r="C4009" i="4"/>
  <c r="C3993" i="4"/>
  <c r="C3977" i="4"/>
  <c r="C3961" i="4"/>
  <c r="C3945" i="4"/>
  <c r="C7101" i="4"/>
  <c r="C6094" i="4"/>
  <c r="C5832" i="4"/>
  <c r="C5576" i="4"/>
  <c r="C5320" i="4"/>
  <c r="C5160" i="4"/>
  <c r="C5120" i="4"/>
  <c r="C5081" i="4"/>
  <c r="C5049" i="4"/>
  <c r="C5025" i="4"/>
  <c r="C5005" i="4"/>
  <c r="C4988" i="4"/>
  <c r="C4971" i="4"/>
  <c r="C4954" i="4"/>
  <c r="C4937" i="4"/>
  <c r="C4920" i="4"/>
  <c r="C4903" i="4"/>
  <c r="C4886" i="4"/>
  <c r="C4869" i="4"/>
  <c r="C4852" i="4"/>
  <c r="C4835" i="4"/>
  <c r="C4818" i="4"/>
  <c r="C4801" i="4"/>
  <c r="C4784" i="4"/>
  <c r="C4766" i="4"/>
  <c r="C4749" i="4"/>
  <c r="C4732" i="4"/>
  <c r="C4715" i="4"/>
  <c r="C4698" i="4"/>
  <c r="C4681" i="4"/>
  <c r="C4664" i="4"/>
  <c r="C4648" i="4"/>
  <c r="C4632" i="4"/>
  <c r="C4616" i="4"/>
  <c r="C4600" i="4"/>
  <c r="C4584" i="4"/>
  <c r="C4568" i="4"/>
  <c r="C4552" i="4"/>
  <c r="C4536" i="4"/>
  <c r="C4520" i="4"/>
  <c r="C4504" i="4"/>
  <c r="C4488" i="4"/>
  <c r="C4472" i="4"/>
  <c r="C4456" i="4"/>
  <c r="C4440" i="4"/>
  <c r="C4424" i="4"/>
  <c r="C4408" i="4"/>
  <c r="C4392" i="4"/>
  <c r="C4376" i="4"/>
  <c r="C4360" i="4"/>
  <c r="C4344" i="4"/>
  <c r="C4328" i="4"/>
  <c r="C4312" i="4"/>
  <c r="C4296" i="4"/>
  <c r="C4280" i="4"/>
  <c r="C4264" i="4"/>
  <c r="C4248" i="4"/>
  <c r="C4232" i="4"/>
  <c r="C4216" i="4"/>
  <c r="C4200" i="4"/>
  <c r="C4184" i="4"/>
  <c r="C4168" i="4"/>
  <c r="C4152" i="4"/>
  <c r="C4136" i="4"/>
  <c r="C4120" i="4"/>
  <c r="C4104" i="4"/>
  <c r="C4088" i="4"/>
  <c r="C4072" i="4"/>
  <c r="C4056" i="4"/>
  <c r="C4040" i="4"/>
  <c r="C4024" i="4"/>
  <c r="C4008" i="4"/>
  <c r="C3992" i="4"/>
  <c r="C3976" i="4"/>
  <c r="C3960" i="4"/>
  <c r="C3944" i="4"/>
  <c r="C3928" i="4"/>
  <c r="C3912" i="4"/>
  <c r="C3896" i="4"/>
  <c r="C3880" i="4"/>
  <c r="C3864" i="4"/>
  <c r="C3848" i="4"/>
  <c r="C3832" i="4"/>
  <c r="C3816" i="4"/>
  <c r="C3800" i="4"/>
  <c r="C3784" i="4"/>
  <c r="C6845" i="4"/>
  <c r="C6077" i="4"/>
  <c r="C5816" i="4"/>
  <c r="C5560" i="4"/>
  <c r="C5304" i="4"/>
  <c r="C5159" i="4"/>
  <c r="C5118" i="4"/>
  <c r="C5080" i="4"/>
  <c r="C5048" i="4"/>
  <c r="C5024" i="4"/>
  <c r="C5004" i="4"/>
  <c r="C4987" i="4"/>
  <c r="C4970" i="4"/>
  <c r="C4953" i="4"/>
  <c r="C4936" i="4"/>
  <c r="C4919" i="4"/>
  <c r="C4902" i="4"/>
  <c r="C4885" i="4"/>
  <c r="C4868" i="4"/>
  <c r="C4851" i="4"/>
  <c r="C4834" i="4"/>
  <c r="C4817" i="4"/>
  <c r="C4800" i="4"/>
  <c r="C4782" i="4"/>
  <c r="C4765" i="4"/>
  <c r="C4748" i="4"/>
  <c r="C4731" i="4"/>
  <c r="C4714" i="4"/>
  <c r="C4697" i="4"/>
  <c r="C4680" i="4"/>
  <c r="C4663" i="4"/>
  <c r="C4647" i="4"/>
  <c r="C4631" i="4"/>
  <c r="C4615" i="4"/>
  <c r="C4599" i="4"/>
  <c r="C4583" i="4"/>
  <c r="C4567" i="4"/>
  <c r="C4551" i="4"/>
  <c r="C4535" i="4"/>
  <c r="C4519" i="4"/>
  <c r="C4503" i="4"/>
  <c r="C4487" i="4"/>
  <c r="C4471" i="4"/>
  <c r="C4455" i="4"/>
  <c r="C4439" i="4"/>
  <c r="C4423" i="4"/>
  <c r="C4407" i="4"/>
  <c r="C4391" i="4"/>
  <c r="C4375" i="4"/>
  <c r="C4359" i="4"/>
  <c r="C4343" i="4"/>
  <c r="C4327" i="4"/>
  <c r="C4311" i="4"/>
  <c r="C4295" i="4"/>
  <c r="C4279" i="4"/>
  <c r="C4263" i="4"/>
  <c r="C4247" i="4"/>
  <c r="C4231" i="4"/>
  <c r="C4215" i="4"/>
  <c r="C4199" i="4"/>
  <c r="C4183" i="4"/>
  <c r="C4167" i="4"/>
  <c r="C4151" i="4"/>
  <c r="C4135" i="4"/>
  <c r="C4119" i="4"/>
  <c r="C4103" i="4"/>
  <c r="C4087" i="4"/>
  <c r="C4071" i="4"/>
  <c r="C4055" i="4"/>
  <c r="C4039" i="4"/>
  <c r="C4023" i="4"/>
  <c r="C4007" i="4"/>
  <c r="C3991" i="4"/>
  <c r="C3975" i="4"/>
  <c r="C3959" i="4"/>
  <c r="C3943" i="4"/>
  <c r="C6589" i="4"/>
  <c r="C6060" i="4"/>
  <c r="C5800" i="4"/>
  <c r="C5544" i="4"/>
  <c r="C5288" i="4"/>
  <c r="C5157" i="4"/>
  <c r="C5113" i="4"/>
  <c r="C5079" i="4"/>
  <c r="C5047" i="4"/>
  <c r="C5022" i="4"/>
  <c r="C5003" i="4"/>
  <c r="C4986" i="4"/>
  <c r="C4969" i="4"/>
  <c r="C4952" i="4"/>
  <c r="C4935" i="4"/>
  <c r="C4918" i="4"/>
  <c r="C4901" i="4"/>
  <c r="C4884" i="4"/>
  <c r="C4867" i="4"/>
  <c r="C4850" i="4"/>
  <c r="C4833" i="4"/>
  <c r="C4816" i="4"/>
  <c r="C4798" i="4"/>
  <c r="C4781" i="4"/>
  <c r="C4764" i="4"/>
  <c r="C4747" i="4"/>
  <c r="C4730" i="4"/>
  <c r="C4713" i="4"/>
  <c r="C4696" i="4"/>
  <c r="C4679" i="4"/>
  <c r="C4662" i="4"/>
  <c r="C4646" i="4"/>
  <c r="C4630" i="4"/>
  <c r="C4614" i="4"/>
  <c r="C4598" i="4"/>
  <c r="C4582" i="4"/>
  <c r="C4566" i="4"/>
  <c r="C4550" i="4"/>
  <c r="C4534" i="4"/>
  <c r="C4518" i="4"/>
  <c r="C4502" i="4"/>
  <c r="C4486" i="4"/>
  <c r="C4470" i="4"/>
  <c r="C4454" i="4"/>
  <c r="C4438" i="4"/>
  <c r="C4422" i="4"/>
  <c r="C4406" i="4"/>
  <c r="C4390" i="4"/>
  <c r="C4374" i="4"/>
  <c r="C4358" i="4"/>
  <c r="C4342" i="4"/>
  <c r="C4326" i="4"/>
  <c r="C4310" i="4"/>
  <c r="C4294" i="4"/>
  <c r="C4278" i="4"/>
  <c r="C4262" i="4"/>
  <c r="C4246" i="4"/>
  <c r="C4230" i="4"/>
  <c r="C4214" i="4"/>
  <c r="C4198" i="4"/>
  <c r="C4182" i="4"/>
  <c r="C4166" i="4"/>
  <c r="C4150" i="4"/>
  <c r="C4134" i="4"/>
  <c r="C4118" i="4"/>
  <c r="C4102" i="4"/>
  <c r="C4086" i="4"/>
  <c r="C4070" i="4"/>
  <c r="C4054" i="4"/>
  <c r="C4038" i="4"/>
  <c r="C4022" i="4"/>
  <c r="C4006" i="4"/>
  <c r="C3990" i="4"/>
  <c r="C3974" i="4"/>
  <c r="C3958" i="4"/>
  <c r="C3942" i="4"/>
  <c r="C3926" i="4"/>
  <c r="C3910" i="4"/>
  <c r="C3894" i="4"/>
  <c r="C3878" i="4"/>
  <c r="C3862" i="4"/>
  <c r="C3846" i="4"/>
  <c r="C3830" i="4"/>
  <c r="C3814" i="4"/>
  <c r="C3798" i="4"/>
  <c r="C3782" i="4"/>
  <c r="C3766" i="4"/>
  <c r="C3750" i="4"/>
  <c r="C3734" i="4"/>
  <c r="C6397" i="4"/>
  <c r="C6043" i="4"/>
  <c r="C5784" i="4"/>
  <c r="C5528" i="4"/>
  <c r="C5272" i="4"/>
  <c r="C5150" i="4"/>
  <c r="C5112" i="4"/>
  <c r="C5077" i="4"/>
  <c r="C5045" i="4"/>
  <c r="C5019" i="4"/>
  <c r="C5002" i="4"/>
  <c r="C4985" i="4"/>
  <c r="C4968" i="4"/>
  <c r="C4951" i="4"/>
  <c r="C4934" i="4"/>
  <c r="C4917" i="4"/>
  <c r="C4900" i="4"/>
  <c r="C4883" i="4"/>
  <c r="C4866" i="4"/>
  <c r="C4849" i="4"/>
  <c r="C4832" i="4"/>
  <c r="C4814" i="4"/>
  <c r="C4797" i="4"/>
  <c r="C4780" i="4"/>
  <c r="C4763" i="4"/>
  <c r="C4746" i="4"/>
  <c r="C4729" i="4"/>
  <c r="C4712" i="4"/>
  <c r="C4695" i="4"/>
  <c r="C4678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9" i="4"/>
  <c r="C4053" i="4"/>
  <c r="C4037" i="4"/>
  <c r="C4021" i="4"/>
  <c r="C4005" i="4"/>
  <c r="C3989" i="4"/>
  <c r="C3973" i="4"/>
  <c r="C3957" i="4"/>
  <c r="C3941" i="4"/>
  <c r="C3925" i="4"/>
  <c r="C3909" i="4"/>
  <c r="C3893" i="4"/>
  <c r="C3877" i="4"/>
  <c r="C3861" i="4"/>
  <c r="C3845" i="4"/>
  <c r="C3829" i="4"/>
  <c r="C3813" i="4"/>
  <c r="C3797" i="4"/>
  <c r="C3781" i="4"/>
  <c r="C6341" i="4"/>
  <c r="C6026" i="4"/>
  <c r="C5768" i="4"/>
  <c r="C5512" i="4"/>
  <c r="C5256" i="4"/>
  <c r="C5145" i="4"/>
  <c r="C5111" i="4"/>
  <c r="C5073" i="4"/>
  <c r="C5042" i="4"/>
  <c r="C5018" i="4"/>
  <c r="C5001" i="4"/>
  <c r="C4984" i="4"/>
  <c r="C4967" i="4"/>
  <c r="C4950" i="4"/>
  <c r="C4933" i="4"/>
  <c r="C4916" i="4"/>
  <c r="C4899" i="4"/>
  <c r="C4882" i="4"/>
  <c r="C4865" i="4"/>
  <c r="C4848" i="4"/>
  <c r="C4830" i="4"/>
  <c r="C4813" i="4"/>
  <c r="C4796" i="4"/>
  <c r="C4779" i="4"/>
  <c r="C4762" i="4"/>
  <c r="C4745" i="4"/>
  <c r="C4728" i="4"/>
  <c r="C4711" i="4"/>
  <c r="C4694" i="4"/>
  <c r="C4677" i="4"/>
  <c r="C4660" i="4"/>
  <c r="C4644" i="4"/>
  <c r="C4628" i="4"/>
  <c r="C4612" i="4"/>
  <c r="C4596" i="4"/>
  <c r="C4580" i="4"/>
  <c r="C4564" i="4"/>
  <c r="C4548" i="4"/>
  <c r="C4532" i="4"/>
  <c r="C4516" i="4"/>
  <c r="C4500" i="4"/>
  <c r="C4484" i="4"/>
  <c r="C4468" i="4"/>
  <c r="C4452" i="4"/>
  <c r="C4436" i="4"/>
  <c r="C4420" i="4"/>
  <c r="C4404" i="4"/>
  <c r="C4388" i="4"/>
  <c r="C4372" i="4"/>
  <c r="C4356" i="4"/>
  <c r="C4340" i="4"/>
  <c r="C4324" i="4"/>
  <c r="C4308" i="4"/>
  <c r="C4292" i="4"/>
  <c r="C4276" i="4"/>
  <c r="C4260" i="4"/>
  <c r="C4244" i="4"/>
  <c r="C4228" i="4"/>
  <c r="C4212" i="4"/>
  <c r="C4196" i="4"/>
  <c r="C4180" i="4"/>
  <c r="C4164" i="4"/>
  <c r="C4148" i="4"/>
  <c r="C4132" i="4"/>
  <c r="C4116" i="4"/>
  <c r="C4100" i="4"/>
  <c r="C4084" i="4"/>
  <c r="C4068" i="4"/>
  <c r="C4052" i="4"/>
  <c r="C4036" i="4"/>
  <c r="C4020" i="4"/>
  <c r="C4004" i="4"/>
  <c r="C3988" i="4"/>
  <c r="C3972" i="4"/>
  <c r="C3956" i="4"/>
  <c r="C3940" i="4"/>
  <c r="C3924" i="4"/>
  <c r="C3908" i="4"/>
  <c r="C3892" i="4"/>
  <c r="C3876" i="4"/>
  <c r="C3860" i="4"/>
  <c r="C3844" i="4"/>
  <c r="C3828" i="4"/>
  <c r="C3812" i="4"/>
  <c r="C3796" i="4"/>
  <c r="C6301" i="4"/>
  <c r="C6009" i="4"/>
  <c r="C5752" i="4"/>
  <c r="C5496" i="4"/>
  <c r="C5240" i="4"/>
  <c r="C5144" i="4"/>
  <c r="C5109" i="4"/>
  <c r="C5072" i="4"/>
  <c r="C5041" i="4"/>
  <c r="C5017" i="4"/>
  <c r="C5000" i="4"/>
  <c r="C4983" i="4"/>
  <c r="C4966" i="4"/>
  <c r="C4949" i="4"/>
  <c r="C4932" i="4"/>
  <c r="C4915" i="4"/>
  <c r="C4898" i="4"/>
  <c r="C4881" i="4"/>
  <c r="C4864" i="4"/>
  <c r="C4846" i="4"/>
  <c r="C4829" i="4"/>
  <c r="C4812" i="4"/>
  <c r="C4795" i="4"/>
  <c r="C4778" i="4"/>
  <c r="C4761" i="4"/>
  <c r="C4744" i="4"/>
  <c r="C4727" i="4"/>
  <c r="C4710" i="4"/>
  <c r="C4693" i="4"/>
  <c r="C4676" i="4"/>
  <c r="C4659" i="4"/>
  <c r="C4643" i="4"/>
  <c r="C4627" i="4"/>
  <c r="C4611" i="4"/>
  <c r="C4595" i="4"/>
  <c r="C4579" i="4"/>
  <c r="C4563" i="4"/>
  <c r="C4547" i="4"/>
  <c r="C4531" i="4"/>
  <c r="C4515" i="4"/>
  <c r="C4499" i="4"/>
  <c r="C4483" i="4"/>
  <c r="C4467" i="4"/>
  <c r="C4451" i="4"/>
  <c r="C4435" i="4"/>
  <c r="C4419" i="4"/>
  <c r="C4403" i="4"/>
  <c r="C4387" i="4"/>
  <c r="C4371" i="4"/>
  <c r="C4355" i="4"/>
  <c r="C4339" i="4"/>
  <c r="C4323" i="4"/>
  <c r="C4307" i="4"/>
  <c r="C4291" i="4"/>
  <c r="C4275" i="4"/>
  <c r="C4259" i="4"/>
  <c r="C4243" i="4"/>
  <c r="C4227" i="4"/>
  <c r="C4211" i="4"/>
  <c r="C4195" i="4"/>
  <c r="C4179" i="4"/>
  <c r="C4163" i="4"/>
  <c r="C4147" i="4"/>
  <c r="C4131" i="4"/>
  <c r="C4115" i="4"/>
  <c r="C4099" i="4"/>
  <c r="C4083" i="4"/>
  <c r="C4067" i="4"/>
  <c r="C4051" i="4"/>
  <c r="C4035" i="4"/>
  <c r="C4019" i="4"/>
  <c r="C4003" i="4"/>
  <c r="C3987" i="4"/>
  <c r="C3971" i="4"/>
  <c r="C3955" i="4"/>
  <c r="C3939" i="4"/>
  <c r="C3923" i="4"/>
  <c r="C3907" i="4"/>
  <c r="C3891" i="4"/>
  <c r="C6269" i="4"/>
  <c r="C5992" i="4"/>
  <c r="C5736" i="4"/>
  <c r="C5480" i="4"/>
  <c r="C5224" i="4"/>
  <c r="C5143" i="4"/>
  <c r="C5105" i="4"/>
  <c r="C5070" i="4"/>
  <c r="C5040" i="4"/>
  <c r="C5016" i="4"/>
  <c r="C4999" i="4"/>
  <c r="C4982" i="4"/>
  <c r="C4965" i="4"/>
  <c r="C4948" i="4"/>
  <c r="C4931" i="4"/>
  <c r="C4914" i="4"/>
  <c r="C4897" i="4"/>
  <c r="C4880" i="4"/>
  <c r="C4862" i="4"/>
  <c r="C4845" i="4"/>
  <c r="C4828" i="4"/>
  <c r="C4811" i="4"/>
  <c r="C4794" i="4"/>
  <c r="C4777" i="4"/>
  <c r="C4760" i="4"/>
  <c r="C4743" i="4"/>
  <c r="C4726" i="4"/>
  <c r="C4709" i="4"/>
  <c r="C4692" i="4"/>
  <c r="C4675" i="4"/>
  <c r="C4658" i="4"/>
  <c r="C4642" i="4"/>
  <c r="C4626" i="4"/>
  <c r="C4610" i="4"/>
  <c r="C4594" i="4"/>
  <c r="C4578" i="4"/>
  <c r="C4562" i="4"/>
  <c r="C4546" i="4"/>
  <c r="C4530" i="4"/>
  <c r="C4514" i="4"/>
  <c r="C4498" i="4"/>
  <c r="C4482" i="4"/>
  <c r="C4466" i="4"/>
  <c r="C4450" i="4"/>
  <c r="C4434" i="4"/>
  <c r="C4418" i="4"/>
  <c r="C4402" i="4"/>
  <c r="C4386" i="4"/>
  <c r="C4370" i="4"/>
  <c r="C4354" i="4"/>
  <c r="C4338" i="4"/>
  <c r="C4322" i="4"/>
  <c r="C4306" i="4"/>
  <c r="C4290" i="4"/>
  <c r="C4274" i="4"/>
  <c r="C4258" i="4"/>
  <c r="C4242" i="4"/>
  <c r="C4226" i="4"/>
  <c r="C4210" i="4"/>
  <c r="C4194" i="4"/>
  <c r="C4178" i="4"/>
  <c r="C4162" i="4"/>
  <c r="C4146" i="4"/>
  <c r="C4130" i="4"/>
  <c r="C4114" i="4"/>
  <c r="C4098" i="4"/>
  <c r="C4082" i="4"/>
  <c r="C4066" i="4"/>
  <c r="C4050" i="4"/>
  <c r="C4034" i="4"/>
  <c r="C4018" i="4"/>
  <c r="C4002" i="4"/>
  <c r="C3986" i="4"/>
  <c r="C3970" i="4"/>
  <c r="C3954" i="4"/>
  <c r="C3938" i="4"/>
  <c r="C3922" i="4"/>
  <c r="C3906" i="4"/>
  <c r="C3890" i="4"/>
  <c r="C6248" i="4"/>
  <c r="C5976" i="4"/>
  <c r="C5720" i="4"/>
  <c r="C5464" i="4"/>
  <c r="C5208" i="4"/>
  <c r="C5141" i="4"/>
  <c r="C5104" i="4"/>
  <c r="C5065" i="4"/>
  <c r="C5038" i="4"/>
  <c r="C5015" i="4"/>
  <c r="C4998" i="4"/>
  <c r="C4981" i="4"/>
  <c r="C4964" i="4"/>
  <c r="C4947" i="4"/>
  <c r="C4930" i="4"/>
  <c r="C4913" i="4"/>
  <c r="C4896" i="4"/>
  <c r="C4878" i="4"/>
  <c r="C4861" i="4"/>
  <c r="C4844" i="4"/>
  <c r="C4827" i="4"/>
  <c r="C4810" i="4"/>
  <c r="C4793" i="4"/>
  <c r="C4776" i="4"/>
  <c r="C4759" i="4"/>
  <c r="C4742" i="4"/>
  <c r="C4725" i="4"/>
  <c r="C4708" i="4"/>
  <c r="C4691" i="4"/>
  <c r="C4674" i="4"/>
  <c r="C4657" i="4"/>
  <c r="C4641" i="4"/>
  <c r="C4625" i="4"/>
  <c r="C4609" i="4"/>
  <c r="C4593" i="4"/>
  <c r="C4577" i="4"/>
  <c r="C4561" i="4"/>
  <c r="C4545" i="4"/>
  <c r="C4529" i="4"/>
  <c r="C4513" i="4"/>
  <c r="C4497" i="4"/>
  <c r="C4481" i="4"/>
  <c r="C4465" i="4"/>
  <c r="C4449" i="4"/>
  <c r="C4433" i="4"/>
  <c r="C4417" i="4"/>
  <c r="C4401" i="4"/>
  <c r="C4385" i="4"/>
  <c r="C4369" i="4"/>
  <c r="C4353" i="4"/>
  <c r="C4337" i="4"/>
  <c r="C4321" i="4"/>
  <c r="C4305" i="4"/>
  <c r="C4289" i="4"/>
  <c r="C4273" i="4"/>
  <c r="C4257" i="4"/>
  <c r="C4241" i="4"/>
  <c r="C4225" i="4"/>
  <c r="C4209" i="4"/>
  <c r="C4193" i="4"/>
  <c r="C4177" i="4"/>
  <c r="C4161" i="4"/>
  <c r="C4145" i="4"/>
  <c r="C4129" i="4"/>
  <c r="C4113" i="4"/>
  <c r="C4097" i="4"/>
  <c r="C4081" i="4"/>
  <c r="C4065" i="4"/>
  <c r="C4049" i="4"/>
  <c r="C4033" i="4"/>
  <c r="C4017" i="4"/>
  <c r="C4001" i="4"/>
  <c r="C3985" i="4"/>
  <c r="C3969" i="4"/>
  <c r="C3953" i="4"/>
  <c r="C3937" i="4"/>
  <c r="C3921" i="4"/>
  <c r="C3905" i="4"/>
  <c r="C3889" i="4"/>
  <c r="C3873" i="4"/>
  <c r="C3857" i="4"/>
  <c r="C3841" i="4"/>
  <c r="C3825" i="4"/>
  <c r="C3809" i="4"/>
  <c r="C3793" i="4"/>
  <c r="C3777" i="4"/>
  <c r="C3761" i="4"/>
  <c r="C3745" i="4"/>
  <c r="C3729" i="4"/>
  <c r="C3713" i="4"/>
  <c r="C3697" i="4"/>
  <c r="C3681" i="4"/>
  <c r="C3665" i="4"/>
  <c r="C3649" i="4"/>
  <c r="C3633" i="4"/>
  <c r="C3617" i="4"/>
  <c r="C3601" i="4"/>
  <c r="C3585" i="4"/>
  <c r="C3569" i="4"/>
  <c r="C3553" i="4"/>
  <c r="C3537" i="4"/>
  <c r="C3521" i="4"/>
  <c r="C3505" i="4"/>
  <c r="C3489" i="4"/>
  <c r="C3473" i="4"/>
  <c r="C3457" i="4"/>
  <c r="C3441" i="4"/>
  <c r="C6231" i="4"/>
  <c r="C5960" i="4"/>
  <c r="C5704" i="4"/>
  <c r="C5448" i="4"/>
  <c r="C5192" i="4"/>
  <c r="C5137" i="4"/>
  <c r="C5102" i="4"/>
  <c r="C5064" i="4"/>
  <c r="C5035" i="4"/>
  <c r="C5014" i="4"/>
  <c r="C4997" i="4"/>
  <c r="C4980" i="4"/>
  <c r="C4963" i="4"/>
  <c r="C4946" i="4"/>
  <c r="C4929" i="4"/>
  <c r="C4912" i="4"/>
  <c r="C4894" i="4"/>
  <c r="C4877" i="4"/>
  <c r="C4860" i="4"/>
  <c r="C4843" i="4"/>
  <c r="C4826" i="4"/>
  <c r="C4809" i="4"/>
  <c r="C4792" i="4"/>
  <c r="C4775" i="4"/>
  <c r="C4758" i="4"/>
  <c r="C4741" i="4"/>
  <c r="C4724" i="4"/>
  <c r="C4707" i="4"/>
  <c r="C4690" i="4"/>
  <c r="C4673" i="4"/>
  <c r="C4656" i="4"/>
  <c r="C4640" i="4"/>
  <c r="C4624" i="4"/>
  <c r="C4608" i="4"/>
  <c r="C4592" i="4"/>
  <c r="C4576" i="4"/>
  <c r="C4560" i="4"/>
  <c r="C4544" i="4"/>
  <c r="C4528" i="4"/>
  <c r="C4512" i="4"/>
  <c r="C4496" i="4"/>
  <c r="C4480" i="4"/>
  <c r="C4464" i="4"/>
  <c r="C4448" i="4"/>
  <c r="C4432" i="4"/>
  <c r="C4416" i="4"/>
  <c r="C4400" i="4"/>
  <c r="C4384" i="4"/>
  <c r="C4368" i="4"/>
  <c r="C4352" i="4"/>
  <c r="C4336" i="4"/>
  <c r="C4320" i="4"/>
  <c r="C4304" i="4"/>
  <c r="C4288" i="4"/>
  <c r="C4272" i="4"/>
  <c r="C4256" i="4"/>
  <c r="C4240" i="4"/>
  <c r="C4224" i="4"/>
  <c r="C4208" i="4"/>
  <c r="C4192" i="4"/>
  <c r="C4176" i="4"/>
  <c r="C4160" i="4"/>
  <c r="C4144" i="4"/>
  <c r="C4128" i="4"/>
  <c r="C4112" i="4"/>
  <c r="C4096" i="4"/>
  <c r="C4080" i="4"/>
  <c r="C4064" i="4"/>
  <c r="C4048" i="4"/>
  <c r="C4032" i="4"/>
  <c r="C4016" i="4"/>
  <c r="C4000" i="4"/>
  <c r="C3984" i="4"/>
  <c r="C3968" i="4"/>
  <c r="C3952" i="4"/>
  <c r="C3936" i="4"/>
  <c r="C3920" i="4"/>
  <c r="C3904" i="4"/>
  <c r="C3888" i="4"/>
  <c r="C3872" i="4"/>
  <c r="C6214" i="4"/>
  <c r="C5944" i="4"/>
  <c r="C5688" i="4"/>
  <c r="C5432" i="4"/>
  <c r="C5191" i="4"/>
  <c r="C5136" i="4"/>
  <c r="C5097" i="4"/>
  <c r="C5063" i="4"/>
  <c r="C5034" i="4"/>
  <c r="C5013" i="4"/>
  <c r="C4996" i="4"/>
  <c r="C4979" i="4"/>
  <c r="C4962" i="4"/>
  <c r="C4945" i="4"/>
  <c r="C4928" i="4"/>
  <c r="C4910" i="4"/>
  <c r="C4893" i="4"/>
  <c r="C4876" i="4"/>
  <c r="C4859" i="4"/>
  <c r="C4842" i="4"/>
  <c r="C4825" i="4"/>
  <c r="C4808" i="4"/>
  <c r="C4791" i="4"/>
  <c r="C4774" i="4"/>
  <c r="C4757" i="4"/>
  <c r="C4740" i="4"/>
  <c r="C4723" i="4"/>
  <c r="C4706" i="4"/>
  <c r="C4689" i="4"/>
  <c r="C4672" i="4"/>
  <c r="C4655" i="4"/>
  <c r="C4639" i="4"/>
  <c r="C4623" i="4"/>
  <c r="C4607" i="4"/>
  <c r="C4591" i="4"/>
  <c r="C4575" i="4"/>
  <c r="C4559" i="4"/>
  <c r="C4543" i="4"/>
  <c r="C4527" i="4"/>
  <c r="C4511" i="4"/>
  <c r="C4495" i="4"/>
  <c r="C4479" i="4"/>
  <c r="C4463" i="4"/>
  <c r="C4447" i="4"/>
  <c r="C4431" i="4"/>
  <c r="C4415" i="4"/>
  <c r="C4399" i="4"/>
  <c r="C4383" i="4"/>
  <c r="C4367" i="4"/>
  <c r="C4351" i="4"/>
  <c r="C4335" i="4"/>
  <c r="C4319" i="4"/>
  <c r="C4303" i="4"/>
  <c r="C4287" i="4"/>
  <c r="C4271" i="4"/>
  <c r="C4255" i="4"/>
  <c r="C4239" i="4"/>
  <c r="C4223" i="4"/>
  <c r="C4207" i="4"/>
  <c r="C4191" i="4"/>
  <c r="C4175" i="4"/>
  <c r="C4159" i="4"/>
  <c r="C4143" i="4"/>
  <c r="C4127" i="4"/>
  <c r="C4111" i="4"/>
  <c r="C4095" i="4"/>
  <c r="C4079" i="4"/>
  <c r="C4063" i="4"/>
  <c r="C4047" i="4"/>
  <c r="C4031" i="4"/>
  <c r="C4015" i="4"/>
  <c r="C3999" i="4"/>
  <c r="C3983" i="4"/>
  <c r="C3967" i="4"/>
  <c r="C3951" i="4"/>
  <c r="C3935" i="4"/>
  <c r="C3919" i="4"/>
  <c r="C3903" i="4"/>
  <c r="C3887" i="4"/>
  <c r="C3871" i="4"/>
  <c r="C3855" i="4"/>
  <c r="C3839" i="4"/>
  <c r="C3823" i="4"/>
  <c r="C3807" i="4"/>
  <c r="C3791" i="4"/>
  <c r="C3775" i="4"/>
  <c r="C3759" i="4"/>
  <c r="C3743" i="4"/>
  <c r="C6197" i="4"/>
  <c r="C5928" i="4"/>
  <c r="C5672" i="4"/>
  <c r="C5416" i="4"/>
  <c r="C5177" i="4"/>
  <c r="C5134" i="4"/>
  <c r="C5096" i="4"/>
  <c r="C5061" i="4"/>
  <c r="C5033" i="4"/>
  <c r="C5012" i="4"/>
  <c r="C4995" i="4"/>
  <c r="C4978" i="4"/>
  <c r="C4961" i="4"/>
  <c r="C4944" i="4"/>
  <c r="C4926" i="4"/>
  <c r="C4909" i="4"/>
  <c r="C4892" i="4"/>
  <c r="C4875" i="4"/>
  <c r="C4858" i="4"/>
  <c r="C4841" i="4"/>
  <c r="C4824" i="4"/>
  <c r="C4807" i="4"/>
  <c r="C4790" i="4"/>
  <c r="C4773" i="4"/>
  <c r="C4756" i="4"/>
  <c r="C4739" i="4"/>
  <c r="C4722" i="4"/>
  <c r="C4705" i="4"/>
  <c r="C4688" i="4"/>
  <c r="C4670" i="4"/>
  <c r="C4654" i="4"/>
  <c r="C4638" i="4"/>
  <c r="C4622" i="4"/>
  <c r="C4606" i="4"/>
  <c r="C4590" i="4"/>
  <c r="C4574" i="4"/>
  <c r="C4558" i="4"/>
  <c r="C4542" i="4"/>
  <c r="C4526" i="4"/>
  <c r="C4510" i="4"/>
  <c r="C4494" i="4"/>
  <c r="C4478" i="4"/>
  <c r="C4462" i="4"/>
  <c r="C4446" i="4"/>
  <c r="C4430" i="4"/>
  <c r="C4414" i="4"/>
  <c r="C4398" i="4"/>
  <c r="C4382" i="4"/>
  <c r="C4366" i="4"/>
  <c r="C4350" i="4"/>
  <c r="C4334" i="4"/>
  <c r="C4318" i="4"/>
  <c r="C4302" i="4"/>
  <c r="C4286" i="4"/>
  <c r="C4270" i="4"/>
  <c r="C4254" i="4"/>
  <c r="C4238" i="4"/>
  <c r="C4222" i="4"/>
  <c r="C4206" i="4"/>
  <c r="C4190" i="4"/>
  <c r="C4174" i="4"/>
  <c r="C4158" i="4"/>
  <c r="C4142" i="4"/>
  <c r="C4126" i="4"/>
  <c r="C4110" i="4"/>
  <c r="C4094" i="4"/>
  <c r="C4078" i="4"/>
  <c r="C4062" i="4"/>
  <c r="C4046" i="4"/>
  <c r="C4030" i="4"/>
  <c r="C4014" i="4"/>
  <c r="C3998" i="4"/>
  <c r="C3982" i="4"/>
  <c r="C3966" i="4"/>
  <c r="C3950" i="4"/>
  <c r="C3934" i="4"/>
  <c r="C3918" i="4"/>
  <c r="C3902" i="4"/>
  <c r="C3886" i="4"/>
  <c r="C3870" i="4"/>
  <c r="C3854" i="4"/>
  <c r="C3838" i="4"/>
  <c r="C3822" i="4"/>
  <c r="C3806" i="4"/>
  <c r="C3790" i="4"/>
  <c r="C3774" i="4"/>
  <c r="C3758" i="4"/>
  <c r="C3742" i="4"/>
  <c r="C6179" i="4"/>
  <c r="C5912" i="4"/>
  <c r="C5656" i="4"/>
  <c r="C5400" i="4"/>
  <c r="C5176" i="4"/>
  <c r="C5129" i="4"/>
  <c r="C5095" i="4"/>
  <c r="C5058" i="4"/>
  <c r="C5032" i="4"/>
  <c r="C5011" i="4"/>
  <c r="C4994" i="4"/>
  <c r="C4977" i="4"/>
  <c r="C4960" i="4"/>
  <c r="C4942" i="4"/>
  <c r="C4925" i="4"/>
  <c r="C4908" i="4"/>
  <c r="C4891" i="4"/>
  <c r="C4874" i="4"/>
  <c r="C4857" i="4"/>
  <c r="C4840" i="4"/>
  <c r="C4823" i="4"/>
  <c r="C4806" i="4"/>
  <c r="C4789" i="4"/>
  <c r="C4772" i="4"/>
  <c r="C4755" i="4"/>
  <c r="C4738" i="4"/>
  <c r="C4721" i="4"/>
  <c r="C4704" i="4"/>
  <c r="C4686" i="4"/>
  <c r="C4669" i="4"/>
  <c r="C4653" i="4"/>
  <c r="C4637" i="4"/>
  <c r="C4621" i="4"/>
  <c r="C4605" i="4"/>
  <c r="C4589" i="4"/>
  <c r="C4573" i="4"/>
  <c r="C4557" i="4"/>
  <c r="C4541" i="4"/>
  <c r="C4525" i="4"/>
  <c r="C4509" i="4"/>
  <c r="C4493" i="4"/>
  <c r="C4477" i="4"/>
  <c r="C4461" i="4"/>
  <c r="C4445" i="4"/>
  <c r="C4429" i="4"/>
  <c r="C4413" i="4"/>
  <c r="C4397" i="4"/>
  <c r="C4381" i="4"/>
  <c r="C4365" i="4"/>
  <c r="C4349" i="4"/>
  <c r="C4333" i="4"/>
  <c r="C4317" i="4"/>
  <c r="C4301" i="4"/>
  <c r="C4285" i="4"/>
  <c r="C4269" i="4"/>
  <c r="C4253" i="4"/>
  <c r="C4237" i="4"/>
  <c r="C4221" i="4"/>
  <c r="C4205" i="4"/>
  <c r="C4189" i="4"/>
  <c r="C4173" i="4"/>
  <c r="C4157" i="4"/>
  <c r="C4141" i="4"/>
  <c r="C4125" i="4"/>
  <c r="C4109" i="4"/>
  <c r="C4093" i="4"/>
  <c r="C4077" i="4"/>
  <c r="C4061" i="4"/>
  <c r="C4045" i="4"/>
  <c r="C4029" i="4"/>
  <c r="C4013" i="4"/>
  <c r="C3997" i="4"/>
  <c r="C3981" i="4"/>
  <c r="C3965" i="4"/>
  <c r="C3949" i="4"/>
  <c r="C3933" i="4"/>
  <c r="C3917" i="4"/>
  <c r="C3901" i="4"/>
  <c r="C3885" i="4"/>
  <c r="C3869" i="4"/>
  <c r="C3853" i="4"/>
  <c r="C3837" i="4"/>
  <c r="C3821" i="4"/>
  <c r="C3805" i="4"/>
  <c r="C3789" i="4"/>
  <c r="C3773" i="4"/>
  <c r="C6162" i="4"/>
  <c r="C5896" i="4"/>
  <c r="C5640" i="4"/>
  <c r="C5384" i="4"/>
  <c r="C5175" i="4"/>
  <c r="C5128" i="4"/>
  <c r="C5093" i="4"/>
  <c r="C5057" i="4"/>
  <c r="C5031" i="4"/>
  <c r="C5010" i="4"/>
  <c r="C4993" i="4"/>
  <c r="C4976" i="4"/>
  <c r="C4958" i="4"/>
  <c r="C4941" i="4"/>
  <c r="C4924" i="4"/>
  <c r="C4907" i="4"/>
  <c r="C4890" i="4"/>
  <c r="C4873" i="4"/>
  <c r="C4856" i="4"/>
  <c r="C4839" i="4"/>
  <c r="C4822" i="4"/>
  <c r="C4805" i="4"/>
  <c r="C4788" i="4"/>
  <c r="C4771" i="4"/>
  <c r="C4754" i="4"/>
  <c r="C4737" i="4"/>
  <c r="C4720" i="4"/>
  <c r="C4702" i="4"/>
  <c r="C4685" i="4"/>
  <c r="C4668" i="4"/>
  <c r="C4652" i="4"/>
  <c r="C4636" i="4"/>
  <c r="C4620" i="4"/>
  <c r="C4604" i="4"/>
  <c r="C4588" i="4"/>
  <c r="C4572" i="4"/>
  <c r="C4556" i="4"/>
  <c r="C4540" i="4"/>
  <c r="C4524" i="4"/>
  <c r="C4508" i="4"/>
  <c r="C4492" i="4"/>
  <c r="C4476" i="4"/>
  <c r="C4460" i="4"/>
  <c r="C4444" i="4"/>
  <c r="C4428" i="4"/>
  <c r="C4412" i="4"/>
  <c r="C4396" i="4"/>
  <c r="C4380" i="4"/>
  <c r="C4364" i="4"/>
  <c r="C4348" i="4"/>
  <c r="C4332" i="4"/>
  <c r="C4316" i="4"/>
  <c r="C4300" i="4"/>
  <c r="C4284" i="4"/>
  <c r="C4268" i="4"/>
  <c r="C4252" i="4"/>
  <c r="C4236" i="4"/>
  <c r="C4220" i="4"/>
  <c r="C4204" i="4"/>
  <c r="C4188" i="4"/>
  <c r="C4172" i="4"/>
  <c r="C4156" i="4"/>
  <c r="C4140" i="4"/>
  <c r="C4124" i="4"/>
  <c r="C4108" i="4"/>
  <c r="C4092" i="4"/>
  <c r="C4076" i="4"/>
  <c r="C4060" i="4"/>
  <c r="C4044" i="4"/>
  <c r="C4028" i="4"/>
  <c r="C4012" i="4"/>
  <c r="C3996" i="4"/>
  <c r="C3980" i="4"/>
  <c r="C3964" i="4"/>
  <c r="C3948" i="4"/>
  <c r="C3932" i="4"/>
  <c r="C3916" i="4"/>
  <c r="C3900" i="4"/>
  <c r="C3884" i="4"/>
  <c r="C3868" i="4"/>
  <c r="C3852" i="4"/>
  <c r="C3836" i="4"/>
  <c r="C3820" i="4"/>
  <c r="C3804" i="4"/>
  <c r="C3788" i="4"/>
  <c r="C6145" i="4"/>
  <c r="C5880" i="4"/>
  <c r="C5624" i="4"/>
  <c r="C5368" i="4"/>
  <c r="C5173" i="4"/>
  <c r="C5127" i="4"/>
  <c r="C5089" i="4"/>
  <c r="C5056" i="4"/>
  <c r="C5029" i="4"/>
  <c r="C5009" i="4"/>
  <c r="C4992" i="4"/>
  <c r="C4974" i="4"/>
  <c r="C4957" i="4"/>
  <c r="C4940" i="4"/>
  <c r="C4923" i="4"/>
  <c r="C4906" i="4"/>
  <c r="C4889" i="4"/>
  <c r="C4872" i="4"/>
  <c r="C4855" i="4"/>
  <c r="C4838" i="4"/>
  <c r="C4821" i="4"/>
  <c r="C4804" i="4"/>
  <c r="C4787" i="4"/>
  <c r="C4770" i="4"/>
  <c r="C4753" i="4"/>
  <c r="C4736" i="4"/>
  <c r="C4718" i="4"/>
  <c r="C4701" i="4"/>
  <c r="C4684" i="4"/>
  <c r="C4667" i="4"/>
  <c r="C4651" i="4"/>
  <c r="C4635" i="4"/>
  <c r="C4619" i="4"/>
  <c r="C4603" i="4"/>
  <c r="C4587" i="4"/>
  <c r="C4571" i="4"/>
  <c r="C4555" i="4"/>
  <c r="C4539" i="4"/>
  <c r="C4523" i="4"/>
  <c r="C4507" i="4"/>
  <c r="C4491" i="4"/>
  <c r="C4475" i="4"/>
  <c r="C4459" i="4"/>
  <c r="C4443" i="4"/>
  <c r="C4427" i="4"/>
  <c r="C4411" i="4"/>
  <c r="C4395" i="4"/>
  <c r="C4379" i="4"/>
  <c r="C4363" i="4"/>
  <c r="C4347" i="4"/>
  <c r="C4331" i="4"/>
  <c r="C4315" i="4"/>
  <c r="C4299" i="4"/>
  <c r="C4283" i="4"/>
  <c r="C4267" i="4"/>
  <c r="C4251" i="4"/>
  <c r="C4235" i="4"/>
  <c r="C4219" i="4"/>
  <c r="C4203" i="4"/>
  <c r="C4187" i="4"/>
  <c r="C4171" i="4"/>
  <c r="C4155" i="4"/>
  <c r="C4139" i="4"/>
  <c r="C4123" i="4"/>
  <c r="C4107" i="4"/>
  <c r="C4091" i="4"/>
  <c r="C4075" i="4"/>
  <c r="C4059" i="4"/>
  <c r="C4043" i="4"/>
  <c r="C4027" i="4"/>
  <c r="C4011" i="4"/>
  <c r="C3995" i="4"/>
  <c r="C3979" i="4"/>
  <c r="C3963" i="4"/>
  <c r="C3947" i="4"/>
  <c r="C3931" i="4"/>
  <c r="C6128" i="4"/>
  <c r="C4888" i="4"/>
  <c r="C4618" i="4"/>
  <c r="C4362" i="4"/>
  <c r="C4106" i="4"/>
  <c r="C3913" i="4"/>
  <c r="C3859" i="4"/>
  <c r="C3824" i="4"/>
  <c r="C3786" i="4"/>
  <c r="C3762" i="4"/>
  <c r="C3739" i="4"/>
  <c r="C3721" i="4"/>
  <c r="C3704" i="4"/>
  <c r="C3687" i="4"/>
  <c r="C3670" i="4"/>
  <c r="C3653" i="4"/>
  <c r="C3636" i="4"/>
  <c r="C3619" i="4"/>
  <c r="C3602" i="4"/>
  <c r="C3584" i="4"/>
  <c r="C3567" i="4"/>
  <c r="C3550" i="4"/>
  <c r="C3533" i="4"/>
  <c r="C3516" i="4"/>
  <c r="C3499" i="4"/>
  <c r="C3482" i="4"/>
  <c r="C3465" i="4"/>
  <c r="C3448" i="4"/>
  <c r="C3431" i="4"/>
  <c r="C3415" i="4"/>
  <c r="C3399" i="4"/>
  <c r="C3383" i="4"/>
  <c r="C3367" i="4"/>
  <c r="C3351" i="4"/>
  <c r="C3335" i="4"/>
  <c r="C3319" i="4"/>
  <c r="C3303" i="4"/>
  <c r="C3287" i="4"/>
  <c r="C3271" i="4"/>
  <c r="C3255" i="4"/>
  <c r="C3239" i="4"/>
  <c r="C3223" i="4"/>
  <c r="C3207" i="4"/>
  <c r="C3191" i="4"/>
  <c r="C3175" i="4"/>
  <c r="C3159" i="4"/>
  <c r="C3143" i="4"/>
  <c r="C3127" i="4"/>
  <c r="C3111" i="4"/>
  <c r="C3095" i="4"/>
  <c r="C3079" i="4"/>
  <c r="C3063" i="4"/>
  <c r="C3047" i="4"/>
  <c r="C3031" i="4"/>
  <c r="C3015" i="4"/>
  <c r="C2999" i="4"/>
  <c r="C2983" i="4"/>
  <c r="C2967" i="4"/>
  <c r="C2951" i="4"/>
  <c r="C2935" i="4"/>
  <c r="C2919" i="4"/>
  <c r="C2903" i="4"/>
  <c r="C2887" i="4"/>
  <c r="C2871" i="4"/>
  <c r="C2855" i="4"/>
  <c r="C2839" i="4"/>
  <c r="C2823" i="4"/>
  <c r="C2807" i="4"/>
  <c r="C2791" i="4"/>
  <c r="C2775" i="4"/>
  <c r="C2759" i="4"/>
  <c r="C2743" i="4"/>
  <c r="C2727" i="4"/>
  <c r="C2711" i="4"/>
  <c r="C2695" i="4"/>
  <c r="C2679" i="4"/>
  <c r="C2663" i="4"/>
  <c r="C2647" i="4"/>
  <c r="C2631" i="4"/>
  <c r="C2615" i="4"/>
  <c r="C2599" i="4"/>
  <c r="C2583" i="4"/>
  <c r="C2567" i="4"/>
  <c r="C2551" i="4"/>
  <c r="C2535" i="4"/>
  <c r="C2519" i="4"/>
  <c r="C5864" i="4"/>
  <c r="C4871" i="4"/>
  <c r="C4602" i="4"/>
  <c r="C4346" i="4"/>
  <c r="C4090" i="4"/>
  <c r="C3911" i="4"/>
  <c r="C3858" i="4"/>
  <c r="C3819" i="4"/>
  <c r="C3785" i="4"/>
  <c r="C3760" i="4"/>
  <c r="C3738" i="4"/>
  <c r="C3720" i="4"/>
  <c r="C3703" i="4"/>
  <c r="C3686" i="4"/>
  <c r="C3669" i="4"/>
  <c r="C3652" i="4"/>
  <c r="C3635" i="4"/>
  <c r="C3618" i="4"/>
  <c r="C3600" i="4"/>
  <c r="C3583" i="4"/>
  <c r="C3566" i="4"/>
  <c r="C3549" i="4"/>
  <c r="C3532" i="4"/>
  <c r="C3515" i="4"/>
  <c r="C3498" i="4"/>
  <c r="C3481" i="4"/>
  <c r="C3464" i="4"/>
  <c r="C3447" i="4"/>
  <c r="C3430" i="4"/>
  <c r="C3414" i="4"/>
  <c r="C3398" i="4"/>
  <c r="C3382" i="4"/>
  <c r="C3366" i="4"/>
  <c r="C3350" i="4"/>
  <c r="C3334" i="4"/>
  <c r="C3318" i="4"/>
  <c r="C3302" i="4"/>
  <c r="C3286" i="4"/>
  <c r="C3270" i="4"/>
  <c r="C3254" i="4"/>
  <c r="C3238" i="4"/>
  <c r="C3222" i="4"/>
  <c r="C3206" i="4"/>
  <c r="C3190" i="4"/>
  <c r="C3174" i="4"/>
  <c r="C3158" i="4"/>
  <c r="C3142" i="4"/>
  <c r="C3126" i="4"/>
  <c r="C3110" i="4"/>
  <c r="C3094" i="4"/>
  <c r="C3078" i="4"/>
  <c r="C3062" i="4"/>
  <c r="C3046" i="4"/>
  <c r="C3030" i="4"/>
  <c r="C3014" i="4"/>
  <c r="C2998" i="4"/>
  <c r="C2982" i="4"/>
  <c r="C2966" i="4"/>
  <c r="C2950" i="4"/>
  <c r="C2934" i="4"/>
  <c r="C2918" i="4"/>
  <c r="C2902" i="4"/>
  <c r="C2886" i="4"/>
  <c r="C2870" i="4"/>
  <c r="C2854" i="4"/>
  <c r="C2838" i="4"/>
  <c r="C2822" i="4"/>
  <c r="C2806" i="4"/>
  <c r="C2790" i="4"/>
  <c r="C2774" i="4"/>
  <c r="C2758" i="4"/>
  <c r="C2742" i="4"/>
  <c r="C2726" i="4"/>
  <c r="C2710" i="4"/>
  <c r="C2694" i="4"/>
  <c r="C2678" i="4"/>
  <c r="C2662" i="4"/>
  <c r="C2646" i="4"/>
  <c r="C2630" i="4"/>
  <c r="C2614" i="4"/>
  <c r="C2598" i="4"/>
  <c r="C2582" i="4"/>
  <c r="C2566" i="4"/>
  <c r="C2550" i="4"/>
  <c r="C2534" i="4"/>
  <c r="C2518" i="4"/>
  <c r="C2502" i="4"/>
  <c r="C5608" i="4"/>
  <c r="C4854" i="4"/>
  <c r="C4586" i="4"/>
  <c r="C4330" i="4"/>
  <c r="C4074" i="4"/>
  <c r="C3899" i="4"/>
  <c r="C3856" i="4"/>
  <c r="C3818" i="4"/>
  <c r="C3783" i="4"/>
  <c r="C3757" i="4"/>
  <c r="C3737" i="4"/>
  <c r="C3719" i="4"/>
  <c r="C3702" i="4"/>
  <c r="C3685" i="4"/>
  <c r="C3668" i="4"/>
  <c r="C3651" i="4"/>
  <c r="C3634" i="4"/>
  <c r="C3616" i="4"/>
  <c r="C3599" i="4"/>
  <c r="C3582" i="4"/>
  <c r="C3565" i="4"/>
  <c r="C3548" i="4"/>
  <c r="C3531" i="4"/>
  <c r="C3514" i="4"/>
  <c r="C3497" i="4"/>
  <c r="C3480" i="4"/>
  <c r="C3463" i="4"/>
  <c r="C3446" i="4"/>
  <c r="C3429" i="4"/>
  <c r="C3413" i="4"/>
  <c r="C3397" i="4"/>
  <c r="C3381" i="4"/>
  <c r="C3365" i="4"/>
  <c r="C3349" i="4"/>
  <c r="C3333" i="4"/>
  <c r="C3317" i="4"/>
  <c r="C3301" i="4"/>
  <c r="C3285" i="4"/>
  <c r="C3269" i="4"/>
  <c r="C3253" i="4"/>
  <c r="C3237" i="4"/>
  <c r="C3221" i="4"/>
  <c r="C3205" i="4"/>
  <c r="C3189" i="4"/>
  <c r="C3173" i="4"/>
  <c r="C3157" i="4"/>
  <c r="C3141" i="4"/>
  <c r="C3125" i="4"/>
  <c r="C3109" i="4"/>
  <c r="C3093" i="4"/>
  <c r="C3077" i="4"/>
  <c r="C3061" i="4"/>
  <c r="C3045" i="4"/>
  <c r="C3029" i="4"/>
  <c r="C3013" i="4"/>
  <c r="C2997" i="4"/>
  <c r="C2981" i="4"/>
  <c r="C2965" i="4"/>
  <c r="C2949" i="4"/>
  <c r="C2933" i="4"/>
  <c r="C2917" i="4"/>
  <c r="C2901" i="4"/>
  <c r="C2885" i="4"/>
  <c r="C2869" i="4"/>
  <c r="C2853" i="4"/>
  <c r="C2837" i="4"/>
  <c r="C2821" i="4"/>
  <c r="C2805" i="4"/>
  <c r="C2789" i="4"/>
  <c r="C2773" i="4"/>
  <c r="C2757" i="4"/>
  <c r="C2741" i="4"/>
  <c r="C2725" i="4"/>
  <c r="C2709" i="4"/>
  <c r="C2693" i="4"/>
  <c r="C2677" i="4"/>
  <c r="C2661" i="4"/>
  <c r="C2645" i="4"/>
  <c r="C2629" i="4"/>
  <c r="C2613" i="4"/>
  <c r="C2597" i="4"/>
  <c r="C2581" i="4"/>
  <c r="C2565" i="4"/>
  <c r="C2549" i="4"/>
  <c r="C5352" i="4"/>
  <c r="C4837" i="4"/>
  <c r="C4570" i="4"/>
  <c r="C4314" i="4"/>
  <c r="C4058" i="4"/>
  <c r="C3898" i="4"/>
  <c r="C3851" i="4"/>
  <c r="C3817" i="4"/>
  <c r="C3780" i="4"/>
  <c r="C3756" i="4"/>
  <c r="C3736" i="4"/>
  <c r="C3718" i="4"/>
  <c r="C3701" i="4"/>
  <c r="C3684" i="4"/>
  <c r="C3667" i="4"/>
  <c r="C3650" i="4"/>
  <c r="C3632" i="4"/>
  <c r="C3615" i="4"/>
  <c r="C3598" i="4"/>
  <c r="C3581" i="4"/>
  <c r="C3564" i="4"/>
  <c r="C3547" i="4"/>
  <c r="C3530" i="4"/>
  <c r="C3513" i="4"/>
  <c r="C3496" i="4"/>
  <c r="C3479" i="4"/>
  <c r="C3462" i="4"/>
  <c r="C3445" i="4"/>
  <c r="C3428" i="4"/>
  <c r="C3412" i="4"/>
  <c r="C3396" i="4"/>
  <c r="C3380" i="4"/>
  <c r="C3364" i="4"/>
  <c r="C3348" i="4"/>
  <c r="C3332" i="4"/>
  <c r="C3316" i="4"/>
  <c r="C3300" i="4"/>
  <c r="C3284" i="4"/>
  <c r="C3268" i="4"/>
  <c r="C3252" i="4"/>
  <c r="C3236" i="4"/>
  <c r="C3220" i="4"/>
  <c r="C3204" i="4"/>
  <c r="C3188" i="4"/>
  <c r="C3172" i="4"/>
  <c r="C3156" i="4"/>
  <c r="C3140" i="4"/>
  <c r="C3124" i="4"/>
  <c r="C3108" i="4"/>
  <c r="C3092" i="4"/>
  <c r="C3076" i="4"/>
  <c r="C3060" i="4"/>
  <c r="C3044" i="4"/>
  <c r="C3028" i="4"/>
  <c r="C3012" i="4"/>
  <c r="C2996" i="4"/>
  <c r="C2980" i="4"/>
  <c r="C2964" i="4"/>
  <c r="C2948" i="4"/>
  <c r="C2932" i="4"/>
  <c r="C2916" i="4"/>
  <c r="C2900" i="4"/>
  <c r="C2884" i="4"/>
  <c r="C2868" i="4"/>
  <c r="C2852" i="4"/>
  <c r="C2836" i="4"/>
  <c r="C2820" i="4"/>
  <c r="C2804" i="4"/>
  <c r="C2788" i="4"/>
  <c r="C2772" i="4"/>
  <c r="C2756" i="4"/>
  <c r="C2740" i="4"/>
  <c r="C2724" i="4"/>
  <c r="C2708" i="4"/>
  <c r="C2692" i="4"/>
  <c r="C2676" i="4"/>
  <c r="C2660" i="4"/>
  <c r="C2644" i="4"/>
  <c r="C2628" i="4"/>
  <c r="C2612" i="4"/>
  <c r="C2596" i="4"/>
  <c r="C2580" i="4"/>
  <c r="C2564" i="4"/>
  <c r="C2548" i="4"/>
  <c r="C2532" i="4"/>
  <c r="C2516" i="4"/>
  <c r="C2500" i="4"/>
  <c r="C5166" i="4"/>
  <c r="C4820" i="4"/>
  <c r="C4554" i="4"/>
  <c r="C4298" i="4"/>
  <c r="C4042" i="4"/>
  <c r="C3897" i="4"/>
  <c r="C3850" i="4"/>
  <c r="C3815" i="4"/>
  <c r="C3779" i="4"/>
  <c r="C3755" i="4"/>
  <c r="C3735" i="4"/>
  <c r="C3717" i="4"/>
  <c r="C3700" i="4"/>
  <c r="C3683" i="4"/>
  <c r="C3666" i="4"/>
  <c r="C3648" i="4"/>
  <c r="C3631" i="4"/>
  <c r="C3614" i="4"/>
  <c r="C3597" i="4"/>
  <c r="C3580" i="4"/>
  <c r="C3563" i="4"/>
  <c r="C3546" i="4"/>
  <c r="C3529" i="4"/>
  <c r="C3512" i="4"/>
  <c r="C3495" i="4"/>
  <c r="C3478" i="4"/>
  <c r="C3461" i="4"/>
  <c r="C3444" i="4"/>
  <c r="C3427" i="4"/>
  <c r="C3411" i="4"/>
  <c r="C3395" i="4"/>
  <c r="C3379" i="4"/>
  <c r="C3363" i="4"/>
  <c r="C3347" i="4"/>
  <c r="C3331" i="4"/>
  <c r="C3315" i="4"/>
  <c r="C3299" i="4"/>
  <c r="C3283" i="4"/>
  <c r="C3267" i="4"/>
  <c r="C3251" i="4"/>
  <c r="C3235" i="4"/>
  <c r="C3219" i="4"/>
  <c r="C3203" i="4"/>
  <c r="C3187" i="4"/>
  <c r="C3171" i="4"/>
  <c r="C3155" i="4"/>
  <c r="C3139" i="4"/>
  <c r="C3123" i="4"/>
  <c r="C3107" i="4"/>
  <c r="C3091" i="4"/>
  <c r="C3075" i="4"/>
  <c r="C3059" i="4"/>
  <c r="C3043" i="4"/>
  <c r="C3027" i="4"/>
  <c r="C3011" i="4"/>
  <c r="C2995" i="4"/>
  <c r="C2979" i="4"/>
  <c r="C2963" i="4"/>
  <c r="C2947" i="4"/>
  <c r="C2931" i="4"/>
  <c r="C2915" i="4"/>
  <c r="C2899" i="4"/>
  <c r="C2883" i="4"/>
  <c r="C2867" i="4"/>
  <c r="C2851" i="4"/>
  <c r="C2835" i="4"/>
  <c r="C2819" i="4"/>
  <c r="C2803" i="4"/>
  <c r="C2787" i="4"/>
  <c r="C2771" i="4"/>
  <c r="C2755" i="4"/>
  <c r="C2739" i="4"/>
  <c r="C2723" i="4"/>
  <c r="C2707" i="4"/>
  <c r="C2691" i="4"/>
  <c r="C2675" i="4"/>
  <c r="C2659" i="4"/>
  <c r="C2643" i="4"/>
  <c r="C2627" i="4"/>
  <c r="C2611" i="4"/>
  <c r="C2595" i="4"/>
  <c r="C2579" i="4"/>
  <c r="C2563" i="4"/>
  <c r="C2547" i="4"/>
  <c r="C2531" i="4"/>
  <c r="C2515" i="4"/>
  <c r="C2499" i="4"/>
  <c r="C5125" i="4"/>
  <c r="C4803" i="4"/>
  <c r="C4538" i="4"/>
  <c r="C4282" i="4"/>
  <c r="C4026" i="4"/>
  <c r="C3895" i="4"/>
  <c r="C3849" i="4"/>
  <c r="C3811" i="4"/>
  <c r="C3778" i="4"/>
  <c r="C3754" i="4"/>
  <c r="C3733" i="4"/>
  <c r="C3716" i="4"/>
  <c r="C3699" i="4"/>
  <c r="C3682" i="4"/>
  <c r="C3664" i="4"/>
  <c r="C3647" i="4"/>
  <c r="C3630" i="4"/>
  <c r="C3613" i="4"/>
  <c r="C3596" i="4"/>
  <c r="C3579" i="4"/>
  <c r="C3562" i="4"/>
  <c r="C3545" i="4"/>
  <c r="C3528" i="4"/>
  <c r="C3511" i="4"/>
  <c r="C3494" i="4"/>
  <c r="C3477" i="4"/>
  <c r="C3460" i="4"/>
  <c r="C3443" i="4"/>
  <c r="C3426" i="4"/>
  <c r="C3410" i="4"/>
  <c r="C3394" i="4"/>
  <c r="C3378" i="4"/>
  <c r="C3362" i="4"/>
  <c r="C3346" i="4"/>
  <c r="C3330" i="4"/>
  <c r="C3314" i="4"/>
  <c r="C3298" i="4"/>
  <c r="C3282" i="4"/>
  <c r="C3266" i="4"/>
  <c r="C3250" i="4"/>
  <c r="C3234" i="4"/>
  <c r="C3218" i="4"/>
  <c r="C3202" i="4"/>
  <c r="C3186" i="4"/>
  <c r="C3170" i="4"/>
  <c r="C3154" i="4"/>
  <c r="C3138" i="4"/>
  <c r="C3122" i="4"/>
  <c r="C3106" i="4"/>
  <c r="C3090" i="4"/>
  <c r="C3074" i="4"/>
  <c r="C3058" i="4"/>
  <c r="C3042" i="4"/>
  <c r="C3026" i="4"/>
  <c r="C3010" i="4"/>
  <c r="C2994" i="4"/>
  <c r="C2978" i="4"/>
  <c r="C2962" i="4"/>
  <c r="C2946" i="4"/>
  <c r="C2930" i="4"/>
  <c r="C2914" i="4"/>
  <c r="C2898" i="4"/>
  <c r="C2882" i="4"/>
  <c r="C2866" i="4"/>
  <c r="C2850" i="4"/>
  <c r="C2834" i="4"/>
  <c r="C2818" i="4"/>
  <c r="C2802" i="4"/>
  <c r="C2786" i="4"/>
  <c r="C2770" i="4"/>
  <c r="C2754" i="4"/>
  <c r="C2738" i="4"/>
  <c r="C2722" i="4"/>
  <c r="C2706" i="4"/>
  <c r="C2690" i="4"/>
  <c r="C2674" i="4"/>
  <c r="C2658" i="4"/>
  <c r="C2642" i="4"/>
  <c r="C2626" i="4"/>
  <c r="C2610" i="4"/>
  <c r="C2594" i="4"/>
  <c r="C2578" i="4"/>
  <c r="C2562" i="4"/>
  <c r="C2546" i="4"/>
  <c r="C2530" i="4"/>
  <c r="C2514" i="4"/>
  <c r="C2498" i="4"/>
  <c r="C5088" i="4"/>
  <c r="C4786" i="4"/>
  <c r="C4522" i="4"/>
  <c r="C4266" i="4"/>
  <c r="C4010" i="4"/>
  <c r="C3883" i="4"/>
  <c r="C3847" i="4"/>
  <c r="C3810" i="4"/>
  <c r="C3776" i="4"/>
  <c r="C3753" i="4"/>
  <c r="C3732" i="4"/>
  <c r="C3715" i="4"/>
  <c r="C3698" i="4"/>
  <c r="C3680" i="4"/>
  <c r="C3663" i="4"/>
  <c r="C3646" i="4"/>
  <c r="C3629" i="4"/>
  <c r="C3612" i="4"/>
  <c r="C3595" i="4"/>
  <c r="C3578" i="4"/>
  <c r="C3561" i="4"/>
  <c r="C3544" i="4"/>
  <c r="C3527" i="4"/>
  <c r="C3510" i="4"/>
  <c r="C3493" i="4"/>
  <c r="C3476" i="4"/>
  <c r="C3459" i="4"/>
  <c r="C3442" i="4"/>
  <c r="C3425" i="4"/>
  <c r="C3409" i="4"/>
  <c r="C3393" i="4"/>
  <c r="C3377" i="4"/>
  <c r="C3361" i="4"/>
  <c r="C3345" i="4"/>
  <c r="C3329" i="4"/>
  <c r="C3313" i="4"/>
  <c r="C3297" i="4"/>
  <c r="C3281" i="4"/>
  <c r="C3265" i="4"/>
  <c r="C3249" i="4"/>
  <c r="C3233" i="4"/>
  <c r="C3217" i="4"/>
  <c r="C3201" i="4"/>
  <c r="C3185" i="4"/>
  <c r="C3169" i="4"/>
  <c r="C3153" i="4"/>
  <c r="C3137" i="4"/>
  <c r="C3121" i="4"/>
  <c r="C3105" i="4"/>
  <c r="C3089" i="4"/>
  <c r="C3073" i="4"/>
  <c r="C3057" i="4"/>
  <c r="C3041" i="4"/>
  <c r="C3025" i="4"/>
  <c r="C3009" i="4"/>
  <c r="C2993" i="4"/>
  <c r="C2977" i="4"/>
  <c r="C2961" i="4"/>
  <c r="C2945" i="4"/>
  <c r="C2929" i="4"/>
  <c r="C2913" i="4"/>
  <c r="C2897" i="4"/>
  <c r="C2881" i="4"/>
  <c r="C2865" i="4"/>
  <c r="C2849" i="4"/>
  <c r="C2833" i="4"/>
  <c r="C2817" i="4"/>
  <c r="C2801" i="4"/>
  <c r="C2785" i="4"/>
  <c r="C2769" i="4"/>
  <c r="C2753" i="4"/>
  <c r="C2737" i="4"/>
  <c r="C2721" i="4"/>
  <c r="C2705" i="4"/>
  <c r="C2689" i="4"/>
  <c r="C2673" i="4"/>
  <c r="C2657" i="4"/>
  <c r="C2641" i="4"/>
  <c r="C2625" i="4"/>
  <c r="C2609" i="4"/>
  <c r="C2593" i="4"/>
  <c r="C2577" i="4"/>
  <c r="C2561" i="4"/>
  <c r="C2545" i="4"/>
  <c r="C2529" i="4"/>
  <c r="C5054" i="4"/>
  <c r="C4769" i="4"/>
  <c r="C4506" i="4"/>
  <c r="C4250" i="4"/>
  <c r="C3994" i="4"/>
  <c r="C3882" i="4"/>
  <c r="C3843" i="4"/>
  <c r="C3808" i="4"/>
  <c r="C3772" i="4"/>
  <c r="C3752" i="4"/>
  <c r="C3731" i="4"/>
  <c r="C3714" i="4"/>
  <c r="C3696" i="4"/>
  <c r="C3679" i="4"/>
  <c r="C3662" i="4"/>
  <c r="C3645" i="4"/>
  <c r="C3628" i="4"/>
  <c r="C3611" i="4"/>
  <c r="C3594" i="4"/>
  <c r="C3577" i="4"/>
  <c r="C3560" i="4"/>
  <c r="C3543" i="4"/>
  <c r="C3526" i="4"/>
  <c r="C3509" i="4"/>
  <c r="C3492" i="4"/>
  <c r="C3475" i="4"/>
  <c r="C3458" i="4"/>
  <c r="C3440" i="4"/>
  <c r="C3424" i="4"/>
  <c r="C3408" i="4"/>
  <c r="C3392" i="4"/>
  <c r="C3376" i="4"/>
  <c r="C3360" i="4"/>
  <c r="C3344" i="4"/>
  <c r="C3328" i="4"/>
  <c r="C3312" i="4"/>
  <c r="C3296" i="4"/>
  <c r="C3280" i="4"/>
  <c r="C3264" i="4"/>
  <c r="C3248" i="4"/>
  <c r="C3232" i="4"/>
  <c r="C3216" i="4"/>
  <c r="C3200" i="4"/>
  <c r="C3184" i="4"/>
  <c r="C3168" i="4"/>
  <c r="C3152" i="4"/>
  <c r="C3136" i="4"/>
  <c r="C3120" i="4"/>
  <c r="C3104" i="4"/>
  <c r="C3088" i="4"/>
  <c r="C3072" i="4"/>
  <c r="C3056" i="4"/>
  <c r="C3040" i="4"/>
  <c r="C3024" i="4"/>
  <c r="C3008" i="4"/>
  <c r="C2992" i="4"/>
  <c r="C2976" i="4"/>
  <c r="C2960" i="4"/>
  <c r="C2944" i="4"/>
  <c r="C2928" i="4"/>
  <c r="C2912" i="4"/>
  <c r="C2896" i="4"/>
  <c r="C2880" i="4"/>
  <c r="C2864" i="4"/>
  <c r="C2848" i="4"/>
  <c r="C2832" i="4"/>
  <c r="C2816" i="4"/>
  <c r="C2800" i="4"/>
  <c r="C2784" i="4"/>
  <c r="C2768" i="4"/>
  <c r="C2752" i="4"/>
  <c r="C2736" i="4"/>
  <c r="C2720" i="4"/>
  <c r="C2704" i="4"/>
  <c r="C2688" i="4"/>
  <c r="C2672" i="4"/>
  <c r="C2656" i="4"/>
  <c r="C2640" i="4"/>
  <c r="C2624" i="4"/>
  <c r="C2608" i="4"/>
  <c r="C2592" i="4"/>
  <c r="C2576" i="4"/>
  <c r="C2560" i="4"/>
  <c r="C2544" i="4"/>
  <c r="C2528" i="4"/>
  <c r="C5027" i="4"/>
  <c r="C4752" i="4"/>
  <c r="C4490" i="4"/>
  <c r="C4234" i="4"/>
  <c r="C3978" i="4"/>
  <c r="C3881" i="4"/>
  <c r="C3842" i="4"/>
  <c r="C3803" i="4"/>
  <c r="C3771" i="4"/>
  <c r="C3751" i="4"/>
  <c r="C3730" i="4"/>
  <c r="C3712" i="4"/>
  <c r="C3695" i="4"/>
  <c r="C3678" i="4"/>
  <c r="C3661" i="4"/>
  <c r="C3644" i="4"/>
  <c r="C3627" i="4"/>
  <c r="C3610" i="4"/>
  <c r="C3593" i="4"/>
  <c r="C3576" i="4"/>
  <c r="C3559" i="4"/>
  <c r="C3542" i="4"/>
  <c r="C3525" i="4"/>
  <c r="C3508" i="4"/>
  <c r="C3491" i="4"/>
  <c r="C3474" i="4"/>
  <c r="C3456" i="4"/>
  <c r="C3439" i="4"/>
  <c r="C3423" i="4"/>
  <c r="C3407" i="4"/>
  <c r="C3391" i="4"/>
  <c r="C3375" i="4"/>
  <c r="C3359" i="4"/>
  <c r="C3343" i="4"/>
  <c r="C3327" i="4"/>
  <c r="C3311" i="4"/>
  <c r="C3295" i="4"/>
  <c r="C3279" i="4"/>
  <c r="C3263" i="4"/>
  <c r="C3247" i="4"/>
  <c r="C3231" i="4"/>
  <c r="C3215" i="4"/>
  <c r="C3199" i="4"/>
  <c r="C3183" i="4"/>
  <c r="C3167" i="4"/>
  <c r="C3151" i="4"/>
  <c r="C3135" i="4"/>
  <c r="C3119" i="4"/>
  <c r="C3103" i="4"/>
  <c r="C3087" i="4"/>
  <c r="C3071" i="4"/>
  <c r="C3055" i="4"/>
  <c r="C3039" i="4"/>
  <c r="C3023" i="4"/>
  <c r="C3007" i="4"/>
  <c r="C2991" i="4"/>
  <c r="C2975" i="4"/>
  <c r="C2959" i="4"/>
  <c r="C2943" i="4"/>
  <c r="C2927" i="4"/>
  <c r="C2911" i="4"/>
  <c r="C2895" i="4"/>
  <c r="C2879" i="4"/>
  <c r="C2863" i="4"/>
  <c r="C2847" i="4"/>
  <c r="C2831" i="4"/>
  <c r="C2815" i="4"/>
  <c r="C2799" i="4"/>
  <c r="C2783" i="4"/>
  <c r="C2767" i="4"/>
  <c r="C2751" i="4"/>
  <c r="C2735" i="4"/>
  <c r="C2719" i="4"/>
  <c r="C2703" i="4"/>
  <c r="C2687" i="4"/>
  <c r="C2671" i="4"/>
  <c r="C2655" i="4"/>
  <c r="C2639" i="4"/>
  <c r="C2623" i="4"/>
  <c r="C2607" i="4"/>
  <c r="C2591" i="4"/>
  <c r="C2575" i="4"/>
  <c r="C2559" i="4"/>
  <c r="C2543" i="4"/>
  <c r="C2527" i="4"/>
  <c r="C2511" i="4"/>
  <c r="C2495" i="4"/>
  <c r="C2479" i="4"/>
  <c r="C2463" i="4"/>
  <c r="C2447" i="4"/>
  <c r="C2431" i="4"/>
  <c r="C2415" i="4"/>
  <c r="C2399" i="4"/>
  <c r="C2383" i="4"/>
  <c r="C2367" i="4"/>
  <c r="C2351" i="4"/>
  <c r="C2335" i="4"/>
  <c r="C2319" i="4"/>
  <c r="C2303" i="4"/>
  <c r="C2287" i="4"/>
  <c r="C2271" i="4"/>
  <c r="C2255" i="4"/>
  <c r="C2239" i="4"/>
  <c r="C2223" i="4"/>
  <c r="C2207" i="4"/>
  <c r="C2191" i="4"/>
  <c r="C2175" i="4"/>
  <c r="C2159" i="4"/>
  <c r="C2143" i="4"/>
  <c r="C2127" i="4"/>
  <c r="C2111" i="4"/>
  <c r="C2095" i="4"/>
  <c r="C2079" i="4"/>
  <c r="C2063" i="4"/>
  <c r="C2047" i="4"/>
  <c r="C2031" i="4"/>
  <c r="C2015" i="4"/>
  <c r="C5008" i="4"/>
  <c r="C4734" i="4"/>
  <c r="C4474" i="4"/>
  <c r="C4218" i="4"/>
  <c r="C3962" i="4"/>
  <c r="C3879" i="4"/>
  <c r="C3840" i="4"/>
  <c r="C3802" i="4"/>
  <c r="C3770" i="4"/>
  <c r="C3749" i="4"/>
  <c r="C3728" i="4"/>
  <c r="C3711" i="4"/>
  <c r="C3694" i="4"/>
  <c r="C3677" i="4"/>
  <c r="C3660" i="4"/>
  <c r="C3643" i="4"/>
  <c r="C3626" i="4"/>
  <c r="C3609" i="4"/>
  <c r="C3592" i="4"/>
  <c r="C3575" i="4"/>
  <c r="C3558" i="4"/>
  <c r="C3541" i="4"/>
  <c r="C3524" i="4"/>
  <c r="C3507" i="4"/>
  <c r="C3490" i="4"/>
  <c r="C3472" i="4"/>
  <c r="C3455" i="4"/>
  <c r="C3438" i="4"/>
  <c r="C3422" i="4"/>
  <c r="C3406" i="4"/>
  <c r="C3390" i="4"/>
  <c r="C3374" i="4"/>
  <c r="C3358" i="4"/>
  <c r="C3342" i="4"/>
  <c r="C3326" i="4"/>
  <c r="C3310" i="4"/>
  <c r="C3294" i="4"/>
  <c r="C3278" i="4"/>
  <c r="C3262" i="4"/>
  <c r="C3246" i="4"/>
  <c r="C3230" i="4"/>
  <c r="C3214" i="4"/>
  <c r="C3198" i="4"/>
  <c r="C3182" i="4"/>
  <c r="C3166" i="4"/>
  <c r="C3150" i="4"/>
  <c r="C3134" i="4"/>
  <c r="C3118" i="4"/>
  <c r="C3102" i="4"/>
  <c r="C3086" i="4"/>
  <c r="C3070" i="4"/>
  <c r="C3054" i="4"/>
  <c r="C3038" i="4"/>
  <c r="C3022" i="4"/>
  <c r="C3006" i="4"/>
  <c r="C2990" i="4"/>
  <c r="C2974" i="4"/>
  <c r="C2958" i="4"/>
  <c r="C2942" i="4"/>
  <c r="C2926" i="4"/>
  <c r="C2910" i="4"/>
  <c r="C2894" i="4"/>
  <c r="C2878" i="4"/>
  <c r="C2862" i="4"/>
  <c r="C2846" i="4"/>
  <c r="C2830" i="4"/>
  <c r="C2814" i="4"/>
  <c r="C2798" i="4"/>
  <c r="C2782" i="4"/>
  <c r="C2766" i="4"/>
  <c r="C2750" i="4"/>
  <c r="C2734" i="4"/>
  <c r="C2718" i="4"/>
  <c r="C2702" i="4"/>
  <c r="C2686" i="4"/>
  <c r="C2670" i="4"/>
  <c r="C2654" i="4"/>
  <c r="C2638" i="4"/>
  <c r="C2622" i="4"/>
  <c r="C2606" i="4"/>
  <c r="C2590" i="4"/>
  <c r="C4990" i="4"/>
  <c r="C4717" i="4"/>
  <c r="C4458" i="4"/>
  <c r="C4202" i="4"/>
  <c r="C3946" i="4"/>
  <c r="C3875" i="4"/>
  <c r="C3835" i="4"/>
  <c r="C3801" i="4"/>
  <c r="C3769" i="4"/>
  <c r="C3748" i="4"/>
  <c r="C3727" i="4"/>
  <c r="C3710" i="4"/>
  <c r="C3693" i="4"/>
  <c r="C3676" i="4"/>
  <c r="C3659" i="4"/>
  <c r="C3642" i="4"/>
  <c r="C3625" i="4"/>
  <c r="C3608" i="4"/>
  <c r="C3591" i="4"/>
  <c r="C3574" i="4"/>
  <c r="C3557" i="4"/>
  <c r="C3540" i="4"/>
  <c r="C3523" i="4"/>
  <c r="C3506" i="4"/>
  <c r="C3488" i="4"/>
  <c r="C3471" i="4"/>
  <c r="C3454" i="4"/>
  <c r="C3437" i="4"/>
  <c r="C3421" i="4"/>
  <c r="C3405" i="4"/>
  <c r="C3389" i="4"/>
  <c r="C3373" i="4"/>
  <c r="C3357" i="4"/>
  <c r="C3341" i="4"/>
  <c r="C3325" i="4"/>
  <c r="C3309" i="4"/>
  <c r="C3293" i="4"/>
  <c r="C3277" i="4"/>
  <c r="C3261" i="4"/>
  <c r="C3245" i="4"/>
  <c r="C3229" i="4"/>
  <c r="C3213" i="4"/>
  <c r="C3197" i="4"/>
  <c r="C3181" i="4"/>
  <c r="C3165" i="4"/>
  <c r="C3149" i="4"/>
  <c r="C3133" i="4"/>
  <c r="C3117" i="4"/>
  <c r="C3101" i="4"/>
  <c r="C3085" i="4"/>
  <c r="C3069" i="4"/>
  <c r="C3053" i="4"/>
  <c r="C3037" i="4"/>
  <c r="C3021" i="4"/>
  <c r="C3005" i="4"/>
  <c r="C2989" i="4"/>
  <c r="C2973" i="4"/>
  <c r="C2957" i="4"/>
  <c r="C2941" i="4"/>
  <c r="C2925" i="4"/>
  <c r="C2909" i="4"/>
  <c r="C2893" i="4"/>
  <c r="C2877" i="4"/>
  <c r="C2861" i="4"/>
  <c r="C2845" i="4"/>
  <c r="C2829" i="4"/>
  <c r="C2813" i="4"/>
  <c r="C2797" i="4"/>
  <c r="C2781" i="4"/>
  <c r="C2765" i="4"/>
  <c r="C2749" i="4"/>
  <c r="C2733" i="4"/>
  <c r="C2717" i="4"/>
  <c r="C2701" i="4"/>
  <c r="C2685" i="4"/>
  <c r="C2669" i="4"/>
  <c r="C2653" i="4"/>
  <c r="C2637" i="4"/>
  <c r="C2621" i="4"/>
  <c r="C2605" i="4"/>
  <c r="C2589" i="4"/>
  <c r="C2573" i="4"/>
  <c r="C2557" i="4"/>
  <c r="C2541" i="4"/>
  <c r="C2525" i="4"/>
  <c r="C2509" i="4"/>
  <c r="C4973" i="4"/>
  <c r="C4700" i="4"/>
  <c r="C4442" i="4"/>
  <c r="C4186" i="4"/>
  <c r="C3930" i="4"/>
  <c r="C3874" i="4"/>
  <c r="C3834" i="4"/>
  <c r="C3799" i="4"/>
  <c r="C3768" i="4"/>
  <c r="C3747" i="4"/>
  <c r="C3726" i="4"/>
  <c r="C3709" i="4"/>
  <c r="C3692" i="4"/>
  <c r="C3675" i="4"/>
  <c r="C3658" i="4"/>
  <c r="C3641" i="4"/>
  <c r="C3624" i="4"/>
  <c r="C3607" i="4"/>
  <c r="C3590" i="4"/>
  <c r="C3573" i="4"/>
  <c r="C3556" i="4"/>
  <c r="C3539" i="4"/>
  <c r="C3522" i="4"/>
  <c r="C3504" i="4"/>
  <c r="C3487" i="4"/>
  <c r="C3470" i="4"/>
  <c r="C3453" i="4"/>
  <c r="C3436" i="4"/>
  <c r="C3420" i="4"/>
  <c r="C3404" i="4"/>
  <c r="C3388" i="4"/>
  <c r="C3372" i="4"/>
  <c r="C3356" i="4"/>
  <c r="C3340" i="4"/>
  <c r="C3324" i="4"/>
  <c r="C3308" i="4"/>
  <c r="C3292" i="4"/>
  <c r="C3276" i="4"/>
  <c r="C3260" i="4"/>
  <c r="C3244" i="4"/>
  <c r="C3228" i="4"/>
  <c r="C3212" i="4"/>
  <c r="C3196" i="4"/>
  <c r="C3180" i="4"/>
  <c r="C3164" i="4"/>
  <c r="C3148" i="4"/>
  <c r="C3132" i="4"/>
  <c r="C3116" i="4"/>
  <c r="C3100" i="4"/>
  <c r="C3084" i="4"/>
  <c r="C3068" i="4"/>
  <c r="C3052" i="4"/>
  <c r="C3036" i="4"/>
  <c r="C3020" i="4"/>
  <c r="C3004" i="4"/>
  <c r="C2988" i="4"/>
  <c r="C2972" i="4"/>
  <c r="C2956" i="4"/>
  <c r="C2940" i="4"/>
  <c r="C2924" i="4"/>
  <c r="C2908" i="4"/>
  <c r="C2892" i="4"/>
  <c r="C2876" i="4"/>
  <c r="C2860" i="4"/>
  <c r="C2844" i="4"/>
  <c r="C2828" i="4"/>
  <c r="C2812" i="4"/>
  <c r="C2796" i="4"/>
  <c r="C2780" i="4"/>
  <c r="C2764" i="4"/>
  <c r="C2748" i="4"/>
  <c r="C2732" i="4"/>
  <c r="C2716" i="4"/>
  <c r="C2700" i="4"/>
  <c r="C2684" i="4"/>
  <c r="C2668" i="4"/>
  <c r="C2652" i="4"/>
  <c r="C2636" i="4"/>
  <c r="C2620" i="4"/>
  <c r="C2604" i="4"/>
  <c r="C2588" i="4"/>
  <c r="C2572" i="4"/>
  <c r="C2556" i="4"/>
  <c r="C2540" i="4"/>
  <c r="C2524" i="4"/>
  <c r="C2508" i="4"/>
  <c r="C4956" i="4"/>
  <c r="C4683" i="4"/>
  <c r="C4426" i="4"/>
  <c r="C4170" i="4"/>
  <c r="C3929" i="4"/>
  <c r="C3867" i="4"/>
  <c r="C3833" i="4"/>
  <c r="C3795" i="4"/>
  <c r="C3767" i="4"/>
  <c r="C3746" i="4"/>
  <c r="C3725" i="4"/>
  <c r="C3708" i="4"/>
  <c r="C3691" i="4"/>
  <c r="C3674" i="4"/>
  <c r="C3657" i="4"/>
  <c r="C3640" i="4"/>
  <c r="C3623" i="4"/>
  <c r="C3606" i="4"/>
  <c r="C3589" i="4"/>
  <c r="C3572" i="4"/>
  <c r="C3555" i="4"/>
  <c r="C3538" i="4"/>
  <c r="C3520" i="4"/>
  <c r="C3503" i="4"/>
  <c r="C3486" i="4"/>
  <c r="C3469" i="4"/>
  <c r="C3452" i="4"/>
  <c r="C3435" i="4"/>
  <c r="C3419" i="4"/>
  <c r="C3403" i="4"/>
  <c r="C3387" i="4"/>
  <c r="C3371" i="4"/>
  <c r="C3355" i="4"/>
  <c r="C3339" i="4"/>
  <c r="C3323" i="4"/>
  <c r="C3307" i="4"/>
  <c r="C3291" i="4"/>
  <c r="C3275" i="4"/>
  <c r="C3259" i="4"/>
  <c r="C3243" i="4"/>
  <c r="C3227" i="4"/>
  <c r="C3211" i="4"/>
  <c r="C3195" i="4"/>
  <c r="C3179" i="4"/>
  <c r="C3163" i="4"/>
  <c r="C3147" i="4"/>
  <c r="C3131" i="4"/>
  <c r="C3115" i="4"/>
  <c r="C3099" i="4"/>
  <c r="C3083" i="4"/>
  <c r="C3067" i="4"/>
  <c r="C3051" i="4"/>
  <c r="C3035" i="4"/>
  <c r="C3019" i="4"/>
  <c r="C3003" i="4"/>
  <c r="C2987" i="4"/>
  <c r="C2971" i="4"/>
  <c r="C2955" i="4"/>
  <c r="C2939" i="4"/>
  <c r="C2923" i="4"/>
  <c r="C2907" i="4"/>
  <c r="C2891" i="4"/>
  <c r="C2875" i="4"/>
  <c r="C2859" i="4"/>
  <c r="C2843" i="4"/>
  <c r="C2827" i="4"/>
  <c r="C2811" i="4"/>
  <c r="C2795" i="4"/>
  <c r="C2779" i="4"/>
  <c r="C2763" i="4"/>
  <c r="C2747" i="4"/>
  <c r="C2731" i="4"/>
  <c r="C2715" i="4"/>
  <c r="C2699" i="4"/>
  <c r="C2683" i="4"/>
  <c r="C2667" i="4"/>
  <c r="C2651" i="4"/>
  <c r="C2635" i="4"/>
  <c r="C2619" i="4"/>
  <c r="C2603" i="4"/>
  <c r="C2587" i="4"/>
  <c r="C2571" i="4"/>
  <c r="C2555" i="4"/>
  <c r="C2539" i="4"/>
  <c r="C2523" i="4"/>
  <c r="C2507" i="4"/>
  <c r="C4939" i="4"/>
  <c r="C4666" i="4"/>
  <c r="C4410" i="4"/>
  <c r="C4154" i="4"/>
  <c r="C3927" i="4"/>
  <c r="C3866" i="4"/>
  <c r="C3831" i="4"/>
  <c r="C3794" i="4"/>
  <c r="C3765" i="4"/>
  <c r="C3744" i="4"/>
  <c r="C3724" i="4"/>
  <c r="C3707" i="4"/>
  <c r="C3690" i="4"/>
  <c r="C3673" i="4"/>
  <c r="C3656" i="4"/>
  <c r="C3639" i="4"/>
  <c r="C3622" i="4"/>
  <c r="C3605" i="4"/>
  <c r="C3588" i="4"/>
  <c r="C3571" i="4"/>
  <c r="C3554" i="4"/>
  <c r="C3536" i="4"/>
  <c r="C3519" i="4"/>
  <c r="C3502" i="4"/>
  <c r="C3485" i="4"/>
  <c r="C3468" i="4"/>
  <c r="C3451" i="4"/>
  <c r="C3434" i="4"/>
  <c r="C3418" i="4"/>
  <c r="C3402" i="4"/>
  <c r="C3386" i="4"/>
  <c r="C3370" i="4"/>
  <c r="C3354" i="4"/>
  <c r="C3338" i="4"/>
  <c r="C3322" i="4"/>
  <c r="C3306" i="4"/>
  <c r="C3290" i="4"/>
  <c r="C3274" i="4"/>
  <c r="C3258" i="4"/>
  <c r="C3242" i="4"/>
  <c r="C3226" i="4"/>
  <c r="C3210" i="4"/>
  <c r="C3194" i="4"/>
  <c r="C3178" i="4"/>
  <c r="C3162" i="4"/>
  <c r="C3146" i="4"/>
  <c r="C3130" i="4"/>
  <c r="C3114" i="4"/>
  <c r="C3098" i="4"/>
  <c r="C3082" i="4"/>
  <c r="C3066" i="4"/>
  <c r="C3050" i="4"/>
  <c r="C3034" i="4"/>
  <c r="C3018" i="4"/>
  <c r="C3002" i="4"/>
  <c r="C2986" i="4"/>
  <c r="C2970" i="4"/>
  <c r="C2954" i="4"/>
  <c r="C2938" i="4"/>
  <c r="C2922" i="4"/>
  <c r="C2906" i="4"/>
  <c r="C2890" i="4"/>
  <c r="C2874" i="4"/>
  <c r="C2858" i="4"/>
  <c r="C2842" i="4"/>
  <c r="C2826" i="4"/>
  <c r="C2810" i="4"/>
  <c r="C2794" i="4"/>
  <c r="C2778" i="4"/>
  <c r="C2762" i="4"/>
  <c r="C2746" i="4"/>
  <c r="C2730" i="4"/>
  <c r="C2714" i="4"/>
  <c r="C2698" i="4"/>
  <c r="C2682" i="4"/>
  <c r="C2666" i="4"/>
  <c r="C2650" i="4"/>
  <c r="C2634" i="4"/>
  <c r="C2618" i="4"/>
  <c r="C2602" i="4"/>
  <c r="C2586" i="4"/>
  <c r="C2570" i="4"/>
  <c r="C2554" i="4"/>
  <c r="C2538" i="4"/>
  <c r="C2522" i="4"/>
  <c r="C2506" i="4"/>
  <c r="C4922" i="4"/>
  <c r="C4650" i="4"/>
  <c r="C4394" i="4"/>
  <c r="C4138" i="4"/>
  <c r="C3915" i="4"/>
  <c r="C3865" i="4"/>
  <c r="C3827" i="4"/>
  <c r="C3792" i="4"/>
  <c r="C3764" i="4"/>
  <c r="C3741" i="4"/>
  <c r="C3723" i="4"/>
  <c r="C3706" i="4"/>
  <c r="C3689" i="4"/>
  <c r="C3672" i="4"/>
  <c r="C3655" i="4"/>
  <c r="C3638" i="4"/>
  <c r="C3621" i="4"/>
  <c r="C3604" i="4"/>
  <c r="C3587" i="4"/>
  <c r="C3570" i="4"/>
  <c r="C3552" i="4"/>
  <c r="C3535" i="4"/>
  <c r="C3518" i="4"/>
  <c r="C3501" i="4"/>
  <c r="C3484" i="4"/>
  <c r="C3467" i="4"/>
  <c r="C3450" i="4"/>
  <c r="C3433" i="4"/>
  <c r="C3417" i="4"/>
  <c r="C3401" i="4"/>
  <c r="C3385" i="4"/>
  <c r="C3369" i="4"/>
  <c r="C3353" i="4"/>
  <c r="C3337" i="4"/>
  <c r="C3321" i="4"/>
  <c r="C3305" i="4"/>
  <c r="C3289" i="4"/>
  <c r="C3273" i="4"/>
  <c r="C3257" i="4"/>
  <c r="C3241" i="4"/>
  <c r="C3225" i="4"/>
  <c r="C3209" i="4"/>
  <c r="C3193" i="4"/>
  <c r="C3177" i="4"/>
  <c r="C3161" i="4"/>
  <c r="C3145" i="4"/>
  <c r="C3129" i="4"/>
  <c r="C3113" i="4"/>
  <c r="C3097" i="4"/>
  <c r="C3081" i="4"/>
  <c r="C3065" i="4"/>
  <c r="C3049" i="4"/>
  <c r="C3033" i="4"/>
  <c r="C3017" i="4"/>
  <c r="C3001" i="4"/>
  <c r="C2985" i="4"/>
  <c r="C2969" i="4"/>
  <c r="C2953" i="4"/>
  <c r="C2937" i="4"/>
  <c r="C2921" i="4"/>
  <c r="C2905" i="4"/>
  <c r="C2889" i="4"/>
  <c r="C2873" i="4"/>
  <c r="C2857" i="4"/>
  <c r="C2841" i="4"/>
  <c r="C2825" i="4"/>
  <c r="C2809" i="4"/>
  <c r="C2793" i="4"/>
  <c r="C2777" i="4"/>
  <c r="C2761" i="4"/>
  <c r="C2745" i="4"/>
  <c r="C2729" i="4"/>
  <c r="C2713" i="4"/>
  <c r="C2697" i="4"/>
  <c r="C2681" i="4"/>
  <c r="C2665" i="4"/>
  <c r="C2649" i="4"/>
  <c r="C2633" i="4"/>
  <c r="C2617" i="4"/>
  <c r="C2601" i="4"/>
  <c r="C4905" i="4"/>
  <c r="C3620" i="4"/>
  <c r="C3352" i="4"/>
  <c r="C3096" i="4"/>
  <c r="C2840" i="4"/>
  <c r="C2585" i="4"/>
  <c r="C2513" i="4"/>
  <c r="C2487" i="4"/>
  <c r="C2470" i="4"/>
  <c r="C2453" i="4"/>
  <c r="C2436" i="4"/>
  <c r="C2419" i="4"/>
  <c r="C2402" i="4"/>
  <c r="C2385" i="4"/>
  <c r="C2368" i="4"/>
  <c r="C2350" i="4"/>
  <c r="C2333" i="4"/>
  <c r="C2316" i="4"/>
  <c r="C2299" i="4"/>
  <c r="C2282" i="4"/>
  <c r="C2265" i="4"/>
  <c r="C2248" i="4"/>
  <c r="C2231" i="4"/>
  <c r="C2214" i="4"/>
  <c r="C2197" i="4"/>
  <c r="C2180" i="4"/>
  <c r="C2163" i="4"/>
  <c r="C2146" i="4"/>
  <c r="C2129" i="4"/>
  <c r="C2112" i="4"/>
  <c r="C2094" i="4"/>
  <c r="C2077" i="4"/>
  <c r="C2060" i="4"/>
  <c r="C2043" i="4"/>
  <c r="C2026" i="4"/>
  <c r="C2009" i="4"/>
  <c r="C1993" i="4"/>
  <c r="C1977" i="4"/>
  <c r="C1961" i="4"/>
  <c r="C1945" i="4"/>
  <c r="C1929" i="4"/>
  <c r="C1913" i="4"/>
  <c r="C1897" i="4"/>
  <c r="C1881" i="4"/>
  <c r="C1865" i="4"/>
  <c r="C1849" i="4"/>
  <c r="C1833" i="4"/>
  <c r="C1817" i="4"/>
  <c r="C1801" i="4"/>
  <c r="C1785" i="4"/>
  <c r="C1769" i="4"/>
  <c r="C1753" i="4"/>
  <c r="C1737" i="4"/>
  <c r="C1721" i="4"/>
  <c r="C1705" i="4"/>
  <c r="C1689" i="4"/>
  <c r="C1673" i="4"/>
  <c r="C1657" i="4"/>
  <c r="C1641" i="4"/>
  <c r="C1625" i="4"/>
  <c r="C1609" i="4"/>
  <c r="C1593" i="4"/>
  <c r="C1577" i="4"/>
  <c r="C1561" i="4"/>
  <c r="C1545" i="4"/>
  <c r="C1529" i="4"/>
  <c r="C1513" i="4"/>
  <c r="C1497" i="4"/>
  <c r="C1481" i="4"/>
  <c r="C1465" i="4"/>
  <c r="C1449" i="4"/>
  <c r="C1433" i="4"/>
  <c r="C1417" i="4"/>
  <c r="C1401" i="4"/>
  <c r="C1385" i="4"/>
  <c r="C1369" i="4"/>
  <c r="C1353" i="4"/>
  <c r="C1337" i="4"/>
  <c r="C1321" i="4"/>
  <c r="C1305" i="4"/>
  <c r="C1289" i="4"/>
  <c r="C1273" i="4"/>
  <c r="C1257" i="4"/>
  <c r="C1241" i="4"/>
  <c r="C1225" i="4"/>
  <c r="C1209" i="4"/>
  <c r="C1193" i="4"/>
  <c r="C1177" i="4"/>
  <c r="C1161" i="4"/>
  <c r="C1145" i="4"/>
  <c r="C1129" i="4"/>
  <c r="C1113" i="4"/>
  <c r="C1097" i="4"/>
  <c r="C1081" i="4"/>
  <c r="C1065" i="4"/>
  <c r="C1049" i="4"/>
  <c r="C1033" i="4"/>
  <c r="C1017" i="4"/>
  <c r="C1001" i="4"/>
  <c r="C985" i="4"/>
  <c r="C4634" i="4"/>
  <c r="C3603" i="4"/>
  <c r="C3336" i="4"/>
  <c r="C3080" i="4"/>
  <c r="C2824" i="4"/>
  <c r="C2584" i="4"/>
  <c r="C2512" i="4"/>
  <c r="C2486" i="4"/>
  <c r="C2469" i="4"/>
  <c r="C2452" i="4"/>
  <c r="C2435" i="4"/>
  <c r="C2418" i="4"/>
  <c r="C2401" i="4"/>
  <c r="C2384" i="4"/>
  <c r="C2366" i="4"/>
  <c r="C2349" i="4"/>
  <c r="C2332" i="4"/>
  <c r="C2315" i="4"/>
  <c r="C2298" i="4"/>
  <c r="C2281" i="4"/>
  <c r="C2264" i="4"/>
  <c r="C2247" i="4"/>
  <c r="C2230" i="4"/>
  <c r="C2213" i="4"/>
  <c r="C2196" i="4"/>
  <c r="C2179" i="4"/>
  <c r="C2162" i="4"/>
  <c r="C2145" i="4"/>
  <c r="C2128" i="4"/>
  <c r="C2110" i="4"/>
  <c r="C2093" i="4"/>
  <c r="C2076" i="4"/>
  <c r="C2059" i="4"/>
  <c r="C2042" i="4"/>
  <c r="C2025" i="4"/>
  <c r="C2008" i="4"/>
  <c r="C1992" i="4"/>
  <c r="C1976" i="4"/>
  <c r="C1960" i="4"/>
  <c r="C1944" i="4"/>
  <c r="C1928" i="4"/>
  <c r="C1912" i="4"/>
  <c r="C1896" i="4"/>
  <c r="C1880" i="4"/>
  <c r="C1864" i="4"/>
  <c r="C1848" i="4"/>
  <c r="C1832" i="4"/>
  <c r="C1816" i="4"/>
  <c r="C1800" i="4"/>
  <c r="C1784" i="4"/>
  <c r="C1768" i="4"/>
  <c r="C1752" i="4"/>
  <c r="C1736" i="4"/>
  <c r="C1720" i="4"/>
  <c r="C1704" i="4"/>
  <c r="C1688" i="4"/>
  <c r="C1672" i="4"/>
  <c r="C1656" i="4"/>
  <c r="C1640" i="4"/>
  <c r="C1624" i="4"/>
  <c r="C1608" i="4"/>
  <c r="C1592" i="4"/>
  <c r="C1576" i="4"/>
  <c r="C1560" i="4"/>
  <c r="C1544" i="4"/>
  <c r="C1528" i="4"/>
  <c r="C1512" i="4"/>
  <c r="C1496" i="4"/>
  <c r="C1480" i="4"/>
  <c r="C1464" i="4"/>
  <c r="C1448" i="4"/>
  <c r="C1432" i="4"/>
  <c r="C1416" i="4"/>
  <c r="C1400" i="4"/>
  <c r="C1384" i="4"/>
  <c r="C1368" i="4"/>
  <c r="C1352" i="4"/>
  <c r="C1336" i="4"/>
  <c r="C1320" i="4"/>
  <c r="C1304" i="4"/>
  <c r="C1288" i="4"/>
  <c r="C1272" i="4"/>
  <c r="C1256" i="4"/>
  <c r="C1240" i="4"/>
  <c r="C1224" i="4"/>
  <c r="C1208" i="4"/>
  <c r="C4378" i="4"/>
  <c r="C3586" i="4"/>
  <c r="C3320" i="4"/>
  <c r="C3064" i="4"/>
  <c r="C2808" i="4"/>
  <c r="C2574" i="4"/>
  <c r="C2510" i="4"/>
  <c r="C2485" i="4"/>
  <c r="C2468" i="4"/>
  <c r="C2451" i="4"/>
  <c r="C2434" i="4"/>
  <c r="C2417" i="4"/>
  <c r="C2400" i="4"/>
  <c r="C2382" i="4"/>
  <c r="C2365" i="4"/>
  <c r="C2348" i="4"/>
  <c r="C2331" i="4"/>
  <c r="C2314" i="4"/>
  <c r="C2297" i="4"/>
  <c r="C2280" i="4"/>
  <c r="C2263" i="4"/>
  <c r="C2246" i="4"/>
  <c r="C2229" i="4"/>
  <c r="C2212" i="4"/>
  <c r="C2195" i="4"/>
  <c r="C2178" i="4"/>
  <c r="C2161" i="4"/>
  <c r="C2144" i="4"/>
  <c r="C2126" i="4"/>
  <c r="C2109" i="4"/>
  <c r="C2092" i="4"/>
  <c r="C2075" i="4"/>
  <c r="C2058" i="4"/>
  <c r="C2041" i="4"/>
  <c r="C2024" i="4"/>
  <c r="C2007" i="4"/>
  <c r="C1991" i="4"/>
  <c r="C1975" i="4"/>
  <c r="C1959" i="4"/>
  <c r="C1943" i="4"/>
  <c r="C1927" i="4"/>
  <c r="C1911" i="4"/>
  <c r="C1895" i="4"/>
  <c r="C1879" i="4"/>
  <c r="C1863" i="4"/>
  <c r="C1847" i="4"/>
  <c r="C1831" i="4"/>
  <c r="C1815" i="4"/>
  <c r="C1799" i="4"/>
  <c r="C1783" i="4"/>
  <c r="C1767" i="4"/>
  <c r="C1751" i="4"/>
  <c r="C1735" i="4"/>
  <c r="C1719" i="4"/>
  <c r="C1703" i="4"/>
  <c r="C1687" i="4"/>
  <c r="C1671" i="4"/>
  <c r="C1655" i="4"/>
  <c r="C1639" i="4"/>
  <c r="C1623" i="4"/>
  <c r="C1607" i="4"/>
  <c r="C1591" i="4"/>
  <c r="C1575" i="4"/>
  <c r="C1559" i="4"/>
  <c r="C1543" i="4"/>
  <c r="C1527" i="4"/>
  <c r="C1511" i="4"/>
  <c r="C1495" i="4"/>
  <c r="C1479" i="4"/>
  <c r="C1463" i="4"/>
  <c r="C1447" i="4"/>
  <c r="C1431" i="4"/>
  <c r="C1415" i="4"/>
  <c r="C1399" i="4"/>
  <c r="C1383" i="4"/>
  <c r="C1367" i="4"/>
  <c r="C4122" i="4"/>
  <c r="C3568" i="4"/>
  <c r="C3304" i="4"/>
  <c r="C3048" i="4"/>
  <c r="C2792" i="4"/>
  <c r="C2569" i="4"/>
  <c r="C2505" i="4"/>
  <c r="C2484" i="4"/>
  <c r="C2467" i="4"/>
  <c r="C2450" i="4"/>
  <c r="C2433" i="4"/>
  <c r="C2416" i="4"/>
  <c r="C2398" i="4"/>
  <c r="C2381" i="4"/>
  <c r="C2364" i="4"/>
  <c r="C2347" i="4"/>
  <c r="C2330" i="4"/>
  <c r="C2313" i="4"/>
  <c r="C2296" i="4"/>
  <c r="C2279" i="4"/>
  <c r="C2262" i="4"/>
  <c r="C2245" i="4"/>
  <c r="C2228" i="4"/>
  <c r="C2211" i="4"/>
  <c r="C2194" i="4"/>
  <c r="C2177" i="4"/>
  <c r="C2160" i="4"/>
  <c r="C2142" i="4"/>
  <c r="C2125" i="4"/>
  <c r="C2108" i="4"/>
  <c r="C2091" i="4"/>
  <c r="C2074" i="4"/>
  <c r="C2057" i="4"/>
  <c r="C2040" i="4"/>
  <c r="C2023" i="4"/>
  <c r="C2006" i="4"/>
  <c r="C1990" i="4"/>
  <c r="C1974" i="4"/>
  <c r="C1958" i="4"/>
  <c r="C1942" i="4"/>
  <c r="C1926" i="4"/>
  <c r="C1910" i="4"/>
  <c r="C1894" i="4"/>
  <c r="C1878" i="4"/>
  <c r="C1862" i="4"/>
  <c r="C1846" i="4"/>
  <c r="C1830" i="4"/>
  <c r="C1814" i="4"/>
  <c r="C1798" i="4"/>
  <c r="C1782" i="4"/>
  <c r="C1766" i="4"/>
  <c r="C1750" i="4"/>
  <c r="C1734" i="4"/>
  <c r="C1718" i="4"/>
  <c r="C1702" i="4"/>
  <c r="C1686" i="4"/>
  <c r="C1670" i="4"/>
  <c r="C1654" i="4"/>
  <c r="C1638" i="4"/>
  <c r="C1622" i="4"/>
  <c r="C1606" i="4"/>
  <c r="C1590" i="4"/>
  <c r="C1574" i="4"/>
  <c r="C1558" i="4"/>
  <c r="C1542" i="4"/>
  <c r="C1526" i="4"/>
  <c r="C1510" i="4"/>
  <c r="C1494" i="4"/>
  <c r="C1478" i="4"/>
  <c r="C1462" i="4"/>
  <c r="C1446" i="4"/>
  <c r="C1430" i="4"/>
  <c r="C1414" i="4"/>
  <c r="C1398" i="4"/>
  <c r="C1382" i="4"/>
  <c r="C1366" i="4"/>
  <c r="C1350" i="4"/>
  <c r="C1334" i="4"/>
  <c r="C1318" i="4"/>
  <c r="C1302" i="4"/>
  <c r="C1286" i="4"/>
  <c r="C1270" i="4"/>
  <c r="C3914" i="4"/>
  <c r="C3551" i="4"/>
  <c r="C3288" i="4"/>
  <c r="C3032" i="4"/>
  <c r="C2776" i="4"/>
  <c r="C2568" i="4"/>
  <c r="C2504" i="4"/>
  <c r="C2483" i="4"/>
  <c r="C2466" i="4"/>
  <c r="C2449" i="4"/>
  <c r="C2432" i="4"/>
  <c r="C2414" i="4"/>
  <c r="C2397" i="4"/>
  <c r="C2380" i="4"/>
  <c r="C2363" i="4"/>
  <c r="C2346" i="4"/>
  <c r="C2329" i="4"/>
  <c r="C2312" i="4"/>
  <c r="C2295" i="4"/>
  <c r="C2278" i="4"/>
  <c r="C2261" i="4"/>
  <c r="C2244" i="4"/>
  <c r="C2227" i="4"/>
  <c r="C2210" i="4"/>
  <c r="C2193" i="4"/>
  <c r="C2176" i="4"/>
  <c r="C2158" i="4"/>
  <c r="C2141" i="4"/>
  <c r="C2124" i="4"/>
  <c r="C2107" i="4"/>
  <c r="C2090" i="4"/>
  <c r="C2073" i="4"/>
  <c r="C2056" i="4"/>
  <c r="C2039" i="4"/>
  <c r="C2022" i="4"/>
  <c r="C2005" i="4"/>
  <c r="C1989" i="4"/>
  <c r="C1973" i="4"/>
  <c r="C1957" i="4"/>
  <c r="C1941" i="4"/>
  <c r="C1925" i="4"/>
  <c r="C1909" i="4"/>
  <c r="C1893" i="4"/>
  <c r="C1877" i="4"/>
  <c r="C1861" i="4"/>
  <c r="C1845" i="4"/>
  <c r="C1829" i="4"/>
  <c r="C1813" i="4"/>
  <c r="C1797" i="4"/>
  <c r="C1781" i="4"/>
  <c r="C1765" i="4"/>
  <c r="C1749" i="4"/>
  <c r="C1733" i="4"/>
  <c r="C1717" i="4"/>
  <c r="C1701" i="4"/>
  <c r="C1685" i="4"/>
  <c r="C1669" i="4"/>
  <c r="C1653" i="4"/>
  <c r="C1637" i="4"/>
  <c r="C1621" i="4"/>
  <c r="C1605" i="4"/>
  <c r="C1589" i="4"/>
  <c r="C1573" i="4"/>
  <c r="C1557" i="4"/>
  <c r="C1541" i="4"/>
  <c r="C1525" i="4"/>
  <c r="C1509" i="4"/>
  <c r="C1493" i="4"/>
  <c r="C1477" i="4"/>
  <c r="C1461" i="4"/>
  <c r="C1445" i="4"/>
  <c r="C1429" i="4"/>
  <c r="C1413" i="4"/>
  <c r="C1397" i="4"/>
  <c r="C1381" i="4"/>
  <c r="C1365" i="4"/>
  <c r="C1349" i="4"/>
  <c r="C1333" i="4"/>
  <c r="C1317" i="4"/>
  <c r="C1301" i="4"/>
  <c r="C1285" i="4"/>
  <c r="C1269" i="4"/>
  <c r="C3863" i="4"/>
  <c r="C3534" i="4"/>
  <c r="C3272" i="4"/>
  <c r="C3016" i="4"/>
  <c r="C2760" i="4"/>
  <c r="C2558" i="4"/>
  <c r="C2503" i="4"/>
  <c r="C2482" i="4"/>
  <c r="C2465" i="4"/>
  <c r="C2448" i="4"/>
  <c r="C2430" i="4"/>
  <c r="C2413" i="4"/>
  <c r="C2396" i="4"/>
  <c r="C2379" i="4"/>
  <c r="C2362" i="4"/>
  <c r="C2345" i="4"/>
  <c r="C2328" i="4"/>
  <c r="C2311" i="4"/>
  <c r="C2294" i="4"/>
  <c r="C2277" i="4"/>
  <c r="C2260" i="4"/>
  <c r="C2243" i="4"/>
  <c r="C2226" i="4"/>
  <c r="C2209" i="4"/>
  <c r="C2192" i="4"/>
  <c r="C2174" i="4"/>
  <c r="C2157" i="4"/>
  <c r="C2140" i="4"/>
  <c r="C2123" i="4"/>
  <c r="C2106" i="4"/>
  <c r="C2089" i="4"/>
  <c r="C2072" i="4"/>
  <c r="C2055" i="4"/>
  <c r="C2038" i="4"/>
  <c r="C2021" i="4"/>
  <c r="C2004" i="4"/>
  <c r="C1988" i="4"/>
  <c r="C1972" i="4"/>
  <c r="C1956" i="4"/>
  <c r="C1940" i="4"/>
  <c r="C1924" i="4"/>
  <c r="C1908" i="4"/>
  <c r="C1892" i="4"/>
  <c r="C1876" i="4"/>
  <c r="C1860" i="4"/>
  <c r="C1844" i="4"/>
  <c r="C1828" i="4"/>
  <c r="C1812" i="4"/>
  <c r="C1796" i="4"/>
  <c r="C1780" i="4"/>
  <c r="C1764" i="4"/>
  <c r="C1748" i="4"/>
  <c r="C1732" i="4"/>
  <c r="C1716" i="4"/>
  <c r="C1700" i="4"/>
  <c r="C1684" i="4"/>
  <c r="C1668" i="4"/>
  <c r="C1652" i="4"/>
  <c r="C1636" i="4"/>
  <c r="C1620" i="4"/>
  <c r="C1604" i="4"/>
  <c r="C1588" i="4"/>
  <c r="C1572" i="4"/>
  <c r="C1556" i="4"/>
  <c r="C1540" i="4"/>
  <c r="C1524" i="4"/>
  <c r="C1508" i="4"/>
  <c r="C1492" i="4"/>
  <c r="C1476" i="4"/>
  <c r="C1460" i="4"/>
  <c r="C1444" i="4"/>
  <c r="C1428" i="4"/>
  <c r="C1412" i="4"/>
  <c r="C1396" i="4"/>
  <c r="C1380" i="4"/>
  <c r="C1364" i="4"/>
  <c r="C1348" i="4"/>
  <c r="C1332" i="4"/>
  <c r="C1316" i="4"/>
  <c r="C1300" i="4"/>
  <c r="C1284" i="4"/>
  <c r="C1268" i="4"/>
  <c r="C3826" i="4"/>
  <c r="C3517" i="4"/>
  <c r="C3256" i="4"/>
  <c r="C3000" i="4"/>
  <c r="C2744" i="4"/>
  <c r="C2553" i="4"/>
  <c r="C2501" i="4"/>
  <c r="C2481" i="4"/>
  <c r="C2464" i="4"/>
  <c r="C2446" i="4"/>
  <c r="C2429" i="4"/>
  <c r="C2412" i="4"/>
  <c r="C2395" i="4"/>
  <c r="C2378" i="4"/>
  <c r="C2361" i="4"/>
  <c r="C2344" i="4"/>
  <c r="C2327" i="4"/>
  <c r="C2310" i="4"/>
  <c r="C2293" i="4"/>
  <c r="C2276" i="4"/>
  <c r="C2259" i="4"/>
  <c r="C2242" i="4"/>
  <c r="C2225" i="4"/>
  <c r="C2208" i="4"/>
  <c r="C2190" i="4"/>
  <c r="C2173" i="4"/>
  <c r="C2156" i="4"/>
  <c r="C2139" i="4"/>
  <c r="C2122" i="4"/>
  <c r="C2105" i="4"/>
  <c r="C2088" i="4"/>
  <c r="C2071" i="4"/>
  <c r="C2054" i="4"/>
  <c r="C2037" i="4"/>
  <c r="C2020" i="4"/>
  <c r="C2003" i="4"/>
  <c r="C1987" i="4"/>
  <c r="C1971" i="4"/>
  <c r="C1955" i="4"/>
  <c r="C1939" i="4"/>
  <c r="C1923" i="4"/>
  <c r="C1907" i="4"/>
  <c r="C1891" i="4"/>
  <c r="C1875" i="4"/>
  <c r="C1859" i="4"/>
  <c r="C1843" i="4"/>
  <c r="C1827" i="4"/>
  <c r="C1811" i="4"/>
  <c r="C1795" i="4"/>
  <c r="C1779" i="4"/>
  <c r="C1763" i="4"/>
  <c r="C1747" i="4"/>
  <c r="C1731" i="4"/>
  <c r="C1715" i="4"/>
  <c r="C1699" i="4"/>
  <c r="C1683" i="4"/>
  <c r="C1667" i="4"/>
  <c r="C1651" i="4"/>
  <c r="C1635" i="4"/>
  <c r="C1619" i="4"/>
  <c r="C1603" i="4"/>
  <c r="C1587" i="4"/>
  <c r="C1571" i="4"/>
  <c r="C1555" i="4"/>
  <c r="C1539" i="4"/>
  <c r="C1523" i="4"/>
  <c r="C1507" i="4"/>
  <c r="C1491" i="4"/>
  <c r="C1475" i="4"/>
  <c r="C1459" i="4"/>
  <c r="C1443" i="4"/>
  <c r="C1427" i="4"/>
  <c r="C1411" i="4"/>
  <c r="C1395" i="4"/>
  <c r="C1379" i="4"/>
  <c r="C1363" i="4"/>
  <c r="C1347" i="4"/>
  <c r="C1331" i="4"/>
  <c r="C1315" i="4"/>
  <c r="C3787" i="4"/>
  <c r="C3500" i="4"/>
  <c r="C3240" i="4"/>
  <c r="C2984" i="4"/>
  <c r="C2728" i="4"/>
  <c r="C2552" i="4"/>
  <c r="C2497" i="4"/>
  <c r="C2480" i="4"/>
  <c r="C2462" i="4"/>
  <c r="C2445" i="4"/>
  <c r="C2428" i="4"/>
  <c r="C2411" i="4"/>
  <c r="C2394" i="4"/>
  <c r="C2377" i="4"/>
  <c r="C2360" i="4"/>
  <c r="C2343" i="4"/>
  <c r="C2326" i="4"/>
  <c r="C2309" i="4"/>
  <c r="C2292" i="4"/>
  <c r="C2275" i="4"/>
  <c r="C2258" i="4"/>
  <c r="C2241" i="4"/>
  <c r="C2224" i="4"/>
  <c r="C2206" i="4"/>
  <c r="C2189" i="4"/>
  <c r="C2172" i="4"/>
  <c r="C2155" i="4"/>
  <c r="C2138" i="4"/>
  <c r="C2121" i="4"/>
  <c r="C2104" i="4"/>
  <c r="C2087" i="4"/>
  <c r="C2070" i="4"/>
  <c r="C2053" i="4"/>
  <c r="C2036" i="4"/>
  <c r="C2019" i="4"/>
  <c r="C2002" i="4"/>
  <c r="C1986" i="4"/>
  <c r="C1970" i="4"/>
  <c r="C1954" i="4"/>
  <c r="C1938" i="4"/>
  <c r="C1922" i="4"/>
  <c r="C1906" i="4"/>
  <c r="C1890" i="4"/>
  <c r="C1874" i="4"/>
  <c r="C1858" i="4"/>
  <c r="C1842" i="4"/>
  <c r="C1826" i="4"/>
  <c r="C1810" i="4"/>
  <c r="C1794" i="4"/>
  <c r="C1778" i="4"/>
  <c r="C1762" i="4"/>
  <c r="C1746" i="4"/>
  <c r="C1730" i="4"/>
  <c r="C1714" i="4"/>
  <c r="C1698" i="4"/>
  <c r="C1682" i="4"/>
  <c r="C1666" i="4"/>
  <c r="C1650" i="4"/>
  <c r="C1634" i="4"/>
  <c r="C1618" i="4"/>
  <c r="C1602" i="4"/>
  <c r="C1586" i="4"/>
  <c r="C1570" i="4"/>
  <c r="C1554" i="4"/>
  <c r="C1538" i="4"/>
  <c r="C1522" i="4"/>
  <c r="C1506" i="4"/>
  <c r="C1490" i="4"/>
  <c r="C1474" i="4"/>
  <c r="C1458" i="4"/>
  <c r="C1442" i="4"/>
  <c r="C1426" i="4"/>
  <c r="C1410" i="4"/>
  <c r="C1394" i="4"/>
  <c r="C1378" i="4"/>
  <c r="C1362" i="4"/>
  <c r="C1346" i="4"/>
  <c r="C1330" i="4"/>
  <c r="C1314" i="4"/>
  <c r="C3763" i="4"/>
  <c r="C3483" i="4"/>
  <c r="C3224" i="4"/>
  <c r="C2968" i="4"/>
  <c r="C2712" i="4"/>
  <c r="C2542" i="4"/>
  <c r="C2496" i="4"/>
  <c r="C2478" i="4"/>
  <c r="C2461" i="4"/>
  <c r="C2444" i="4"/>
  <c r="C2427" i="4"/>
  <c r="C2410" i="4"/>
  <c r="C2393" i="4"/>
  <c r="C2376" i="4"/>
  <c r="C2359" i="4"/>
  <c r="C2342" i="4"/>
  <c r="C2325" i="4"/>
  <c r="C2308" i="4"/>
  <c r="C2291" i="4"/>
  <c r="C2274" i="4"/>
  <c r="C2257" i="4"/>
  <c r="C2240" i="4"/>
  <c r="C2222" i="4"/>
  <c r="C2205" i="4"/>
  <c r="C2188" i="4"/>
  <c r="C2171" i="4"/>
  <c r="C2154" i="4"/>
  <c r="C2137" i="4"/>
  <c r="C2120" i="4"/>
  <c r="C2103" i="4"/>
  <c r="C2086" i="4"/>
  <c r="C2069" i="4"/>
  <c r="C2052" i="4"/>
  <c r="C2035" i="4"/>
  <c r="C2018" i="4"/>
  <c r="C2001" i="4"/>
  <c r="C1985" i="4"/>
  <c r="C1969" i="4"/>
  <c r="C1953" i="4"/>
  <c r="C1937" i="4"/>
  <c r="C1921" i="4"/>
  <c r="C1905" i="4"/>
  <c r="C1889" i="4"/>
  <c r="C1873" i="4"/>
  <c r="C1857" i="4"/>
  <c r="C1841" i="4"/>
  <c r="C1825" i="4"/>
  <c r="C1809" i="4"/>
  <c r="C1793" i="4"/>
  <c r="C1777" i="4"/>
  <c r="C1761" i="4"/>
  <c r="C1745" i="4"/>
  <c r="C1729" i="4"/>
  <c r="C1713" i="4"/>
  <c r="C1697" i="4"/>
  <c r="C1681" i="4"/>
  <c r="C1665" i="4"/>
  <c r="C1649" i="4"/>
  <c r="C1633" i="4"/>
  <c r="C1617" i="4"/>
  <c r="C1601" i="4"/>
  <c r="C1585" i="4"/>
  <c r="C1569" i="4"/>
  <c r="C1553" i="4"/>
  <c r="C1537" i="4"/>
  <c r="C1521" i="4"/>
  <c r="C1505" i="4"/>
  <c r="C1489" i="4"/>
  <c r="C1473" i="4"/>
  <c r="C1457" i="4"/>
  <c r="C1441" i="4"/>
  <c r="C1425" i="4"/>
  <c r="C1409" i="4"/>
  <c r="C1393" i="4"/>
  <c r="C1377" i="4"/>
  <c r="C1361" i="4"/>
  <c r="C1345" i="4"/>
  <c r="C1329" i="4"/>
  <c r="C1313" i="4"/>
  <c r="C1297" i="4"/>
  <c r="C1281" i="4"/>
  <c r="C1265" i="4"/>
  <c r="C1249" i="4"/>
  <c r="C1233" i="4"/>
  <c r="C1217" i="4"/>
  <c r="C1201" i="4"/>
  <c r="C1185" i="4"/>
  <c r="C1169" i="4"/>
  <c r="C1153" i="4"/>
  <c r="C1137" i="4"/>
  <c r="C1121" i="4"/>
  <c r="C1105" i="4"/>
  <c r="C1089" i="4"/>
  <c r="C1073" i="4"/>
  <c r="C1057" i="4"/>
  <c r="C1041" i="4"/>
  <c r="C1025" i="4"/>
  <c r="C1009" i="4"/>
  <c r="C993" i="4"/>
  <c r="C977" i="4"/>
  <c r="C3740" i="4"/>
  <c r="C3466" i="4"/>
  <c r="C3208" i="4"/>
  <c r="C2952" i="4"/>
  <c r="C2696" i="4"/>
  <c r="C2537" i="4"/>
  <c r="C2494" i="4"/>
  <c r="C2477" i="4"/>
  <c r="C2460" i="4"/>
  <c r="C2443" i="4"/>
  <c r="C2426" i="4"/>
  <c r="C2409" i="4"/>
  <c r="C2392" i="4"/>
  <c r="C2375" i="4"/>
  <c r="C2358" i="4"/>
  <c r="C2341" i="4"/>
  <c r="C2324" i="4"/>
  <c r="C2307" i="4"/>
  <c r="C2290" i="4"/>
  <c r="C2273" i="4"/>
  <c r="C2256" i="4"/>
  <c r="C2238" i="4"/>
  <c r="C2221" i="4"/>
  <c r="C2204" i="4"/>
  <c r="C2187" i="4"/>
  <c r="C2170" i="4"/>
  <c r="C2153" i="4"/>
  <c r="C2136" i="4"/>
  <c r="C2119" i="4"/>
  <c r="C2102" i="4"/>
  <c r="C2085" i="4"/>
  <c r="C2068" i="4"/>
  <c r="C2051" i="4"/>
  <c r="C2034" i="4"/>
  <c r="C2017" i="4"/>
  <c r="C2000" i="4"/>
  <c r="C1984" i="4"/>
  <c r="C1968" i="4"/>
  <c r="C1952" i="4"/>
  <c r="C1936" i="4"/>
  <c r="C1920" i="4"/>
  <c r="C1904" i="4"/>
  <c r="C1888" i="4"/>
  <c r="C1872" i="4"/>
  <c r="C1856" i="4"/>
  <c r="C1840" i="4"/>
  <c r="C1824" i="4"/>
  <c r="C1808" i="4"/>
  <c r="C1792" i="4"/>
  <c r="C1776" i="4"/>
  <c r="C1760" i="4"/>
  <c r="C1744" i="4"/>
  <c r="C1728" i="4"/>
  <c r="C1712" i="4"/>
  <c r="C1696" i="4"/>
  <c r="C1680" i="4"/>
  <c r="C1664" i="4"/>
  <c r="C1648" i="4"/>
  <c r="C1632" i="4"/>
  <c r="C1616" i="4"/>
  <c r="C1600" i="4"/>
  <c r="C1584" i="4"/>
  <c r="C1568" i="4"/>
  <c r="C1552" i="4"/>
  <c r="C1536" i="4"/>
  <c r="C1520" i="4"/>
  <c r="C1504" i="4"/>
  <c r="C1488" i="4"/>
  <c r="C1472" i="4"/>
  <c r="C1456" i="4"/>
  <c r="C1440" i="4"/>
  <c r="C1424" i="4"/>
  <c r="C1408" i="4"/>
  <c r="C1392" i="4"/>
  <c r="C1376" i="4"/>
  <c r="C1360" i="4"/>
  <c r="C1344" i="4"/>
  <c r="C1328" i="4"/>
  <c r="C1312" i="4"/>
  <c r="C1296" i="4"/>
  <c r="C1280" i="4"/>
  <c r="C1264" i="4"/>
  <c r="C1248" i="4"/>
  <c r="C1232" i="4"/>
  <c r="C1216" i="4"/>
  <c r="C3722" i="4"/>
  <c r="C3449" i="4"/>
  <c r="C3192" i="4"/>
  <c r="C2936" i="4"/>
  <c r="C2680" i="4"/>
  <c r="C2536" i="4"/>
  <c r="C2493" i="4"/>
  <c r="C2476" i="4"/>
  <c r="C2459" i="4"/>
  <c r="C2442" i="4"/>
  <c r="C2425" i="4"/>
  <c r="C2408" i="4"/>
  <c r="C2391" i="4"/>
  <c r="C2374" i="4"/>
  <c r="C2357" i="4"/>
  <c r="C2340" i="4"/>
  <c r="C2323" i="4"/>
  <c r="C2306" i="4"/>
  <c r="C2289" i="4"/>
  <c r="C2272" i="4"/>
  <c r="C2254" i="4"/>
  <c r="C2237" i="4"/>
  <c r="C2220" i="4"/>
  <c r="C2203" i="4"/>
  <c r="C2186" i="4"/>
  <c r="C2169" i="4"/>
  <c r="C2152" i="4"/>
  <c r="C2135" i="4"/>
  <c r="C2118" i="4"/>
  <c r="C2101" i="4"/>
  <c r="C2084" i="4"/>
  <c r="C2067" i="4"/>
  <c r="C2050" i="4"/>
  <c r="C2033" i="4"/>
  <c r="C2016" i="4"/>
  <c r="C1999" i="4"/>
  <c r="C1983" i="4"/>
  <c r="C1967" i="4"/>
  <c r="C1951" i="4"/>
  <c r="C1935" i="4"/>
  <c r="C1919" i="4"/>
  <c r="C1903" i="4"/>
  <c r="C1887" i="4"/>
  <c r="C1871" i="4"/>
  <c r="C1855" i="4"/>
  <c r="C1839" i="4"/>
  <c r="C1823" i="4"/>
  <c r="C1807" i="4"/>
  <c r="C1791" i="4"/>
  <c r="C1775" i="4"/>
  <c r="C1759" i="4"/>
  <c r="C1743" i="4"/>
  <c r="C1727" i="4"/>
  <c r="C1711" i="4"/>
  <c r="C1695" i="4"/>
  <c r="C1679" i="4"/>
  <c r="C1663" i="4"/>
  <c r="C1647" i="4"/>
  <c r="C1631" i="4"/>
  <c r="C1615" i="4"/>
  <c r="C1599" i="4"/>
  <c r="C1583" i="4"/>
  <c r="C1567" i="4"/>
  <c r="C1551" i="4"/>
  <c r="C1535" i="4"/>
  <c r="C1519" i="4"/>
  <c r="C1503" i="4"/>
  <c r="C1487" i="4"/>
  <c r="C1471" i="4"/>
  <c r="C1455" i="4"/>
  <c r="C1439" i="4"/>
  <c r="C1423" i="4"/>
  <c r="C1407" i="4"/>
  <c r="C1391" i="4"/>
  <c r="C1375" i="4"/>
  <c r="C1359" i="4"/>
  <c r="C1343" i="4"/>
  <c r="C1327" i="4"/>
  <c r="C1311" i="4"/>
  <c r="C1295" i="4"/>
  <c r="C1279" i="4"/>
  <c r="C1263" i="4"/>
  <c r="C1247" i="4"/>
  <c r="C1231" i="4"/>
  <c r="C1215" i="4"/>
  <c r="C3705" i="4"/>
  <c r="C3432" i="4"/>
  <c r="C3176" i="4"/>
  <c r="C2920" i="4"/>
  <c r="C2664" i="4"/>
  <c r="C2533" i="4"/>
  <c r="C2492" i="4"/>
  <c r="C2475" i="4"/>
  <c r="C2458" i="4"/>
  <c r="C2441" i="4"/>
  <c r="C2424" i="4"/>
  <c r="C2407" i="4"/>
  <c r="C2390" i="4"/>
  <c r="C2373" i="4"/>
  <c r="C2356" i="4"/>
  <c r="C2339" i="4"/>
  <c r="C2322" i="4"/>
  <c r="C2305" i="4"/>
  <c r="C2288" i="4"/>
  <c r="C2270" i="4"/>
  <c r="C2253" i="4"/>
  <c r="C2236" i="4"/>
  <c r="C2219" i="4"/>
  <c r="C2202" i="4"/>
  <c r="C2185" i="4"/>
  <c r="C2168" i="4"/>
  <c r="C2151" i="4"/>
  <c r="C2134" i="4"/>
  <c r="C2117" i="4"/>
  <c r="C2100" i="4"/>
  <c r="C2083" i="4"/>
  <c r="C2066" i="4"/>
  <c r="C2049" i="4"/>
  <c r="C2032" i="4"/>
  <c r="C2014" i="4"/>
  <c r="C1998" i="4"/>
  <c r="C1982" i="4"/>
  <c r="C1966" i="4"/>
  <c r="C1950" i="4"/>
  <c r="C1934" i="4"/>
  <c r="C1918" i="4"/>
  <c r="C1902" i="4"/>
  <c r="C1886" i="4"/>
  <c r="C1870" i="4"/>
  <c r="C1854" i="4"/>
  <c r="C1838" i="4"/>
  <c r="C1822" i="4"/>
  <c r="C1806" i="4"/>
  <c r="C1790" i="4"/>
  <c r="C1774" i="4"/>
  <c r="C1758" i="4"/>
  <c r="C1742" i="4"/>
  <c r="C1726" i="4"/>
  <c r="C1710" i="4"/>
  <c r="C1694" i="4"/>
  <c r="C1678" i="4"/>
  <c r="C1662" i="4"/>
  <c r="C1646" i="4"/>
  <c r="C1630" i="4"/>
  <c r="C1614" i="4"/>
  <c r="C1598" i="4"/>
  <c r="C1582" i="4"/>
  <c r="C1566" i="4"/>
  <c r="C1550" i="4"/>
  <c r="C1534" i="4"/>
  <c r="C1518" i="4"/>
  <c r="C1502" i="4"/>
  <c r="C1486" i="4"/>
  <c r="C1470" i="4"/>
  <c r="C1454" i="4"/>
  <c r="C1438" i="4"/>
  <c r="C1422" i="4"/>
  <c r="C1406" i="4"/>
  <c r="C1390" i="4"/>
  <c r="C1374" i="4"/>
  <c r="C1358" i="4"/>
  <c r="C1342" i="4"/>
  <c r="C1326" i="4"/>
  <c r="C1310" i="4"/>
  <c r="C1294" i="4"/>
  <c r="C1278" i="4"/>
  <c r="C1262" i="4"/>
  <c r="C1246" i="4"/>
  <c r="C3688" i="4"/>
  <c r="C3416" i="4"/>
  <c r="C3160" i="4"/>
  <c r="C2904" i="4"/>
  <c r="C2648" i="4"/>
  <c r="C2526" i="4"/>
  <c r="C2491" i="4"/>
  <c r="C2474" i="4"/>
  <c r="C2457" i="4"/>
  <c r="C2440" i="4"/>
  <c r="C2423" i="4"/>
  <c r="C2406" i="4"/>
  <c r="C2389" i="4"/>
  <c r="C2372" i="4"/>
  <c r="C2355" i="4"/>
  <c r="C2338" i="4"/>
  <c r="C2321" i="4"/>
  <c r="C2304" i="4"/>
  <c r="C2286" i="4"/>
  <c r="C2269" i="4"/>
  <c r="C2252" i="4"/>
  <c r="C2235" i="4"/>
  <c r="C2218" i="4"/>
  <c r="C2201" i="4"/>
  <c r="C2184" i="4"/>
  <c r="C2167" i="4"/>
  <c r="C2150" i="4"/>
  <c r="C2133" i="4"/>
  <c r="C2116" i="4"/>
  <c r="C2099" i="4"/>
  <c r="C2082" i="4"/>
  <c r="C2065" i="4"/>
  <c r="C2048" i="4"/>
  <c r="C2030" i="4"/>
  <c r="C2013" i="4"/>
  <c r="C1997" i="4"/>
  <c r="C1981" i="4"/>
  <c r="C1965" i="4"/>
  <c r="C1949" i="4"/>
  <c r="C1933" i="4"/>
  <c r="C1917" i="4"/>
  <c r="C1901" i="4"/>
  <c r="C1885" i="4"/>
  <c r="C1869" i="4"/>
  <c r="C1853" i="4"/>
  <c r="C1837" i="4"/>
  <c r="C1821" i="4"/>
  <c r="C1805" i="4"/>
  <c r="C1789" i="4"/>
  <c r="C1773" i="4"/>
  <c r="C1757" i="4"/>
  <c r="C1741" i="4"/>
  <c r="C1725" i="4"/>
  <c r="C1709" i="4"/>
  <c r="C1693" i="4"/>
  <c r="C1677" i="4"/>
  <c r="C1661" i="4"/>
  <c r="C1645" i="4"/>
  <c r="C1629" i="4"/>
  <c r="C1613" i="4"/>
  <c r="C1597" i="4"/>
  <c r="C1581" i="4"/>
  <c r="C1565" i="4"/>
  <c r="C1549" i="4"/>
  <c r="C1533" i="4"/>
  <c r="C1517" i="4"/>
  <c r="C1501" i="4"/>
  <c r="C1485" i="4"/>
  <c r="C1469" i="4"/>
  <c r="C1453" i="4"/>
  <c r="C1437" i="4"/>
  <c r="C1421" i="4"/>
  <c r="C1405" i="4"/>
  <c r="C1389" i="4"/>
  <c r="C1373" i="4"/>
  <c r="C1357" i="4"/>
  <c r="C1341" i="4"/>
  <c r="C1325" i="4"/>
  <c r="C1309" i="4"/>
  <c r="C1293" i="4"/>
  <c r="C1277" i="4"/>
  <c r="C3671" i="4"/>
  <c r="C3400" i="4"/>
  <c r="C3144" i="4"/>
  <c r="C2888" i="4"/>
  <c r="C2632" i="4"/>
  <c r="C2521" i="4"/>
  <c r="C2490" i="4"/>
  <c r="C2473" i="4"/>
  <c r="C2456" i="4"/>
  <c r="C2439" i="4"/>
  <c r="C2422" i="4"/>
  <c r="C2405" i="4"/>
  <c r="C2388" i="4"/>
  <c r="C2371" i="4"/>
  <c r="C2354" i="4"/>
  <c r="C2337" i="4"/>
  <c r="C2320" i="4"/>
  <c r="C2302" i="4"/>
  <c r="C2285" i="4"/>
  <c r="C2268" i="4"/>
  <c r="C2251" i="4"/>
  <c r="C2234" i="4"/>
  <c r="C2217" i="4"/>
  <c r="C2200" i="4"/>
  <c r="C2183" i="4"/>
  <c r="C2166" i="4"/>
  <c r="C2149" i="4"/>
  <c r="C2132" i="4"/>
  <c r="C2115" i="4"/>
  <c r="C2098" i="4"/>
  <c r="C2081" i="4"/>
  <c r="C2064" i="4"/>
  <c r="C2046" i="4"/>
  <c r="C2029" i="4"/>
  <c r="C2012" i="4"/>
  <c r="C1996" i="4"/>
  <c r="C1980" i="4"/>
  <c r="C1964" i="4"/>
  <c r="C1948" i="4"/>
  <c r="C1932" i="4"/>
  <c r="C1916" i="4"/>
  <c r="C1900" i="4"/>
  <c r="C1884" i="4"/>
  <c r="C1868" i="4"/>
  <c r="C1852" i="4"/>
  <c r="C1836" i="4"/>
  <c r="C1820" i="4"/>
  <c r="C1804" i="4"/>
  <c r="C1788" i="4"/>
  <c r="C1772" i="4"/>
  <c r="C1756" i="4"/>
  <c r="C1740" i="4"/>
  <c r="C1724" i="4"/>
  <c r="C1708" i="4"/>
  <c r="C1692" i="4"/>
  <c r="C1676" i="4"/>
  <c r="C1660" i="4"/>
  <c r="C1644" i="4"/>
  <c r="C1628" i="4"/>
  <c r="C1612" i="4"/>
  <c r="C1596" i="4"/>
  <c r="C1580" i="4"/>
  <c r="C1564" i="4"/>
  <c r="C1548" i="4"/>
  <c r="C1532" i="4"/>
  <c r="C1516" i="4"/>
  <c r="C1500" i="4"/>
  <c r="C1484" i="4"/>
  <c r="C1468" i="4"/>
  <c r="C1452" i="4"/>
  <c r="C1436" i="4"/>
  <c r="C1420" i="4"/>
  <c r="C1404" i="4"/>
  <c r="C1388" i="4"/>
  <c r="C1372" i="4"/>
  <c r="C1356" i="4"/>
  <c r="C1340" i="4"/>
  <c r="C1324" i="4"/>
  <c r="C1308" i="4"/>
  <c r="C1292" i="4"/>
  <c r="C1276" i="4"/>
  <c r="C3654" i="4"/>
  <c r="C3384" i="4"/>
  <c r="C3128" i="4"/>
  <c r="C2872" i="4"/>
  <c r="C2616" i="4"/>
  <c r="C2520" i="4"/>
  <c r="C2489" i="4"/>
  <c r="C2472" i="4"/>
  <c r="C2455" i="4"/>
  <c r="C2438" i="4"/>
  <c r="C2421" i="4"/>
  <c r="C2404" i="4"/>
  <c r="C2387" i="4"/>
  <c r="C2370" i="4"/>
  <c r="C2353" i="4"/>
  <c r="C2336" i="4"/>
  <c r="C2318" i="4"/>
  <c r="C2301" i="4"/>
  <c r="C2284" i="4"/>
  <c r="C2267" i="4"/>
  <c r="C2250" i="4"/>
  <c r="C2233" i="4"/>
  <c r="C2216" i="4"/>
  <c r="C2199" i="4"/>
  <c r="C2182" i="4"/>
  <c r="C2165" i="4"/>
  <c r="C2148" i="4"/>
  <c r="C2131" i="4"/>
  <c r="C2114" i="4"/>
  <c r="C2097" i="4"/>
  <c r="C2080" i="4"/>
  <c r="C2062" i="4"/>
  <c r="C2045" i="4"/>
  <c r="C2028" i="4"/>
  <c r="C2011" i="4"/>
  <c r="C1995" i="4"/>
  <c r="C1979" i="4"/>
  <c r="C1963" i="4"/>
  <c r="C1947" i="4"/>
  <c r="C1931" i="4"/>
  <c r="C1915" i="4"/>
  <c r="C1899" i="4"/>
  <c r="C1883" i="4"/>
  <c r="C1867" i="4"/>
  <c r="C1851" i="4"/>
  <c r="C1835" i="4"/>
  <c r="C1819" i="4"/>
  <c r="C1803" i="4"/>
  <c r="C1787" i="4"/>
  <c r="C1771" i="4"/>
  <c r="C1755" i="4"/>
  <c r="C1739" i="4"/>
  <c r="C1723" i="4"/>
  <c r="C1707" i="4"/>
  <c r="C1691" i="4"/>
  <c r="C1675" i="4"/>
  <c r="C1659" i="4"/>
  <c r="C1643" i="4"/>
  <c r="C1627" i="4"/>
  <c r="C1611" i="4"/>
  <c r="C1595" i="4"/>
  <c r="C1579" i="4"/>
  <c r="C1563" i="4"/>
  <c r="C1547" i="4"/>
  <c r="C1531" i="4"/>
  <c r="C1515" i="4"/>
  <c r="C1499" i="4"/>
  <c r="C1483" i="4"/>
  <c r="C1467" i="4"/>
  <c r="C1451" i="4"/>
  <c r="C1435" i="4"/>
  <c r="C1419" i="4"/>
  <c r="C1403" i="4"/>
  <c r="C1387" i="4"/>
  <c r="C1371" i="4"/>
  <c r="C3637" i="4"/>
  <c r="C2317" i="4"/>
  <c r="C2044" i="4"/>
  <c r="C1786" i="4"/>
  <c r="C1530" i="4"/>
  <c r="C1335" i="4"/>
  <c r="C1271" i="4"/>
  <c r="C1242" i="4"/>
  <c r="C1219" i="4"/>
  <c r="C1197" i="4"/>
  <c r="C1179" i="4"/>
  <c r="C1160" i="4"/>
  <c r="C1142" i="4"/>
  <c r="C1124" i="4"/>
  <c r="C1106" i="4"/>
  <c r="C1087" i="4"/>
  <c r="C1069" i="4"/>
  <c r="C1051" i="4"/>
  <c r="C1032" i="4"/>
  <c r="C1014" i="4"/>
  <c r="C996" i="4"/>
  <c r="C978" i="4"/>
  <c r="C961" i="4"/>
  <c r="C945" i="4"/>
  <c r="C929" i="4"/>
  <c r="C913" i="4"/>
  <c r="C897" i="4"/>
  <c r="C881" i="4"/>
  <c r="C865" i="4"/>
  <c r="C849" i="4"/>
  <c r="C833" i="4"/>
  <c r="C817" i="4"/>
  <c r="C801" i="4"/>
  <c r="C785" i="4"/>
  <c r="C769" i="4"/>
  <c r="C753" i="4"/>
  <c r="C737" i="4"/>
  <c r="C721" i="4"/>
  <c r="C705" i="4"/>
  <c r="C689" i="4"/>
  <c r="C673" i="4"/>
  <c r="C657" i="4"/>
  <c r="C641" i="4"/>
  <c r="C625" i="4"/>
  <c r="C609" i="4"/>
  <c r="C593" i="4"/>
  <c r="C577" i="4"/>
  <c r="C561" i="4"/>
  <c r="C545" i="4"/>
  <c r="C529" i="4"/>
  <c r="C513" i="4"/>
  <c r="C497" i="4"/>
  <c r="C481" i="4"/>
  <c r="C465" i="4"/>
  <c r="C449" i="4"/>
  <c r="C433" i="4"/>
  <c r="C417" i="4"/>
  <c r="C401" i="4"/>
  <c r="C385" i="4"/>
  <c r="C369" i="4"/>
  <c r="C353" i="4"/>
  <c r="C337" i="4"/>
  <c r="C321" i="4"/>
  <c r="C305" i="4"/>
  <c r="C289" i="4"/>
  <c r="C273" i="4"/>
  <c r="C257" i="4"/>
  <c r="C241" i="4"/>
  <c r="C225" i="4"/>
  <c r="C209" i="4"/>
  <c r="C193" i="4"/>
  <c r="C177" i="4"/>
  <c r="C161" i="4"/>
  <c r="C145" i="4"/>
  <c r="C129" i="4"/>
  <c r="C113" i="4"/>
  <c r="C97" i="4"/>
  <c r="C81" i="4"/>
  <c r="C65" i="4"/>
  <c r="C49" i="4"/>
  <c r="C33" i="4"/>
  <c r="C17" i="4"/>
  <c r="C3368" i="4"/>
  <c r="C2300" i="4"/>
  <c r="C2027" i="4"/>
  <c r="C1770" i="4"/>
  <c r="C1514" i="4"/>
  <c r="C1323" i="4"/>
  <c r="C1267" i="4"/>
  <c r="C1239" i="4"/>
  <c r="C1218" i="4"/>
  <c r="C1196" i="4"/>
  <c r="C1178" i="4"/>
  <c r="C1159" i="4"/>
  <c r="C1141" i="4"/>
  <c r="C1123" i="4"/>
  <c r="C1104" i="4"/>
  <c r="C1086" i="4"/>
  <c r="C1068" i="4"/>
  <c r="C1050" i="4"/>
  <c r="C1031" i="4"/>
  <c r="C1013" i="4"/>
  <c r="C995" i="4"/>
  <c r="C976" i="4"/>
  <c r="C960" i="4"/>
  <c r="C944" i="4"/>
  <c r="C928" i="4"/>
  <c r="C912" i="4"/>
  <c r="C896" i="4"/>
  <c r="C880" i="4"/>
  <c r="C864" i="4"/>
  <c r="C848" i="4"/>
  <c r="C832" i="4"/>
  <c r="C816" i="4"/>
  <c r="C800" i="4"/>
  <c r="C784" i="4"/>
  <c r="C768" i="4"/>
  <c r="C752" i="4"/>
  <c r="C736" i="4"/>
  <c r="C720" i="4"/>
  <c r="C704" i="4"/>
  <c r="C688" i="4"/>
  <c r="C672" i="4"/>
  <c r="C656" i="4"/>
  <c r="C640" i="4"/>
  <c r="C624" i="4"/>
  <c r="C608" i="4"/>
  <c r="C592" i="4"/>
  <c r="C576" i="4"/>
  <c r="C560" i="4"/>
  <c r="C544" i="4"/>
  <c r="C528" i="4"/>
  <c r="C512" i="4"/>
  <c r="C496" i="4"/>
  <c r="C480" i="4"/>
  <c r="C464" i="4"/>
  <c r="C448" i="4"/>
  <c r="C432" i="4"/>
  <c r="C416" i="4"/>
  <c r="C400" i="4"/>
  <c r="C384" i="4"/>
  <c r="C368" i="4"/>
  <c r="C352" i="4"/>
  <c r="C336" i="4"/>
  <c r="C320" i="4"/>
  <c r="C304" i="4"/>
  <c r="C288" i="4"/>
  <c r="C272" i="4"/>
  <c r="C256" i="4"/>
  <c r="C240" i="4"/>
  <c r="C224" i="4"/>
  <c r="C208" i="4"/>
  <c r="C192" i="4"/>
  <c r="C176" i="4"/>
  <c r="C160" i="4"/>
  <c r="C144" i="4"/>
  <c r="C128" i="4"/>
  <c r="C112" i="4"/>
  <c r="C96" i="4"/>
  <c r="C80" i="4"/>
  <c r="C64" i="4"/>
  <c r="C48" i="4"/>
  <c r="C32" i="4"/>
  <c r="C3112" i="4"/>
  <c r="C2283" i="4"/>
  <c r="C2010" i="4"/>
  <c r="C1754" i="4"/>
  <c r="C1498" i="4"/>
  <c r="C1322" i="4"/>
  <c r="C1266" i="4"/>
  <c r="C1238" i="4"/>
  <c r="C1214" i="4"/>
  <c r="C1195" i="4"/>
  <c r="C1176" i="4"/>
  <c r="C1158" i="4"/>
  <c r="C1140" i="4"/>
  <c r="C1122" i="4"/>
  <c r="C1103" i="4"/>
  <c r="C1085" i="4"/>
  <c r="C1067" i="4"/>
  <c r="C1048" i="4"/>
  <c r="C1030" i="4"/>
  <c r="C1012" i="4"/>
  <c r="C994" i="4"/>
  <c r="C975" i="4"/>
  <c r="C959" i="4"/>
  <c r="C943" i="4"/>
  <c r="C927" i="4"/>
  <c r="C911" i="4"/>
  <c r="C895" i="4"/>
  <c r="C879" i="4"/>
  <c r="C863" i="4"/>
  <c r="C847" i="4"/>
  <c r="C831" i="4"/>
  <c r="C815" i="4"/>
  <c r="C799" i="4"/>
  <c r="C783" i="4"/>
  <c r="C767" i="4"/>
  <c r="C751" i="4"/>
  <c r="C735" i="4"/>
  <c r="C719" i="4"/>
  <c r="C703" i="4"/>
  <c r="C687" i="4"/>
  <c r="C671" i="4"/>
  <c r="C655" i="4"/>
  <c r="C639" i="4"/>
  <c r="C623" i="4"/>
  <c r="C607" i="4"/>
  <c r="C591" i="4"/>
  <c r="C575" i="4"/>
  <c r="C559" i="4"/>
  <c r="C543" i="4"/>
  <c r="C527" i="4"/>
  <c r="C511" i="4"/>
  <c r="C495" i="4"/>
  <c r="C479" i="4"/>
  <c r="C463" i="4"/>
  <c r="C447" i="4"/>
  <c r="C431" i="4"/>
  <c r="C415" i="4"/>
  <c r="C399" i="4"/>
  <c r="C383" i="4"/>
  <c r="C367" i="4"/>
  <c r="C351" i="4"/>
  <c r="C335" i="4"/>
  <c r="C319" i="4"/>
  <c r="C303" i="4"/>
  <c r="C287" i="4"/>
  <c r="C271" i="4"/>
  <c r="C255" i="4"/>
  <c r="C239" i="4"/>
  <c r="C223" i="4"/>
  <c r="C207" i="4"/>
  <c r="C191" i="4"/>
  <c r="C175" i="4"/>
  <c r="C159" i="4"/>
  <c r="C143" i="4"/>
  <c r="C127" i="4"/>
  <c r="C111" i="4"/>
  <c r="C95" i="4"/>
  <c r="C79" i="4"/>
  <c r="C63" i="4"/>
  <c r="C47" i="4"/>
  <c r="C31" i="4"/>
  <c r="C15" i="4"/>
  <c r="C2856" i="4"/>
  <c r="C2266" i="4"/>
  <c r="C1994" i="4"/>
  <c r="C1738" i="4"/>
  <c r="C1482" i="4"/>
  <c r="C1319" i="4"/>
  <c r="C1261" i="4"/>
  <c r="C1237" i="4"/>
  <c r="C1213" i="4"/>
  <c r="C1194" i="4"/>
  <c r="C1175" i="4"/>
  <c r="C1157" i="4"/>
  <c r="C1139" i="4"/>
  <c r="C1120" i="4"/>
  <c r="C1102" i="4"/>
  <c r="C1084" i="4"/>
  <c r="C1066" i="4"/>
  <c r="C1047" i="4"/>
  <c r="C1029" i="4"/>
  <c r="C1011" i="4"/>
  <c r="C992" i="4"/>
  <c r="C974" i="4"/>
  <c r="C958" i="4"/>
  <c r="C942" i="4"/>
  <c r="C926" i="4"/>
  <c r="C910" i="4"/>
  <c r="C894" i="4"/>
  <c r="C878" i="4"/>
  <c r="C862" i="4"/>
  <c r="C846" i="4"/>
  <c r="C830" i="4"/>
  <c r="C814" i="4"/>
  <c r="C798" i="4"/>
  <c r="C782" i="4"/>
  <c r="C766" i="4"/>
  <c r="C750" i="4"/>
  <c r="C734" i="4"/>
  <c r="C718" i="4"/>
  <c r="C702" i="4"/>
  <c r="C686" i="4"/>
  <c r="C670" i="4"/>
  <c r="C654" i="4"/>
  <c r="C638" i="4"/>
  <c r="C622" i="4"/>
  <c r="C606" i="4"/>
  <c r="C590" i="4"/>
  <c r="C574" i="4"/>
  <c r="C558" i="4"/>
  <c r="C542" i="4"/>
  <c r="C526" i="4"/>
  <c r="C510" i="4"/>
  <c r="C494" i="4"/>
  <c r="C478" i="4"/>
  <c r="C462" i="4"/>
  <c r="C446" i="4"/>
  <c r="C430" i="4"/>
  <c r="C414" i="4"/>
  <c r="C398" i="4"/>
  <c r="C382" i="4"/>
  <c r="C366" i="4"/>
  <c r="C350" i="4"/>
  <c r="C334" i="4"/>
  <c r="C318" i="4"/>
  <c r="C302" i="4"/>
  <c r="C286" i="4"/>
  <c r="C270" i="4"/>
  <c r="C254" i="4"/>
  <c r="C238" i="4"/>
  <c r="C222" i="4"/>
  <c r="C206" i="4"/>
  <c r="C190" i="4"/>
  <c r="C174" i="4"/>
  <c r="C158" i="4"/>
  <c r="C142" i="4"/>
  <c r="C126" i="4"/>
  <c r="C110" i="4"/>
  <c r="C94" i="4"/>
  <c r="C78" i="4"/>
  <c r="C62" i="4"/>
  <c r="C46" i="4"/>
  <c r="C30" i="4"/>
  <c r="C14" i="4"/>
  <c r="C2600" i="4"/>
  <c r="C2249" i="4"/>
  <c r="C1978" i="4"/>
  <c r="C1722" i="4"/>
  <c r="C1466" i="4"/>
  <c r="C1307" i="4"/>
  <c r="C1260" i="4"/>
  <c r="C1236" i="4"/>
  <c r="C1212" i="4"/>
  <c r="C1192" i="4"/>
  <c r="C1174" i="4"/>
  <c r="C1156" i="4"/>
  <c r="C1138" i="4"/>
  <c r="C1119" i="4"/>
  <c r="C1101" i="4"/>
  <c r="C1083" i="4"/>
  <c r="C1064" i="4"/>
  <c r="C1046" i="4"/>
  <c r="C1028" i="4"/>
  <c r="C1010" i="4"/>
  <c r="C991" i="4"/>
  <c r="C973" i="4"/>
  <c r="C957" i="4"/>
  <c r="C941" i="4"/>
  <c r="C925" i="4"/>
  <c r="C909" i="4"/>
  <c r="C893" i="4"/>
  <c r="C877" i="4"/>
  <c r="C861" i="4"/>
  <c r="C845" i="4"/>
  <c r="C829" i="4"/>
  <c r="C813" i="4"/>
  <c r="C797" i="4"/>
  <c r="C781" i="4"/>
  <c r="C765" i="4"/>
  <c r="C749" i="4"/>
  <c r="C733" i="4"/>
  <c r="C717" i="4"/>
  <c r="C701" i="4"/>
  <c r="C685" i="4"/>
  <c r="C669" i="4"/>
  <c r="C653" i="4"/>
  <c r="C637" i="4"/>
  <c r="C621" i="4"/>
  <c r="C605" i="4"/>
  <c r="C589" i="4"/>
  <c r="C573" i="4"/>
  <c r="C557" i="4"/>
  <c r="C541" i="4"/>
  <c r="C525" i="4"/>
  <c r="C509" i="4"/>
  <c r="C493" i="4"/>
  <c r="C477" i="4"/>
  <c r="C461" i="4"/>
  <c r="C445" i="4"/>
  <c r="C429" i="4"/>
  <c r="C413" i="4"/>
  <c r="C397" i="4"/>
  <c r="C381" i="4"/>
  <c r="C365" i="4"/>
  <c r="C349" i="4"/>
  <c r="C333" i="4"/>
  <c r="C317" i="4"/>
  <c r="C301" i="4"/>
  <c r="C285" i="4"/>
  <c r="C269" i="4"/>
  <c r="C253" i="4"/>
  <c r="C237" i="4"/>
  <c r="C221" i="4"/>
  <c r="C205" i="4"/>
  <c r="C189" i="4"/>
  <c r="C173" i="4"/>
  <c r="C157" i="4"/>
  <c r="C141" i="4"/>
  <c r="C125" i="4"/>
  <c r="C109" i="4"/>
  <c r="C93" i="4"/>
  <c r="C77" i="4"/>
  <c r="C61" i="4"/>
  <c r="C45" i="4"/>
  <c r="C29" i="4"/>
  <c r="C13" i="4"/>
  <c r="C2517" i="4"/>
  <c r="C2232" i="4"/>
  <c r="C1962" i="4"/>
  <c r="C1706" i="4"/>
  <c r="C1450" i="4"/>
  <c r="C1306" i="4"/>
  <c r="C1259" i="4"/>
  <c r="C1235" i="4"/>
  <c r="C1211" i="4"/>
  <c r="C1191" i="4"/>
  <c r="C1173" i="4"/>
  <c r="C1155" i="4"/>
  <c r="C1136" i="4"/>
  <c r="C1118" i="4"/>
  <c r="C1100" i="4"/>
  <c r="C1082" i="4"/>
  <c r="C1063" i="4"/>
  <c r="C1045" i="4"/>
  <c r="C1027" i="4"/>
  <c r="C1008" i="4"/>
  <c r="C990" i="4"/>
  <c r="C972" i="4"/>
  <c r="C956" i="4"/>
  <c r="C940" i="4"/>
  <c r="C924" i="4"/>
  <c r="C908" i="4"/>
  <c r="C892" i="4"/>
  <c r="C876" i="4"/>
  <c r="C860" i="4"/>
  <c r="C844" i="4"/>
  <c r="C828" i="4"/>
  <c r="C812" i="4"/>
  <c r="C796" i="4"/>
  <c r="C780" i="4"/>
  <c r="C764" i="4"/>
  <c r="C748" i="4"/>
  <c r="C732" i="4"/>
  <c r="C716" i="4"/>
  <c r="C700" i="4"/>
  <c r="C684" i="4"/>
  <c r="C668" i="4"/>
  <c r="C652" i="4"/>
  <c r="C636" i="4"/>
  <c r="C620" i="4"/>
  <c r="C604" i="4"/>
  <c r="C588" i="4"/>
  <c r="C572" i="4"/>
  <c r="C556" i="4"/>
  <c r="C540" i="4"/>
  <c r="C524" i="4"/>
  <c r="C508" i="4"/>
  <c r="C492" i="4"/>
  <c r="C476" i="4"/>
  <c r="C460" i="4"/>
  <c r="C444" i="4"/>
  <c r="C428" i="4"/>
  <c r="C412" i="4"/>
  <c r="C396" i="4"/>
  <c r="C380" i="4"/>
  <c r="C364" i="4"/>
  <c r="C348" i="4"/>
  <c r="C332" i="4"/>
  <c r="C316" i="4"/>
  <c r="C300" i="4"/>
  <c r="C284" i="4"/>
  <c r="C268" i="4"/>
  <c r="C252" i="4"/>
  <c r="C236" i="4"/>
  <c r="C220" i="4"/>
  <c r="C204" i="4"/>
  <c r="C188" i="4"/>
  <c r="C172" i="4"/>
  <c r="C156" i="4"/>
  <c r="C140" i="4"/>
  <c r="C124" i="4"/>
  <c r="C108" i="4"/>
  <c r="C92" i="4"/>
  <c r="C76" i="4"/>
  <c r="C60" i="4"/>
  <c r="C44" i="4"/>
  <c r="C28" i="4"/>
  <c r="C12" i="4"/>
  <c r="C2488" i="4"/>
  <c r="C2215" i="4"/>
  <c r="C1946" i="4"/>
  <c r="C1690" i="4"/>
  <c r="C1434" i="4"/>
  <c r="C1303" i="4"/>
  <c r="C1258" i="4"/>
  <c r="C1234" i="4"/>
  <c r="C1210" i="4"/>
  <c r="C1190" i="4"/>
  <c r="C1172" i="4"/>
  <c r="C1154" i="4"/>
  <c r="C1135" i="4"/>
  <c r="C1117" i="4"/>
  <c r="C1099" i="4"/>
  <c r="C1080" i="4"/>
  <c r="C1062" i="4"/>
  <c r="C1044" i="4"/>
  <c r="C1026" i="4"/>
  <c r="C1007" i="4"/>
  <c r="C989" i="4"/>
  <c r="C971" i="4"/>
  <c r="C955" i="4"/>
  <c r="C939" i="4"/>
  <c r="C923" i="4"/>
  <c r="C907" i="4"/>
  <c r="C891" i="4"/>
  <c r="C875" i="4"/>
  <c r="C859" i="4"/>
  <c r="C843" i="4"/>
  <c r="C827" i="4"/>
  <c r="C811" i="4"/>
  <c r="C795" i="4"/>
  <c r="C779" i="4"/>
  <c r="C763" i="4"/>
  <c r="C747" i="4"/>
  <c r="C731" i="4"/>
  <c r="C715" i="4"/>
  <c r="C699" i="4"/>
  <c r="C683" i="4"/>
  <c r="C667" i="4"/>
  <c r="C651" i="4"/>
  <c r="C635" i="4"/>
  <c r="C619" i="4"/>
  <c r="C603" i="4"/>
  <c r="C587" i="4"/>
  <c r="C571" i="4"/>
  <c r="C555" i="4"/>
  <c r="C539" i="4"/>
  <c r="C523" i="4"/>
  <c r="C507" i="4"/>
  <c r="C491" i="4"/>
  <c r="C475" i="4"/>
  <c r="C459" i="4"/>
  <c r="C443" i="4"/>
  <c r="C427" i="4"/>
  <c r="C411" i="4"/>
  <c r="C395" i="4"/>
  <c r="C379" i="4"/>
  <c r="C363" i="4"/>
  <c r="C347" i="4"/>
  <c r="C331" i="4"/>
  <c r="C315" i="4"/>
  <c r="C299" i="4"/>
  <c r="C283" i="4"/>
  <c r="C267" i="4"/>
  <c r="C251" i="4"/>
  <c r="C235" i="4"/>
  <c r="C219" i="4"/>
  <c r="C203" i="4"/>
  <c r="C187" i="4"/>
  <c r="C171" i="4"/>
  <c r="C155" i="4"/>
  <c r="C139" i="4"/>
  <c r="C123" i="4"/>
  <c r="C107" i="4"/>
  <c r="C91" i="4"/>
  <c r="C75" i="4"/>
  <c r="C59" i="4"/>
  <c r="C43" i="4"/>
  <c r="C27" i="4"/>
  <c r="C11" i="4"/>
  <c r="C2471" i="4"/>
  <c r="C2198" i="4"/>
  <c r="C1930" i="4"/>
  <c r="C1674" i="4"/>
  <c r="C1418" i="4"/>
  <c r="C1299" i="4"/>
  <c r="C1255" i="4"/>
  <c r="C1230" i="4"/>
  <c r="C1207" i="4"/>
  <c r="C1189" i="4"/>
  <c r="C1171" i="4"/>
  <c r="C1152" i="4"/>
  <c r="C1134" i="4"/>
  <c r="C1116" i="4"/>
  <c r="C1098" i="4"/>
  <c r="C1079" i="4"/>
  <c r="C1061" i="4"/>
  <c r="C1043" i="4"/>
  <c r="C1024" i="4"/>
  <c r="C1006" i="4"/>
  <c r="C988" i="4"/>
  <c r="C970" i="4"/>
  <c r="C954" i="4"/>
  <c r="C938" i="4"/>
  <c r="C922" i="4"/>
  <c r="C906" i="4"/>
  <c r="C890" i="4"/>
  <c r="C874" i="4"/>
  <c r="C858" i="4"/>
  <c r="C842" i="4"/>
  <c r="C826" i="4"/>
  <c r="C810" i="4"/>
  <c r="C794" i="4"/>
  <c r="C778" i="4"/>
  <c r="C762" i="4"/>
  <c r="C746" i="4"/>
  <c r="C730" i="4"/>
  <c r="C714" i="4"/>
  <c r="C698" i="4"/>
  <c r="C682" i="4"/>
  <c r="C666" i="4"/>
  <c r="C650" i="4"/>
  <c r="C634" i="4"/>
  <c r="C618" i="4"/>
  <c r="C602" i="4"/>
  <c r="C586" i="4"/>
  <c r="C570" i="4"/>
  <c r="C554" i="4"/>
  <c r="C538" i="4"/>
  <c r="C522" i="4"/>
  <c r="C506" i="4"/>
  <c r="C490" i="4"/>
  <c r="C474" i="4"/>
  <c r="C458" i="4"/>
  <c r="C442" i="4"/>
  <c r="C426" i="4"/>
  <c r="C410" i="4"/>
  <c r="C394" i="4"/>
  <c r="C378" i="4"/>
  <c r="C362" i="4"/>
  <c r="C346" i="4"/>
  <c r="C330" i="4"/>
  <c r="C314" i="4"/>
  <c r="C298" i="4"/>
  <c r="C282" i="4"/>
  <c r="C266" i="4"/>
  <c r="C250" i="4"/>
  <c r="C234" i="4"/>
  <c r="C218" i="4"/>
  <c r="C202" i="4"/>
  <c r="C186" i="4"/>
  <c r="C170" i="4"/>
  <c r="C154" i="4"/>
  <c r="C138" i="4"/>
  <c r="C122" i="4"/>
  <c r="C106" i="4"/>
  <c r="C90" i="4"/>
  <c r="C74" i="4"/>
  <c r="C58" i="4"/>
  <c r="C42" i="4"/>
  <c r="C26" i="4"/>
  <c r="C10" i="4"/>
  <c r="C2454" i="4"/>
  <c r="C2181" i="4"/>
  <c r="C1914" i="4"/>
  <c r="C1658" i="4"/>
  <c r="C1402" i="4"/>
  <c r="C1298" i="4"/>
  <c r="C1254" i="4"/>
  <c r="C1229" i="4"/>
  <c r="C1206" i="4"/>
  <c r="C1188" i="4"/>
  <c r="C1170" i="4"/>
  <c r="C1151" i="4"/>
  <c r="C1133" i="4"/>
  <c r="C1115" i="4"/>
  <c r="C1096" i="4"/>
  <c r="C1078" i="4"/>
  <c r="C1060" i="4"/>
  <c r="C1042" i="4"/>
  <c r="C1023" i="4"/>
  <c r="C1005" i="4"/>
  <c r="C987" i="4"/>
  <c r="C969" i="4"/>
  <c r="C953" i="4"/>
  <c r="C937" i="4"/>
  <c r="C921" i="4"/>
  <c r="C905" i="4"/>
  <c r="C889" i="4"/>
  <c r="C873" i="4"/>
  <c r="C857" i="4"/>
  <c r="C841" i="4"/>
  <c r="C825" i="4"/>
  <c r="C809" i="4"/>
  <c r="C793" i="4"/>
  <c r="C777" i="4"/>
  <c r="C761" i="4"/>
  <c r="C745" i="4"/>
  <c r="C729" i="4"/>
  <c r="C713" i="4"/>
  <c r="C697" i="4"/>
  <c r="C681" i="4"/>
  <c r="C665" i="4"/>
  <c r="C649" i="4"/>
  <c r="C633" i="4"/>
  <c r="C617" i="4"/>
  <c r="C601" i="4"/>
  <c r="C585" i="4"/>
  <c r="C569" i="4"/>
  <c r="C553" i="4"/>
  <c r="C537" i="4"/>
  <c r="C521" i="4"/>
  <c r="C505" i="4"/>
  <c r="C489" i="4"/>
  <c r="C473" i="4"/>
  <c r="C457" i="4"/>
  <c r="C441" i="4"/>
  <c r="C425" i="4"/>
  <c r="C409" i="4"/>
  <c r="C393" i="4"/>
  <c r="C377" i="4"/>
  <c r="C361" i="4"/>
  <c r="C345" i="4"/>
  <c r="C329" i="4"/>
  <c r="C313" i="4"/>
  <c r="C297" i="4"/>
  <c r="C281" i="4"/>
  <c r="C265" i="4"/>
  <c r="C249" i="4"/>
  <c r="C233" i="4"/>
  <c r="C217" i="4"/>
  <c r="C201" i="4"/>
  <c r="C185" i="4"/>
  <c r="C169" i="4"/>
  <c r="C153" i="4"/>
  <c r="C137" i="4"/>
  <c r="C121" i="4"/>
  <c r="C105" i="4"/>
  <c r="C89" i="4"/>
  <c r="C73" i="4"/>
  <c r="C57" i="4"/>
  <c r="C41" i="4"/>
  <c r="C2437" i="4"/>
  <c r="C2164" i="4"/>
  <c r="C1898" i="4"/>
  <c r="C1642" i="4"/>
  <c r="C1386" i="4"/>
  <c r="C1291" i="4"/>
  <c r="C1253" i="4"/>
  <c r="C1228" i="4"/>
  <c r="C1205" i="4"/>
  <c r="C1187" i="4"/>
  <c r="C1168" i="4"/>
  <c r="C1150" i="4"/>
  <c r="C1132" i="4"/>
  <c r="C1114" i="4"/>
  <c r="C1095" i="4"/>
  <c r="C1077" i="4"/>
  <c r="C1059" i="4"/>
  <c r="C1040" i="4"/>
  <c r="C1022" i="4"/>
  <c r="C1004" i="4"/>
  <c r="C986" i="4"/>
  <c r="C968" i="4"/>
  <c r="C952" i="4"/>
  <c r="C936" i="4"/>
  <c r="C920" i="4"/>
  <c r="C904" i="4"/>
  <c r="C888" i="4"/>
  <c r="C872" i="4"/>
  <c r="C856" i="4"/>
  <c r="C840" i="4"/>
  <c r="C824" i="4"/>
  <c r="C808" i="4"/>
  <c r="C792" i="4"/>
  <c r="C776" i="4"/>
  <c r="C760" i="4"/>
  <c r="C744" i="4"/>
  <c r="C728" i="4"/>
  <c r="C712" i="4"/>
  <c r="C696" i="4"/>
  <c r="C680" i="4"/>
  <c r="C664" i="4"/>
  <c r="C648" i="4"/>
  <c r="C632" i="4"/>
  <c r="C616" i="4"/>
  <c r="C600" i="4"/>
  <c r="C584" i="4"/>
  <c r="C568" i="4"/>
  <c r="C552" i="4"/>
  <c r="C536" i="4"/>
  <c r="C520" i="4"/>
  <c r="C504" i="4"/>
  <c r="C488" i="4"/>
  <c r="C472" i="4"/>
  <c r="C456" i="4"/>
  <c r="C440" i="4"/>
  <c r="C424" i="4"/>
  <c r="C408" i="4"/>
  <c r="C392" i="4"/>
  <c r="C376" i="4"/>
  <c r="C360" i="4"/>
  <c r="C344" i="4"/>
  <c r="C328" i="4"/>
  <c r="C312" i="4"/>
  <c r="C296" i="4"/>
  <c r="C280" i="4"/>
  <c r="C264" i="4"/>
  <c r="C248" i="4"/>
  <c r="C232" i="4"/>
  <c r="C216" i="4"/>
  <c r="C200" i="4"/>
  <c r="C184" i="4"/>
  <c r="C168" i="4"/>
  <c r="C152" i="4"/>
  <c r="C136" i="4"/>
  <c r="C120" i="4"/>
  <c r="C104" i="4"/>
  <c r="C88" i="4"/>
  <c r="C72" i="4"/>
  <c r="C56" i="4"/>
  <c r="C40" i="4"/>
  <c r="C24" i="4"/>
  <c r="C8" i="4"/>
  <c r="C2420" i="4"/>
  <c r="C2147" i="4"/>
  <c r="C1882" i="4"/>
  <c r="C1626" i="4"/>
  <c r="C1370" i="4"/>
  <c r="C1290" i="4"/>
  <c r="C1252" i="4"/>
  <c r="C1227" i="4"/>
  <c r="C1204" i="4"/>
  <c r="C1186" i="4"/>
  <c r="C1167" i="4"/>
  <c r="C1149" i="4"/>
  <c r="C1131" i="4"/>
  <c r="C1112" i="4"/>
  <c r="C1094" i="4"/>
  <c r="C1076" i="4"/>
  <c r="C1058" i="4"/>
  <c r="C1039" i="4"/>
  <c r="C1021" i="4"/>
  <c r="C1003" i="4"/>
  <c r="C984" i="4"/>
  <c r="C967" i="4"/>
  <c r="C951" i="4"/>
  <c r="C935" i="4"/>
  <c r="C919" i="4"/>
  <c r="C903" i="4"/>
  <c r="C887" i="4"/>
  <c r="C871" i="4"/>
  <c r="C855" i="4"/>
  <c r="C839" i="4"/>
  <c r="C823" i="4"/>
  <c r="C807" i="4"/>
  <c r="C791" i="4"/>
  <c r="C775" i="4"/>
  <c r="C759" i="4"/>
  <c r="C743" i="4"/>
  <c r="C727" i="4"/>
  <c r="C711" i="4"/>
  <c r="C695" i="4"/>
  <c r="C679" i="4"/>
  <c r="C663" i="4"/>
  <c r="C647" i="4"/>
  <c r="C631" i="4"/>
  <c r="C615" i="4"/>
  <c r="C599" i="4"/>
  <c r="C583" i="4"/>
  <c r="C567" i="4"/>
  <c r="C551" i="4"/>
  <c r="C535" i="4"/>
  <c r="C519" i="4"/>
  <c r="C503" i="4"/>
  <c r="C487" i="4"/>
  <c r="C471" i="4"/>
  <c r="C455" i="4"/>
  <c r="C439" i="4"/>
  <c r="C423" i="4"/>
  <c r="C407" i="4"/>
  <c r="C391" i="4"/>
  <c r="C375" i="4"/>
  <c r="C359" i="4"/>
  <c r="C343" i="4"/>
  <c r="C327" i="4"/>
  <c r="C311" i="4"/>
  <c r="C295" i="4"/>
  <c r="C279" i="4"/>
  <c r="C263" i="4"/>
  <c r="C247" i="4"/>
  <c r="C231" i="4"/>
  <c r="C215" i="4"/>
  <c r="C199" i="4"/>
  <c r="C183" i="4"/>
  <c r="C167" i="4"/>
  <c r="C151" i="4"/>
  <c r="C135" i="4"/>
  <c r="C119" i="4"/>
  <c r="C103" i="4"/>
  <c r="C87" i="4"/>
  <c r="C71" i="4"/>
  <c r="C55" i="4"/>
  <c r="C39" i="4"/>
  <c r="C23" i="4"/>
  <c r="C7" i="4"/>
  <c r="C2403" i="4"/>
  <c r="C2130" i="4"/>
  <c r="C1866" i="4"/>
  <c r="C1610" i="4"/>
  <c r="C1355" i="4"/>
  <c r="C1287" i="4"/>
  <c r="C1251" i="4"/>
  <c r="C1226" i="4"/>
  <c r="C1203" i="4"/>
  <c r="C1184" i="4"/>
  <c r="C1166" i="4"/>
  <c r="C1148" i="4"/>
  <c r="C1130" i="4"/>
  <c r="C1111" i="4"/>
  <c r="C1093" i="4"/>
  <c r="C1075" i="4"/>
  <c r="C1056" i="4"/>
  <c r="C1038" i="4"/>
  <c r="C1020" i="4"/>
  <c r="C1002" i="4"/>
  <c r="C983" i="4"/>
  <c r="C966" i="4"/>
  <c r="C950" i="4"/>
  <c r="C934" i="4"/>
  <c r="C918" i="4"/>
  <c r="C902" i="4"/>
  <c r="C886" i="4"/>
  <c r="C870" i="4"/>
  <c r="C854" i="4"/>
  <c r="C838" i="4"/>
  <c r="C822" i="4"/>
  <c r="C806" i="4"/>
  <c r="C790" i="4"/>
  <c r="C774" i="4"/>
  <c r="C758" i="4"/>
  <c r="C742" i="4"/>
  <c r="C726" i="4"/>
  <c r="C710" i="4"/>
  <c r="C694" i="4"/>
  <c r="C678" i="4"/>
  <c r="C662" i="4"/>
  <c r="C646" i="4"/>
  <c r="C630" i="4"/>
  <c r="C614" i="4"/>
  <c r="C598" i="4"/>
  <c r="C582" i="4"/>
  <c r="C566" i="4"/>
  <c r="C550" i="4"/>
  <c r="C534" i="4"/>
  <c r="C518" i="4"/>
  <c r="C502" i="4"/>
  <c r="C486" i="4"/>
  <c r="C470" i="4"/>
  <c r="C454" i="4"/>
  <c r="C438" i="4"/>
  <c r="C422" i="4"/>
  <c r="C406" i="4"/>
  <c r="C390" i="4"/>
  <c r="C374" i="4"/>
  <c r="C358" i="4"/>
  <c r="C342" i="4"/>
  <c r="C326" i="4"/>
  <c r="C310" i="4"/>
  <c r="C294" i="4"/>
  <c r="C278" i="4"/>
  <c r="C262" i="4"/>
  <c r="C246" i="4"/>
  <c r="C230" i="4"/>
  <c r="C214" i="4"/>
  <c r="C198" i="4"/>
  <c r="C182" i="4"/>
  <c r="C166" i="4"/>
  <c r="C150" i="4"/>
  <c r="C134" i="4"/>
  <c r="C118" i="4"/>
  <c r="C102" i="4"/>
  <c r="C86" i="4"/>
  <c r="C70" i="4"/>
  <c r="C54" i="4"/>
  <c r="C38" i="4"/>
  <c r="C22" i="4"/>
  <c r="C6" i="4"/>
  <c r="C2386" i="4"/>
  <c r="C2113" i="4"/>
  <c r="C1850" i="4"/>
  <c r="C1594" i="4"/>
  <c r="C1354" i="4"/>
  <c r="C1283" i="4"/>
  <c r="C1250" i="4"/>
  <c r="C1223" i="4"/>
  <c r="C1202" i="4"/>
  <c r="C1183" i="4"/>
  <c r="C1165" i="4"/>
  <c r="C1147" i="4"/>
  <c r="C1128" i="4"/>
  <c r="C1110" i="4"/>
  <c r="C1092" i="4"/>
  <c r="C1074" i="4"/>
  <c r="C1055" i="4"/>
  <c r="C1037" i="4"/>
  <c r="C1019" i="4"/>
  <c r="C1000" i="4"/>
  <c r="C982" i="4"/>
  <c r="C965" i="4"/>
  <c r="C949" i="4"/>
  <c r="C933" i="4"/>
  <c r="C917" i="4"/>
  <c r="C901" i="4"/>
  <c r="C885" i="4"/>
  <c r="C869" i="4"/>
  <c r="C853" i="4"/>
  <c r="C837" i="4"/>
  <c r="C821" i="4"/>
  <c r="C805" i="4"/>
  <c r="C789" i="4"/>
  <c r="C773" i="4"/>
  <c r="C757" i="4"/>
  <c r="C741" i="4"/>
  <c r="C725" i="4"/>
  <c r="C709" i="4"/>
  <c r="C693" i="4"/>
  <c r="C677" i="4"/>
  <c r="C661" i="4"/>
  <c r="C645" i="4"/>
  <c r="C629" i="4"/>
  <c r="C613" i="4"/>
  <c r="C597" i="4"/>
  <c r="C581" i="4"/>
  <c r="C565" i="4"/>
  <c r="C549" i="4"/>
  <c r="C533" i="4"/>
  <c r="C517" i="4"/>
  <c r="C501" i="4"/>
  <c r="C485" i="4"/>
  <c r="C469" i="4"/>
  <c r="C453" i="4"/>
  <c r="C437" i="4"/>
  <c r="C421" i="4"/>
  <c r="C405" i="4"/>
  <c r="C389" i="4"/>
  <c r="C373" i="4"/>
  <c r="C357" i="4"/>
  <c r="C341" i="4"/>
  <c r="C325" i="4"/>
  <c r="C309" i="4"/>
  <c r="C293" i="4"/>
  <c r="C277" i="4"/>
  <c r="C261" i="4"/>
  <c r="C245" i="4"/>
  <c r="C229" i="4"/>
  <c r="C213" i="4"/>
  <c r="C197" i="4"/>
  <c r="C181" i="4"/>
  <c r="C165" i="4"/>
  <c r="C149" i="4"/>
  <c r="C133" i="4"/>
  <c r="C117" i="4"/>
  <c r="C101" i="4"/>
  <c r="C85" i="4"/>
  <c r="C69" i="4"/>
  <c r="C53" i="4"/>
  <c r="C37" i="4"/>
  <c r="C21" i="4"/>
  <c r="C5" i="4"/>
  <c r="C2369" i="4"/>
  <c r="C2096" i="4"/>
  <c r="C1834" i="4"/>
  <c r="C1578" i="4"/>
  <c r="C1351" i="4"/>
  <c r="C1282" i="4"/>
  <c r="C1245" i="4"/>
  <c r="C1222" i="4"/>
  <c r="C1200" i="4"/>
  <c r="C1182" i="4"/>
  <c r="C1164" i="4"/>
  <c r="C1146" i="4"/>
  <c r="C1127" i="4"/>
  <c r="C1109" i="4"/>
  <c r="C1091" i="4"/>
  <c r="C1072" i="4"/>
  <c r="C1054" i="4"/>
  <c r="C1036" i="4"/>
  <c r="C1018" i="4"/>
  <c r="C999" i="4"/>
  <c r="C981" i="4"/>
  <c r="C964" i="4"/>
  <c r="C948" i="4"/>
  <c r="C932" i="4"/>
  <c r="C916" i="4"/>
  <c r="C900" i="4"/>
  <c r="C884" i="4"/>
  <c r="C868" i="4"/>
  <c r="C852" i="4"/>
  <c r="C836" i="4"/>
  <c r="C820" i="4"/>
  <c r="C804" i="4"/>
  <c r="C788" i="4"/>
  <c r="C772" i="4"/>
  <c r="C756" i="4"/>
  <c r="C740" i="4"/>
  <c r="C724" i="4"/>
  <c r="C708" i="4"/>
  <c r="C692" i="4"/>
  <c r="C676" i="4"/>
  <c r="C660" i="4"/>
  <c r="C644" i="4"/>
  <c r="C628" i="4"/>
  <c r="C612" i="4"/>
  <c r="C596" i="4"/>
  <c r="C580" i="4"/>
  <c r="C564" i="4"/>
  <c r="C548" i="4"/>
  <c r="C532" i="4"/>
  <c r="C516" i="4"/>
  <c r="C500" i="4"/>
  <c r="C484" i="4"/>
  <c r="C468" i="4"/>
  <c r="C452" i="4"/>
  <c r="C436" i="4"/>
  <c r="C420" i="4"/>
  <c r="C404" i="4"/>
  <c r="C388" i="4"/>
  <c r="C372" i="4"/>
  <c r="C356" i="4"/>
  <c r="C340" i="4"/>
  <c r="C324" i="4"/>
  <c r="C308" i="4"/>
  <c r="C292" i="4"/>
  <c r="C276" i="4"/>
  <c r="C260" i="4"/>
  <c r="C244" i="4"/>
  <c r="C228" i="4"/>
  <c r="C212" i="4"/>
  <c r="C196" i="4"/>
  <c r="C180" i="4"/>
  <c r="C164" i="4"/>
  <c r="C148" i="4"/>
  <c r="C132" i="4"/>
  <c r="C116" i="4"/>
  <c r="C100" i="4"/>
  <c r="C84" i="4"/>
  <c r="C68" i="4"/>
  <c r="C52" i="4"/>
  <c r="C36" i="4"/>
  <c r="C20" i="4"/>
  <c r="C4" i="4"/>
  <c r="C2352" i="4"/>
  <c r="C2078" i="4"/>
  <c r="C1818" i="4"/>
  <c r="C1562" i="4"/>
  <c r="C1339" i="4"/>
  <c r="C1275" i="4"/>
  <c r="C1244" i="4"/>
  <c r="C1221" i="4"/>
  <c r="C1199" i="4"/>
  <c r="C1181" i="4"/>
  <c r="C1163" i="4"/>
  <c r="C1144" i="4"/>
  <c r="C1126" i="4"/>
  <c r="C1108" i="4"/>
  <c r="C1090" i="4"/>
  <c r="C1071" i="4"/>
  <c r="C1053" i="4"/>
  <c r="C1035" i="4"/>
  <c r="C1016" i="4"/>
  <c r="C998" i="4"/>
  <c r="C980" i="4"/>
  <c r="C963" i="4"/>
  <c r="C947" i="4"/>
  <c r="C931" i="4"/>
  <c r="C915" i="4"/>
  <c r="C899" i="4"/>
  <c r="C883" i="4"/>
  <c r="C867" i="4"/>
  <c r="C851" i="4"/>
  <c r="C835" i="4"/>
  <c r="C819" i="4"/>
  <c r="C803" i="4"/>
  <c r="C787" i="4"/>
  <c r="C771" i="4"/>
  <c r="C755" i="4"/>
  <c r="C739" i="4"/>
  <c r="C723" i="4"/>
  <c r="C707" i="4"/>
  <c r="C691" i="4"/>
  <c r="C675" i="4"/>
  <c r="C659" i="4"/>
  <c r="C643" i="4"/>
  <c r="C627" i="4"/>
  <c r="C611" i="4"/>
  <c r="C595" i="4"/>
  <c r="C579" i="4"/>
  <c r="C563" i="4"/>
  <c r="C547" i="4"/>
  <c r="C531" i="4"/>
  <c r="C515" i="4"/>
  <c r="C499" i="4"/>
  <c r="C483" i="4"/>
  <c r="C467" i="4"/>
  <c r="C451" i="4"/>
  <c r="C435" i="4"/>
  <c r="C419" i="4"/>
  <c r="C403" i="4"/>
  <c r="C387" i="4"/>
  <c r="C371" i="4"/>
  <c r="C355" i="4"/>
  <c r="C339" i="4"/>
  <c r="C323" i="4"/>
  <c r="C307" i="4"/>
  <c r="C291" i="4"/>
  <c r="C275" i="4"/>
  <c r="C259" i="4"/>
  <c r="C243" i="4"/>
  <c r="C227" i="4"/>
  <c r="C211" i="4"/>
  <c r="C195" i="4"/>
  <c r="C179" i="4"/>
  <c r="C163" i="4"/>
  <c r="C147" i="4"/>
  <c r="C131" i="4"/>
  <c r="C115" i="4"/>
  <c r="C99" i="4"/>
  <c r="C83" i="4"/>
  <c r="C67" i="4"/>
  <c r="C51" i="4"/>
  <c r="C35" i="4"/>
  <c r="C2334" i="4"/>
  <c r="C1052" i="4"/>
  <c r="C786" i="4"/>
  <c r="C530" i="4"/>
  <c r="C274" i="4"/>
  <c r="C25" i="4"/>
  <c r="C2061" i="4"/>
  <c r="C1034" i="4"/>
  <c r="C770" i="4"/>
  <c r="C514" i="4"/>
  <c r="C258" i="4"/>
  <c r="C19" i="4"/>
  <c r="C1802" i="4"/>
  <c r="C1015" i="4"/>
  <c r="C754" i="4"/>
  <c r="C498" i="4"/>
  <c r="C242" i="4"/>
  <c r="C18" i="4"/>
  <c r="C1546" i="4"/>
  <c r="C997" i="4"/>
  <c r="C738" i="4"/>
  <c r="C482" i="4"/>
  <c r="C226" i="4"/>
  <c r="C16" i="4"/>
  <c r="C1338" i="4"/>
  <c r="C979" i="4"/>
  <c r="C722" i="4"/>
  <c r="C466" i="4"/>
  <c r="C210" i="4"/>
  <c r="C9" i="4"/>
  <c r="C1274" i="4"/>
  <c r="C962" i="4"/>
  <c r="C706" i="4"/>
  <c r="C450" i="4"/>
  <c r="C194" i="4"/>
  <c r="C3" i="4"/>
  <c r="C1243" i="4"/>
  <c r="C946" i="4"/>
  <c r="C690" i="4"/>
  <c r="C434" i="4"/>
  <c r="C178" i="4"/>
  <c r="C2" i="4"/>
  <c r="C1220" i="4"/>
  <c r="C930" i="4"/>
  <c r="C674" i="4"/>
  <c r="C418" i="4"/>
  <c r="C162" i="4"/>
  <c r="C1198" i="4"/>
  <c r="C914" i="4"/>
  <c r="C658" i="4"/>
  <c r="C402" i="4"/>
  <c r="C146" i="4"/>
  <c r="C1180" i="4"/>
  <c r="C898" i="4"/>
  <c r="C642" i="4"/>
  <c r="C386" i="4"/>
  <c r="C130" i="4"/>
  <c r="C1162" i="4"/>
  <c r="C882" i="4"/>
  <c r="C626" i="4"/>
  <c r="C370" i="4"/>
  <c r="C114" i="4"/>
  <c r="C1143" i="4"/>
  <c r="C866" i="4"/>
  <c r="C610" i="4"/>
  <c r="C354" i="4"/>
  <c r="C98" i="4"/>
  <c r="C1125" i="4"/>
  <c r="C850" i="4"/>
  <c r="C594" i="4"/>
  <c r="C338" i="4"/>
  <c r="C82" i="4"/>
  <c r="C1107" i="4"/>
  <c r="C834" i="4"/>
  <c r="C578" i="4"/>
  <c r="C322" i="4"/>
  <c r="C66" i="4"/>
  <c r="C1088" i="4"/>
  <c r="C818" i="4"/>
  <c r="C562" i="4"/>
  <c r="C306" i="4"/>
  <c r="C50" i="4"/>
  <c r="C1070" i="4"/>
  <c r="C802" i="4"/>
  <c r="C546" i="4"/>
  <c r="C290" i="4"/>
  <c r="C34" i="4"/>
  <c r="E50" i="31"/>
  <c r="F62" i="28"/>
  <c r="J62" i="28"/>
  <c r="I65" i="28"/>
  <c r="J65" i="28"/>
  <c r="I60" i="28"/>
  <c r="I8" i="53" s="1"/>
  <c r="J108" i="28"/>
  <c r="F110" i="28"/>
  <c r="J101" i="28"/>
  <c r="H64" i="28"/>
  <c r="G60" i="28"/>
  <c r="I6" i="53" s="1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H5" i="55" l="1"/>
  <c r="B28" i="60"/>
  <c r="J66" i="28"/>
  <c r="I62" i="28"/>
  <c r="I66" i="28" s="1"/>
  <c r="D60" i="28"/>
  <c r="I3" i="53" s="1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I5" i="55" l="1"/>
  <c r="B27" i="60"/>
  <c r="I11" i="53"/>
  <c r="D62" i="28"/>
  <c r="D66" i="28" s="1"/>
  <c r="H62" i="28"/>
  <c r="H66" i="28" s="1"/>
  <c r="F65" i="28"/>
  <c r="K64" i="28"/>
  <c r="K63" i="28"/>
  <c r="K60" i="28"/>
  <c r="I20" i="37"/>
  <c r="AB7" i="28"/>
  <c r="U8" i="28"/>
  <c r="AB8" i="28" s="1"/>
  <c r="I9" i="53" l="1"/>
  <c r="L11" i="53"/>
  <c r="L10" i="53"/>
  <c r="L8" i="53"/>
  <c r="L7" i="53"/>
  <c r="L6" i="53"/>
  <c r="L5" i="53"/>
  <c r="L4" i="53"/>
  <c r="L3" i="53"/>
  <c r="F66" i="28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tc={C1C85CF8-6C2A-4A3B-8ACD-7F415548C845}</author>
  </authors>
  <commentList>
    <comment ref="B5" authorId="0" shapeId="0" xr:uid="{C1C85CF8-6C2A-4A3B-8ACD-7F415548C845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전력사용에 대한 배출량(scope2)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tc={629AD9FC-04B9-4790-AE27-A75E54790355}</author>
    <author>tc={A519813E-B994-4E7D-9E6F-AC1C6AD05BC3}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E31" authorId="1" shapeId="0" xr:uid="{629AD9FC-04B9-4790-AE27-A75E54790355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필요 면적의 10배 임의설정</t>
      </text>
    </comment>
    <comment ref="B36" authorId="2" shapeId="0" xr:uid="{A519813E-B994-4E7D-9E6F-AC1C6AD05BC3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저장소 용량의 1/5 임의 설정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<sst xmlns="http://schemas.openxmlformats.org/spreadsheetml/2006/main" count="5161" uniqueCount="2651">
  <si>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</si>
  <si>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</si>
  <si>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</si>
  <si>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</si>
  <si>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</si>
  <si>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</si>
  <si>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</si>
  <si>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</si>
  <si>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</si>
  <si>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</si>
  <si>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</si>
  <si>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</si>
  <si>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</si>
  <si>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</si>
  <si>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</si>
  <si>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</si>
  <si>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</si>
  <si>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</si>
  <si>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</si>
  <si>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</si>
  <si>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</si>
  <si>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</si>
  <si>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</si>
  <si>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</si>
  <si>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</si>
  <si>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</si>
  <si>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</si>
  <si>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</si>
  <si>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</si>
  <si>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</si>
  <si>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</si>
  <si>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</si>
  <si>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</si>
  <si>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</si>
  <si>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</si>
  <si>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</si>
  <si>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</si>
  <si>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</si>
  <si>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</si>
  <si>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</si>
  <si>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</si>
  <si>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</si>
  <si>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</si>
  <si>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</si>
  <si>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</si>
  <si>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</si>
  <si>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</si>
  <si>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</si>
  <si>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</si>
  <si>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</si>
  <si>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</si>
  <si>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</si>
  <si>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</si>
  <si>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</si>
  <si>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</si>
  <si>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</si>
  <si>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</si>
  <si>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</si>
  <si>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</si>
  <si>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</si>
  <si>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</si>
  <si>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</si>
  <si>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</si>
  <si>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</si>
  <si>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</si>
  <si>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</si>
  <si>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</si>
  <si>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</si>
  <si>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</si>
  <si>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</si>
  <si>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</si>
  <si>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</si>
  <si>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</si>
  <si>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</si>
  <si>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</si>
  <si>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</si>
  <si>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</si>
  <si>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</si>
  <si>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</si>
  <si>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</si>
  <si>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</si>
  <si>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</si>
  <si>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</si>
  <si>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</si>
  <si>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</si>
  <si>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</si>
  <si>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</si>
  <si>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</si>
  <si>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</si>
  <si>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</si>
  <si>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</si>
  <si>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</si>
  <si>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</si>
  <si>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</si>
  <si>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</si>
  <si>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</si>
  <si>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</si>
  <si>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</si>
  <si>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</si>
  <si>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</si>
  <si>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</si>
  <si>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</si>
  <si>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</si>
  <si>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</si>
  <si>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</si>
  <si>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</si>
  <si>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</si>
  <si>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</si>
  <si>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</si>
  <si>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</si>
  <si>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</si>
  <si>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</si>
  <si>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</si>
  <si>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</si>
  <si>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</si>
  <si>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</si>
  <si>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</si>
  <si>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</si>
  <si>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</si>
  <si>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</si>
  <si>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</si>
  <si>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</si>
  <si>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</si>
  <si>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</si>
  <si>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</si>
  <si>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</si>
  <si>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</si>
  <si>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</si>
  <si>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</si>
  <si>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</si>
  <si>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</si>
  <si>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</si>
  <si>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</si>
  <si>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</si>
  <si>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</si>
  <si>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</si>
  <si>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</si>
  <si>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</si>
  <si>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</si>
  <si>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</si>
  <si>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</si>
  <si>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</si>
  <si>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</si>
  <si>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</si>
  <si>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</si>
  <si>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</si>
  <si>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</si>
  <si>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</si>
  <si>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</si>
  <si>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</si>
  <si>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</si>
  <si>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</si>
  <si>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</si>
  <si>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</si>
  <si>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</si>
  <si>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</si>
  <si>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</si>
  <si>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</si>
  <si>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</si>
  <si>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</si>
  <si>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</si>
  <si>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</si>
  <si>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</si>
  <si>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</si>
  <si>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</si>
  <si>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</si>
  <si>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</si>
  <si>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</si>
  <si>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</si>
  <si>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</si>
  <si>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</si>
  <si>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</si>
  <si>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</si>
  <si>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</si>
  <si>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</si>
  <si>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</si>
  <si>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</si>
  <si>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</si>
  <si>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</si>
  <si>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</si>
  <si>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</si>
  <si>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</si>
  <si>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</si>
  <si>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</si>
  <si>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</si>
  <si>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</si>
  <si>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</si>
  <si>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</si>
  <si>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</si>
  <si>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</si>
  <si>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</si>
  <si>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</si>
  <si>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</si>
  <si>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</si>
  <si>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</si>
  <si>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</si>
  <si>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</si>
  <si>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</si>
  <si>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</si>
  <si>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</si>
  <si>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</si>
  <si>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</si>
  <si>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</si>
  <si>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</si>
  <si>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</si>
  <si>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</si>
  <si>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</si>
  <si>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</si>
  <si>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</si>
  <si>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</si>
  <si>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</si>
  <si>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</si>
  <si>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</si>
  <si>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</si>
  <si>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</si>
  <si>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</si>
  <si>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</si>
  <si>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</si>
  <si>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</si>
  <si>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</si>
  <si>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</si>
  <si>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</si>
  <si>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</si>
  <si>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</si>
  <si>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</si>
  <si>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</si>
  <si>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</si>
  <si>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</si>
  <si>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</si>
  <si>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</si>
  <si>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</si>
  <si>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</si>
  <si>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</si>
  <si>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</si>
  <si>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</si>
  <si>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</si>
  <si>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</si>
  <si>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</si>
  <si>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</si>
  <si>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</si>
  <si>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</si>
  <si>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</si>
  <si>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</si>
  <si>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</si>
  <si>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</si>
  <si>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</si>
  <si>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</si>
  <si>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</si>
  <si>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</si>
  <si>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</si>
  <si>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</si>
  <si>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</si>
  <si>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</si>
  <si>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</si>
  <si>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</si>
  <si>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</si>
  <si>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</si>
  <si>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</si>
  <si>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</si>
  <si>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</si>
  <si>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</si>
  <si>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</si>
  <si>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</si>
  <si>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</si>
  <si>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</si>
  <si>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</si>
  <si>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</si>
  <si>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</si>
  <si>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</si>
  <si>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</si>
  <si>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</si>
  <si>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</si>
  <si>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</si>
  <si>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</si>
  <si>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</si>
  <si>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</si>
  <si>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</si>
  <si>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</si>
  <si>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</si>
  <si>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</si>
  <si>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</si>
  <si>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</si>
  <si>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</si>
  <si>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</si>
  <si>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</si>
  <si>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</si>
  <si>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</si>
  <si>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</si>
  <si>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</si>
  <si>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</si>
  <si>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</si>
  <si>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</si>
  <si>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</si>
  <si>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</si>
  <si>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</si>
  <si>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</si>
  <si>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</si>
  <si>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</si>
  <si>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</si>
  <si>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</si>
  <si>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</si>
  <si>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</si>
  <si>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</si>
  <si>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</si>
  <si>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</si>
  <si>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</si>
  <si>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</si>
  <si>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</si>
  <si>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</si>
  <si>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</si>
  <si>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</si>
  <si>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</si>
  <si>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</si>
  <si>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</si>
  <si>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</si>
  <si>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</si>
  <si>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</si>
  <si>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</si>
  <si>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</si>
  <si>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</si>
  <si>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</si>
  <si>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</si>
  <si>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</si>
  <si>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</si>
  <si>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</si>
  <si>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</si>
  <si>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</si>
  <si>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</si>
  <si>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</si>
  <si>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</si>
  <si>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</si>
  <si>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</si>
  <si>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</si>
  <si>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</si>
  <si>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</si>
  <si>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</si>
  <si>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</si>
  <si>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</si>
  <si>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</si>
  <si>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</si>
  <si>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</si>
  <si>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</si>
  <si>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</si>
  <si>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</si>
  <si>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</si>
  <si>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</si>
  <si>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</si>
  <si>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</si>
  <si>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</si>
  <si>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</si>
  <si>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</si>
  <si>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</si>
  <si>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</si>
  <si>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</si>
  <si>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</si>
  <si>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</si>
  <si>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</si>
  <si>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</si>
  <si>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</si>
  <si>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</si>
  <si>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</si>
  <si>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</si>
  <si>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</si>
  <si>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</si>
  <si>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</si>
  <si>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</si>
  <si>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</si>
  <si>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</si>
  <si>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</si>
  <si>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</si>
  <si>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</si>
  <si>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</si>
  <si>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</si>
  <si>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</si>
  <si>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</si>
  <si>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</si>
  <si>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</si>
  <si>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</si>
  <si>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</si>
  <si>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</si>
  <si>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</si>
  <si>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</si>
  <si>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</si>
  <si>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</si>
  <si>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</si>
  <si>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</si>
  <si>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</si>
  <si>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</si>
  <si>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</si>
  <si>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</si>
  <si>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</si>
  <si>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</si>
  <si>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</si>
  <si>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</si>
  <si>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</si>
  <si>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</si>
  <si>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</si>
  <si>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</si>
  <si>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</si>
  <si>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</si>
  <si>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</si>
  <si>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</si>
  <si>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</si>
  <si>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</si>
  <si>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</si>
  <si>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</si>
  <si>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</si>
  <si>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</si>
  <si>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</si>
  <si>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</si>
  <si>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</si>
  <si>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</si>
  <si>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</si>
  <si>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</si>
  <si>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</si>
  <si>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</si>
  <si>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</si>
  <si>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</si>
  <si>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</si>
  <si>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</si>
  <si>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</si>
  <si>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</si>
  <si>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</si>
  <si>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</si>
  <si>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</si>
  <si>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</si>
  <si>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</si>
  <si>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</si>
  <si>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</si>
  <si>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</si>
  <si>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</si>
  <si>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</si>
  <si>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</si>
  <si>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</si>
  <si>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</si>
  <si>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</si>
  <si>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</si>
  <si>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</si>
  <si>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</si>
  <si>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</si>
  <si>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</si>
  <si>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</si>
  <si>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</si>
  <si>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</si>
  <si>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</si>
  <si>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</si>
  <si>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</si>
  <si>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</si>
  <si>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</si>
  <si>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</si>
  <si>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</si>
  <si>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</si>
  <si>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</si>
  <si>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</si>
  <si>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</si>
  <si>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</si>
  <si>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</si>
  <si>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</si>
  <si>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</si>
  <si>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</si>
  <si>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</si>
  <si>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</si>
  <si>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</si>
  <si>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</si>
  <si>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</si>
  <si>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</si>
  <si>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</si>
  <si>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</si>
  <si>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</si>
  <si>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</si>
  <si>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</si>
  <si>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</si>
  <si>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</si>
  <si>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</si>
  <si>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</si>
  <si>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</si>
  <si>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</si>
  <si>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</si>
  <si>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</si>
  <si>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</si>
  <si>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</si>
  <si>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</si>
  <si>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</si>
  <si>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</si>
  <si>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</si>
  <si>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</si>
  <si>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</si>
  <si>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</si>
  <si>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</si>
  <si>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</si>
  <si>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</si>
  <si>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</si>
  <si>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</si>
  <si>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</si>
  <si>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</si>
  <si>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</si>
  <si>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</si>
  <si>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</si>
  <si>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</si>
  <si>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</si>
  <si>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</si>
  <si>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</si>
  <si>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</si>
  <si>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</si>
  <si>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</si>
  <si>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</si>
  <si>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</si>
  <si>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</si>
  <si>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</si>
  <si>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</si>
  <si>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</si>
  <si>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</si>
  <si>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</si>
  <si>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</si>
  <si>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</si>
  <si>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</si>
  <si>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</si>
  <si>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</si>
  <si>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</si>
  <si>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</si>
  <si>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</si>
  <si>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</si>
  <si>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</si>
  <si>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</si>
  <si>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</si>
  <si>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</si>
  <si>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</si>
  <si>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</si>
  <si>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</si>
  <si>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</si>
  <si>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</si>
  <si>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</si>
  <si>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</si>
  <si>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</si>
  <si>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</si>
  <si>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</si>
  <si>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</si>
  <si>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</si>
  <si>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</si>
  <si>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</si>
  <si>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</si>
  <si>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</si>
  <si>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</si>
  <si>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</si>
  <si>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</si>
  <si>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</si>
  <si>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</si>
  <si>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</si>
  <si>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</si>
  <si>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</si>
  <si>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</si>
  <si>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</si>
  <si>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</si>
  <si>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</si>
  <si>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</si>
  <si>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</si>
  <si>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</si>
  <si>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</si>
  <si>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</si>
  <si>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</si>
  <si>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</si>
  <si>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</si>
  <si>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</si>
  <si>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</si>
  <si>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</si>
  <si>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</si>
  <si>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</si>
  <si>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</si>
  <si>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</si>
  <si>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</si>
  <si>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</si>
  <si>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</si>
  <si>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</si>
  <si>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</si>
  <si>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</si>
  <si>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</si>
  <si>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</si>
  <si>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</si>
  <si>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</si>
  <si>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</si>
  <si>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</si>
  <si>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</si>
  <si>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</si>
  <si>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</si>
  <si>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</si>
  <si>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</si>
  <si>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</si>
  <si>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</si>
  <si>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</si>
  <si>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</si>
  <si>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</si>
  <si>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</si>
  <si>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</si>
  <si>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</si>
  <si>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</si>
  <si>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</si>
  <si>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</si>
  <si>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</si>
  <si>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</si>
  <si>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</si>
  <si>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</si>
  <si>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</si>
  <si>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</si>
  <si>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</si>
  <si>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</si>
  <si>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</si>
  <si>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</si>
  <si>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</si>
  <si>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</si>
  <si>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</si>
  <si>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</si>
  <si>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</si>
  <si>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</si>
  <si>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</si>
  <si>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</si>
  <si>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</si>
  <si>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</si>
  <si>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</si>
  <si>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</si>
  <si>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</si>
  <si>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</si>
  <si>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</si>
  <si>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</si>
  <si>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</si>
  <si>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</si>
  <si>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</si>
  <si>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</si>
  <si>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</si>
  <si>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</si>
  <si>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</si>
  <si>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</si>
  <si>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</si>
  <si>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</si>
  <si>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</si>
  <si>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</si>
  <si>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</si>
  <si>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</si>
  <si>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</si>
  <si>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</si>
  <si>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</si>
  <si>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</si>
  <si>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</si>
  <si>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</si>
  <si>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</si>
  <si>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</si>
  <si>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</si>
  <si>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</si>
  <si>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</si>
  <si>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</si>
  <si>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</si>
  <si>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</si>
  <si>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</si>
  <si>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</si>
  <si>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</si>
  <si>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</si>
  <si>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</si>
  <si>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</si>
  <si>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</si>
  <si>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</si>
  <si>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</si>
  <si>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</si>
  <si>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</si>
  <si>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</si>
  <si>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</si>
  <si>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</si>
  <si>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</si>
  <si>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</si>
  <si>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</si>
  <si>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</si>
  <si>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</si>
  <si>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</si>
  <si>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</si>
  <si>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</si>
  <si>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</si>
  <si>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</si>
  <si>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</si>
  <si>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</si>
  <si>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</si>
  <si>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</si>
  <si>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</si>
  <si>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</si>
  <si>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</si>
  <si>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</si>
  <si>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</si>
  <si>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</si>
  <si>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</si>
  <si>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</si>
  <si>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</si>
  <si>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</si>
  <si>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</si>
  <si>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</si>
  <si>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</si>
  <si>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</si>
  <si>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</si>
  <si>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</si>
  <si>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</si>
  <si>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</si>
  <si>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</si>
  <si>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</si>
  <si>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</si>
  <si>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</si>
  <si>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</si>
  <si>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</si>
  <si>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</si>
  <si>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</si>
  <si>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</si>
  <si>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</si>
  <si>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</si>
  <si>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</si>
  <si>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</si>
  <si>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</si>
  <si>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</si>
  <si>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</si>
  <si>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</si>
  <si>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</si>
  <si>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</si>
  <si>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</si>
  <si>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</si>
  <si>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</si>
  <si>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</si>
  <si>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</si>
  <si>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</si>
  <si>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</si>
  <si>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</si>
  <si>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</si>
  <si>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</si>
  <si>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</si>
  <si>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</si>
  <si>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</si>
  <si>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</si>
  <si>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</si>
  <si>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</si>
  <si>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</si>
  <si>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</si>
  <si>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</si>
  <si>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</si>
  <si>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</si>
  <si>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</si>
  <si>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</si>
  <si>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</si>
  <si>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</si>
  <si>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</si>
  <si>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</si>
  <si>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</si>
  <si>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</si>
  <si>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</si>
  <si>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</si>
  <si>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</si>
  <si>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</si>
  <si>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</si>
  <si>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</si>
  <si>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</si>
  <si>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</si>
  <si>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</si>
  <si>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</si>
  <si>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</si>
  <si>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</si>
  <si>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</si>
  <si>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</si>
  <si>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</si>
  <si>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</si>
  <si>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</si>
  <si>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</si>
  <si>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</si>
  <si>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</si>
  <si>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</si>
  <si>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</si>
  <si>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</si>
  <si>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</si>
  <si>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</si>
  <si>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</si>
  <si>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</si>
  <si>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</si>
  <si>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</si>
  <si>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</si>
  <si>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</si>
  <si>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</si>
  <si>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</si>
  <si>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</si>
  <si>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</si>
  <si>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</si>
  <si>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</si>
  <si>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</si>
  <si>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</si>
  <si>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</si>
  <si>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</si>
  <si>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</si>
  <si>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</si>
  <si>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</si>
  <si>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</si>
  <si>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</si>
  <si>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</si>
  <si>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</si>
  <si>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</si>
  <si>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</si>
  <si>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</si>
  <si>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</si>
  <si>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</si>
  <si>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</si>
  <si>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</si>
  <si>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</si>
  <si>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</si>
  <si>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</si>
  <si>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</si>
  <si>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</si>
  <si>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</si>
  <si>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</si>
  <si>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</si>
  <si>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</si>
  <si>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</si>
  <si>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</si>
  <si>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</si>
  <si>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</si>
  <si>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</si>
  <si>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</si>
  <si>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</si>
  <si>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</si>
  <si>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</si>
  <si>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</si>
  <si>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</si>
  <si>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</si>
  <si>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</si>
  <si>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</si>
  <si>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</si>
  <si>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</si>
  <si>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</si>
  <si>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</si>
  <si>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</si>
  <si>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</si>
  <si>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</si>
  <si>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</si>
  <si>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</si>
  <si>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</si>
  <si>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</si>
  <si>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</si>
  <si>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</si>
  <si>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</si>
  <si>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</si>
  <si>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</si>
  <si>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</si>
  <si>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</si>
  <si>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</si>
  <si>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</si>
  <si>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</si>
  <si>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</si>
  <si>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</si>
  <si>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</si>
  <si>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</si>
  <si>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</si>
  <si>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</si>
  <si>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</si>
  <si>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</si>
  <si>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</si>
  <si>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</si>
  <si>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</si>
  <si>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</si>
  <si>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</si>
  <si>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</si>
  <si>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</si>
  <si>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</si>
  <si>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</si>
  <si>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</si>
  <si>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</si>
  <si>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</si>
  <si>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</si>
  <si>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</si>
  <si>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</si>
  <si>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</si>
  <si>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</si>
  <si>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</si>
  <si>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</si>
  <si>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</si>
  <si>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</si>
  <si>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</si>
  <si>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</si>
  <si>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</si>
  <si>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</si>
  <si>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</si>
  <si>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</si>
  <si>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</si>
  <si>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</si>
  <si>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</si>
  <si>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</si>
  <si>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</si>
  <si>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</si>
  <si>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</si>
  <si>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</si>
  <si>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</si>
  <si>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</si>
  <si>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</si>
  <si>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</si>
  <si>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</si>
  <si>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</si>
  <si>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</si>
  <si>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</si>
  <si>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</si>
  <si>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</si>
  <si>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</si>
  <si>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</si>
  <si>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</si>
  <si>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</si>
  <si>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</si>
  <si>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</si>
  <si>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</si>
  <si>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</si>
  <si>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</si>
  <si>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</si>
  <si>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</si>
  <si>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</si>
  <si>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</si>
  <si>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</si>
  <si>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</si>
  <si>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</si>
  <si>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</si>
  <si>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</si>
  <si>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</si>
  <si>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</si>
  <si>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</si>
  <si>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</si>
  <si>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</si>
  <si>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</si>
  <si>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</si>
  <si>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</si>
  <si>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</si>
  <si>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</si>
  <si>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</si>
  <si>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</si>
  <si>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</si>
  <si>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</si>
  <si>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</si>
  <si>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</si>
  <si>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</si>
  <si>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</si>
  <si>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</si>
  <si>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</si>
  <si>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</si>
  <si>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</si>
  <si>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</si>
  <si>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</si>
  <si>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</si>
  <si>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</si>
  <si>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</si>
  <si>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</si>
  <si>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</si>
  <si>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</si>
  <si>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</si>
  <si>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</si>
  <si>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</si>
  <si>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</si>
  <si>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</si>
  <si>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</si>
  <si>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</si>
  <si>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</si>
  <si>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</si>
  <si>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</si>
  <si>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</si>
  <si>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</si>
  <si>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</si>
  <si>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</si>
  <si>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</si>
  <si>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</si>
  <si>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</si>
  <si>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</si>
  <si>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</si>
  <si>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</si>
  <si>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</si>
  <si>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</si>
  <si>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</si>
  <si>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</si>
  <si>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</si>
  <si>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</si>
  <si>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</si>
  <si>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</si>
  <si>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</si>
  <si>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</si>
  <si>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</si>
  <si>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</si>
  <si>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</si>
  <si>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</si>
  <si>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</si>
  <si>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</si>
  <si>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</si>
  <si>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</si>
  <si>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</si>
  <si>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</si>
  <si>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</si>
  <si>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</si>
  <si>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</si>
  <si>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</si>
  <si>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</si>
  <si>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</si>
  <si>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</si>
  <si>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</si>
  <si>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</si>
  <si>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</si>
  <si>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</si>
  <si>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</si>
  <si>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</si>
  <si>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</si>
  <si>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</si>
  <si>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</si>
  <si>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</si>
  <si>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</si>
  <si>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</si>
  <si>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</si>
  <si>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</si>
  <si>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</si>
  <si>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</si>
  <si>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</si>
  <si>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</si>
  <si>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</si>
  <si>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</si>
  <si>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</si>
  <si>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</si>
  <si>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</si>
  <si>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</si>
  <si>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</si>
  <si>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</si>
  <si>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</si>
  <si>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</si>
  <si>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</si>
  <si>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</si>
  <si>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</si>
  <si>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</si>
  <si>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</si>
  <si>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</si>
  <si>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</si>
  <si>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</si>
  <si>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</si>
  <si>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</si>
  <si>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</si>
  <si>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</si>
  <si>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</si>
  <si>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</si>
  <si>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</si>
  <si>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</si>
  <si>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</si>
  <si>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</si>
  <si>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</si>
  <si>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</si>
  <si>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</si>
  <si>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</si>
  <si>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</si>
  <si>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</si>
  <si>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</si>
  <si>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</si>
  <si>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</si>
  <si>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</si>
  <si>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</si>
  <si>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</si>
  <si>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</si>
  <si>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</si>
  <si>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</si>
  <si>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</si>
  <si>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</si>
  <si>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</si>
  <si>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</si>
  <si>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</si>
  <si>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</si>
  <si>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</si>
  <si>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</si>
  <si>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</si>
  <si>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</si>
  <si>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</si>
  <si>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</si>
  <si>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</si>
  <si>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</si>
  <si>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</si>
  <si>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</si>
  <si>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</si>
  <si>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</si>
  <si>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</si>
  <si>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</si>
  <si>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</si>
  <si>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</si>
  <si>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</si>
  <si>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</si>
  <si>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</si>
  <si>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</si>
  <si>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</si>
  <si>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</si>
  <si>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</si>
  <si>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</si>
  <si>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</si>
  <si>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</si>
  <si>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</si>
  <si>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</si>
  <si>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</si>
  <si>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</si>
  <si>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</si>
  <si>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</si>
  <si>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</si>
  <si>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</si>
  <si>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</si>
  <si>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</si>
  <si>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</si>
  <si>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</si>
  <si>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</si>
  <si>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</si>
  <si>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</si>
  <si>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</si>
  <si>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</si>
  <si>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</si>
  <si>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</si>
  <si>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</si>
  <si>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</si>
  <si>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</si>
  <si>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</si>
  <si>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</si>
  <si>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</si>
  <si>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</si>
  <si>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</si>
  <si>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</si>
  <si>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</si>
  <si>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</si>
  <si>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</si>
  <si>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</si>
  <si>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</si>
  <si>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</si>
  <si>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</si>
  <si>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</si>
  <si>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</si>
  <si>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</si>
  <si>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</si>
  <si>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</si>
  <si>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</si>
  <si>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</si>
  <si>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</si>
  <si>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</si>
  <si>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</si>
  <si>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</si>
  <si>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</si>
  <si>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</si>
  <si>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</si>
  <si>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</si>
  <si>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</si>
  <si>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</si>
  <si>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</si>
  <si>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</si>
  <si>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</si>
  <si>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</si>
  <si>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</si>
  <si>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</si>
  <si>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</si>
  <si>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</si>
  <si>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</si>
  <si>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</si>
  <si>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</si>
  <si>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</si>
  <si>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</si>
  <si>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</si>
  <si>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</si>
  <si>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</si>
  <si>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</si>
  <si>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</si>
  <si>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</si>
  <si>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</si>
  <si>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</si>
  <si>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</si>
  <si>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</si>
  <si>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</si>
  <si>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</si>
  <si>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</si>
  <si>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</si>
  <si>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</si>
  <si>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</si>
  <si>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</si>
  <si>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</si>
  <si>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</si>
  <si>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</si>
  <si>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</si>
  <si>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</si>
  <si>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</si>
  <si>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</si>
  <si>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</si>
  <si>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</si>
  <si>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</si>
  <si>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</si>
  <si>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</si>
  <si>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</si>
  <si>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</si>
  <si>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</si>
  <si>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</si>
  <si>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</si>
  <si>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</si>
  <si>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</si>
  <si>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</si>
  <si>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</si>
  <si>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</si>
  <si>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</si>
  <si>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</si>
  <si>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</si>
  <si>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</si>
  <si>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</si>
  <si>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</si>
  <si>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</si>
  <si>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</si>
  <si>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</si>
  <si>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</si>
  <si>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</si>
  <si>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</si>
  <si>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</si>
  <si>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</si>
  <si>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</si>
  <si>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</si>
  <si>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</si>
  <si>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</si>
  <si>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</si>
  <si>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</si>
  <si>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</si>
  <si>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</si>
  <si>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</si>
  <si>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</si>
  <si>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</si>
  <si>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</si>
  <si>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</si>
  <si>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</si>
  <si>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</si>
  <si>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</si>
  <si>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</si>
  <si>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</si>
  <si>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</si>
  <si>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</si>
  <si>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</si>
  <si>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</si>
  <si>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</si>
  <si>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</si>
  <si>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</si>
  <si>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</si>
  <si>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</si>
  <si>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</si>
  <si>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</si>
  <si>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</si>
  <si>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</si>
  <si>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</si>
  <si>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</si>
  <si>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</si>
  <si>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</si>
  <si>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</si>
  <si>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</si>
  <si>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</si>
  <si>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</si>
  <si>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</si>
  <si>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</si>
  <si>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</si>
  <si>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</si>
  <si>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</si>
  <si>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</si>
  <si>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</si>
  <si>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</si>
  <si>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</si>
  <si>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</si>
  <si>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</si>
  <si>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</si>
  <si>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</si>
  <si>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</si>
  <si>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</si>
  <si>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</si>
  <si>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</si>
  <si>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</si>
  <si>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</si>
  <si>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</si>
  <si>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</si>
  <si>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</si>
  <si>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</si>
  <si>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</si>
  <si>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</si>
  <si>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</si>
  <si>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</si>
  <si>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</si>
  <si>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</si>
  <si>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</si>
  <si>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</si>
  <si>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</si>
  <si>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</si>
  <si>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</si>
  <si>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</si>
  <si>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</si>
  <si>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</si>
  <si>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</si>
  <si>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</si>
  <si>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</si>
  <si>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</si>
  <si>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</si>
  <si>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</si>
  <si>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</si>
  <si>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</si>
  <si>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</si>
  <si>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</si>
  <si>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</si>
  <si>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</si>
  <si>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</si>
  <si>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</si>
  <si>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</si>
  <si>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</si>
  <si>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</si>
  <si>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</si>
  <si>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</si>
  <si>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</si>
  <si>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</si>
  <si>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</si>
  <si>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</si>
  <si>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</si>
  <si>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</si>
  <si>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</si>
  <si>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</si>
  <si>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</si>
  <si>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</si>
  <si>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</si>
  <si>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</si>
  <si>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</si>
  <si>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</si>
  <si>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</si>
  <si>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</si>
  <si>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</si>
  <si>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</si>
  <si>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</si>
  <si>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</si>
  <si>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</si>
  <si>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</si>
  <si>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</si>
  <si>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</si>
  <si>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</si>
  <si>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</si>
  <si>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</si>
  <si>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</si>
  <si>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</si>
  <si>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</si>
  <si>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</si>
  <si>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</si>
  <si>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</si>
  <si>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</si>
  <si>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</si>
  <si>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</si>
  <si>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</si>
  <si>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</si>
  <si>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</si>
  <si>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</si>
  <si>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</si>
  <si>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</si>
  <si>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</si>
  <si>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</si>
  <si>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</si>
  <si>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</si>
  <si>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</si>
  <si>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</si>
  <si>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</si>
  <si>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</si>
  <si>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</si>
  <si>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</si>
  <si>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</si>
  <si>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</si>
  <si>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</si>
  <si>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</si>
  <si>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</si>
  <si>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</si>
  <si>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</si>
  <si>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</si>
  <si>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</si>
  <si>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</si>
  <si>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</si>
  <si>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</si>
  <si>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</si>
  <si>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</si>
  <si>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</si>
  <si>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</si>
  <si>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</si>
  <si>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</si>
  <si>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</si>
  <si>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</si>
  <si>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</si>
  <si>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</si>
  <si>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</si>
  <si>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</si>
  <si>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</si>
  <si>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</si>
  <si>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</si>
  <si>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</si>
  <si>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</si>
  <si>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</si>
  <si>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</si>
  <si>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</si>
  <si>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</si>
  <si>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</si>
  <si>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</si>
  <si>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</si>
  <si>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</si>
  <si>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</si>
  <si>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</si>
  <si>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</si>
  <si>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</si>
  <si>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</si>
  <si>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</si>
  <si>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</si>
  <si>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</si>
  <si>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</si>
  <si>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</si>
  <si>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</si>
  <si>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</si>
  <si>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</si>
  <si>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</si>
  <si>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</si>
  <si>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</si>
  <si>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</si>
  <si>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</si>
  <si>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</si>
  <si>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</si>
  <si>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</si>
  <si>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</si>
  <si>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</si>
  <si>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</si>
  <si>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</si>
  <si>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</si>
  <si>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</si>
  <si>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</si>
  <si>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</si>
  <si>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</si>
  <si>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</si>
  <si>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</si>
  <si>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</si>
  <si>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</si>
  <si>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</si>
  <si>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</si>
  <si>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</si>
  <si>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</si>
  <si>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</si>
  <si>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</si>
  <si>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</si>
  <si>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</si>
  <si>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</si>
  <si>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</si>
  <si>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</si>
  <si>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</si>
  <si>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</si>
  <si>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</si>
  <si>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</si>
  <si>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</si>
  <si>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</si>
  <si>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</si>
  <si>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</si>
  <si>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</si>
  <si>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</si>
  <si>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</si>
  <si>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</si>
  <si>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</si>
  <si>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</si>
  <si>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</si>
  <si>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</si>
  <si>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</si>
  <si>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</si>
  <si>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</si>
  <si>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</si>
  <si>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</si>
  <si>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</si>
  <si>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</si>
  <si>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</si>
  <si>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</si>
  <si>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</si>
  <si>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</si>
  <si>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</si>
  <si>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</si>
  <si>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</si>
  <si>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</si>
  <si>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</si>
  <si>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</si>
  <si>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</si>
  <si>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</si>
  <si>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</si>
  <si>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</si>
  <si>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</si>
  <si>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</si>
  <si>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</si>
  <si>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</si>
  <si>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</si>
  <si>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</si>
  <si>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</si>
  <si>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</si>
  <si>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</si>
  <si>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</si>
  <si>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</si>
  <si>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</si>
  <si>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</si>
  <si>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</si>
  <si>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</si>
  <si>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</si>
  <si>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</si>
  <si>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</si>
  <si>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</si>
  <si>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</si>
  <si>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</si>
  <si>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</si>
  <si>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</si>
  <si>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</si>
  <si>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</si>
  <si>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</si>
  <si>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</si>
  <si>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</si>
  <si>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</si>
  <si>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</si>
  <si>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</si>
  <si>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</si>
  <si>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</si>
  <si>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</si>
  <si>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</si>
  <si>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</si>
  <si>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</si>
  <si>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</si>
  <si>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</si>
  <si>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</si>
  <si>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</si>
  <si>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</si>
  <si>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</si>
  <si>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</si>
  <si>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</si>
  <si>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</si>
  <si>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</si>
  <si>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</si>
  <si>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</si>
  <si>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</si>
  <si>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</si>
  <si>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</si>
  <si>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</si>
  <si>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</si>
  <si>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</si>
  <si>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</si>
  <si>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</si>
  <si>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</si>
  <si>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</si>
  <si>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</si>
  <si>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</si>
  <si>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</si>
  <si>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</si>
  <si>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</si>
  <si>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</si>
  <si>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</si>
  <si>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</si>
  <si>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</si>
  <si>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</si>
  <si>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</si>
  <si>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</si>
  <si>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</si>
  <si>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</si>
  <si>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</si>
  <si>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</si>
  <si>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</si>
  <si>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</si>
  <si>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</si>
  <si>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</si>
  <si>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</si>
  <si>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</si>
  <si>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</si>
  <si>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</si>
  <si>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</si>
  <si>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</si>
  <si>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</si>
  <si>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</si>
  <si>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</si>
  <si>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</si>
  <si>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</si>
  <si>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</si>
  <si>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</si>
  <si>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</si>
  <si>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</si>
  <si>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</si>
  <si>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</si>
  <si>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</si>
  <si>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</si>
  <si>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</si>
  <si>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</si>
  <si>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</si>
  <si>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</si>
  <si>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</si>
  <si>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</si>
  <si>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</si>
  <si>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</si>
  <si>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</si>
  <si>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</si>
  <si>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</si>
  <si>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</si>
  <si>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</si>
  <si>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</si>
  <si>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</si>
  <si>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</si>
  <si>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</si>
  <si>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</si>
  <si>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</si>
  <si>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</si>
  <si>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</si>
  <si>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</si>
  <si>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</si>
  <si>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</si>
  <si>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</si>
  <si>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</si>
  <si>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</si>
  <si>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</si>
  <si>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</si>
  <si>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</si>
  <si>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</si>
  <si>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</si>
  <si>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</si>
  <si>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</si>
  <si>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</si>
  <si>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</si>
  <si>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</si>
  <si>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</si>
  <si>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</si>
  <si>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</si>
  <si>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</si>
  <si>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</si>
  <si>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</si>
  <si>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</si>
  <si>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</si>
  <si>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</si>
  <si>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</si>
  <si>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</si>
  <si>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</si>
  <si>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</si>
  <si>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</si>
  <si>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</si>
  <si>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</si>
  <si>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</si>
  <si>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</si>
  <si>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</si>
  <si>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</si>
  <si>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</si>
  <si>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</si>
  <si>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</si>
  <si>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</si>
  <si>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</si>
  <si>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</si>
  <si>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</si>
  <si>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</si>
  <si>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</si>
  <si>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</si>
  <si>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</si>
  <si>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</si>
  <si>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</si>
  <si>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</si>
  <si>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</si>
  <si>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</si>
  <si>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</si>
  <si>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</si>
  <si>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</si>
  <si>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</si>
  <si>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</si>
  <si>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</si>
  <si>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</si>
  <si>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</si>
  <si>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</si>
  <si>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</si>
  <si>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</si>
  <si>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</si>
  <si>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</si>
  <si>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</si>
  <si>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</si>
  <si>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</si>
  <si>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</si>
  <si>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</si>
  <si>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</si>
  <si>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</si>
  <si>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</si>
  <si>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</si>
  <si>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</si>
  <si>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</si>
  <si>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</si>
  <si>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</si>
  <si>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</si>
  <si>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</si>
  <si>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</si>
  <si>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</si>
  <si>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</si>
  <si>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</si>
  <si>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</si>
  <si>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</si>
  <si>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</si>
  <si>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</si>
  <si>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</si>
  <si>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</si>
  <si>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</si>
  <si>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</si>
  <si>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</si>
  <si>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</si>
  <si>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</si>
  <si>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</si>
  <si>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</si>
  <si>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</si>
  <si>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</si>
  <si>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</si>
  <si>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</si>
  <si>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</si>
  <si>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</si>
  <si>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</si>
  <si>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</si>
  <si>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</si>
  <si>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</si>
  <si>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</si>
  <si>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</si>
  <si>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</si>
  <si>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</si>
  <si>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</si>
  <si>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</si>
  <si>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</si>
  <si>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</si>
  <si>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</si>
  <si>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</si>
  <si>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</si>
  <si>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</si>
  <si>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</si>
  <si>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</si>
  <si>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</si>
  <si>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</si>
  <si>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</si>
  <si>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</si>
  <si>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</si>
  <si>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</si>
  <si>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</si>
  <si>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</si>
  <si>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</si>
  <si>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</si>
  <si>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</si>
  <si>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</si>
  <si>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</si>
  <si>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</si>
  <si>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</si>
  <si>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</si>
  <si>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</si>
  <si>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</si>
  <si>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</si>
  <si>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</si>
  <si>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</si>
  <si>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</si>
  <si>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</si>
  <si>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</si>
  <si>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</si>
  <si>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</si>
  <si>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</si>
  <si>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</si>
  <si>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</si>
  <si>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</si>
  <si>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</si>
  <si>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</si>
  <si>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</si>
  <si>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</si>
  <si>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</si>
  <si>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</si>
  <si>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</si>
  <si>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</si>
  <si>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</si>
  <si>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</si>
  <si>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</si>
  <si>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</si>
  <si>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</si>
  <si>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</si>
  <si>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</si>
  <si>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</si>
  <si>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</si>
  <si>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</si>
  <si>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</si>
  <si>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</si>
  <si>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</si>
  <si>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</si>
  <si>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</si>
  <si>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</si>
  <si>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</si>
  <si>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</si>
  <si>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</si>
  <si>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</si>
  <si>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</si>
  <si>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</si>
  <si>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</si>
  <si>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</si>
  <si>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</si>
  <si>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</si>
  <si>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</si>
  <si>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</si>
  <si>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</si>
  <si>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</si>
  <si>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</si>
  <si>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</si>
  <si>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</si>
  <si>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</si>
  <si>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</si>
  <si>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</si>
  <si>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</si>
  <si>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</si>
  <si>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</si>
  <si>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</si>
  <si>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</si>
  <si>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</si>
  <si>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</si>
  <si>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</si>
  <si>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</si>
  <si>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</si>
  <si>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</si>
  <si>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</si>
  <si>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</si>
  <si>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</si>
  <si>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</si>
  <si>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</si>
  <si>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</si>
  <si>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</si>
  <si>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</si>
  <si>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</si>
  <si>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</si>
  <si>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</si>
  <si>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</si>
  <si>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</si>
  <si>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</si>
  <si>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</si>
  <si>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</si>
  <si>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</si>
  <si>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</si>
  <si>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</si>
  <si>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</si>
  <si>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</si>
  <si>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</si>
  <si>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</si>
  <si>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</si>
  <si>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</si>
  <si>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</si>
  <si>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</si>
  <si>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</si>
  <si>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</si>
  <si>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</si>
  <si>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</si>
  <si>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</si>
  <si>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</si>
  <si>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</si>
  <si>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</si>
  <si>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</si>
  <si>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</si>
  <si>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</si>
  <si>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</si>
  <si>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</si>
  <si>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</si>
  <si>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</si>
  <si>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</si>
  <si>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</si>
  <si>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</si>
  <si>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</si>
  <si>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</si>
  <si>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</si>
  <si>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</si>
  <si>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</si>
  <si>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</si>
  <si>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</si>
  <si>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</si>
  <si>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</si>
  <si>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</si>
  <si>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</si>
  <si>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</si>
  <si>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</si>
  <si>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</si>
  <si>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</si>
  <si>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</si>
  <si>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</si>
  <si>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</si>
  <si>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</si>
  <si>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</si>
  <si>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</si>
  <si>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</si>
  <si>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</si>
  <si>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</si>
  <si>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</si>
  <si>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</si>
  <si>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</si>
  <si>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</si>
  <si>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</si>
  <si>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</si>
  <si>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</si>
  <si>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</si>
  <si>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</si>
  <si>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</si>
  <si>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</si>
  <si>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</si>
  <si>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</si>
  <si>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</si>
  <si>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</si>
  <si>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</si>
  <si>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</si>
  <si>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</si>
  <si>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</si>
  <si>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</si>
  <si>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</si>
  <si>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</si>
  <si>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</si>
  <si>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</si>
  <si>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</si>
  <si>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</si>
  <si>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</si>
  <si>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</si>
  <si>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</si>
  <si>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</si>
  <si>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</si>
  <si>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</si>
  <si>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</si>
  <si>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</si>
  <si>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</si>
  <si>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</si>
  <si>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</si>
  <si>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</si>
  <si>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</si>
  <si>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</si>
  <si>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</si>
  <si>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</si>
  <si>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</si>
  <si>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</si>
  <si>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</si>
  <si>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</si>
  <si>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</si>
  <si>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</si>
  <si>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</si>
  <si>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</si>
  <si>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</si>
  <si>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</si>
  <si>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</si>
  <si>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</si>
  <si>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</si>
  <si>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</si>
  <si>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</si>
  <si>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</si>
  <si>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</si>
  <si>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</si>
  <si>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</si>
  <si>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</si>
  <si>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</si>
  <si>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</si>
  <si>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</si>
  <si>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</si>
  <si>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</si>
  <si>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</si>
  <si>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</si>
  <si>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</si>
  <si>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</si>
  <si>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</si>
  <si>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</si>
  <si>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</si>
  <si>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</si>
  <si>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</si>
  <si>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</si>
  <si>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</si>
  <si>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</si>
  <si>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</si>
  <si>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</si>
  <si>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</si>
  <si>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</si>
  <si>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</si>
  <si>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</si>
  <si>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</si>
  <si>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</si>
  <si>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</si>
  <si>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</si>
  <si>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</si>
  <si>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</si>
  <si>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</si>
  <si>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</si>
  <si>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</si>
  <si>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</si>
  <si>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</si>
  <si>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</si>
  <si>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</si>
  <si>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</si>
  <si>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</si>
  <si>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</si>
  <si>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</si>
  <si>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</si>
  <si>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</si>
  <si>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</si>
  <si>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</si>
  <si>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</si>
  <si>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</si>
  <si>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</si>
  <si>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</si>
  <si>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</si>
  <si>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</si>
  <si>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</si>
  <si>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</si>
  <si>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</si>
  <si>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</si>
  <si>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</si>
  <si>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</si>
  <si>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</si>
  <si>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</si>
  <si>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</si>
  <si>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</si>
  <si>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</si>
  <si>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</si>
  <si>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</si>
  <si>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</si>
  <si>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</si>
  <si>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</si>
  <si>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</si>
  <si>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</si>
  <si>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</si>
  <si>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</si>
  <si>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</si>
  <si>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</si>
  <si>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</si>
  <si>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</si>
  <si>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</si>
  <si>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</si>
  <si>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</si>
  <si>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</si>
  <si>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</si>
  <si>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</si>
  <si>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</si>
  <si>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</si>
  <si>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</si>
  <si>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</si>
  <si>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</si>
  <si>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</si>
  <si>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</si>
  <si>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</si>
  <si>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</si>
  <si>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</si>
  <si>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</si>
  <si>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</si>
  <si>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</si>
  <si>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</si>
  <si>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</si>
  <si>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</si>
  <si>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</si>
  <si>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</si>
  <si>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</si>
  <si>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수소수입형태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</si>
  <si>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</si>
  <si>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</si>
  <si>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</si>
  <si>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</si>
  <si>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</si>
  <si>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</si>
  <si>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</si>
  <si>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</si>
  <si>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</si>
  <si>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</si>
  <si>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</si>
  <si>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</si>
  <si>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</si>
  <si>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</si>
  <si>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</si>
  <si>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</si>
  <si>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</si>
  <si>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</si>
  <si>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</si>
  <si>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</si>
  <si>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</si>
  <si>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</si>
  <si>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</si>
  <si>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</si>
  <si>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</si>
  <si>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</si>
  <si>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</si>
  <si>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</si>
  <si>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</si>
  <si>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</si>
  <si>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</si>
  <si>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충전설비</t>
    <phoneticPr fontId="5" type="noConversion"/>
  </si>
  <si>
    <t>전력화비중</t>
    <phoneticPr fontId="5" type="noConversion"/>
  </si>
  <si>
    <t>설비증가율</t>
    <phoneticPr fontId="5" type="noConversion"/>
  </si>
  <si>
    <t>효율향상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</si>
  <si>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</si>
  <si>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</si>
  <si>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</si>
  <si>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</si>
  <si>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</si>
  <si>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</si>
  <si>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</si>
  <si>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</si>
  <si>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</si>
  <si>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</si>
  <si>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</si>
  <si>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</si>
  <si>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</si>
  <si>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</si>
  <si>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</si>
  <si>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</si>
  <si>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</si>
  <si>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</si>
  <si>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</si>
  <si>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</si>
  <si>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</si>
  <si>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</si>
  <si>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</si>
  <si>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</si>
  <si>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</si>
  <si>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</si>
  <si>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</si>
  <si>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</si>
  <si>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</si>
  <si>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</si>
  <si>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</si>
  <si>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</si>
  <si>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</si>
  <si>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</si>
  <si>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</si>
  <si>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</si>
  <si>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</si>
  <si>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</si>
  <si>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</si>
  <si>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</si>
  <si>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</si>
  <si>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</si>
  <si>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</si>
  <si>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</si>
  <si>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</si>
  <si>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</si>
  <si>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</si>
  <si>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</si>
  <si>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</si>
  <si>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</si>
  <si>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</si>
  <si>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</si>
  <si>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</si>
  <si>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</si>
  <si>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</si>
  <si>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</si>
  <si>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</si>
  <si>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</si>
  <si>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</si>
  <si>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</si>
  <si>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</si>
  <si>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</si>
  <si>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</si>
  <si>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</si>
  <si>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</si>
  <si>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</si>
  <si>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</si>
  <si>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</si>
  <si>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</si>
  <si>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</si>
  <si>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</si>
  <si>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</si>
  <si>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</si>
  <si>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</si>
  <si>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</si>
  <si>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</si>
  <si>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</si>
  <si>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</si>
  <si>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</si>
  <si>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</si>
  <si>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</si>
  <si>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</si>
  <si>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</si>
  <si>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</si>
  <si>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</si>
  <si>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</si>
  <si>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</si>
  <si>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</si>
  <si>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</si>
  <si>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</si>
  <si>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</si>
  <si>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</si>
  <si>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</si>
  <si>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</si>
  <si>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</si>
  <si>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</si>
  <si>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</si>
  <si>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</si>
  <si>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</si>
  <si>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</si>
  <si>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</si>
  <si>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</si>
  <si>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</si>
  <si>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</si>
  <si>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</si>
  <si>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</si>
  <si>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</si>
  <si>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</si>
  <si>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</si>
  <si>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</si>
  <si>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</si>
  <si>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</si>
  <si>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</si>
  <si>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</si>
  <si>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</si>
  <si>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</si>
  <si>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</si>
  <si>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</si>
  <si>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</si>
  <si>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</si>
  <si>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</si>
  <si>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</si>
  <si>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</si>
  <si>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</si>
  <si>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</si>
  <si>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</si>
  <si>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</si>
  <si>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</si>
  <si>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</si>
  <si>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</si>
  <si>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</si>
  <si>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</si>
  <si>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%/y</t>
    <phoneticPr fontId="5" type="noConversion"/>
  </si>
  <si>
    <t>수소수입비용</t>
    <phoneticPr fontId="5" type="noConversion"/>
  </si>
  <si>
    <t>H2_Grid</t>
    <phoneticPr fontId="5" type="noConversion"/>
  </si>
  <si>
    <t>사용단계에서 변환 손실</t>
    <phoneticPr fontId="5" type="noConversion"/>
  </si>
  <si>
    <t>H_grid_cap</t>
    <phoneticPr fontId="5" type="noConversion"/>
  </si>
  <si>
    <t>연료용</t>
    <phoneticPr fontId="5" type="noConversion"/>
  </si>
  <si>
    <t>수소 에너지 비중</t>
    <phoneticPr fontId="5" type="noConversion"/>
  </si>
  <si>
    <t>H_s</t>
    <phoneticPr fontId="5" type="noConversion"/>
  </si>
  <si>
    <t>탄소배출권가격</t>
    <phoneticPr fontId="5" type="noConversion"/>
  </si>
  <si>
    <t>원/톤</t>
    <phoneticPr fontId="5" type="noConversion"/>
  </si>
  <si>
    <t>Rules!$F$4*((1-Rules!$C$4)^(Scenario!$H$4-(Scenario!$E$4-1)))</t>
    <phoneticPr fontId="5" type="noConversion"/>
  </si>
  <si>
    <t>부생수소발생</t>
    <phoneticPr fontId="5" type="noConversion"/>
  </si>
  <si>
    <t>에너지소비 당 부생수소 생산률</t>
    <phoneticPr fontId="5" type="noConversion"/>
  </si>
  <si>
    <t>전체에너지수요(석유+LNG)</t>
    <phoneticPr fontId="5" type="noConversion"/>
  </si>
  <si>
    <t>Off_gas</t>
    <phoneticPr fontId="5" type="noConversion"/>
  </si>
  <si>
    <t>2050 탄소중립 시나리오</t>
    <phoneticPr fontId="5" type="noConversion"/>
  </si>
  <si>
    <t>산업</t>
    <phoneticPr fontId="5" type="noConversion"/>
  </si>
  <si>
    <t>농축수산</t>
    <phoneticPr fontId="5" type="noConversion"/>
  </si>
  <si>
    <t>CCUS</t>
    <phoneticPr fontId="5" type="noConversion"/>
  </si>
  <si>
    <t>CCUS 등</t>
    <phoneticPr fontId="5" type="noConversion"/>
  </si>
  <si>
    <t>2050(A)</t>
    <phoneticPr fontId="5" type="noConversion"/>
  </si>
  <si>
    <t>2050(B)</t>
    <phoneticPr fontId="5" type="noConversion"/>
  </si>
  <si>
    <t>부문별 에너지 수요 전망(mTOE)</t>
    <phoneticPr fontId="5" type="noConversion"/>
  </si>
  <si>
    <t>최종에너지원별 에너지 수요(mTOE)</t>
    <phoneticPr fontId="5" type="noConversion"/>
  </si>
  <si>
    <t>전환</t>
    <phoneticPr fontId="5" type="noConversion"/>
  </si>
  <si>
    <t>탈루</t>
    <phoneticPr fontId="5" type="noConversion"/>
  </si>
  <si>
    <t>흡수원</t>
    <phoneticPr fontId="5" type="noConversion"/>
  </si>
  <si>
    <t>DAC</t>
    <phoneticPr fontId="5" type="noConversion"/>
  </si>
  <si>
    <t>총배출</t>
    <phoneticPr fontId="5" type="noConversion"/>
  </si>
  <si>
    <t>순배출</t>
    <phoneticPr fontId="5" type="noConversion"/>
  </si>
  <si>
    <t>온실가스 배출량 전망(MtCO2)</t>
    <phoneticPr fontId="5" type="noConversion"/>
  </si>
  <si>
    <t>기준년도 대비 2050년 부문별 에너지 수요 변화</t>
    <phoneticPr fontId="5" type="noConversion"/>
  </si>
  <si>
    <t>수요도시형, 항만인프라형</t>
    <phoneticPr fontId="5" type="noConversion"/>
  </si>
  <si>
    <t>산업중심형 주요 변화</t>
    <phoneticPr fontId="5" type="noConversion"/>
  </si>
  <si>
    <t>석탄원료 사용(고로,전로)를 수소환원제철로 100% 대체, 전기로 확대(정확한 %는 없음) -&gt; 배출량 95% 감축</t>
    <phoneticPr fontId="5" type="noConversion"/>
  </si>
  <si>
    <t>석탄원료 사용 0, 일부 원료 전환을 통해 배출량 53% 감축</t>
    <phoneticPr fontId="5" type="noConversion"/>
  </si>
  <si>
    <t>석유화학,정유</t>
    <phoneticPr fontId="5" type="noConversion"/>
  </si>
  <si>
    <t>연료 전환</t>
    <phoneticPr fontId="5" type="noConversion"/>
  </si>
  <si>
    <t>전기가열로, 바이오매스 보일러 교체로 기존 연료 57% 전환</t>
    <phoneticPr fontId="5" type="noConversion"/>
  </si>
  <si>
    <t>원료 전환</t>
    <phoneticPr fontId="5" type="noConversion"/>
  </si>
  <si>
    <t>바이오, 수소 원료 활용하여 기존 납사 52% 전환</t>
    <phoneticPr fontId="5" type="noConversion"/>
  </si>
  <si>
    <t>폐플라스틱 발생량 500만톤 중 50%를 유화하여 플라스틱 원료로 재활용</t>
    <phoneticPr fontId="5" type="noConversion"/>
  </si>
  <si>
    <t>생산구조 변화?</t>
    <phoneticPr fontId="5" type="noConversion"/>
  </si>
  <si>
    <t>해외수입</t>
    <phoneticPr fontId="5" type="noConversion"/>
  </si>
  <si>
    <t>추출</t>
    <phoneticPr fontId="5" type="noConversion"/>
  </si>
  <si>
    <t>부생</t>
    <phoneticPr fontId="5" type="noConversion"/>
  </si>
  <si>
    <t>온실가스배출</t>
    <phoneticPr fontId="5" type="noConversion"/>
  </si>
  <si>
    <t>수소 공급방식(백만톤H2, mtCO2)</t>
    <phoneticPr fontId="5" type="noConversion"/>
  </si>
  <si>
    <t>2020년 수소 수요</t>
    <phoneticPr fontId="5" type="noConversion"/>
  </si>
  <si>
    <t>전체</t>
    <phoneticPr fontId="5" type="noConversion"/>
  </si>
  <si>
    <t>수소수요(톤H2)</t>
    <phoneticPr fontId="5" type="noConversion"/>
  </si>
  <si>
    <t>수소 수요 및 부생수소 생산량은 에너지 소비(석유)에 따라 달라짐</t>
    <phoneticPr fontId="5" type="noConversion"/>
  </si>
  <si>
    <t>A 시나리오의 경우 부생수소 0, B 시나리오의 경우 1백만톤 생산으로, 현재보다 석유사용이 줄어듬을 예상</t>
    <phoneticPr fontId="5" type="noConversion"/>
  </si>
  <si>
    <t>Building</t>
    <phoneticPr fontId="5" type="noConversion"/>
  </si>
  <si>
    <t>el_h_new</t>
  </si>
  <si>
    <t>el_h_new</t>
    <phoneticPr fontId="5" type="noConversion"/>
  </si>
  <si>
    <t>el_h_old</t>
  </si>
  <si>
    <t>el_h_old</t>
    <phoneticPr fontId="5" type="noConversion"/>
  </si>
  <si>
    <t>smart_share</t>
    <phoneticPr fontId="5" type="noConversion"/>
  </si>
  <si>
    <t>2020년 값</t>
    <phoneticPr fontId="5" type="noConversion"/>
  </si>
  <si>
    <t>시나리오에서 변경하도록</t>
    <phoneticPr fontId="5" type="noConversion"/>
  </si>
  <si>
    <t>주거 및 상업 면적으로 나눠야할 듯?</t>
    <phoneticPr fontId="5" type="noConversion"/>
  </si>
  <si>
    <t>정유,석유화학의 석유 사용량과 연결됨. 따라서 석유 소비가 줄어들면 부생가스 발생량도 감소</t>
    <phoneticPr fontId="5" type="noConversion"/>
  </si>
  <si>
    <t>명/km2</t>
    <phoneticPr fontId="5" type="noConversion"/>
  </si>
  <si>
    <t>Inputdata 폐기물 처리 제약 연결</t>
    <phoneticPr fontId="5" type="noConversion"/>
  </si>
  <si>
    <t>ton</t>
    <phoneticPr fontId="5" type="noConversion"/>
  </si>
  <si>
    <t>inv</t>
    <phoneticPr fontId="5" type="noConversion"/>
  </si>
  <si>
    <t>OM</t>
    <phoneticPr fontId="5" type="noConversion"/>
  </si>
  <si>
    <t>SMR</t>
  </si>
  <si>
    <t>National_Grid</t>
  </si>
  <si>
    <t>H2_Grid</t>
  </si>
  <si>
    <t>2020기준</t>
    <phoneticPr fontId="5" type="noConversion"/>
  </si>
  <si>
    <t>전력화</t>
  </si>
  <si>
    <t>전력화</t>
    <phoneticPr fontId="5" type="noConversion"/>
  </si>
  <si>
    <t>지역난방</t>
    <phoneticPr fontId="5" type="noConversion"/>
  </si>
  <si>
    <t>oil products</t>
  </si>
  <si>
    <t>biofuel/waste</t>
  </si>
  <si>
    <t>resistance heater</t>
  </si>
  <si>
    <t>HP</t>
  </si>
  <si>
    <t>*약간의 에너지원별 비중 변화는 있을 수 있으나,</t>
  </si>
  <si>
    <t>*약간의 에너지원별 비중 변화는 있을 수 있으나,</t>
    <phoneticPr fontId="5" type="noConversion"/>
  </si>
  <si>
    <t>각 변수를 먼저 적용하고 에너지원간 전환 효율을 반영함</t>
  </si>
  <si>
    <t>각 변수를 먼저 적용하고 에너지원간 전환 효율을 반영함</t>
    <phoneticPr fontId="5" type="noConversion"/>
  </si>
  <si>
    <t>시나리오 변수 적용</t>
  </si>
  <si>
    <t>시나리오 변수 적용</t>
    <phoneticPr fontId="5" type="noConversion"/>
  </si>
  <si>
    <t>2020년 영업용 화물차 운행대수 기준</t>
    <phoneticPr fontId="5" type="noConversion"/>
  </si>
  <si>
    <t>CO2 배출량</t>
    <phoneticPr fontId="5" type="noConversion"/>
  </si>
  <si>
    <t>화물</t>
  </si>
  <si>
    <t>휘발유</t>
  </si>
  <si>
    <t>경유</t>
  </si>
  <si>
    <t>기타</t>
  </si>
  <si>
    <t>전기</t>
  </si>
  <si>
    <t>수송(교통)</t>
    <phoneticPr fontId="5" type="noConversion"/>
  </si>
  <si>
    <t>(화물)전동화비중</t>
    <phoneticPr fontId="5" type="noConversion"/>
  </si>
  <si>
    <t>(화물)수소물류비중</t>
    <phoneticPr fontId="5" type="noConversion"/>
  </si>
  <si>
    <t>(여객)수소차비중</t>
    <phoneticPr fontId="5" type="noConversion"/>
  </si>
  <si>
    <t>(여객)전기차비중</t>
    <phoneticPr fontId="5" type="noConversion"/>
  </si>
  <si>
    <t>화물</t>
    <phoneticPr fontId="5" type="noConversion"/>
  </si>
  <si>
    <t>여객</t>
  </si>
  <si>
    <t>여객</t>
    <phoneticPr fontId="5" type="noConversion"/>
  </si>
  <si>
    <t>(TWh)</t>
  </si>
  <si>
    <t>여객수요(억인.km)</t>
    <phoneticPr fontId="5" type="noConversion"/>
  </si>
  <si>
    <t>화물수요(억톤.km)</t>
    <phoneticPr fontId="5" type="noConversion"/>
  </si>
  <si>
    <t>승용</t>
  </si>
  <si>
    <t>ICE</t>
  </si>
  <si>
    <t>FCEV</t>
  </si>
  <si>
    <t>BEV</t>
  </si>
  <si>
    <t>`</t>
    <phoneticPr fontId="5" type="noConversion"/>
  </si>
  <si>
    <t>에너지소비(2020)</t>
    <phoneticPr fontId="5" type="noConversion"/>
  </si>
  <si>
    <t>효율(2020)</t>
    <phoneticPr fontId="5" type="noConversion"/>
  </si>
  <si>
    <t>가중평균</t>
    <phoneticPr fontId="5" type="noConversion"/>
  </si>
  <si>
    <t>대상지역면적(km2)</t>
    <phoneticPr fontId="5" type="noConversion"/>
  </si>
  <si>
    <t>(MWh)</t>
  </si>
  <si>
    <t>수요 변화 반영</t>
    <phoneticPr fontId="5" type="noConversion"/>
  </si>
  <si>
    <t>Gas Turbine</t>
    <phoneticPr fontId="5" type="noConversion"/>
  </si>
  <si>
    <t>Fcell</t>
    <phoneticPr fontId="5" type="noConversion"/>
  </si>
  <si>
    <t>산업시설구역 중 태양광 설치가능 면적(지붕, 유휴포함)</t>
    <phoneticPr fontId="5" type="noConversion"/>
  </si>
  <si>
    <t>Etc</t>
  </si>
  <si>
    <t>Chemical</t>
  </si>
  <si>
    <t>Refinery</t>
  </si>
  <si>
    <t>Cement</t>
  </si>
  <si>
    <t>Iron</t>
  </si>
  <si>
    <t>시멘트</t>
  </si>
  <si>
    <t>석유화학</t>
  </si>
  <si>
    <t>정유</t>
  </si>
  <si>
    <t>납사에서 발생</t>
    <phoneticPr fontId="5" type="noConversion"/>
  </si>
  <si>
    <t>철강</t>
  </si>
  <si>
    <t>납사-&gt;바이오,수소</t>
    <phoneticPr fontId="5" type="noConversion"/>
  </si>
  <si>
    <t>(TOE)</t>
  </si>
  <si>
    <t>&lt;연료전환&gt;</t>
    <phoneticPr fontId="5" type="noConversion"/>
  </si>
  <si>
    <t>LNG에서 발생</t>
    <phoneticPr fontId="5" type="noConversion"/>
  </si>
  <si>
    <t>화학적재활용</t>
    <phoneticPr fontId="5" type="noConversion"/>
  </si>
  <si>
    <t>raw material use</t>
  </si>
  <si>
    <t>감축수단 적용</t>
    <phoneticPr fontId="5" type="noConversion"/>
  </si>
  <si>
    <t>MWh</t>
  </si>
  <si>
    <t>high(&gt;100)</t>
  </si>
  <si>
    <t>low(=&lt;100)</t>
  </si>
  <si>
    <t>석유원료전환</t>
    <phoneticPr fontId="5" type="noConversion"/>
  </si>
  <si>
    <t>지역면적</t>
    <phoneticPr fontId="5" type="noConversion"/>
  </si>
  <si>
    <t>전국면적</t>
    <phoneticPr fontId="5" type="noConversion"/>
  </si>
  <si>
    <t>개질수소 추정(전국 생산량과 LNG 소비량을 사용)</t>
  </si>
  <si>
    <t>석탄원료전환</t>
    <phoneticPr fontId="5" type="noConversion"/>
  </si>
  <si>
    <t>개질수소</t>
    <phoneticPr fontId="5" type="noConversion"/>
  </si>
  <si>
    <t>&lt;원료전환&gt;</t>
    <phoneticPr fontId="5" type="noConversion"/>
  </si>
  <si>
    <t>50~70%</t>
    <phoneticPr fontId="5" type="noConversion"/>
  </si>
  <si>
    <t>바이오가스 메탄 비중</t>
    <phoneticPr fontId="5" type="noConversion"/>
  </si>
  <si>
    <t>(%)</t>
  </si>
  <si>
    <t>MJ</t>
    <phoneticPr fontId="5" type="noConversion"/>
  </si>
  <si>
    <t>EAF</t>
    <phoneticPr fontId="5" type="noConversion"/>
  </si>
  <si>
    <t>발열량</t>
    <phoneticPr fontId="5" type="noConversion"/>
  </si>
  <si>
    <t>Industry(TWh)</t>
  </si>
  <si>
    <t>heat temperature(%)</t>
  </si>
  <si>
    <t>수소 에너지밀도 141.8MJ/kg</t>
    <phoneticPr fontId="5" type="noConversion"/>
  </si>
  <si>
    <t>DRI</t>
    <phoneticPr fontId="5" type="noConversion"/>
  </si>
  <si>
    <t>하수처리</t>
    <phoneticPr fontId="5" type="noConversion"/>
  </si>
  <si>
    <t>수소 밀도</t>
    <phoneticPr fontId="5" type="noConversion"/>
  </si>
  <si>
    <t>수소 50000~55000Nm3</t>
    <phoneticPr fontId="5" type="noConversion"/>
  </si>
  <si>
    <t>DRI 공정</t>
    <phoneticPr fontId="5" type="noConversion"/>
  </si>
  <si>
    <t>MWh/km2</t>
  </si>
  <si>
    <t>소각열 회수율</t>
  </si>
  <si>
    <t>유연탄 에너지 밀도 24~28MJ/kg</t>
    <phoneticPr fontId="5" type="noConversion"/>
  </si>
  <si>
    <t>kcal/kg</t>
  </si>
  <si>
    <t>사업장폐기물 저위발열량</t>
  </si>
  <si>
    <t>1톤 생산시 350~700kWh 전력</t>
    <phoneticPr fontId="5" type="noConversion"/>
  </si>
  <si>
    <t>유연탄 0.6~0.8톤</t>
    <phoneticPr fontId="5" type="noConversion"/>
  </si>
  <si>
    <t>전기로 공정</t>
    <phoneticPr fontId="5" type="noConversion"/>
  </si>
  <si>
    <t>고로공정</t>
    <phoneticPr fontId="5" type="noConversion"/>
  </si>
  <si>
    <t>*전환비율 확인 필요</t>
    <phoneticPr fontId="5" type="noConversion"/>
  </si>
  <si>
    <t>온산산업단지 폐기물 발생 및 처리현황</t>
    <phoneticPr fontId="5" type="noConversion"/>
  </si>
  <si>
    <t>소각열</t>
    <phoneticPr fontId="5" type="noConversion"/>
  </si>
  <si>
    <t>전기로</t>
    <phoneticPr fontId="5" type="noConversion"/>
  </si>
  <si>
    <t xml:space="preserve">고로 </t>
    <phoneticPr fontId="5" type="noConversion"/>
  </si>
  <si>
    <t>유연탄</t>
    <phoneticPr fontId="5" type="noConversion"/>
  </si>
  <si>
    <t>일반적으로 고로 철강 1톤 생산시 0.6~0.8톤 유연탄, 50000~55000Nm3 수소 각가 필요</t>
    <phoneticPr fontId="5" type="noConversion"/>
  </si>
  <si>
    <t>석탄(톤)</t>
    <phoneticPr fontId="5" type="noConversion"/>
  </si>
  <si>
    <t>철강 1톤 생산시</t>
    <phoneticPr fontId="5" type="noConversion"/>
  </si>
  <si>
    <t>총 에너지 수요</t>
    <phoneticPr fontId="5" type="noConversion"/>
  </si>
  <si>
    <t>기타지원시설</t>
    <phoneticPr fontId="5" type="noConversion"/>
  </si>
  <si>
    <t>2. 업종별 변경내용 반영</t>
    <phoneticPr fontId="5" type="noConversion"/>
  </si>
  <si>
    <t>주유소</t>
    <phoneticPr fontId="5" type="noConversion"/>
  </si>
  <si>
    <t>1. 산업부문 에너지 수요 전망 반영(2050 탄소중립 시나리오)</t>
    <phoneticPr fontId="5" type="noConversion"/>
  </si>
  <si>
    <t>일반용도</t>
    <phoneticPr fontId="5" type="noConversion"/>
  </si>
  <si>
    <t>항만배후시설</t>
    <phoneticPr fontId="5" type="noConversion"/>
  </si>
  <si>
    <t>하수처리시설</t>
    <phoneticPr fontId="5" type="noConversion"/>
  </si>
  <si>
    <t>변전소</t>
    <phoneticPr fontId="5" type="noConversion"/>
  </si>
  <si>
    <t>특정용도</t>
    <phoneticPr fontId="5" type="noConversion"/>
  </si>
  <si>
    <t>업종별 km2 당 에너지원별 소비</t>
  </si>
  <si>
    <t>세부용도</t>
    <phoneticPr fontId="5" type="noConversion"/>
  </si>
  <si>
    <t>용도구분</t>
    <phoneticPr fontId="5" type="noConversion"/>
  </si>
  <si>
    <t>자원시설구역</t>
    <phoneticPr fontId="5" type="noConversion"/>
  </si>
  <si>
    <t>폐기물처리시설</t>
    <phoneticPr fontId="5" type="noConversion"/>
  </si>
  <si>
    <t>자원비축시설</t>
    <phoneticPr fontId="5" type="noConversion"/>
  </si>
  <si>
    <t>종이인쇄</t>
    <phoneticPr fontId="5" type="noConversion"/>
  </si>
  <si>
    <t>1차금속</t>
    <phoneticPr fontId="5" type="noConversion"/>
  </si>
  <si>
    <t>조선</t>
    <phoneticPr fontId="5" type="noConversion"/>
  </si>
  <si>
    <t>공장시설용도</t>
    <phoneticPr fontId="5" type="noConversion"/>
  </si>
  <si>
    <t>녹지구역</t>
    <phoneticPr fontId="5" type="noConversion"/>
  </si>
  <si>
    <t>공공시설구역</t>
    <phoneticPr fontId="5" type="noConversion"/>
  </si>
  <si>
    <t>총면적</t>
    <phoneticPr fontId="5" type="noConversion"/>
  </si>
  <si>
    <t>용도별 구역 면적</t>
    <phoneticPr fontId="5" type="noConversion"/>
  </si>
  <si>
    <t>온산국가산업단지 현황</t>
    <phoneticPr fontId="5" type="noConversion"/>
  </si>
  <si>
    <t>전기로비중(전력)</t>
    <phoneticPr fontId="5" type="noConversion"/>
  </si>
  <si>
    <t>DRI비중(수소)</t>
    <phoneticPr fontId="5" type="noConversion"/>
  </si>
  <si>
    <t>업종별 km2 당 에너지원별 소비(2020)</t>
    <phoneticPr fontId="5" type="noConversion"/>
  </si>
  <si>
    <t>raw</t>
    <phoneticPr fontId="5" type="noConversion"/>
  </si>
  <si>
    <t>fuel</t>
    <phoneticPr fontId="5" type="noConversion"/>
  </si>
  <si>
    <t>기준년도 고로를 100% 기준으로 이를 다른 기술으로 대체한다고 했을 때</t>
    <phoneticPr fontId="5" type="noConversion"/>
  </si>
  <si>
    <t>고로 비중 감소율은 전기로비중+DRI비중</t>
    <phoneticPr fontId="5" type="noConversion"/>
  </si>
  <si>
    <t>MWh/톤</t>
  </si>
  <si>
    <t xml:space="preserve">고로 </t>
  </si>
  <si>
    <t>DRI</t>
  </si>
  <si>
    <t>전기로</t>
  </si>
  <si>
    <t>*전환비율 확인 필요</t>
  </si>
  <si>
    <t>석탄원료</t>
    <phoneticPr fontId="5" type="noConversion"/>
  </si>
  <si>
    <t>석유원료</t>
    <phoneticPr fontId="5" type="noConversion"/>
  </si>
  <si>
    <t>연료용 에너지</t>
    <phoneticPr fontId="5" type="noConversion"/>
  </si>
  <si>
    <t>연료전환</t>
    <phoneticPr fontId="5" type="noConversion"/>
  </si>
  <si>
    <t>(감축수단 적용)</t>
    <phoneticPr fontId="5" type="noConversion"/>
  </si>
  <si>
    <t>1 에너지효율</t>
    <phoneticPr fontId="5" type="noConversion"/>
  </si>
  <si>
    <t>2 전력화비중</t>
    <phoneticPr fontId="5" type="noConversion"/>
  </si>
  <si>
    <t>접안용량 개선</t>
    <phoneticPr fontId="5" type="noConversion"/>
  </si>
  <si>
    <t>해역면적 변화</t>
    <phoneticPr fontId="5" type="noConversion"/>
  </si>
  <si>
    <t>단지밀집도 변화</t>
    <phoneticPr fontId="5" type="noConversion"/>
  </si>
  <si>
    <t>수소 고정생산 비중변화</t>
    <phoneticPr fontId="5" type="noConversion"/>
  </si>
  <si>
    <t>수소생산비중</t>
    <phoneticPr fontId="5" type="noConversion"/>
  </si>
  <si>
    <t>온산</t>
    <phoneticPr fontId="5" type="noConversion"/>
  </si>
  <si>
    <t>0.01 seconds to construct Set t; 1 index total</t>
  </si>
  <si>
    <t xml:space="preserve">           0 seconds to construct Set i_trait; 1 index total</t>
  </si>
  <si>
    <t xml:space="preserve">           0 seconds to construct Set dis; 1 index total</t>
  </si>
  <si>
    <t xml:space="preserve">           0 seconds to construct Set tech; 1 index total</t>
  </si>
  <si>
    <t xml:space="preserve">           0 seconds to construct Set f_tech; 1 index total</t>
  </si>
  <si>
    <t xml:space="preserve">           0 seconds to construct Set power; 1 index total</t>
  </si>
  <si>
    <t xml:space="preserve">           0 seconds to construct Set power_stay; 1 index total</t>
  </si>
  <si>
    <t xml:space="preserve">           0 seconds to construct Set power_ex; 1 index total</t>
  </si>
  <si>
    <t xml:space="preserve">           0 seconds to construct Set F2P; 1 index total</t>
  </si>
  <si>
    <t xml:space="preserve">           0 seconds to construct Set G2P; 1 index total</t>
  </si>
  <si>
    <t xml:space="preserve">           0 seconds to construct Set P2P; 1 index total</t>
  </si>
  <si>
    <t xml:space="preserve">           0 seconds to construct Set F2H; 1 index total</t>
  </si>
  <si>
    <t xml:space="preserve">           0 seconds to construct Set G2H; 1 index total</t>
  </si>
  <si>
    <t xml:space="preserve">           0 seconds to construct Set W2P; 1 index total</t>
  </si>
  <si>
    <t xml:space="preserve">           0 seconds to construct Set W2H; 1 index total</t>
  </si>
  <si>
    <t xml:space="preserve">           0 seconds to construct Set flexible; 1 index total</t>
  </si>
  <si>
    <t xml:space="preserve">           0 seconds to construct Set flexible_ex; 1 index total</t>
  </si>
  <si>
    <t xml:space="preserve">           0 seconds to construct Set flexible_stay; 1 index total</t>
  </si>
  <si>
    <t xml:space="preserve">           0 seconds to construct Set P2H; 1 index total</t>
  </si>
  <si>
    <t xml:space="preserve">           0 seconds to construct Set P2G; 1 index total</t>
  </si>
  <si>
    <t xml:space="preserve">           0 seconds to construct Set RH2; 1 index total</t>
  </si>
  <si>
    <t xml:space="preserve">           0 seconds to construct Set G2G; 1 index total</t>
  </si>
  <si>
    <t xml:space="preserve">           0 seconds to construct Set thermal; 1 index total</t>
  </si>
  <si>
    <t xml:space="preserve">           0 seconds to construct Set mobile; 1 index total</t>
  </si>
  <si>
    <t xml:space="preserve">           0 seconds to construct Set expand; 1 index total</t>
  </si>
  <si>
    <t xml:space="preserve">           0 seconds to construct Set gas_all; 1 index total</t>
  </si>
  <si>
    <t xml:space="preserve">           0 seconds to construct Set trait; 1 index total</t>
  </si>
  <si>
    <t xml:space="preserve">           0 seconds to construct Set m; 1 index total</t>
  </si>
  <si>
    <t xml:space="preserve">           0 seconds to construct Set d; 1 index total</t>
  </si>
  <si>
    <t xml:space="preserve">           0 seconds to construct Set w; 1 index total</t>
  </si>
  <si>
    <t xml:space="preserve">           0 seconds to construct Set s; 1 index total</t>
  </si>
  <si>
    <t xml:space="preserve">           0 seconds to construct Set Upperlimit; 1 index total</t>
  </si>
  <si>
    <t xml:space="preserve">           0 seconds to construct Set fuel; 1 index total</t>
  </si>
  <si>
    <t xml:space="preserve">           0 seconds to construct Set coeff; 1 index total</t>
  </si>
  <si>
    <t xml:space="preserve">           0 seconds to construct Set c; 1 index total</t>
  </si>
  <si>
    <t xml:space="preserve">        0.01 seconds to construct Param day; 8760 indices total</t>
  </si>
  <si>
    <t xml:space="preserve">        0.02 seconds to construct Param week; 8760 indices total</t>
  </si>
  <si>
    <t xml:space="preserve">        0.01 seconds to construct Param six; 8760 indices total</t>
  </si>
  <si>
    <t xml:space="preserve">           0 seconds to construct Set Distributions_index; 1 index total</t>
  </si>
  <si>
    <t xml:space="preserve">        0.15 seconds to construct Param Distributions; 43800 indices total</t>
  </si>
  <si>
    <t xml:space="preserve">           0 seconds to construct Set cost_index; 1 index total</t>
  </si>
  <si>
    <t xml:space="preserve">           0 seconds to construct Param cost; 84 indices total</t>
  </si>
  <si>
    <t xml:space="preserve">           0 seconds to construct Set specs_index; 1 index total</t>
  </si>
  <si>
    <t xml:space="preserve">           0 seconds to construct Param specs; 105 indices total</t>
  </si>
  <si>
    <t xml:space="preserve">           0 seconds to construct Set fossil_index; 1 index total</t>
  </si>
  <si>
    <t xml:space="preserve">           0 seconds to construct Param fossil; 12 indices total</t>
  </si>
  <si>
    <t xml:space="preserve">           0 seconds to construct Param Potential; 11 indices total</t>
  </si>
  <si>
    <t xml:space="preserve">           0 seconds to construct Param em_cap; 1 index total</t>
  </si>
  <si>
    <t xml:space="preserve">           0 seconds to construct Param Solidwaste_cap; 1 index total</t>
  </si>
  <si>
    <t xml:space="preserve">           0 seconds to construct Param Biogas_cap; 1 index total</t>
  </si>
  <si>
    <t xml:space="preserve">           0 seconds to construct Param N_grid_cap; 1 index total</t>
  </si>
  <si>
    <t xml:space="preserve">           0 seconds to construct Param H_grid_cap; 1 index total</t>
  </si>
  <si>
    <t xml:space="preserve">           0 seconds to construct Param Off_gas; 1 index total</t>
  </si>
  <si>
    <t xml:space="preserve">           0 seconds to construct Param hydrogen_import_share; 1 index total</t>
  </si>
  <si>
    <t xml:space="preserve">           0 seconds to construct Param electricity_import_share; 1 index total</t>
  </si>
  <si>
    <t xml:space="preserve">           0 seconds to construct Param sum_demand; 1 index total</t>
  </si>
  <si>
    <t xml:space="preserve">           0 seconds to construct Param sum_H_demand; 1 index total</t>
  </si>
  <si>
    <t xml:space="preserve">           0 seconds to construct Param sum_T_demand; 1 index total</t>
  </si>
  <si>
    <t xml:space="preserve">           0 seconds to construct Param max_wind; 1 index total</t>
  </si>
  <si>
    <t xml:space="preserve">           0 seconds to construct Param max_solar; 1 index total</t>
  </si>
  <si>
    <t xml:space="preserve">        0.02 seconds to construct Param h_demand; 8760 indices total</t>
  </si>
  <si>
    <t xml:space="preserve">        0.02 seconds to construct Param h_H_demand; 8760 indices total</t>
  </si>
  <si>
    <t xml:space="preserve">        0.02 seconds to construct Param h_wind; 8760 indices total</t>
  </si>
  <si>
    <t xml:space="preserve">        0.02 seconds to construct Param h_solar; 8760 indices total</t>
  </si>
  <si>
    <t xml:space="preserve">        0.02 seconds to construct Param hourlytr; 8760 indices total</t>
  </si>
  <si>
    <t xml:space="preserve">           0 seconds to construct Param correction_wind; 1 index total</t>
  </si>
  <si>
    <t xml:space="preserve">        0.03 seconds to construct Param offshore; 8760 indices total</t>
  </si>
  <si>
    <t xml:space="preserve">           0 seconds to construct Param N_Evs; 1 index total</t>
  </si>
  <si>
    <t xml:space="preserve">           0 seconds to construct Param av_distance; 1 index total</t>
  </si>
  <si>
    <t xml:space="preserve">           0 seconds to construct Param bat_cap; 1 index total</t>
  </si>
  <si>
    <t xml:space="preserve">           0 seconds to construct Param c_rate; 1 index total</t>
  </si>
  <si>
    <t xml:space="preserve">           0 seconds to construct Param M_share; 1 index total</t>
  </si>
  <si>
    <t xml:space="preserve">           0 seconds to construct Param C_share; 1 index total</t>
  </si>
  <si>
    <t xml:space="preserve">           0 seconds to construct Param eff_EV; 1 index total</t>
  </si>
  <si>
    <t xml:space="preserve">           0 seconds to construct Param EL; 1 index total</t>
  </si>
  <si>
    <t xml:space="preserve">           0 seconds to construct Param H; 1 index total</t>
  </si>
  <si>
    <t xml:space="preserve">           0 seconds to construct Param discount; 1 index total</t>
  </si>
  <si>
    <t xml:space="preserve">           0 seconds to construct Param gas_D; 1 index total</t>
  </si>
  <si>
    <t xml:space="preserve">           0 seconds to construct Param A_EV; 1 index total</t>
  </si>
  <si>
    <t xml:space="preserve">           0 seconds to construct Param ch_cap; 1 index total</t>
  </si>
  <si>
    <t xml:space="preserve">        0.02 seconds to construct Param hourly_demand; 8760 indices total</t>
  </si>
  <si>
    <t xml:space="preserve">        0.02 seconds to construct Param hourly_heat; 8760 indices total</t>
  </si>
  <si>
    <t xml:space="preserve">           0 seconds to construct Param annuity; 21 indices total</t>
  </si>
  <si>
    <t xml:space="preserve">        0.02 seconds to construct Param el_g2v; 8760 indices total</t>
  </si>
  <si>
    <t xml:space="preserve">           0 seconds to construct Param max_tr_distribution; 1 index total</t>
  </si>
  <si>
    <t xml:space="preserve">        0.05 seconds to construct Param hourly_capacity_EV; 8760 indices total</t>
  </si>
  <si>
    <t xml:space="preserve">        0.02 seconds to construct Param industry_gas; 8760 indices total</t>
  </si>
  <si>
    <t xml:space="preserve">        0.03 seconds to construct Param hourly_Off_gas; 8760 indices total</t>
  </si>
  <si>
    <t xml:space="preserve">           0 seconds to construct Param gas_S; 1 index total</t>
  </si>
  <si>
    <t xml:space="preserve">           0 seconds to construct Param el_h_new; 1 index total</t>
  </si>
  <si>
    <t xml:space="preserve">           0 seconds to construct Param el_h_old; 1 index total</t>
  </si>
  <si>
    <t xml:space="preserve">           0 seconds to construct Param smart_share; 1 index total</t>
  </si>
  <si>
    <t xml:space="preserve">        0.04 seconds to construct Param E_heat_fixed; 8760 indices total</t>
  </si>
  <si>
    <t xml:space="preserve">        0.04 seconds to construct Param E_heat_smart; 8760 indices total</t>
  </si>
  <si>
    <t xml:space="preserve">           0 seconds to construct Set elp_index; 1 index total</t>
  </si>
  <si>
    <t xml:space="preserve">        0.36 seconds to construct Var elp; 183960 indices total</t>
  </si>
  <si>
    <t xml:space="preserve">           0 seconds to construct Set heatP_index; 1 index total</t>
  </si>
  <si>
    <t xml:space="preserve">        0.36 seconds to construct Var heatP; 183960 indices total</t>
  </si>
  <si>
    <t xml:space="preserve">           0 seconds to construct Set eld_index; 1 index total</t>
  </si>
  <si>
    <t xml:space="preserve">        0.36 seconds to construct Var eld; 183960 indices total</t>
  </si>
  <si>
    <t xml:space="preserve">        0.01 seconds to construct Var SOC_th; 8760 indices total</t>
  </si>
  <si>
    <t xml:space="preserve">        0.01 seconds to construct Var SOC_ind_th; 8760 indices total</t>
  </si>
  <si>
    <t xml:space="preserve">        0.02 seconds to construct Var SOC_gas; 8760 indices total</t>
  </si>
  <si>
    <t xml:space="preserve">        0.01 seconds to construct Var SOC_EV; 8760 indices total</t>
  </si>
  <si>
    <t xml:space="preserve">        0.01 seconds to construct Var ch_th; 8760 indices total</t>
  </si>
  <si>
    <t xml:space="preserve">        0.01 seconds to construct Var ch_EV; 8760 indices total</t>
  </si>
  <si>
    <t xml:space="preserve">        0.01 seconds to construct Var ch_gas; 8760 indices total</t>
  </si>
  <si>
    <t xml:space="preserve">        0.01 seconds to construct Var dis_th; 8760 indices total</t>
  </si>
  <si>
    <t xml:space="preserve">        0.02 seconds to construct Var dis_gas; 8760 indices total</t>
  </si>
  <si>
    <t xml:space="preserve">        0.01 seconds to construct Var curtail; 8760 indices total</t>
  </si>
  <si>
    <t xml:space="preserve">           0 seconds to construct Set elp1_index; 1 index total</t>
  </si>
  <si>
    <t xml:space="preserve">        0.36 seconds to construct Var elp1; 183960 indices total</t>
  </si>
  <si>
    <t xml:space="preserve">           0 seconds to construct Set heatP1_index; 1 index total</t>
  </si>
  <si>
    <t xml:space="preserve">        0.42 seconds to construct Var heatP1; 183960 indices total</t>
  </si>
  <si>
    <t xml:space="preserve">           0 seconds to construct Set gas1_index; 1 index total</t>
  </si>
  <si>
    <t xml:space="preserve">        0.09 seconds to construct Var gas1; 43800 indices total</t>
  </si>
  <si>
    <t xml:space="preserve">           0 seconds to construct Set fu_index; 1 index total</t>
  </si>
  <si>
    <t xml:space="preserve">        0.37 seconds to construct Var fu; 183960 indices total</t>
  </si>
  <si>
    <t xml:space="preserve">        0.02 seconds to construct Var SOC; 8760 indices total</t>
  </si>
  <si>
    <t xml:space="preserve">           0 seconds to construct Set LNG_index; 1 index total</t>
  </si>
  <si>
    <t xml:space="preserve">        0.38 seconds to construct Var LNG; 183960 indices total</t>
  </si>
  <si>
    <t xml:space="preserve">           0 seconds to construct Set Solidwaste_index; 1 index total</t>
  </si>
  <si>
    <t xml:space="preserve">        0.38 seconds to construct Var Solidwaste; 183960 indices total</t>
  </si>
  <si>
    <t xml:space="preserve">           0 seconds to construct Set Biogas_index; 1 index total</t>
  </si>
  <si>
    <t xml:space="preserve">        0.38 seconds to construct Var Biogas; 183960 indices total</t>
  </si>
  <si>
    <t xml:space="preserve">           0 seconds to construct Set gas_index; 1 index total</t>
  </si>
  <si>
    <t xml:space="preserve">        0.08 seconds to construct Var gas; 43800 indices total</t>
  </si>
  <si>
    <t xml:space="preserve">           0 seconds to construct Set gasP_index; 1 index total</t>
  </si>
  <si>
    <t xml:space="preserve">        0.35 seconds to construct Var gasP; 183960 indices total</t>
  </si>
  <si>
    <t xml:space="preserve">        0.01 seconds to construct Var SOC_battery; 8760 indices total</t>
  </si>
  <si>
    <t xml:space="preserve">           0 seconds to construct Var New; 21 indices total</t>
  </si>
  <si>
    <t xml:space="preserve">           0 seconds to construct Var em; 1 index total</t>
  </si>
  <si>
    <t xml:space="preserve">        0.01 seconds to construct Var E_H_ind; 8760 indices total</t>
  </si>
  <si>
    <t xml:space="preserve">        0.01 seconds to construct Var dis_ind_h; 8760 indices total</t>
  </si>
  <si>
    <t xml:space="preserve">        0.01 seconds to construct Var charge_ind_h; 8760 indices total</t>
  </si>
  <si>
    <t xml:space="preserve">        0.01 seconds to construct Var bi_H_grid_ch; 8760 indices total</t>
  </si>
  <si>
    <t xml:space="preserve">        0.01 seconds to construct Var bi_H_grid_dch; 8760 indices total</t>
  </si>
  <si>
    <t xml:space="preserve">        0.01 seconds to construct Var bi_battery_ch; 8760 indices total</t>
  </si>
  <si>
    <t xml:space="preserve">        0.02 seconds to construct Var bi_battery_dis; 8760 indices total</t>
  </si>
  <si>
    <t xml:space="preserve">        0.71 seconds to construct Constraint balance_p; 8760 indices total</t>
  </si>
  <si>
    <t xml:space="preserve">        0.21 seconds to construct Constraint balance_th; 8760 indices total</t>
  </si>
  <si>
    <t xml:space="preserve">        0.26 seconds to construct Constraint balance_gas; 8760 indices total</t>
  </si>
  <si>
    <t xml:space="preserve">           0 seconds to construct Set gas_el_conversion_index; 1 index total</t>
  </si>
  <si>
    <t xml:space="preserve">        0.12 seconds to construct Constraint gas_el_conversion; 8760 indices total</t>
  </si>
  <si>
    <t xml:space="preserve">           0 seconds to construct Set gas_fuel_conversion_index; 1 index total</t>
  </si>
  <si>
    <t xml:space="preserve">        0.13 seconds to construct Constraint gas_fuel_conversion; 8760 indices total</t>
  </si>
  <si>
    <t xml:space="preserve">           0 seconds to construct Set EL_conversion_index; 1 index total</t>
  </si>
  <si>
    <t xml:space="preserve">        0.30 seconds to construct Constraint EL_conversion; 17520 indices total</t>
  </si>
  <si>
    <t xml:space="preserve">           0 seconds to construct Set EL_gas_conversion_index; 1 index total</t>
  </si>
  <si>
    <t xml:space="preserve">        0.12 seconds to construct Constraint EL_gas_conversion; 8760 indices total</t>
  </si>
  <si>
    <t xml:space="preserve">           0 seconds to construct Set Heat_fuel_conversion_index; 1 index total</t>
  </si>
  <si>
    <t xml:space="preserve">        0.30 seconds to construct Constraint Heat_fuel_conversion; 17520 indices total</t>
  </si>
  <si>
    <t xml:space="preserve">           0 seconds to construct Set Heat_gas_conversion_index; 1 index total</t>
  </si>
  <si>
    <t xml:space="preserve">        0.12 seconds to construct Constraint Heat_gas_conversion; 8760 indices total</t>
  </si>
  <si>
    <t xml:space="preserve">           0 seconds to construct Set Heat_el_conversion_index; 1 index total</t>
  </si>
  <si>
    <t xml:space="preserve">        0.25 seconds to construct Constraint Heat_el_conversion; 17520 indices total</t>
  </si>
  <si>
    <t xml:space="preserve">           0 seconds to construct Set EL_waste_conversion_index; 1 index total</t>
  </si>
  <si>
    <t xml:space="preserve">        0.12 seconds to construct Constraint EL_waste_conversion; 8760 indices total</t>
  </si>
  <si>
    <t xml:space="preserve">           0 seconds to construct Set Heat_waste_conversion_index; 1 index total</t>
  </si>
  <si>
    <t xml:space="preserve">        0.13 seconds to construct Constraint Heat_waste_conversion; 8760 indices total</t>
  </si>
  <si>
    <t xml:space="preserve">        0.09 seconds to construct Constraint EV_battery_SOC; 8760 indices total</t>
  </si>
  <si>
    <t xml:space="preserve">        0.07 seconds to construct Constraint EV_SOC_cap; 8760 indices total</t>
  </si>
  <si>
    <t xml:space="preserve">        0.03 seconds to construct Constraint EV_charging_cap; 8760 indices total</t>
  </si>
  <si>
    <t xml:space="preserve">           0 seconds to construct Constraint EV_SOC_ini; 8760 indices total</t>
  </si>
  <si>
    <t xml:space="preserve">        1.37 seconds to construct Constraint EV_daily; 365 indices total</t>
  </si>
  <si>
    <t xml:space="preserve">        0.23 seconds to construct Constraint EV_weekly; 52 indices total</t>
  </si>
  <si>
    <t xml:space="preserve">           0 seconds to construct Constraint EV_SOC_end; 8760 indices total</t>
  </si>
  <si>
    <t xml:space="preserve">           0 seconds to construct Set capacity_elp_index; 1 index total</t>
  </si>
  <si>
    <t xml:space="preserve">        0.04 seconds to construct Constraint capacity_elp; 8760 indices total</t>
  </si>
  <si>
    <t xml:space="preserve">           0 seconds to construct Set capacity_elp1_index; 1 index total</t>
  </si>
  <si>
    <t xml:space="preserve">        0.34 seconds to construct Constraint capacity_elp1; 52560 indices total</t>
  </si>
  <si>
    <t xml:space="preserve">           0 seconds to construct Set capacity_eld_index; 1 index total</t>
  </si>
  <si>
    <t xml:space="preserve">        0.07 seconds to construct Constraint capacity_eld; 17520 indices total</t>
  </si>
  <si>
    <t xml:space="preserve">           0 seconds to construct Set capacity_eld1_index; 1 index total</t>
  </si>
  <si>
    <t xml:space="preserve">        0.39 seconds to construct Constraint capacity_eld1; 61320 indices total</t>
  </si>
  <si>
    <t xml:space="preserve">           0 seconds to construct Set capacity_heatP_index; 1 index total</t>
  </si>
  <si>
    <t xml:space="preserve">        0.11 seconds to construct Constraint capacity_heatP; 17520 indices total</t>
  </si>
  <si>
    <t xml:space="preserve">        0.05 seconds to construct Constraint storage_gas_constraint; 8760 indices total</t>
  </si>
  <si>
    <t xml:space="preserve">        0.03 seconds to construct Constraint storage_pumped_constraint; 8760 indices total</t>
  </si>
  <si>
    <t xml:space="preserve">        0.05 seconds to construct Constraint storage_thermal_constraint; 8760 indices total</t>
  </si>
  <si>
    <t xml:space="preserve">           0 seconds to construct Constraint hydro_soc_boundary; 8760 indices total</t>
  </si>
  <si>
    <t xml:space="preserve">        0.19 seconds to construct Constraint hydro_soc; 8760 indices total</t>
  </si>
  <si>
    <t xml:space="preserve">        0.04 seconds to construct Constraint hydro_charge; 8760 indices total</t>
  </si>
  <si>
    <t xml:space="preserve">        0.04 seconds to construct Constraint hydro_discharge; 8760 indices total</t>
  </si>
  <si>
    <t xml:space="preserve">        0.03 seconds to construct Constraint oper_cons_pp_f2p; 2 indices total</t>
  </si>
  <si>
    <t xml:space="preserve">           0 seconds to construct Constraint new_added_constraints; 11 indices total</t>
  </si>
  <si>
    <t xml:space="preserve">           0 seconds to construct Constraint battery_SOC_boundary; 8760 indices total</t>
  </si>
  <si>
    <t xml:space="preserve">        0.21 seconds to construct Constraint battery_SOC; 8760 indices total</t>
  </si>
  <si>
    <t xml:space="preserve">        0.07 seconds to construct Constraint battery_charge; 8760 indices total</t>
  </si>
  <si>
    <t xml:space="preserve">        0.07 seconds to construct Constraint battery_discharge; 8760 indices total</t>
  </si>
  <si>
    <t xml:space="preserve">        0.06 seconds to construct Constraint battery_storage_cap; 8760 indices total</t>
  </si>
  <si>
    <t xml:space="preserve">        0.09 seconds to construct Constraint battery_power_energy; 8760 indices total</t>
  </si>
  <si>
    <t xml:space="preserve">        0.10 seconds to construct Constraint heat_SOC; 8760 indices total</t>
  </si>
  <si>
    <t xml:space="preserve">           0 seconds to construct Constraint heat_SOC_boundary; 8760 indices total</t>
  </si>
  <si>
    <t xml:space="preserve">        0.09 seconds to construct Constraint gas_SOC; 8760 indices total</t>
  </si>
  <si>
    <t xml:space="preserve">           0 seconds to construct Constraint gas_SOC_boundary; 8760 indices total</t>
  </si>
  <si>
    <t xml:space="preserve">        0.06 seconds to construct Constraint gas_charge_constraint; 8760 indices total</t>
  </si>
  <si>
    <t xml:space="preserve">        0.06 seconds to construct Constraint gas_discharge_constraint; 8760 indices total</t>
  </si>
  <si>
    <t xml:space="preserve">        0.31 seconds to construct Constraint em_amount; 1 index total</t>
  </si>
  <si>
    <t xml:space="preserve">           0 seconds to construct Constraint em_limit; 1 index total</t>
  </si>
  <si>
    <t xml:space="preserve">        0.33 seconds to construct Constraint curtail_limit; 8760 indices total</t>
  </si>
  <si>
    <t xml:space="preserve">        0.04 seconds to construct Constraint SMR_conversion; 8760 indices total</t>
  </si>
  <si>
    <t xml:space="preserve">        0.05 seconds to construct Constraint WtX_conversion_rule; 8760 indices total</t>
  </si>
  <si>
    <t xml:space="preserve">        0.04 seconds to construct Constraint N_grid_rule; 8760 indices total</t>
  </si>
  <si>
    <t xml:space="preserve">        0.04 seconds to construct Constraint N_grid_rule1; 8760 indices total</t>
  </si>
  <si>
    <t xml:space="preserve">        0.05 seconds to construct Constraint binary_charge_rule; 8760 indices total</t>
  </si>
  <si>
    <t xml:space="preserve">        0.05 seconds to construct Constraint binary_discharge_rule; 8760 indices total</t>
  </si>
  <si>
    <t xml:space="preserve">        0.04 seconds to construct Constraint binary_decision_rule; 8760 indices total</t>
  </si>
  <si>
    <t xml:space="preserve">        1.06 seconds to construct Objective total; 1 index total</t>
  </si>
  <si>
    <t>^(Scenario!$H$4-Scenario!$I$4)</t>
  </si>
  <si>
    <t xml:space="preserve"> 736.25 seconds to construct Constraint H_grid_rule2; 8760 indices total</t>
  </si>
  <si>
    <t>감축목표를 최적화에서 계산되는 부분으로 한정해서 적용해야 할듯
그렇지 않을 경우, 엑셀에서 남아있는 화석연료때문에 아무리 최적화에서 노력을 해도 0로 달성할 수 없음</t>
    <phoneticPr fontId="5" type="noConversion"/>
  </si>
  <si>
    <t>감축목표 정의를 어떻게 해야 할까?</t>
    <phoneticPr fontId="5" type="noConversion"/>
  </si>
  <si>
    <t>직접배출로 한정하면 도시는 건물 수송으로 제한적이고, 이는 엑셀에서 다 결정되는 요소로 계산이 불가능할 것</t>
    <phoneticPr fontId="5" type="noConversion"/>
  </si>
  <si>
    <t>왜나면 엑셀에서 옵션 선택에 따라 화석연료의 사용량이 남아있고, 이는 최적화계산에서 줄일 수 있는 것이 아니므로</t>
    <phoneticPr fontId="5" type="noConversion"/>
  </si>
  <si>
    <t>엑셀에서는 최종에너지 중 전력을 제외한 나머지 에너지원의 감축목표</t>
    <phoneticPr fontId="5" type="noConversion"/>
  </si>
  <si>
    <t>최적화모델에서는 전력을 생산하기 위한 시스템이므로…(수소도 포함하여 생각해야 할까?)</t>
    <phoneticPr fontId="5" type="noConversion"/>
  </si>
  <si>
    <t>최적화 모델에서는 전력에 대한 감축목표를(+수소의 간접 배출도 포함?)</t>
    <phoneticPr fontId="5" type="noConversion"/>
  </si>
  <si>
    <r>
      <t>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</si>
  <si>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8760MWh</t>
    <phoneticPr fontId="5" type="noConversion"/>
  </si>
  <si>
    <t>그리드</t>
    <phoneticPr fontId="5" type="noConversion"/>
  </si>
  <si>
    <t>PP</t>
    <phoneticPr fontId="5" type="noConversion"/>
  </si>
  <si>
    <t>간접배출을 모두 소비자 책임으로 돌릴 것인가? 책임 비중을 설정</t>
    <phoneticPr fontId="5" type="noConversion"/>
  </si>
  <si>
    <t>생산자</t>
    <phoneticPr fontId="5" type="noConversion"/>
  </si>
  <si>
    <t>소비자</t>
    <phoneticPr fontId="5" type="noConversion"/>
  </si>
  <si>
    <t>직접배출만? 간접배출까지? 선택할 수 있도록 구성</t>
    <phoneticPr fontId="5" type="noConversion"/>
  </si>
  <si>
    <t>Scenario!$H$5*(1-Scenario!$E$5)</t>
    <phoneticPr fontId="5" type="noConversion"/>
  </si>
  <si>
    <t>유형화!$F$71*hourly1!B3/hourly1!$B$8763+유형화!$F$72*hourly1!C3/hourly1!$C$8763+유형화!$F$73*hourly1!D3/hourly1!$D$8763+유형화!$F$74*hourly1!E3/hourly1!$E$8763+유형화!$G$63*hourly1!O3/hourly1!$O$8763</t>
  </si>
  <si>
    <t>kWh/원</t>
    <phoneticPr fontId="5" type="noConversion"/>
  </si>
  <si>
    <t>최적화 계산에서는 엑셀에서 사용하는 화석연료에 대한 반영이 되어 있지 않으므로, 상관없음</t>
    <phoneticPr fontId="5" type="noConversion"/>
  </si>
  <si>
    <t>화석연료를 제외한 나머지 전력, 열, 수소의 전체 에너지 중 사용비중</t>
    <phoneticPr fontId="5" type="noConversion"/>
  </si>
  <si>
    <t>따라서 해당 비중의 합이 100 이하여야 함(100일때 화석연료 사용량 0)</t>
    <phoneticPr fontId="5" type="noConversion"/>
  </si>
  <si>
    <t>에너지자립률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</si>
</sst>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  <numFmt numFmtId="203" formatCode="_-* #,##0.0_-;\-* #,##0.0_-;_-* &quot;-&quot;?_-;_-@_-"/>
    <numFmt numFmtId="204" formatCode="_-* #,##0.000000_-;\-* #,##0.000000_-;_-* &quot;-&quot;_-;_-@_-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59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41" fontId="11" fillId="0" borderId="0" xfId="1" applyFont="1"/>
    <xf numFmtId="177" fontId="13" fillId="0" borderId="30" xfId="0" applyNumberFormat="1" applyFont="1" applyBorder="1"/>
    <xf numFmtId="0" fontId="0" fillId="4" borderId="30" xfId="0" applyFill="1" applyBorder="1"/>
    <xf numFmtId="9" fontId="2" fillId="0" borderId="30" xfId="3" applyBorder="1">
      <alignment vertical="center"/>
    </xf>
    <xf numFmtId="0" fontId="0" fillId="27" borderId="0" xfId="0" applyFill="1"/>
    <xf numFmtId="43" fontId="13" fillId="0" borderId="0" xfId="0" applyNumberFormat="1" applyFont="1"/>
    <xf numFmtId="10" fontId="11" fillId="27" borderId="0" xfId="3" applyNumberFormat="1" applyFont="1" applyFill="1">
      <alignment vertical="center"/>
    </xf>
    <xf numFmtId="0" fontId="0" fillId="0" borderId="30" xfId="0" applyBorder="1" applyAlignment="1">
      <alignment horizontal="center" vertical="center"/>
    </xf>
    <xf numFmtId="0" fontId="2" fillId="0" borderId="0" xfId="6">
      <alignment vertical="center"/>
    </xf>
    <xf numFmtId="0" fontId="9" fillId="0" borderId="0" xfId="0" applyFont="1" applyAlignment="1">
      <alignment horizontal="center" vertical="center"/>
    </xf>
    <xf numFmtId="43" fontId="0" fillId="0" borderId="0" xfId="0" applyNumberFormat="1"/>
    <xf numFmtId="203" fontId="0" fillId="0" borderId="0" xfId="0" applyNumberFormat="1"/>
    <xf numFmtId="180" fontId="6" fillId="0" borderId="0" xfId="3" applyNumberFormat="1" applyFont="1">
      <alignment vertical="center"/>
    </xf>
    <xf numFmtId="0" fontId="7" fillId="0" borderId="29" xfId="0" applyFont="1" applyBorder="1"/>
    <xf numFmtId="180" fontId="2" fillId="0" borderId="20" xfId="3" applyNumberFormat="1" applyBorder="1">
      <alignment vertical="center"/>
    </xf>
    <xf numFmtId="180" fontId="2" fillId="0" borderId="13" xfId="3" applyNumberFormat="1" applyBorder="1">
      <alignment vertical="center"/>
    </xf>
    <xf numFmtId="180" fontId="2" fillId="0" borderId="15" xfId="3" applyNumberFormat="1" applyBorder="1">
      <alignment vertical="center"/>
    </xf>
    <xf numFmtId="9" fontId="2" fillId="0" borderId="15" xfId="3" applyBorder="1">
      <alignment vertical="center"/>
    </xf>
    <xf numFmtId="180" fontId="2" fillId="0" borderId="21" xfId="3" applyNumberFormat="1" applyBorder="1">
      <alignment vertical="center"/>
    </xf>
    <xf numFmtId="9" fontId="2" fillId="0" borderId="21" xfId="3" applyBorder="1">
      <alignment vertical="center"/>
    </xf>
    <xf numFmtId="9" fontId="2" fillId="0" borderId="18" xfId="3" applyBorder="1">
      <alignment vertical="center"/>
    </xf>
    <xf numFmtId="41" fontId="2" fillId="0" borderId="15" xfId="1" applyBorder="1"/>
    <xf numFmtId="0" fontId="0" fillId="0" borderId="0" xfId="21" applyNumberFormat="1" applyFont="1" applyBorder="1" applyAlignment="1">
      <alignment horizontal="center" vertical="center"/>
    </xf>
    <xf numFmtId="180" fontId="2" fillId="0" borderId="18" xfId="3" applyNumberFormat="1" applyBorder="1">
      <alignment vertical="center"/>
    </xf>
    <xf numFmtId="181" fontId="0" fillId="0" borderId="0" xfId="0" applyNumberFormat="1"/>
    <xf numFmtId="177" fontId="0" fillId="0" borderId="0" xfId="14" applyNumberFormat="1" applyFont="1" applyBorder="1" applyAlignment="1">
      <alignment horizontal="center" vertical="center"/>
    </xf>
    <xf numFmtId="0" fontId="0" fillId="0" borderId="12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41" fontId="2" fillId="0" borderId="21" xfId="1" applyBorder="1"/>
    <xf numFmtId="41" fontId="2" fillId="0" borderId="18" xfId="1" applyBorder="1"/>
    <xf numFmtId="9" fontId="2" fillId="7" borderId="0" xfId="20" applyNumberFormat="1" applyFill="1">
      <alignment vertical="center"/>
    </xf>
    <xf numFmtId="0" fontId="2" fillId="7" borderId="0" xfId="20" applyFill="1" applyAlignment="1">
      <alignment horizontal="center" vertical="center"/>
    </xf>
    <xf numFmtId="41" fontId="0" fillId="8" borderId="0" xfId="21" applyFont="1" applyFill="1">
      <alignment vertical="center"/>
    </xf>
    <xf numFmtId="41" fontId="2" fillId="6" borderId="0" xfId="20" applyNumberFormat="1" applyFill="1">
      <alignment vertical="center"/>
    </xf>
    <xf numFmtId="10" fontId="0" fillId="0" borderId="0" xfId="15" applyNumberFormat="1" applyFont="1" applyFill="1">
      <alignment vertical="center"/>
    </xf>
    <xf numFmtId="43" fontId="2" fillId="8" borderId="0" xfId="20" applyNumberFormat="1" applyFill="1">
      <alignment vertical="center"/>
    </xf>
    <xf numFmtId="41" fontId="0" fillId="31" borderId="0" xfId="21" applyFont="1" applyFill="1">
      <alignment vertical="center"/>
    </xf>
    <xf numFmtId="9" fontId="0" fillId="7" borderId="0" xfId="15" applyFont="1" applyFill="1">
      <alignment vertical="center"/>
    </xf>
    <xf numFmtId="0" fontId="11" fillId="0" borderId="0" xfId="20" quotePrefix="1" applyFont="1" applyAlignment="1">
      <alignment horizontal="left" vertical="center"/>
    </xf>
    <xf numFmtId="0" fontId="40" fillId="0" borderId="16" xfId="20" applyFont="1" applyBorder="1" applyAlignment="1">
      <alignment horizontal="left" vertical="center"/>
    </xf>
    <xf numFmtId="0" fontId="2" fillId="6" borderId="0" xfId="20" applyFill="1" applyAlignment="1">
      <alignment horizontal="center" vertical="center"/>
    </xf>
    <xf numFmtId="41" fontId="2" fillId="7" borderId="0" xfId="1" applyFill="1"/>
    <xf numFmtId="0" fontId="0" fillId="4" borderId="109" xfId="0" applyFill="1" applyBorder="1"/>
    <xf numFmtId="180" fontId="2" fillId="30" borderId="0" xfId="3" applyNumberFormat="1" applyFill="1">
      <alignment vertical="center"/>
    </xf>
    <xf numFmtId="9" fontId="2" fillId="30" borderId="0" xfId="3" applyFill="1">
      <alignment vertical="center"/>
    </xf>
    <xf numFmtId="180" fontId="11" fillId="30" borderId="0" xfId="3" applyNumberFormat="1" applyFont="1" applyFill="1">
      <alignment vertical="center"/>
    </xf>
    <xf numFmtId="9" fontId="11" fillId="30" borderId="0" xfId="0" applyNumberFormat="1" applyFont="1" applyFill="1"/>
    <xf numFmtId="41" fontId="2" fillId="30" borderId="0" xfId="1" applyFill="1"/>
    <xf numFmtId="41" fontId="11" fillId="30" borderId="0" xfId="1" applyFont="1" applyFill="1"/>
    <xf numFmtId="177" fontId="11" fillId="30" borderId="0" xfId="1" applyNumberFormat="1" applyFont="1" applyFill="1"/>
    <xf numFmtId="177" fontId="2" fillId="30" borderId="0" xfId="1" applyNumberFormat="1" applyFill="1"/>
    <xf numFmtId="41" fontId="0" fillId="30" borderId="0" xfId="0" applyNumberFormat="1" applyFill="1"/>
    <xf numFmtId="0" fontId="0" fillId="4" borderId="110" xfId="0" applyFill="1" applyBorder="1"/>
    <xf numFmtId="9" fontId="2" fillId="0" borderId="4" xfId="3" applyBorder="1">
      <alignment vertical="center"/>
    </xf>
    <xf numFmtId="9" fontId="11" fillId="30" borderId="0" xfId="3" applyFont="1" applyFill="1">
      <alignment vertical="center"/>
    </xf>
    <xf numFmtId="0" fontId="2" fillId="39" borderId="0" xfId="1" applyNumberFormat="1" applyFill="1"/>
    <xf numFmtId="9" fontId="2" fillId="6" borderId="30" xfId="3" applyFill="1" applyBorder="1">
      <alignment vertical="center"/>
    </xf>
    <xf numFmtId="176" fontId="2" fillId="0" borderId="0" xfId="1" applyNumberFormat="1"/>
    <xf numFmtId="41" fontId="6" fillId="0" borderId="0" xfId="1" applyFont="1"/>
    <xf numFmtId="204" fontId="0" fillId="0" borderId="0" xfId="0" applyNumberFormat="1"/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2" fillId="0" borderId="73" xfId="20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84" fillId="10" borderId="30" xfId="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 vertical="center" wrapText="1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40" fillId="0" borderId="60" xfId="20" applyFont="1" applyBorder="1" applyAlignment="1">
      <alignment horizontal="left" vertical="center"/>
    </xf>
    <xf numFmtId="0" fontId="40" fillId="0" borderId="1" xfId="20" applyFont="1" applyBorder="1" applyAlignment="1">
      <alignment horizontal="left" vertical="center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0" fontId="17" fillId="27" borderId="30" xfId="26" applyFill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8" xfId="20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  <xf numFmtId="9" fontId="2" fillId="0" borderId="0" xfId="3" applyNumberFormat="1">
      <alignment vertical="center"/>
    </xf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2.5</c:v>
                </c:pt>
                <c:pt idx="1">
                  <c:v>0.5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Hourly!$B$1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Hourly!$B$2:$B$8761</c:f>
              <c:numCache>
                <c:formatCode>General</c:formatCode>
                <c:ptCount val="8760"/>
                <c:pt idx="0">
                  <c:v>57.36881766512726</c:v>
                </c:pt>
                <c:pt idx="1">
                  <c:v>54.938486128143111</c:v>
                </c:pt>
                <c:pt idx="2">
                  <c:v>53.433199961072482</c:v>
                </c:pt>
                <c:pt idx="3">
                  <c:v>52.677952300196885</c:v>
                </c:pt>
                <c:pt idx="4">
                  <c:v>51.956482307667088</c:v>
                </c:pt>
                <c:pt idx="5">
                  <c:v>52.44541450062642</c:v>
                </c:pt>
                <c:pt idx="6">
                  <c:v>53.170375750543748</c:v>
                </c:pt>
                <c:pt idx="7">
                  <c:v>53.145921880557886</c:v>
                </c:pt>
                <c:pt idx="8">
                  <c:v>51.660928423811043</c:v>
                </c:pt>
                <c:pt idx="9">
                  <c:v>51.110797494260368</c:v>
                </c:pt>
                <c:pt idx="10">
                  <c:v>52.102956357113186</c:v>
                </c:pt>
                <c:pt idx="11">
                  <c:v>51.691604798690243</c:v>
                </c:pt>
                <c:pt idx="12">
                  <c:v>51.129473881008742</c:v>
                </c:pt>
                <c:pt idx="13">
                  <c:v>50.741028305038476</c:v>
                </c:pt>
                <c:pt idx="14">
                  <c:v>50.526009060526967</c:v>
                </c:pt>
                <c:pt idx="15">
                  <c:v>51.02751434814099</c:v>
                </c:pt>
                <c:pt idx="16">
                  <c:v>51.268688406735066</c:v>
                </c:pt>
                <c:pt idx="17">
                  <c:v>52.14674594600659</c:v>
                </c:pt>
                <c:pt idx="18">
                  <c:v>55.527388894432491</c:v>
                </c:pt>
                <c:pt idx="19">
                  <c:v>55.569469183342861</c:v>
                </c:pt>
                <c:pt idx="20">
                  <c:v>55.562247698502524</c:v>
                </c:pt>
                <c:pt idx="21">
                  <c:v>54.82532752571624</c:v>
                </c:pt>
                <c:pt idx="22">
                  <c:v>55.199793214982684</c:v>
                </c:pt>
                <c:pt idx="23">
                  <c:v>56.363893225253186</c:v>
                </c:pt>
                <c:pt idx="24">
                  <c:v>55.089668671037785</c:v>
                </c:pt>
                <c:pt idx="25">
                  <c:v>53.409964715081387</c:v>
                </c:pt>
                <c:pt idx="26">
                  <c:v>53.438924391704923</c:v>
                </c:pt>
                <c:pt idx="27">
                  <c:v>53.276098868750381</c:v>
                </c:pt>
                <c:pt idx="28">
                  <c:v>53.356916868806209</c:v>
                </c:pt>
                <c:pt idx="29">
                  <c:v>54.652961335211309</c:v>
                </c:pt>
                <c:pt idx="30">
                  <c:v>56.317630012182882</c:v>
                </c:pt>
                <c:pt idx="31">
                  <c:v>58.388179835080649</c:v>
                </c:pt>
                <c:pt idx="32">
                  <c:v>61.803701808579021</c:v>
                </c:pt>
                <c:pt idx="33">
                  <c:v>68.162503428307431</c:v>
                </c:pt>
                <c:pt idx="34">
                  <c:v>69.775230394707577</c:v>
                </c:pt>
                <c:pt idx="35">
                  <c:v>70.008886784010087</c:v>
                </c:pt>
                <c:pt idx="36">
                  <c:v>66.241683949407332</c:v>
                </c:pt>
                <c:pt idx="37">
                  <c:v>64.605973809620252</c:v>
                </c:pt>
                <c:pt idx="38">
                  <c:v>66.806399500710356</c:v>
                </c:pt>
                <c:pt idx="39">
                  <c:v>66.524399996816186</c:v>
                </c:pt>
                <c:pt idx="40">
                  <c:v>66.372489192771297</c:v>
                </c:pt>
                <c:pt idx="41">
                  <c:v>66.911671246504724</c:v>
                </c:pt>
                <c:pt idx="42">
                  <c:v>67.158314705434279</c:v>
                </c:pt>
                <c:pt idx="43">
                  <c:v>65.974323043139449</c:v>
                </c:pt>
                <c:pt idx="44">
                  <c:v>64.076092278577931</c:v>
                </c:pt>
                <c:pt idx="45">
                  <c:v>62.294712641393609</c:v>
                </c:pt>
                <c:pt idx="46">
                  <c:v>61.682974055024779</c:v>
                </c:pt>
                <c:pt idx="47">
                  <c:v>62.428379253575642</c:v>
                </c:pt>
                <c:pt idx="48">
                  <c:v>61.820104761902982</c:v>
                </c:pt>
                <c:pt idx="49">
                  <c:v>58.724133222124053</c:v>
                </c:pt>
                <c:pt idx="50">
                  <c:v>58.071735319253278</c:v>
                </c:pt>
                <c:pt idx="51">
                  <c:v>58.186048824970825</c:v>
                </c:pt>
                <c:pt idx="52">
                  <c:v>58.265097043861722</c:v>
                </c:pt>
                <c:pt idx="53">
                  <c:v>59.653728943872807</c:v>
                </c:pt>
                <c:pt idx="54">
                  <c:v>61.668752823414174</c:v>
                </c:pt>
                <c:pt idx="55">
                  <c:v>64.043646861957001</c:v>
                </c:pt>
                <c:pt idx="56">
                  <c:v>66.197533685631157</c:v>
                </c:pt>
                <c:pt idx="57">
                  <c:v>71.158371531921432</c:v>
                </c:pt>
                <c:pt idx="58">
                  <c:v>71.259792333363379</c:v>
                </c:pt>
                <c:pt idx="59">
                  <c:v>70.456174954822899</c:v>
                </c:pt>
                <c:pt idx="60">
                  <c:v>67.05359081667946</c:v>
                </c:pt>
                <c:pt idx="61">
                  <c:v>65.112301032546966</c:v>
                </c:pt>
                <c:pt idx="62">
                  <c:v>67.845997689854656</c:v>
                </c:pt>
                <c:pt idx="63">
                  <c:v>67.516217327968235</c:v>
                </c:pt>
                <c:pt idx="64">
                  <c:v>68.15490141426308</c:v>
                </c:pt>
                <c:pt idx="65">
                  <c:v>68.497279591984736</c:v>
                </c:pt>
                <c:pt idx="66">
                  <c:v>69.392669395102786</c:v>
                </c:pt>
                <c:pt idx="67">
                  <c:v>68.064814088710577</c:v>
                </c:pt>
                <c:pt idx="68">
                  <c:v>65.990356258595611</c:v>
                </c:pt>
                <c:pt idx="69">
                  <c:v>64.226086377460334</c:v>
                </c:pt>
                <c:pt idx="70">
                  <c:v>63.1243172607169</c:v>
                </c:pt>
                <c:pt idx="71">
                  <c:v>63.560813463943639</c:v>
                </c:pt>
                <c:pt idx="72">
                  <c:v>62.345221231601009</c:v>
                </c:pt>
                <c:pt idx="73">
                  <c:v>59.23698465178547</c:v>
                </c:pt>
                <c:pt idx="74">
                  <c:v>59.02013418933371</c:v>
                </c:pt>
                <c:pt idx="75">
                  <c:v>58.648133675424909</c:v>
                </c:pt>
                <c:pt idx="76">
                  <c:v>58.673703484532851</c:v>
                </c:pt>
                <c:pt idx="77">
                  <c:v>59.916118214962964</c:v>
                </c:pt>
                <c:pt idx="78">
                  <c:v>61.633625237997798</c:v>
                </c:pt>
                <c:pt idx="79">
                  <c:v>63.99457573673007</c:v>
                </c:pt>
                <c:pt idx="80">
                  <c:v>66.393037462705934</c:v>
                </c:pt>
                <c:pt idx="81">
                  <c:v>71.745280682933227</c:v>
                </c:pt>
                <c:pt idx="82">
                  <c:v>71.687844141726757</c:v>
                </c:pt>
                <c:pt idx="83">
                  <c:v>71.532362825642025</c:v>
                </c:pt>
                <c:pt idx="84">
                  <c:v>66.756486794696102</c:v>
                </c:pt>
                <c:pt idx="85">
                  <c:v>65.214555365972799</c:v>
                </c:pt>
                <c:pt idx="86">
                  <c:v>66.750246228481785</c:v>
                </c:pt>
                <c:pt idx="87">
                  <c:v>66.241865089910803</c:v>
                </c:pt>
                <c:pt idx="88">
                  <c:v>67.354662034081471</c:v>
                </c:pt>
                <c:pt idx="89">
                  <c:v>67.967817616943776</c:v>
                </c:pt>
                <c:pt idx="90">
                  <c:v>68.605541686450081</c:v>
                </c:pt>
                <c:pt idx="91">
                  <c:v>66.821924190986934</c:v>
                </c:pt>
                <c:pt idx="92">
                  <c:v>64.903138681486979</c:v>
                </c:pt>
                <c:pt idx="93">
                  <c:v>63.466924051528238</c:v>
                </c:pt>
                <c:pt idx="94">
                  <c:v>63.295907624552441</c:v>
                </c:pt>
                <c:pt idx="95">
                  <c:v>63.412439199886762</c:v>
                </c:pt>
                <c:pt idx="96">
                  <c:v>62.333805479727509</c:v>
                </c:pt>
                <c:pt idx="97">
                  <c:v>59.016859984982318</c:v>
                </c:pt>
                <c:pt idx="98">
                  <c:v>58.54515447391244</c:v>
                </c:pt>
                <c:pt idx="99">
                  <c:v>58.247610521383869</c:v>
                </c:pt>
                <c:pt idx="100">
                  <c:v>58.687259282732683</c:v>
                </c:pt>
                <c:pt idx="101">
                  <c:v>60.223880876022491</c:v>
                </c:pt>
                <c:pt idx="102">
                  <c:v>61.535502038803109</c:v>
                </c:pt>
                <c:pt idx="103">
                  <c:v>64.234940217823819</c:v>
                </c:pt>
                <c:pt idx="104">
                  <c:v>66.643111601877692</c:v>
                </c:pt>
                <c:pt idx="105">
                  <c:v>72.046107192669083</c:v>
                </c:pt>
                <c:pt idx="106">
                  <c:v>72.251621253863064</c:v>
                </c:pt>
                <c:pt idx="107">
                  <c:v>72.729354626768114</c:v>
                </c:pt>
                <c:pt idx="108">
                  <c:v>68.727361769100952</c:v>
                </c:pt>
                <c:pt idx="109">
                  <c:v>67.403380002905067</c:v>
                </c:pt>
                <c:pt idx="110">
                  <c:v>70.634285641401007</c:v>
                </c:pt>
                <c:pt idx="111">
                  <c:v>69.887273121651234</c:v>
                </c:pt>
                <c:pt idx="112">
                  <c:v>69.910551865323725</c:v>
                </c:pt>
                <c:pt idx="113">
                  <c:v>70.559299381275764</c:v>
                </c:pt>
                <c:pt idx="114">
                  <c:v>70.179209849196852</c:v>
                </c:pt>
                <c:pt idx="115">
                  <c:v>68.194769614601512</c:v>
                </c:pt>
                <c:pt idx="116">
                  <c:v>66.056048037682999</c:v>
                </c:pt>
                <c:pt idx="117">
                  <c:v>63.980381849636188</c:v>
                </c:pt>
                <c:pt idx="118">
                  <c:v>63.691526595580697</c:v>
                </c:pt>
                <c:pt idx="119">
                  <c:v>63.398811422070068</c:v>
                </c:pt>
                <c:pt idx="120">
                  <c:v>62.072540286465433</c:v>
                </c:pt>
                <c:pt idx="121">
                  <c:v>59.045441815336304</c:v>
                </c:pt>
                <c:pt idx="122">
                  <c:v>58.70151038522264</c:v>
                </c:pt>
                <c:pt idx="123">
                  <c:v>58.123499279354405</c:v>
                </c:pt>
                <c:pt idx="124">
                  <c:v>58.364596704612062</c:v>
                </c:pt>
                <c:pt idx="125">
                  <c:v>59.391916198633766</c:v>
                </c:pt>
                <c:pt idx="126">
                  <c:v>61.40437983137749</c:v>
                </c:pt>
                <c:pt idx="127">
                  <c:v>64.41048609378727</c:v>
                </c:pt>
                <c:pt idx="128">
                  <c:v>65.719314664209591</c:v>
                </c:pt>
                <c:pt idx="129">
                  <c:v>70.101999847513184</c:v>
                </c:pt>
                <c:pt idx="130">
                  <c:v>69.934365457439981</c:v>
                </c:pt>
                <c:pt idx="131">
                  <c:v>69.075421218170916</c:v>
                </c:pt>
                <c:pt idx="132">
                  <c:v>66.333103805483589</c:v>
                </c:pt>
                <c:pt idx="133">
                  <c:v>64.498862611216239</c:v>
                </c:pt>
                <c:pt idx="134">
                  <c:v>66.72848340542059</c:v>
                </c:pt>
                <c:pt idx="135">
                  <c:v>66.645868588786186</c:v>
                </c:pt>
                <c:pt idx="136">
                  <c:v>66.841082035176811</c:v>
                </c:pt>
                <c:pt idx="137">
                  <c:v>67.164381840541211</c:v>
                </c:pt>
                <c:pt idx="138">
                  <c:v>68.142120024494687</c:v>
                </c:pt>
                <c:pt idx="139">
                  <c:v>66.431334223063786</c:v>
                </c:pt>
                <c:pt idx="140">
                  <c:v>65.612249953504303</c:v>
                </c:pt>
                <c:pt idx="141">
                  <c:v>63.72494824276329</c:v>
                </c:pt>
                <c:pt idx="142">
                  <c:v>63.074028094346552</c:v>
                </c:pt>
                <c:pt idx="143">
                  <c:v>63.287045955596248</c:v>
                </c:pt>
                <c:pt idx="144">
                  <c:v>62.675883647593984</c:v>
                </c:pt>
                <c:pt idx="145">
                  <c:v>59.136705100568506</c:v>
                </c:pt>
                <c:pt idx="146">
                  <c:v>57.450559120928474</c:v>
                </c:pt>
                <c:pt idx="147">
                  <c:v>56.397067022221002</c:v>
                </c:pt>
                <c:pt idx="148">
                  <c:v>57.692886944384334</c:v>
                </c:pt>
                <c:pt idx="149">
                  <c:v>58.399615746337972</c:v>
                </c:pt>
                <c:pt idx="150">
                  <c:v>59.067548790404018</c:v>
                </c:pt>
                <c:pt idx="151">
                  <c:v>59.16148265508405</c:v>
                </c:pt>
                <c:pt idx="152">
                  <c:v>59.545598077834235</c:v>
                </c:pt>
                <c:pt idx="153">
                  <c:v>60.550644039690255</c:v>
                </c:pt>
                <c:pt idx="154">
                  <c:v>61.60714942232002</c:v>
                </c:pt>
                <c:pt idx="155">
                  <c:v>61.757759568819971</c:v>
                </c:pt>
                <c:pt idx="156">
                  <c:v>59.214091369835529</c:v>
                </c:pt>
                <c:pt idx="157">
                  <c:v>57.900831316929633</c:v>
                </c:pt>
                <c:pt idx="158">
                  <c:v>58.88433545437131</c:v>
                </c:pt>
                <c:pt idx="159">
                  <c:v>57.756711436426961</c:v>
                </c:pt>
                <c:pt idx="160">
                  <c:v>58.416601393433972</c:v>
                </c:pt>
                <c:pt idx="161">
                  <c:v>58.143540073645937</c:v>
                </c:pt>
                <c:pt idx="162">
                  <c:v>59.843946834946941</c:v>
                </c:pt>
                <c:pt idx="163">
                  <c:v>59.115686103920119</c:v>
                </c:pt>
                <c:pt idx="164">
                  <c:v>58.248090035314114</c:v>
                </c:pt>
                <c:pt idx="165">
                  <c:v>57.168144499592472</c:v>
                </c:pt>
                <c:pt idx="166">
                  <c:v>57.561859961940165</c:v>
                </c:pt>
                <c:pt idx="167">
                  <c:v>58.249983987050705</c:v>
                </c:pt>
                <c:pt idx="168">
                  <c:v>58.892790452684686</c:v>
                </c:pt>
                <c:pt idx="169">
                  <c:v>56.253231551966117</c:v>
                </c:pt>
                <c:pt idx="170">
                  <c:v>55.315910507251637</c:v>
                </c:pt>
                <c:pt idx="171">
                  <c:v>54.33499294492249</c:v>
                </c:pt>
                <c:pt idx="172">
                  <c:v>55.135470494127581</c:v>
                </c:pt>
                <c:pt idx="173">
                  <c:v>56.093305404384587</c:v>
                </c:pt>
                <c:pt idx="174">
                  <c:v>56.303991383431615</c:v>
                </c:pt>
                <c:pt idx="175">
                  <c:v>56.31710465704414</c:v>
                </c:pt>
                <c:pt idx="176">
                  <c:v>55.425311508414865</c:v>
                </c:pt>
                <c:pt idx="177">
                  <c:v>56.057201250009328</c:v>
                </c:pt>
                <c:pt idx="178">
                  <c:v>55.281159444820091</c:v>
                </c:pt>
                <c:pt idx="179">
                  <c:v>54.25428897463285</c:v>
                </c:pt>
                <c:pt idx="180">
                  <c:v>54.389355442225821</c:v>
                </c:pt>
                <c:pt idx="181">
                  <c:v>54.206101753080645</c:v>
                </c:pt>
                <c:pt idx="182">
                  <c:v>54.098188528990391</c:v>
                </c:pt>
                <c:pt idx="183">
                  <c:v>54.380837619203426</c:v>
                </c:pt>
                <c:pt idx="184">
                  <c:v>54.166522525796879</c:v>
                </c:pt>
                <c:pt idx="185">
                  <c:v>55.040569924515488</c:v>
                </c:pt>
                <c:pt idx="186">
                  <c:v>57.69470466179019</c:v>
                </c:pt>
                <c:pt idx="187">
                  <c:v>57.829636291722601</c:v>
                </c:pt>
                <c:pt idx="188">
                  <c:v>57.141819858585556</c:v>
                </c:pt>
                <c:pt idx="189">
                  <c:v>56.254819204709705</c:v>
                </c:pt>
                <c:pt idx="190">
                  <c:v>57.154759083894533</c:v>
                </c:pt>
                <c:pt idx="191">
                  <c:v>57.931968342366154</c:v>
                </c:pt>
                <c:pt idx="192">
                  <c:v>55.731246617335792</c:v>
                </c:pt>
                <c:pt idx="193">
                  <c:v>53.513155973472621</c:v>
                </c:pt>
                <c:pt idx="194">
                  <c:v>53.061080362651936</c:v>
                </c:pt>
                <c:pt idx="195">
                  <c:v>52.773460687807827</c:v>
                </c:pt>
                <c:pt idx="196">
                  <c:v>53.25988096921612</c:v>
                </c:pt>
                <c:pt idx="197">
                  <c:v>54.38098731401773</c:v>
                </c:pt>
                <c:pt idx="198">
                  <c:v>55.959263165212761</c:v>
                </c:pt>
                <c:pt idx="199">
                  <c:v>58.957281920623402</c:v>
                </c:pt>
                <c:pt idx="200">
                  <c:v>63.207662492122118</c:v>
                </c:pt>
                <c:pt idx="201">
                  <c:v>70.110718171401373</c:v>
                </c:pt>
                <c:pt idx="202">
                  <c:v>71.218756957531312</c:v>
                </c:pt>
                <c:pt idx="203">
                  <c:v>70.980425399331679</c:v>
                </c:pt>
                <c:pt idx="204">
                  <c:v>67.482455596616902</c:v>
                </c:pt>
                <c:pt idx="205">
                  <c:v>65.148661701116325</c:v>
                </c:pt>
                <c:pt idx="206">
                  <c:v>68.45720614311783</c:v>
                </c:pt>
                <c:pt idx="207">
                  <c:v>67.549366372441099</c:v>
                </c:pt>
                <c:pt idx="208">
                  <c:v>68.605661912421155</c:v>
                </c:pt>
                <c:pt idx="209">
                  <c:v>70.071494286466063</c:v>
                </c:pt>
                <c:pt idx="210">
                  <c:v>70.747028757684561</c:v>
                </c:pt>
                <c:pt idx="211">
                  <c:v>69.45891562947071</c:v>
                </c:pt>
                <c:pt idx="212">
                  <c:v>67.228900034790357</c:v>
                </c:pt>
                <c:pt idx="213">
                  <c:v>65.74071264858685</c:v>
                </c:pt>
                <c:pt idx="214">
                  <c:v>65.115270878386198</c:v>
                </c:pt>
                <c:pt idx="215">
                  <c:v>65.339367861012718</c:v>
                </c:pt>
                <c:pt idx="216">
                  <c:v>64.075155998082479</c:v>
                </c:pt>
                <c:pt idx="217">
                  <c:v>61.115007882122008</c:v>
                </c:pt>
                <c:pt idx="218">
                  <c:v>60.860521928922019</c:v>
                </c:pt>
                <c:pt idx="219">
                  <c:v>61.012794088684721</c:v>
                </c:pt>
                <c:pt idx="220">
                  <c:v>61.20948929776884</c:v>
                </c:pt>
                <c:pt idx="221">
                  <c:v>61.777575261271906</c:v>
                </c:pt>
                <c:pt idx="222">
                  <c:v>63.837404048684263</c:v>
                </c:pt>
                <c:pt idx="223">
                  <c:v>65.463331040615685</c:v>
                </c:pt>
                <c:pt idx="224">
                  <c:v>68.309782652049279</c:v>
                </c:pt>
                <c:pt idx="225">
                  <c:v>72.604026888100819</c:v>
                </c:pt>
                <c:pt idx="226">
                  <c:v>72.953658888306478</c:v>
                </c:pt>
                <c:pt idx="227">
                  <c:v>72.69377779932681</c:v>
                </c:pt>
                <c:pt idx="228">
                  <c:v>69.307593779041568</c:v>
                </c:pt>
                <c:pt idx="229">
                  <c:v>67.359722386912367</c:v>
                </c:pt>
                <c:pt idx="230">
                  <c:v>70.590349842679714</c:v>
                </c:pt>
                <c:pt idx="231">
                  <c:v>70.16085338420298</c:v>
                </c:pt>
                <c:pt idx="232">
                  <c:v>70.848496601392654</c:v>
                </c:pt>
                <c:pt idx="233">
                  <c:v>71.143716564960314</c:v>
                </c:pt>
                <c:pt idx="234">
                  <c:v>72.039441952068984</c:v>
                </c:pt>
                <c:pt idx="235">
                  <c:v>71.240712973088222</c:v>
                </c:pt>
                <c:pt idx="236">
                  <c:v>69.141628887375916</c:v>
                </c:pt>
                <c:pt idx="237">
                  <c:v>67.493728249896805</c:v>
                </c:pt>
                <c:pt idx="238">
                  <c:v>66.418872693431268</c:v>
                </c:pt>
                <c:pt idx="239">
                  <c:v>67.17242277094924</c:v>
                </c:pt>
                <c:pt idx="240">
                  <c:v>65.483238845804678</c:v>
                </c:pt>
                <c:pt idx="241">
                  <c:v>63.505939791860847</c:v>
                </c:pt>
                <c:pt idx="242">
                  <c:v>62.503224203056831</c:v>
                </c:pt>
                <c:pt idx="243">
                  <c:v>62.888978144200387</c:v>
                </c:pt>
                <c:pt idx="244">
                  <c:v>63.063600935140187</c:v>
                </c:pt>
                <c:pt idx="245">
                  <c:v>64.29675432422809</c:v>
                </c:pt>
                <c:pt idx="246">
                  <c:v>65.81536258731856</c:v>
                </c:pt>
                <c:pt idx="247">
                  <c:v>68.391103748787032</c:v>
                </c:pt>
                <c:pt idx="248">
                  <c:v>70.320764363507351</c:v>
                </c:pt>
                <c:pt idx="249">
                  <c:v>74.846160262443277</c:v>
                </c:pt>
                <c:pt idx="250">
                  <c:v>74.572134917627224</c:v>
                </c:pt>
                <c:pt idx="251">
                  <c:v>74.114403557680617</c:v>
                </c:pt>
                <c:pt idx="252">
                  <c:v>70.832065532814383</c:v>
                </c:pt>
                <c:pt idx="253">
                  <c:v>68.4348110273516</c:v>
                </c:pt>
                <c:pt idx="254">
                  <c:v>71.252777389021844</c:v>
                </c:pt>
                <c:pt idx="255">
                  <c:v>70.818378936507841</c:v>
                </c:pt>
                <c:pt idx="256">
                  <c:v>71.354273007566732</c:v>
                </c:pt>
                <c:pt idx="257">
                  <c:v>72.212916527861637</c:v>
                </c:pt>
                <c:pt idx="258">
                  <c:v>72.488770903662683</c:v>
                </c:pt>
                <c:pt idx="259">
                  <c:v>70.783210414117505</c:v>
                </c:pt>
                <c:pt idx="260">
                  <c:v>69.545930055609816</c:v>
                </c:pt>
                <c:pt idx="261">
                  <c:v>67.833605428620587</c:v>
                </c:pt>
                <c:pt idx="262">
                  <c:v>66.858847113125265</c:v>
                </c:pt>
                <c:pt idx="263">
                  <c:v>66.902862663488222</c:v>
                </c:pt>
                <c:pt idx="264">
                  <c:v>66.564022135899549</c:v>
                </c:pt>
                <c:pt idx="265">
                  <c:v>63.22900446317108</c:v>
                </c:pt>
                <c:pt idx="266">
                  <c:v>63.396909761947541</c:v>
                </c:pt>
                <c:pt idx="267">
                  <c:v>63.180291425855842</c:v>
                </c:pt>
                <c:pt idx="268">
                  <c:v>63.20847401414386</c:v>
                </c:pt>
                <c:pt idx="269">
                  <c:v>64.685740422604127</c:v>
                </c:pt>
                <c:pt idx="270">
                  <c:v>66.234497546763748</c:v>
                </c:pt>
                <c:pt idx="271">
                  <c:v>67.708973488202375</c:v>
                </c:pt>
                <c:pt idx="272">
                  <c:v>69.029634067379064</c:v>
                </c:pt>
                <c:pt idx="273">
                  <c:v>73.993084785782386</c:v>
                </c:pt>
                <c:pt idx="274">
                  <c:v>74.613033172880066</c:v>
                </c:pt>
                <c:pt idx="275">
                  <c:v>74.570718413072399</c:v>
                </c:pt>
                <c:pt idx="276">
                  <c:v>70.603959648067828</c:v>
                </c:pt>
                <c:pt idx="277">
                  <c:v>69.151672220278044</c:v>
                </c:pt>
                <c:pt idx="278">
                  <c:v>71.095852441045864</c:v>
                </c:pt>
                <c:pt idx="279">
                  <c:v>71.416915900312475</c:v>
                </c:pt>
                <c:pt idx="280">
                  <c:v>71.01309073475872</c:v>
                </c:pt>
                <c:pt idx="281">
                  <c:v>72.006309031466671</c:v>
                </c:pt>
                <c:pt idx="282">
                  <c:v>72.45656180851735</c:v>
                </c:pt>
                <c:pt idx="283">
                  <c:v>70.8927399941077</c:v>
                </c:pt>
                <c:pt idx="284">
                  <c:v>68.636535456721148</c:v>
                </c:pt>
                <c:pt idx="285">
                  <c:v>67.321920616854953</c:v>
                </c:pt>
                <c:pt idx="286">
                  <c:v>66.498951336948181</c:v>
                </c:pt>
                <c:pt idx="287">
                  <c:v>66.447765289621756</c:v>
                </c:pt>
                <c:pt idx="288">
                  <c:v>66.367410189707215</c:v>
                </c:pt>
                <c:pt idx="289">
                  <c:v>62.787799551335738</c:v>
                </c:pt>
                <c:pt idx="290">
                  <c:v>62.801572988453479</c:v>
                </c:pt>
                <c:pt idx="291">
                  <c:v>62.76740822397705</c:v>
                </c:pt>
                <c:pt idx="292">
                  <c:v>62.693540894001373</c:v>
                </c:pt>
                <c:pt idx="293">
                  <c:v>63.322222740939921</c:v>
                </c:pt>
                <c:pt idx="294">
                  <c:v>65.680910318785081</c:v>
                </c:pt>
                <c:pt idx="295">
                  <c:v>67.601790954651463</c:v>
                </c:pt>
                <c:pt idx="296">
                  <c:v>70.091122089662548</c:v>
                </c:pt>
                <c:pt idx="297">
                  <c:v>75.16687145726101</c:v>
                </c:pt>
                <c:pt idx="298">
                  <c:v>76.024371970695753</c:v>
                </c:pt>
                <c:pt idx="299">
                  <c:v>77.084709988872362</c:v>
                </c:pt>
                <c:pt idx="300">
                  <c:v>72.704019964341796</c:v>
                </c:pt>
                <c:pt idx="301">
                  <c:v>71.518548881870402</c:v>
                </c:pt>
                <c:pt idx="302">
                  <c:v>73.858343666421334</c:v>
                </c:pt>
                <c:pt idx="303">
                  <c:v>73.429300397600528</c:v>
                </c:pt>
                <c:pt idx="304">
                  <c:v>73.398648592380752</c:v>
                </c:pt>
                <c:pt idx="305">
                  <c:v>73.744228559466151</c:v>
                </c:pt>
                <c:pt idx="306">
                  <c:v>73.442868987215761</c:v>
                </c:pt>
                <c:pt idx="307">
                  <c:v>71.063922825650138</c:v>
                </c:pt>
                <c:pt idx="308">
                  <c:v>69.358496925270856</c:v>
                </c:pt>
                <c:pt idx="309">
                  <c:v>67.517186808767761</c:v>
                </c:pt>
                <c:pt idx="310">
                  <c:v>66.789948794991162</c:v>
                </c:pt>
                <c:pt idx="311">
                  <c:v>67.207328124336598</c:v>
                </c:pt>
                <c:pt idx="312">
                  <c:v>65.68782377830145</c:v>
                </c:pt>
                <c:pt idx="313">
                  <c:v>62.909539513643459</c:v>
                </c:pt>
                <c:pt idx="314">
                  <c:v>62.037259890959916</c:v>
                </c:pt>
                <c:pt idx="315">
                  <c:v>61.967456491545136</c:v>
                </c:pt>
                <c:pt idx="316">
                  <c:v>61.936937983520892</c:v>
                </c:pt>
                <c:pt idx="317">
                  <c:v>62.101784004635299</c:v>
                </c:pt>
                <c:pt idx="318">
                  <c:v>62.579773917998111</c:v>
                </c:pt>
                <c:pt idx="319">
                  <c:v>63.132892267821028</c:v>
                </c:pt>
                <c:pt idx="320">
                  <c:v>64.014928005977055</c:v>
                </c:pt>
                <c:pt idx="321">
                  <c:v>64.983336472144387</c:v>
                </c:pt>
                <c:pt idx="322">
                  <c:v>65.675890284721888</c:v>
                </c:pt>
                <c:pt idx="323">
                  <c:v>66.503201770851092</c:v>
                </c:pt>
                <c:pt idx="324">
                  <c:v>63.864184716833158</c:v>
                </c:pt>
                <c:pt idx="325">
                  <c:v>62.912560227152774</c:v>
                </c:pt>
                <c:pt idx="326">
                  <c:v>62.715536491933165</c:v>
                </c:pt>
                <c:pt idx="327">
                  <c:v>62.313192722391747</c:v>
                </c:pt>
                <c:pt idx="328">
                  <c:v>62.822600555138067</c:v>
                </c:pt>
                <c:pt idx="329">
                  <c:v>63.468863873767411</c:v>
                </c:pt>
                <c:pt idx="330">
                  <c:v>64.260762563190625</c:v>
                </c:pt>
                <c:pt idx="331">
                  <c:v>64.477116958531667</c:v>
                </c:pt>
                <c:pt idx="332">
                  <c:v>63.914395054830692</c:v>
                </c:pt>
                <c:pt idx="333">
                  <c:v>63.443388887604797</c:v>
                </c:pt>
                <c:pt idx="334">
                  <c:v>64.00460162045664</c:v>
                </c:pt>
                <c:pt idx="335">
                  <c:v>65.166175599425273</c:v>
                </c:pt>
                <c:pt idx="336">
                  <c:v>64.433888947422929</c:v>
                </c:pt>
                <c:pt idx="337">
                  <c:v>62.277204506949168</c:v>
                </c:pt>
                <c:pt idx="338">
                  <c:v>61.005554322312669</c:v>
                </c:pt>
                <c:pt idx="339">
                  <c:v>59.760686314975693</c:v>
                </c:pt>
                <c:pt idx="340">
                  <c:v>60.022007120540117</c:v>
                </c:pt>
                <c:pt idx="341">
                  <c:v>60.222139640431919</c:v>
                </c:pt>
                <c:pt idx="342">
                  <c:v>60.38063537987798</c:v>
                </c:pt>
                <c:pt idx="343">
                  <c:v>60.388011277901214</c:v>
                </c:pt>
                <c:pt idx="344">
                  <c:v>60.145198605960502</c:v>
                </c:pt>
                <c:pt idx="345">
                  <c:v>59.620382237030348</c:v>
                </c:pt>
                <c:pt idx="346">
                  <c:v>59.170526265585536</c:v>
                </c:pt>
                <c:pt idx="347">
                  <c:v>58.830854735406042</c:v>
                </c:pt>
                <c:pt idx="348">
                  <c:v>58.609527227051025</c:v>
                </c:pt>
                <c:pt idx="349">
                  <c:v>58.532148322722001</c:v>
                </c:pt>
                <c:pt idx="350">
                  <c:v>57.501606381953202</c:v>
                </c:pt>
                <c:pt idx="351">
                  <c:v>57.193638661261595</c:v>
                </c:pt>
                <c:pt idx="352">
                  <c:v>57.677944392302265</c:v>
                </c:pt>
                <c:pt idx="353">
                  <c:v>57.468770450884513</c:v>
                </c:pt>
                <c:pt idx="354">
                  <c:v>59.99766249932312</c:v>
                </c:pt>
                <c:pt idx="355">
                  <c:v>60.899676853551867</c:v>
                </c:pt>
                <c:pt idx="356">
                  <c:v>60.726103137471263</c:v>
                </c:pt>
                <c:pt idx="357">
                  <c:v>60.208602802578561</c:v>
                </c:pt>
                <c:pt idx="358">
                  <c:v>60.888744222822119</c:v>
                </c:pt>
                <c:pt idx="359">
                  <c:v>62.35437409491194</c:v>
                </c:pt>
                <c:pt idx="360">
                  <c:v>61.789339114803219</c:v>
                </c:pt>
                <c:pt idx="361">
                  <c:v>59.559993142588354</c:v>
                </c:pt>
                <c:pt idx="362">
                  <c:v>59.158910784593971</c:v>
                </c:pt>
                <c:pt idx="363">
                  <c:v>59.142434463719432</c:v>
                </c:pt>
                <c:pt idx="364">
                  <c:v>59.399214074376694</c:v>
                </c:pt>
                <c:pt idx="365">
                  <c:v>60.372256433059832</c:v>
                </c:pt>
                <c:pt idx="366">
                  <c:v>62.895447140668864</c:v>
                </c:pt>
                <c:pt idx="367">
                  <c:v>65.910508018138216</c:v>
                </c:pt>
                <c:pt idx="368">
                  <c:v>69.446908367314578</c:v>
                </c:pt>
                <c:pt idx="369">
                  <c:v>76.334812825645898</c:v>
                </c:pt>
                <c:pt idx="370">
                  <c:v>77.30610796870377</c:v>
                </c:pt>
                <c:pt idx="371">
                  <c:v>77.036352971710187</c:v>
                </c:pt>
                <c:pt idx="372">
                  <c:v>73.142129162729375</c:v>
                </c:pt>
                <c:pt idx="373">
                  <c:v>71.22474983111286</c:v>
                </c:pt>
                <c:pt idx="374">
                  <c:v>73.054898979565024</c:v>
                </c:pt>
                <c:pt idx="375">
                  <c:v>73.260547263243694</c:v>
                </c:pt>
                <c:pt idx="376">
                  <c:v>73.603651447480871</c:v>
                </c:pt>
                <c:pt idx="377">
                  <c:v>74.71188549386514</c:v>
                </c:pt>
                <c:pt idx="378">
                  <c:v>75.243311152695838</c:v>
                </c:pt>
                <c:pt idx="379">
                  <c:v>73.423865588533275</c:v>
                </c:pt>
                <c:pt idx="380">
                  <c:v>71.363547573674865</c:v>
                </c:pt>
                <c:pt idx="381">
                  <c:v>69.361802325806593</c:v>
                </c:pt>
                <c:pt idx="382">
                  <c:v>68.465576490605685</c:v>
                </c:pt>
                <c:pt idx="383">
                  <c:v>68.781329338650522</c:v>
                </c:pt>
                <c:pt idx="384">
                  <c:v>67.704391478548359</c:v>
                </c:pt>
                <c:pt idx="385">
                  <c:v>64.415449897341858</c:v>
                </c:pt>
                <c:pt idx="386">
                  <c:v>64.066130576179745</c:v>
                </c:pt>
                <c:pt idx="387">
                  <c:v>63.731210573475487</c:v>
                </c:pt>
                <c:pt idx="388">
                  <c:v>63.871026874537243</c:v>
                </c:pt>
                <c:pt idx="389">
                  <c:v>64.014864010514614</c:v>
                </c:pt>
                <c:pt idx="390">
                  <c:v>66.467969342900858</c:v>
                </c:pt>
                <c:pt idx="391">
                  <c:v>69.366339575102998</c:v>
                </c:pt>
                <c:pt idx="392">
                  <c:v>72.127737855195846</c:v>
                </c:pt>
                <c:pt idx="393">
                  <c:v>77.355408940402526</c:v>
                </c:pt>
                <c:pt idx="394">
                  <c:v>78.752212414376785</c:v>
                </c:pt>
                <c:pt idx="395">
                  <c:v>78.042543912221632</c:v>
                </c:pt>
                <c:pt idx="396">
                  <c:v>73.695080923129851</c:v>
                </c:pt>
                <c:pt idx="397">
                  <c:v>71.684060181844018</c:v>
                </c:pt>
                <c:pt idx="398">
                  <c:v>74.32883483851451</c:v>
                </c:pt>
                <c:pt idx="399">
                  <c:v>73.753541784680294</c:v>
                </c:pt>
                <c:pt idx="400">
                  <c:v>73.954567116680266</c:v>
                </c:pt>
                <c:pt idx="401">
                  <c:v>74.582896149653251</c:v>
                </c:pt>
                <c:pt idx="402">
                  <c:v>74.957595323919364</c:v>
                </c:pt>
                <c:pt idx="403">
                  <c:v>72.943839546088853</c:v>
                </c:pt>
                <c:pt idx="404">
                  <c:v>70.679463248873148</c:v>
                </c:pt>
                <c:pt idx="405">
                  <c:v>68.575050953262647</c:v>
                </c:pt>
                <c:pt idx="406">
                  <c:v>67.956343787013793</c:v>
                </c:pt>
                <c:pt idx="407">
                  <c:v>67.888313958812986</c:v>
                </c:pt>
                <c:pt idx="408">
                  <c:v>66.063016618573158</c:v>
                </c:pt>
                <c:pt idx="409">
                  <c:v>63.118805814272669</c:v>
                </c:pt>
                <c:pt idx="410">
                  <c:v>63.178256038217697</c:v>
                </c:pt>
                <c:pt idx="411">
                  <c:v>62.404461802802849</c:v>
                </c:pt>
                <c:pt idx="412">
                  <c:v>62.190333705687124</c:v>
                </c:pt>
                <c:pt idx="413">
                  <c:v>63.627603548121755</c:v>
                </c:pt>
                <c:pt idx="414">
                  <c:v>64.66609476920614</c:v>
                </c:pt>
                <c:pt idx="415">
                  <c:v>66.391160063139694</c:v>
                </c:pt>
                <c:pt idx="416">
                  <c:v>70.117221878334703</c:v>
                </c:pt>
                <c:pt idx="417">
                  <c:v>75.440241541796226</c:v>
                </c:pt>
                <c:pt idx="418">
                  <c:v>76.108754382549947</c:v>
                </c:pt>
                <c:pt idx="419">
                  <c:v>75.715018511313588</c:v>
                </c:pt>
                <c:pt idx="420">
                  <c:v>71.803143621825996</c:v>
                </c:pt>
                <c:pt idx="421">
                  <c:v>70.687250287413121</c:v>
                </c:pt>
                <c:pt idx="422">
                  <c:v>73.539821500676894</c:v>
                </c:pt>
                <c:pt idx="423">
                  <c:v>73.891335275369457</c:v>
                </c:pt>
                <c:pt idx="424">
                  <c:v>73.986866474994486</c:v>
                </c:pt>
                <c:pt idx="425">
                  <c:v>74.184255263047916</c:v>
                </c:pt>
                <c:pt idx="426">
                  <c:v>73.273653169897941</c:v>
                </c:pt>
                <c:pt idx="427">
                  <c:v>71.86685050921345</c:v>
                </c:pt>
                <c:pt idx="428">
                  <c:v>69.709753418062164</c:v>
                </c:pt>
                <c:pt idx="429">
                  <c:v>67.815077689170323</c:v>
                </c:pt>
                <c:pt idx="430">
                  <c:v>66.80809406475656</c:v>
                </c:pt>
                <c:pt idx="431">
                  <c:v>67.599537005836709</c:v>
                </c:pt>
                <c:pt idx="432">
                  <c:v>66.595970990440676</c:v>
                </c:pt>
                <c:pt idx="433">
                  <c:v>62.892370230995738</c:v>
                </c:pt>
                <c:pt idx="434">
                  <c:v>62.926091454683011</c:v>
                </c:pt>
                <c:pt idx="435">
                  <c:v>62.555520051888664</c:v>
                </c:pt>
                <c:pt idx="436">
                  <c:v>62.474399579253891</c:v>
                </c:pt>
                <c:pt idx="437">
                  <c:v>63.297310008346301</c:v>
                </c:pt>
                <c:pt idx="438">
                  <c:v>65.345048423242034</c:v>
                </c:pt>
                <c:pt idx="439">
                  <c:v>67.902734917521357</c:v>
                </c:pt>
                <c:pt idx="440">
                  <c:v>70.813116604974908</c:v>
                </c:pt>
                <c:pt idx="441">
                  <c:v>76.096489713235101</c:v>
                </c:pt>
                <c:pt idx="442">
                  <c:v>76.336618552678118</c:v>
                </c:pt>
                <c:pt idx="443">
                  <c:v>75.534350751800844</c:v>
                </c:pt>
                <c:pt idx="444">
                  <c:v>71.436638897176024</c:v>
                </c:pt>
                <c:pt idx="445">
                  <c:v>69.684471595101158</c:v>
                </c:pt>
                <c:pt idx="446">
                  <c:v>72.630691090023433</c:v>
                </c:pt>
                <c:pt idx="447">
                  <c:v>71.986862430392264</c:v>
                </c:pt>
                <c:pt idx="448">
                  <c:v>72.211647562480238</c:v>
                </c:pt>
                <c:pt idx="449">
                  <c:v>72.656018414785549</c:v>
                </c:pt>
                <c:pt idx="450">
                  <c:v>73.314738916410704</c:v>
                </c:pt>
                <c:pt idx="451">
                  <c:v>71.789785889042008</c:v>
                </c:pt>
                <c:pt idx="452">
                  <c:v>69.267769135982832</c:v>
                </c:pt>
                <c:pt idx="453">
                  <c:v>66.725339199144244</c:v>
                </c:pt>
                <c:pt idx="454">
                  <c:v>65.884769889236296</c:v>
                </c:pt>
                <c:pt idx="455">
                  <c:v>66.292321459869314</c:v>
                </c:pt>
                <c:pt idx="456">
                  <c:v>64.904265163450631</c:v>
                </c:pt>
                <c:pt idx="457">
                  <c:v>62.409977349409395</c:v>
                </c:pt>
                <c:pt idx="458">
                  <c:v>62.329973061360953</c:v>
                </c:pt>
                <c:pt idx="459">
                  <c:v>61.003089761120755</c:v>
                </c:pt>
                <c:pt idx="460">
                  <c:v>61.567295647805132</c:v>
                </c:pt>
                <c:pt idx="461">
                  <c:v>62.581681466232496</c:v>
                </c:pt>
                <c:pt idx="462">
                  <c:v>64.482434254866547</c:v>
                </c:pt>
                <c:pt idx="463">
                  <c:v>67.695938267174398</c:v>
                </c:pt>
                <c:pt idx="464">
                  <c:v>69.853074137638473</c:v>
                </c:pt>
                <c:pt idx="465">
                  <c:v>74.438336735590752</c:v>
                </c:pt>
                <c:pt idx="466">
                  <c:v>76.384334272738471</c:v>
                </c:pt>
                <c:pt idx="467">
                  <c:v>77.141469167913044</c:v>
                </c:pt>
                <c:pt idx="468">
                  <c:v>74.169252535856643</c:v>
                </c:pt>
                <c:pt idx="469">
                  <c:v>72.342657314949463</c:v>
                </c:pt>
                <c:pt idx="470">
                  <c:v>74.966584000933281</c:v>
                </c:pt>
                <c:pt idx="471">
                  <c:v>73.898876313262804</c:v>
                </c:pt>
                <c:pt idx="472">
                  <c:v>74.152062568551756</c:v>
                </c:pt>
                <c:pt idx="473">
                  <c:v>74.349117932296053</c:v>
                </c:pt>
                <c:pt idx="474">
                  <c:v>73.703042995870973</c:v>
                </c:pt>
                <c:pt idx="475">
                  <c:v>71.734485046515047</c:v>
                </c:pt>
                <c:pt idx="476">
                  <c:v>69.971116178822655</c:v>
                </c:pt>
                <c:pt idx="477">
                  <c:v>67.978740444255195</c:v>
                </c:pt>
                <c:pt idx="478">
                  <c:v>67.20052533182708</c:v>
                </c:pt>
                <c:pt idx="479">
                  <c:v>67.483491755813375</c:v>
                </c:pt>
                <c:pt idx="480">
                  <c:v>66.658118829247101</c:v>
                </c:pt>
                <c:pt idx="481">
                  <c:v>63.628594484316018</c:v>
                </c:pt>
                <c:pt idx="482">
                  <c:v>61.301999107090104</c:v>
                </c:pt>
                <c:pt idx="483">
                  <c:v>61.554572918944601</c:v>
                </c:pt>
                <c:pt idx="484">
                  <c:v>62.035280300479911</c:v>
                </c:pt>
                <c:pt idx="485">
                  <c:v>62.225057826648182</c:v>
                </c:pt>
                <c:pt idx="486">
                  <c:v>62.886495518657071</c:v>
                </c:pt>
                <c:pt idx="487">
                  <c:v>63.722799471849186</c:v>
                </c:pt>
                <c:pt idx="488">
                  <c:v>64.364253554658404</c:v>
                </c:pt>
                <c:pt idx="489">
                  <c:v>65.582580391205369</c:v>
                </c:pt>
                <c:pt idx="490">
                  <c:v>66.237567612731638</c:v>
                </c:pt>
                <c:pt idx="491">
                  <c:v>66.54934469734188</c:v>
                </c:pt>
                <c:pt idx="492">
                  <c:v>64.741881362021303</c:v>
                </c:pt>
                <c:pt idx="493">
                  <c:v>63.160484116564007</c:v>
                </c:pt>
                <c:pt idx="494">
                  <c:v>64.680013927243493</c:v>
                </c:pt>
                <c:pt idx="495">
                  <c:v>63.729707724088712</c:v>
                </c:pt>
                <c:pt idx="496">
                  <c:v>63.517896897486153</c:v>
                </c:pt>
                <c:pt idx="497">
                  <c:v>63.188913877262195</c:v>
                </c:pt>
                <c:pt idx="498">
                  <c:v>63.723590864791319</c:v>
                </c:pt>
                <c:pt idx="499">
                  <c:v>63.655858765547315</c:v>
                </c:pt>
                <c:pt idx="500">
                  <c:v>62.826541148493618</c:v>
                </c:pt>
                <c:pt idx="501">
                  <c:v>61.779697952365801</c:v>
                </c:pt>
                <c:pt idx="502">
                  <c:v>61.908173162085127</c:v>
                </c:pt>
                <c:pt idx="503">
                  <c:v>63.269161946677478</c:v>
                </c:pt>
                <c:pt idx="504">
                  <c:v>62.967588742738506</c:v>
                </c:pt>
                <c:pt idx="505">
                  <c:v>59.847296227123003</c:v>
                </c:pt>
                <c:pt idx="506">
                  <c:v>58.280218763641898</c:v>
                </c:pt>
                <c:pt idx="507">
                  <c:v>57.371125594866641</c:v>
                </c:pt>
                <c:pt idx="508">
                  <c:v>56.836702958819743</c:v>
                </c:pt>
                <c:pt idx="509">
                  <c:v>56.728978643217225</c:v>
                </c:pt>
                <c:pt idx="510">
                  <c:v>57.030969461666572</c:v>
                </c:pt>
                <c:pt idx="511">
                  <c:v>57.557947824256445</c:v>
                </c:pt>
                <c:pt idx="512">
                  <c:v>57.933582198167137</c:v>
                </c:pt>
                <c:pt idx="513">
                  <c:v>57.902849596819891</c:v>
                </c:pt>
                <c:pt idx="514">
                  <c:v>58.109496274563774</c:v>
                </c:pt>
                <c:pt idx="515">
                  <c:v>58.704411765725517</c:v>
                </c:pt>
                <c:pt idx="516">
                  <c:v>57.535694263588383</c:v>
                </c:pt>
                <c:pt idx="517">
                  <c:v>58.001027360800705</c:v>
                </c:pt>
                <c:pt idx="518">
                  <c:v>58.481569384275453</c:v>
                </c:pt>
                <c:pt idx="519">
                  <c:v>58.09676214222155</c:v>
                </c:pt>
                <c:pt idx="520">
                  <c:v>57.817727768828426</c:v>
                </c:pt>
                <c:pt idx="521">
                  <c:v>59.049126049049335</c:v>
                </c:pt>
                <c:pt idx="522">
                  <c:v>61.327375076201982</c:v>
                </c:pt>
                <c:pt idx="523">
                  <c:v>61.742342278754272</c:v>
                </c:pt>
                <c:pt idx="524">
                  <c:v>60.615275367710566</c:v>
                </c:pt>
                <c:pt idx="525">
                  <c:v>59.605487774730634</c:v>
                </c:pt>
                <c:pt idx="526">
                  <c:v>60.625202541469257</c:v>
                </c:pt>
                <c:pt idx="527">
                  <c:v>62.061734447623209</c:v>
                </c:pt>
                <c:pt idx="528">
                  <c:v>61.072040545978133</c:v>
                </c:pt>
                <c:pt idx="529">
                  <c:v>58.422240710596327</c:v>
                </c:pt>
                <c:pt idx="530">
                  <c:v>58.44560765068919</c:v>
                </c:pt>
                <c:pt idx="531">
                  <c:v>58.559240621388071</c:v>
                </c:pt>
                <c:pt idx="532">
                  <c:v>58.804467667685657</c:v>
                </c:pt>
                <c:pt idx="533">
                  <c:v>60.571019891688934</c:v>
                </c:pt>
                <c:pt idx="534">
                  <c:v>63.067918759589432</c:v>
                </c:pt>
                <c:pt idx="535">
                  <c:v>65.656834232440048</c:v>
                </c:pt>
                <c:pt idx="536">
                  <c:v>70.338368216892178</c:v>
                </c:pt>
                <c:pt idx="537">
                  <c:v>77.532902008593837</c:v>
                </c:pt>
                <c:pt idx="538">
                  <c:v>79.434029100932975</c:v>
                </c:pt>
                <c:pt idx="539">
                  <c:v>79.921274406917675</c:v>
                </c:pt>
                <c:pt idx="540">
                  <c:v>75.717507981572282</c:v>
                </c:pt>
                <c:pt idx="541">
                  <c:v>73.639284967065251</c:v>
                </c:pt>
                <c:pt idx="542">
                  <c:v>76.028221192757741</c:v>
                </c:pt>
                <c:pt idx="543">
                  <c:v>75.46967962422535</c:v>
                </c:pt>
                <c:pt idx="544">
                  <c:v>75.818034921369602</c:v>
                </c:pt>
                <c:pt idx="545">
                  <c:v>76.660441122169601</c:v>
                </c:pt>
                <c:pt idx="546">
                  <c:v>76.842058788979827</c:v>
                </c:pt>
                <c:pt idx="547">
                  <c:v>74.810034342559987</c:v>
                </c:pt>
                <c:pt idx="548">
                  <c:v>72.026142667053108</c:v>
                </c:pt>
                <c:pt idx="549">
                  <c:v>70.133773726441305</c:v>
                </c:pt>
                <c:pt idx="550">
                  <c:v>68.557129891362038</c:v>
                </c:pt>
                <c:pt idx="551">
                  <c:v>68.987771789118483</c:v>
                </c:pt>
                <c:pt idx="552">
                  <c:v>68.263715376027733</c:v>
                </c:pt>
                <c:pt idx="553">
                  <c:v>65.672203708491878</c:v>
                </c:pt>
                <c:pt idx="554">
                  <c:v>65.48815899712632</c:v>
                </c:pt>
                <c:pt idx="555">
                  <c:v>64.739945792475723</c:v>
                </c:pt>
                <c:pt idx="556">
                  <c:v>64.497130437600518</c:v>
                </c:pt>
                <c:pt idx="557">
                  <c:v>65.663458690617759</c:v>
                </c:pt>
                <c:pt idx="558">
                  <c:v>67.493203880655656</c:v>
                </c:pt>
                <c:pt idx="559">
                  <c:v>69.966729213252748</c:v>
                </c:pt>
                <c:pt idx="560">
                  <c:v>72.509246358593856</c:v>
                </c:pt>
                <c:pt idx="561">
                  <c:v>77.42506674415516</c:v>
                </c:pt>
                <c:pt idx="562">
                  <c:v>79.065930367732292</c:v>
                </c:pt>
                <c:pt idx="563">
                  <c:v>78.31232554259266</c:v>
                </c:pt>
                <c:pt idx="564">
                  <c:v>73.899219049051638</c:v>
                </c:pt>
                <c:pt idx="565">
                  <c:v>72.308329290475299</c:v>
                </c:pt>
                <c:pt idx="566">
                  <c:v>74.123871655691815</c:v>
                </c:pt>
                <c:pt idx="567">
                  <c:v>73.469694045000523</c:v>
                </c:pt>
                <c:pt idx="568">
                  <c:v>74.097492450908916</c:v>
                </c:pt>
                <c:pt idx="569">
                  <c:v>75.146116277115979</c:v>
                </c:pt>
                <c:pt idx="570">
                  <c:v>75.197157437899207</c:v>
                </c:pt>
                <c:pt idx="571">
                  <c:v>74.048061203346336</c:v>
                </c:pt>
                <c:pt idx="572">
                  <c:v>71.898728584185207</c:v>
                </c:pt>
                <c:pt idx="573">
                  <c:v>69.444531602527221</c:v>
                </c:pt>
                <c:pt idx="574">
                  <c:v>68.461095223323227</c:v>
                </c:pt>
                <c:pt idx="575">
                  <c:v>68.359589310431446</c:v>
                </c:pt>
                <c:pt idx="576">
                  <c:v>67.076577197264072</c:v>
                </c:pt>
                <c:pt idx="577">
                  <c:v>64.283780201578182</c:v>
                </c:pt>
                <c:pt idx="578">
                  <c:v>62.165519406282755</c:v>
                </c:pt>
                <c:pt idx="579">
                  <c:v>61.833767345137794</c:v>
                </c:pt>
                <c:pt idx="580">
                  <c:v>62.246798270035661</c:v>
                </c:pt>
                <c:pt idx="581">
                  <c:v>63.050199583457925</c:v>
                </c:pt>
                <c:pt idx="582">
                  <c:v>65.273756046706751</c:v>
                </c:pt>
                <c:pt idx="583">
                  <c:v>68.166541956852711</c:v>
                </c:pt>
                <c:pt idx="584">
                  <c:v>71.545508655088682</c:v>
                </c:pt>
                <c:pt idx="585">
                  <c:v>76.660332181493757</c:v>
                </c:pt>
                <c:pt idx="586">
                  <c:v>76.865101952620194</c:v>
                </c:pt>
                <c:pt idx="587">
                  <c:v>76.850529693983447</c:v>
                </c:pt>
                <c:pt idx="588">
                  <c:v>71.906387011573699</c:v>
                </c:pt>
                <c:pt idx="589">
                  <c:v>70.593382175840887</c:v>
                </c:pt>
                <c:pt idx="590">
                  <c:v>72.62879661301352</c:v>
                </c:pt>
                <c:pt idx="591">
                  <c:v>71.572446507237203</c:v>
                </c:pt>
                <c:pt idx="592">
                  <c:v>72.074175476432572</c:v>
                </c:pt>
                <c:pt idx="593">
                  <c:v>72.604702894657393</c:v>
                </c:pt>
                <c:pt idx="594">
                  <c:v>73.04306672332612</c:v>
                </c:pt>
                <c:pt idx="595">
                  <c:v>71.582564871392137</c:v>
                </c:pt>
                <c:pt idx="596">
                  <c:v>69.384109770425724</c:v>
                </c:pt>
                <c:pt idx="597">
                  <c:v>67.736902926065838</c:v>
                </c:pt>
                <c:pt idx="598">
                  <c:v>66.222648243385407</c:v>
                </c:pt>
                <c:pt idx="599">
                  <c:v>67.311404458166109</c:v>
                </c:pt>
                <c:pt idx="600">
                  <c:v>66.871119610022703</c:v>
                </c:pt>
                <c:pt idx="601">
                  <c:v>63.778511546815729</c:v>
                </c:pt>
                <c:pt idx="602">
                  <c:v>62.386839793143771</c:v>
                </c:pt>
                <c:pt idx="603">
                  <c:v>62.695388543905196</c:v>
                </c:pt>
                <c:pt idx="604">
                  <c:v>63.134108301814308</c:v>
                </c:pt>
                <c:pt idx="605">
                  <c:v>63.902476822461281</c:v>
                </c:pt>
                <c:pt idx="606">
                  <c:v>65.26729969013256</c:v>
                </c:pt>
                <c:pt idx="607">
                  <c:v>67.428652271952558</c:v>
                </c:pt>
                <c:pt idx="608">
                  <c:v>70.372538590681557</c:v>
                </c:pt>
                <c:pt idx="609">
                  <c:v>73.964138981425151</c:v>
                </c:pt>
                <c:pt idx="610">
                  <c:v>74.660661838989469</c:v>
                </c:pt>
                <c:pt idx="611">
                  <c:v>74.291445007995392</c:v>
                </c:pt>
                <c:pt idx="612">
                  <c:v>69.350102594005349</c:v>
                </c:pt>
                <c:pt idx="613">
                  <c:v>67.143007962168653</c:v>
                </c:pt>
                <c:pt idx="614">
                  <c:v>68.056229986296955</c:v>
                </c:pt>
                <c:pt idx="615">
                  <c:v>65.399580132293835</c:v>
                </c:pt>
                <c:pt idx="616">
                  <c:v>63.980415543899213</c:v>
                </c:pt>
                <c:pt idx="617">
                  <c:v>62.40504569864266</c:v>
                </c:pt>
                <c:pt idx="618">
                  <c:v>63.316815643070584</c:v>
                </c:pt>
                <c:pt idx="619">
                  <c:v>62.726069727055531</c:v>
                </c:pt>
                <c:pt idx="620">
                  <c:v>61.730648035049057</c:v>
                </c:pt>
                <c:pt idx="621">
                  <c:v>60.523429050309097</c:v>
                </c:pt>
                <c:pt idx="622">
                  <c:v>60.459860513852568</c:v>
                </c:pt>
                <c:pt idx="623">
                  <c:v>61.500519556100066</c:v>
                </c:pt>
                <c:pt idx="624">
                  <c:v>60.782494518114873</c:v>
                </c:pt>
                <c:pt idx="625">
                  <c:v>58.498566528796239</c:v>
                </c:pt>
                <c:pt idx="626">
                  <c:v>57.045006007178799</c:v>
                </c:pt>
                <c:pt idx="627">
                  <c:v>56.323517857364621</c:v>
                </c:pt>
                <c:pt idx="628">
                  <c:v>55.157375185430674</c:v>
                </c:pt>
                <c:pt idx="629">
                  <c:v>54.950008172102798</c:v>
                </c:pt>
                <c:pt idx="630">
                  <c:v>54.804170391276671</c:v>
                </c:pt>
                <c:pt idx="631">
                  <c:v>55.440679504610152</c:v>
                </c:pt>
                <c:pt idx="632">
                  <c:v>54.333158827877583</c:v>
                </c:pt>
                <c:pt idx="633">
                  <c:v>54.1797732573757</c:v>
                </c:pt>
                <c:pt idx="634">
                  <c:v>53.330807707035774</c:v>
                </c:pt>
                <c:pt idx="635">
                  <c:v>52.830490650294273</c:v>
                </c:pt>
                <c:pt idx="636">
                  <c:v>52.157729071664392</c:v>
                </c:pt>
                <c:pt idx="637">
                  <c:v>51.328769477873351</c:v>
                </c:pt>
                <c:pt idx="638">
                  <c:v>51.385464874591328</c:v>
                </c:pt>
                <c:pt idx="639">
                  <c:v>51.019123467517119</c:v>
                </c:pt>
                <c:pt idx="640">
                  <c:v>51.377709773679193</c:v>
                </c:pt>
                <c:pt idx="641">
                  <c:v>51.087395441666523</c:v>
                </c:pt>
                <c:pt idx="642">
                  <c:v>52.733983189803375</c:v>
                </c:pt>
                <c:pt idx="643">
                  <c:v>53.714653639320666</c:v>
                </c:pt>
                <c:pt idx="644">
                  <c:v>53.68470028498021</c:v>
                </c:pt>
                <c:pt idx="645">
                  <c:v>53.57311065273921</c:v>
                </c:pt>
                <c:pt idx="646">
                  <c:v>55.548348703889566</c:v>
                </c:pt>
                <c:pt idx="647">
                  <c:v>57.467898291108995</c:v>
                </c:pt>
                <c:pt idx="648">
                  <c:v>57.307170088547132</c:v>
                </c:pt>
                <c:pt idx="649">
                  <c:v>54.648148028522975</c:v>
                </c:pt>
                <c:pt idx="650">
                  <c:v>52.756046052013858</c:v>
                </c:pt>
                <c:pt idx="651">
                  <c:v>51.476494582901012</c:v>
                </c:pt>
                <c:pt idx="652">
                  <c:v>51.109182926309991</c:v>
                </c:pt>
                <c:pt idx="653">
                  <c:v>51.444793579584825</c:v>
                </c:pt>
                <c:pt idx="654">
                  <c:v>52.31568604635001</c:v>
                </c:pt>
                <c:pt idx="655">
                  <c:v>52.80714485750314</c:v>
                </c:pt>
                <c:pt idx="656">
                  <c:v>51.714444195678979</c:v>
                </c:pt>
                <c:pt idx="657">
                  <c:v>47.54716214682999</c:v>
                </c:pt>
                <c:pt idx="658">
                  <c:v>45.365856074174246</c:v>
                </c:pt>
                <c:pt idx="659">
                  <c:v>45.566559388377172</c:v>
                </c:pt>
                <c:pt idx="660">
                  <c:v>45.191474380656665</c:v>
                </c:pt>
                <c:pt idx="661">
                  <c:v>45.434037447767679</c:v>
                </c:pt>
                <c:pt idx="662">
                  <c:v>45.63930661845999</c:v>
                </c:pt>
                <c:pt idx="663">
                  <c:v>45.934272751778188</c:v>
                </c:pt>
                <c:pt idx="664">
                  <c:v>46.993616810408561</c:v>
                </c:pt>
                <c:pt idx="665">
                  <c:v>48.487252354692558</c:v>
                </c:pt>
                <c:pt idx="666">
                  <c:v>49.443296365776987</c:v>
                </c:pt>
                <c:pt idx="667">
                  <c:v>50.103429608171623</c:v>
                </c:pt>
                <c:pt idx="668">
                  <c:v>50.041051059222823</c:v>
                </c:pt>
                <c:pt idx="669">
                  <c:v>50.33543539274374</c:v>
                </c:pt>
                <c:pt idx="670">
                  <c:v>52.114164952301884</c:v>
                </c:pt>
                <c:pt idx="671">
                  <c:v>54.361070817575623</c:v>
                </c:pt>
                <c:pt idx="672">
                  <c:v>54.006718546687537</c:v>
                </c:pt>
                <c:pt idx="673">
                  <c:v>51.260359336638679</c:v>
                </c:pt>
                <c:pt idx="674">
                  <c:v>50.179387013808729</c:v>
                </c:pt>
                <c:pt idx="675">
                  <c:v>48.966931220768338</c:v>
                </c:pt>
                <c:pt idx="676">
                  <c:v>48.910837413519857</c:v>
                </c:pt>
                <c:pt idx="677">
                  <c:v>48.942143739597235</c:v>
                </c:pt>
                <c:pt idx="678">
                  <c:v>49.156844633123519</c:v>
                </c:pt>
                <c:pt idx="679">
                  <c:v>49.186262584452727</c:v>
                </c:pt>
                <c:pt idx="680">
                  <c:v>48.749125427572103</c:v>
                </c:pt>
                <c:pt idx="681">
                  <c:v>49.520350165318085</c:v>
                </c:pt>
                <c:pt idx="682">
                  <c:v>50.802851072391626</c:v>
                </c:pt>
                <c:pt idx="683">
                  <c:v>51.818471454838665</c:v>
                </c:pt>
                <c:pt idx="684">
                  <c:v>51.762157081283675</c:v>
                </c:pt>
                <c:pt idx="685">
                  <c:v>52.878127237929341</c:v>
                </c:pt>
                <c:pt idx="686">
                  <c:v>53.618033845090274</c:v>
                </c:pt>
                <c:pt idx="687">
                  <c:v>54.173700574574433</c:v>
                </c:pt>
                <c:pt idx="688">
                  <c:v>54.242737583046846</c:v>
                </c:pt>
                <c:pt idx="689">
                  <c:v>54.530519533001225</c:v>
                </c:pt>
                <c:pt idx="690">
                  <c:v>55.845600231711686</c:v>
                </c:pt>
                <c:pt idx="691">
                  <c:v>54.672279263515641</c:v>
                </c:pt>
                <c:pt idx="692">
                  <c:v>54.383028435216147</c:v>
                </c:pt>
                <c:pt idx="693">
                  <c:v>53.998664916786922</c:v>
                </c:pt>
                <c:pt idx="694">
                  <c:v>55.09025851761821</c:v>
                </c:pt>
                <c:pt idx="695">
                  <c:v>56.61748072268729</c:v>
                </c:pt>
                <c:pt idx="696">
                  <c:v>56.071050335576025</c:v>
                </c:pt>
                <c:pt idx="697">
                  <c:v>52.834748852181434</c:v>
                </c:pt>
                <c:pt idx="698">
                  <c:v>52.25578025891771</c:v>
                </c:pt>
                <c:pt idx="699">
                  <c:v>52.375156586250732</c:v>
                </c:pt>
                <c:pt idx="700">
                  <c:v>51.882782274212566</c:v>
                </c:pt>
                <c:pt idx="701">
                  <c:v>52.504469061435046</c:v>
                </c:pt>
                <c:pt idx="702">
                  <c:v>52.241688009180315</c:v>
                </c:pt>
                <c:pt idx="703">
                  <c:v>52.67022968945971</c:v>
                </c:pt>
                <c:pt idx="704">
                  <c:v>52.672812104811634</c:v>
                </c:pt>
                <c:pt idx="705">
                  <c:v>53.008664377751586</c:v>
                </c:pt>
                <c:pt idx="706">
                  <c:v>54.134062035852018</c:v>
                </c:pt>
                <c:pt idx="707">
                  <c:v>53.987349075938944</c:v>
                </c:pt>
                <c:pt idx="708">
                  <c:v>53.556247267048406</c:v>
                </c:pt>
                <c:pt idx="709">
                  <c:v>53.396169667007221</c:v>
                </c:pt>
                <c:pt idx="710">
                  <c:v>53.263841259310929</c:v>
                </c:pt>
                <c:pt idx="711">
                  <c:v>53.071542110096097</c:v>
                </c:pt>
                <c:pt idx="712">
                  <c:v>53.775813934996428</c:v>
                </c:pt>
                <c:pt idx="713">
                  <c:v>55.505578196748957</c:v>
                </c:pt>
                <c:pt idx="714">
                  <c:v>58.198904480305153</c:v>
                </c:pt>
                <c:pt idx="715">
                  <c:v>59.326799283715559</c:v>
                </c:pt>
                <c:pt idx="716">
                  <c:v>59.171517170465421</c:v>
                </c:pt>
                <c:pt idx="717">
                  <c:v>58.658844568084589</c:v>
                </c:pt>
                <c:pt idx="718">
                  <c:v>59.174741279904602</c:v>
                </c:pt>
                <c:pt idx="719">
                  <c:v>60.325362374816542</c:v>
                </c:pt>
                <c:pt idx="720">
                  <c:v>59.129079903788316</c:v>
                </c:pt>
                <c:pt idx="721">
                  <c:v>56.805360291909921</c:v>
                </c:pt>
                <c:pt idx="722">
                  <c:v>57.282986445419361</c:v>
                </c:pt>
                <c:pt idx="723">
                  <c:v>56.636070118113466</c:v>
                </c:pt>
                <c:pt idx="724">
                  <c:v>56.673438244743181</c:v>
                </c:pt>
                <c:pt idx="725">
                  <c:v>58.125774777507019</c:v>
                </c:pt>
                <c:pt idx="726">
                  <c:v>60.042395673041497</c:v>
                </c:pt>
                <c:pt idx="727">
                  <c:v>62.317000911516402</c:v>
                </c:pt>
                <c:pt idx="728">
                  <c:v>67.301880008429379</c:v>
                </c:pt>
                <c:pt idx="729">
                  <c:v>73.417724159576466</c:v>
                </c:pt>
                <c:pt idx="730">
                  <c:v>74.733920797408999</c:v>
                </c:pt>
                <c:pt idx="731">
                  <c:v>74.581372429743368</c:v>
                </c:pt>
                <c:pt idx="732">
                  <c:v>70.701821525807446</c:v>
                </c:pt>
                <c:pt idx="733">
                  <c:v>68.399904933530877</c:v>
                </c:pt>
                <c:pt idx="734">
                  <c:v>70.242691884249567</c:v>
                </c:pt>
                <c:pt idx="735">
                  <c:v>70.134885843189863</c:v>
                </c:pt>
                <c:pt idx="736">
                  <c:v>70.23391326201498</c:v>
                </c:pt>
                <c:pt idx="737">
                  <c:v>70.488388148110232</c:v>
                </c:pt>
                <c:pt idx="738">
                  <c:v>70.442365326373604</c:v>
                </c:pt>
                <c:pt idx="739">
                  <c:v>69.608437027823854</c:v>
                </c:pt>
                <c:pt idx="740">
                  <c:v>67.635778526255407</c:v>
                </c:pt>
                <c:pt idx="741">
                  <c:v>65.2846976788029</c:v>
                </c:pt>
                <c:pt idx="742">
                  <c:v>64.685490907676993</c:v>
                </c:pt>
                <c:pt idx="743">
                  <c:v>64.813417089603348</c:v>
                </c:pt>
                <c:pt idx="744">
                  <c:v>63.882926364750638</c:v>
                </c:pt>
                <c:pt idx="745">
                  <c:v>61.194856496331575</c:v>
                </c:pt>
                <c:pt idx="746">
                  <c:v>61.40945100584883</c:v>
                </c:pt>
                <c:pt idx="747">
                  <c:v>60.785471548076842</c:v>
                </c:pt>
                <c:pt idx="748">
                  <c:v>60.636121240334404</c:v>
                </c:pt>
                <c:pt idx="749">
                  <c:v>61.059685399344509</c:v>
                </c:pt>
                <c:pt idx="750">
                  <c:v>63.179695785106667</c:v>
                </c:pt>
                <c:pt idx="751">
                  <c:v>63.665567869057909</c:v>
                </c:pt>
                <c:pt idx="752">
                  <c:v>68.487088504749167</c:v>
                </c:pt>
                <c:pt idx="753">
                  <c:v>75.593550660787074</c:v>
                </c:pt>
                <c:pt idx="754">
                  <c:v>76.834886196983945</c:v>
                </c:pt>
                <c:pt idx="755">
                  <c:v>76.057984192088554</c:v>
                </c:pt>
                <c:pt idx="756">
                  <c:v>71.352838778067877</c:v>
                </c:pt>
                <c:pt idx="757">
                  <c:v>69.699618653258057</c:v>
                </c:pt>
                <c:pt idx="758">
                  <c:v>72.247360770067388</c:v>
                </c:pt>
                <c:pt idx="759">
                  <c:v>71.907167985921589</c:v>
                </c:pt>
                <c:pt idx="760">
                  <c:v>71.762176992149477</c:v>
                </c:pt>
                <c:pt idx="761">
                  <c:v>71.763665168228172</c:v>
                </c:pt>
                <c:pt idx="762">
                  <c:v>71.454490566430835</c:v>
                </c:pt>
                <c:pt idx="763">
                  <c:v>70.534201779748258</c:v>
                </c:pt>
                <c:pt idx="764">
                  <c:v>68.987697865990341</c:v>
                </c:pt>
                <c:pt idx="765">
                  <c:v>67.174430783766411</c:v>
                </c:pt>
                <c:pt idx="766">
                  <c:v>66.429223678915335</c:v>
                </c:pt>
                <c:pt idx="767">
                  <c:v>66.582707772509011</c:v>
                </c:pt>
                <c:pt idx="768">
                  <c:v>66.53577493394279</c:v>
                </c:pt>
                <c:pt idx="769">
                  <c:v>63.611123711956552</c:v>
                </c:pt>
                <c:pt idx="770">
                  <c:v>63.095203816390566</c:v>
                </c:pt>
                <c:pt idx="771">
                  <c:v>62.731116546017361</c:v>
                </c:pt>
                <c:pt idx="772">
                  <c:v>63.285049934162821</c:v>
                </c:pt>
                <c:pt idx="773">
                  <c:v>65.017941046959265</c:v>
                </c:pt>
                <c:pt idx="774">
                  <c:v>66.02957339275865</c:v>
                </c:pt>
                <c:pt idx="775">
                  <c:v>67.995809571423294</c:v>
                </c:pt>
                <c:pt idx="776">
                  <c:v>71.16939186612278</c:v>
                </c:pt>
                <c:pt idx="777">
                  <c:v>75.450029226195099</c:v>
                </c:pt>
                <c:pt idx="778">
                  <c:v>76.257856716840408</c:v>
                </c:pt>
                <c:pt idx="779">
                  <c:v>75.856990425984534</c:v>
                </c:pt>
                <c:pt idx="780">
                  <c:v>70.977826894453997</c:v>
                </c:pt>
                <c:pt idx="781">
                  <c:v>68.609994007132229</c:v>
                </c:pt>
                <c:pt idx="782">
                  <c:v>71.364944285527031</c:v>
                </c:pt>
                <c:pt idx="783">
                  <c:v>70.468688550152692</c:v>
                </c:pt>
                <c:pt idx="784">
                  <c:v>70.680729931335904</c:v>
                </c:pt>
                <c:pt idx="785">
                  <c:v>71.698145004014677</c:v>
                </c:pt>
                <c:pt idx="786">
                  <c:v>71.437510130652242</c:v>
                </c:pt>
                <c:pt idx="787">
                  <c:v>71.629713438699625</c:v>
                </c:pt>
                <c:pt idx="788">
                  <c:v>69.511080003401361</c:v>
                </c:pt>
                <c:pt idx="789">
                  <c:v>66.725000595842204</c:v>
                </c:pt>
                <c:pt idx="790">
                  <c:v>65.807489171622109</c:v>
                </c:pt>
                <c:pt idx="791">
                  <c:v>65.851589186944636</c:v>
                </c:pt>
                <c:pt idx="792">
                  <c:v>65.936855778242062</c:v>
                </c:pt>
                <c:pt idx="793">
                  <c:v>62.820301441909287</c:v>
                </c:pt>
                <c:pt idx="794">
                  <c:v>61.759356965383581</c:v>
                </c:pt>
                <c:pt idx="795">
                  <c:v>62.035890892325945</c:v>
                </c:pt>
                <c:pt idx="796">
                  <c:v>62.673903934886923</c:v>
                </c:pt>
                <c:pt idx="797">
                  <c:v>64.117250406743679</c:v>
                </c:pt>
                <c:pt idx="798">
                  <c:v>65.299476631479862</c:v>
                </c:pt>
                <c:pt idx="799">
                  <c:v>67.41404388360283</c:v>
                </c:pt>
                <c:pt idx="800">
                  <c:v>69.529931983969007</c:v>
                </c:pt>
                <c:pt idx="801">
                  <c:v>74.654801799958889</c:v>
                </c:pt>
                <c:pt idx="802">
                  <c:v>74.099989441667319</c:v>
                </c:pt>
                <c:pt idx="803">
                  <c:v>73.721220046692338</c:v>
                </c:pt>
                <c:pt idx="804">
                  <c:v>69.295988839881431</c:v>
                </c:pt>
                <c:pt idx="805">
                  <c:v>66.748129333576941</c:v>
                </c:pt>
                <c:pt idx="806">
                  <c:v>69.588634897524926</c:v>
                </c:pt>
                <c:pt idx="807">
                  <c:v>68.658728964507063</c:v>
                </c:pt>
                <c:pt idx="808">
                  <c:v>69.896320861609112</c:v>
                </c:pt>
                <c:pt idx="809">
                  <c:v>69.701887711761813</c:v>
                </c:pt>
                <c:pt idx="810">
                  <c:v>69.739085979142672</c:v>
                </c:pt>
                <c:pt idx="811">
                  <c:v>69.052083933797363</c:v>
                </c:pt>
                <c:pt idx="812">
                  <c:v>66.973000690290093</c:v>
                </c:pt>
                <c:pt idx="813">
                  <c:v>64.735750292060388</c:v>
                </c:pt>
                <c:pt idx="814">
                  <c:v>63.788363257991399</c:v>
                </c:pt>
                <c:pt idx="815">
                  <c:v>64.589722524926103</c:v>
                </c:pt>
                <c:pt idx="816">
                  <c:v>63.813071698660082</c:v>
                </c:pt>
                <c:pt idx="817">
                  <c:v>60.651777563094136</c:v>
                </c:pt>
                <c:pt idx="818">
                  <c:v>59.533469419963765</c:v>
                </c:pt>
                <c:pt idx="819">
                  <c:v>59.351449830173394</c:v>
                </c:pt>
                <c:pt idx="820">
                  <c:v>59.023307373524773</c:v>
                </c:pt>
                <c:pt idx="821">
                  <c:v>59.932116533078194</c:v>
                </c:pt>
                <c:pt idx="822">
                  <c:v>61.18247927912735</c:v>
                </c:pt>
                <c:pt idx="823">
                  <c:v>61.597333592362624</c:v>
                </c:pt>
                <c:pt idx="824">
                  <c:v>61.246877862581307</c:v>
                </c:pt>
                <c:pt idx="825">
                  <c:v>62.841387703846515</c:v>
                </c:pt>
                <c:pt idx="826">
                  <c:v>63.058221953535323</c:v>
                </c:pt>
                <c:pt idx="827">
                  <c:v>63.554392988587693</c:v>
                </c:pt>
                <c:pt idx="828">
                  <c:v>61.710122332674374</c:v>
                </c:pt>
                <c:pt idx="829">
                  <c:v>60.731832592545018</c:v>
                </c:pt>
                <c:pt idx="830">
                  <c:v>62.198708800837657</c:v>
                </c:pt>
                <c:pt idx="831">
                  <c:v>61.621473336783048</c:v>
                </c:pt>
                <c:pt idx="832">
                  <c:v>61.275392705435216</c:v>
                </c:pt>
                <c:pt idx="833">
                  <c:v>59.940531763150737</c:v>
                </c:pt>
                <c:pt idx="834">
                  <c:v>59.652113452653559</c:v>
                </c:pt>
                <c:pt idx="835">
                  <c:v>59.817807462889753</c:v>
                </c:pt>
                <c:pt idx="836">
                  <c:v>59.459259692596483</c:v>
                </c:pt>
                <c:pt idx="837">
                  <c:v>59.58323230388595</c:v>
                </c:pt>
                <c:pt idx="838">
                  <c:v>59.872990669447177</c:v>
                </c:pt>
                <c:pt idx="839">
                  <c:v>60.9488660470887</c:v>
                </c:pt>
                <c:pt idx="840">
                  <c:v>61.117386222729301</c:v>
                </c:pt>
                <c:pt idx="841">
                  <c:v>57.951010736531614</c:v>
                </c:pt>
                <c:pt idx="842">
                  <c:v>55.599898818152226</c:v>
                </c:pt>
                <c:pt idx="843">
                  <c:v>54.471532390012733</c:v>
                </c:pt>
                <c:pt idx="844">
                  <c:v>54.454817930418933</c:v>
                </c:pt>
                <c:pt idx="845">
                  <c:v>54.436557461144069</c:v>
                </c:pt>
                <c:pt idx="846">
                  <c:v>54.900148059079456</c:v>
                </c:pt>
                <c:pt idx="847">
                  <c:v>55.093716635310102</c:v>
                </c:pt>
                <c:pt idx="848">
                  <c:v>55.13787318721397</c:v>
                </c:pt>
                <c:pt idx="849">
                  <c:v>55.433713916767758</c:v>
                </c:pt>
                <c:pt idx="850">
                  <c:v>56.00339736875727</c:v>
                </c:pt>
                <c:pt idx="851">
                  <c:v>56.069665214081624</c:v>
                </c:pt>
                <c:pt idx="852">
                  <c:v>55.885081153083974</c:v>
                </c:pt>
                <c:pt idx="853">
                  <c:v>55.950624931363507</c:v>
                </c:pt>
                <c:pt idx="854">
                  <c:v>55.975215644139794</c:v>
                </c:pt>
                <c:pt idx="855">
                  <c:v>56.007304297143882</c:v>
                </c:pt>
                <c:pt idx="856">
                  <c:v>55.941042925813171</c:v>
                </c:pt>
                <c:pt idx="857">
                  <c:v>56.905576801237544</c:v>
                </c:pt>
                <c:pt idx="858">
                  <c:v>58.424636867060343</c:v>
                </c:pt>
                <c:pt idx="859">
                  <c:v>59.70614095083792</c:v>
                </c:pt>
                <c:pt idx="860">
                  <c:v>59.004091017927891</c:v>
                </c:pt>
                <c:pt idx="861">
                  <c:v>57.186137019877179</c:v>
                </c:pt>
                <c:pt idx="862">
                  <c:v>58.15546635178837</c:v>
                </c:pt>
                <c:pt idx="863">
                  <c:v>59.999358049266924</c:v>
                </c:pt>
                <c:pt idx="864">
                  <c:v>58.750827172698955</c:v>
                </c:pt>
                <c:pt idx="865">
                  <c:v>57.64443300722413</c:v>
                </c:pt>
                <c:pt idx="866">
                  <c:v>57.773653709078772</c:v>
                </c:pt>
                <c:pt idx="867">
                  <c:v>57.241540023013663</c:v>
                </c:pt>
                <c:pt idx="868">
                  <c:v>58.123530631100465</c:v>
                </c:pt>
                <c:pt idx="869">
                  <c:v>59.556045460063302</c:v>
                </c:pt>
                <c:pt idx="870">
                  <c:v>61.482972486781115</c:v>
                </c:pt>
                <c:pt idx="871">
                  <c:v>64.341504911767061</c:v>
                </c:pt>
                <c:pt idx="872">
                  <c:v>67.089835419038366</c:v>
                </c:pt>
                <c:pt idx="873">
                  <c:v>72.970412160547724</c:v>
                </c:pt>
                <c:pt idx="874">
                  <c:v>73.398859418907776</c:v>
                </c:pt>
                <c:pt idx="875">
                  <c:v>73.026844663021095</c:v>
                </c:pt>
                <c:pt idx="876">
                  <c:v>69.665387026539022</c:v>
                </c:pt>
                <c:pt idx="877">
                  <c:v>67.262553378012939</c:v>
                </c:pt>
                <c:pt idx="878">
                  <c:v>70.520595981589466</c:v>
                </c:pt>
                <c:pt idx="879">
                  <c:v>69.927746271188113</c:v>
                </c:pt>
                <c:pt idx="880">
                  <c:v>70.431041993309847</c:v>
                </c:pt>
                <c:pt idx="881">
                  <c:v>71.318805646074622</c:v>
                </c:pt>
                <c:pt idx="882">
                  <c:v>71.118995578340474</c:v>
                </c:pt>
                <c:pt idx="883">
                  <c:v>70.482224032396815</c:v>
                </c:pt>
                <c:pt idx="884">
                  <c:v>68.541341012850268</c:v>
                </c:pt>
                <c:pt idx="885">
                  <c:v>66.549749639633461</c:v>
                </c:pt>
                <c:pt idx="886">
                  <c:v>65.575170184753404</c:v>
                </c:pt>
                <c:pt idx="887">
                  <c:v>65.731642960285413</c:v>
                </c:pt>
                <c:pt idx="888">
                  <c:v>65.613284972251577</c:v>
                </c:pt>
                <c:pt idx="889">
                  <c:v>63.809112287893001</c:v>
                </c:pt>
                <c:pt idx="890">
                  <c:v>62.004939603534439</c:v>
                </c:pt>
                <c:pt idx="891">
                  <c:v>62.310685341323065</c:v>
                </c:pt>
                <c:pt idx="892">
                  <c:v>62.551294588671148</c:v>
                </c:pt>
                <c:pt idx="893">
                  <c:v>63.744461245455987</c:v>
                </c:pt>
                <c:pt idx="894">
                  <c:v>65.512868794414345</c:v>
                </c:pt>
                <c:pt idx="895">
                  <c:v>68.606722055395252</c:v>
                </c:pt>
                <c:pt idx="896">
                  <c:v>70.403692722855808</c:v>
                </c:pt>
                <c:pt idx="897">
                  <c:v>75.738932479120237</c:v>
                </c:pt>
                <c:pt idx="898">
                  <c:v>75.954930081550344</c:v>
                </c:pt>
                <c:pt idx="899">
                  <c:v>75.372472449168725</c:v>
                </c:pt>
                <c:pt idx="900">
                  <c:v>70.314957963973725</c:v>
                </c:pt>
                <c:pt idx="901">
                  <c:v>68.67006283940222</c:v>
                </c:pt>
                <c:pt idx="902">
                  <c:v>70.800603716743808</c:v>
                </c:pt>
                <c:pt idx="903">
                  <c:v>70.542539358262246</c:v>
                </c:pt>
                <c:pt idx="904">
                  <c:v>71.190324578547674</c:v>
                </c:pt>
                <c:pt idx="905">
                  <c:v>71.44179583059757</c:v>
                </c:pt>
                <c:pt idx="906">
                  <c:v>71.207072208141312</c:v>
                </c:pt>
                <c:pt idx="907">
                  <c:v>70.986308989799525</c:v>
                </c:pt>
                <c:pt idx="908">
                  <c:v>68.834857379690973</c:v>
                </c:pt>
                <c:pt idx="909">
                  <c:v>66.798890583280382</c:v>
                </c:pt>
                <c:pt idx="910">
                  <c:v>65.76969698780276</c:v>
                </c:pt>
                <c:pt idx="911">
                  <c:v>65.855661317830126</c:v>
                </c:pt>
                <c:pt idx="912">
                  <c:v>65.273831573938779</c:v>
                </c:pt>
                <c:pt idx="913">
                  <c:v>62.228756488205057</c:v>
                </c:pt>
                <c:pt idx="914">
                  <c:v>62.523003765795806</c:v>
                </c:pt>
                <c:pt idx="915">
                  <c:v>62.564412518023516</c:v>
                </c:pt>
                <c:pt idx="916">
                  <c:v>62.638559789383223</c:v>
                </c:pt>
                <c:pt idx="917">
                  <c:v>63.27583773011915</c:v>
                </c:pt>
                <c:pt idx="918">
                  <c:v>65.524183865534894</c:v>
                </c:pt>
                <c:pt idx="919">
                  <c:v>67.16274837588324</c:v>
                </c:pt>
                <c:pt idx="920">
                  <c:v>69.767981719902082</c:v>
                </c:pt>
                <c:pt idx="921">
                  <c:v>74.853805433751489</c:v>
                </c:pt>
                <c:pt idx="922">
                  <c:v>75.206003877969792</c:v>
                </c:pt>
                <c:pt idx="923">
                  <c:v>75.380572629396823</c:v>
                </c:pt>
                <c:pt idx="924">
                  <c:v>71.525980421490047</c:v>
                </c:pt>
                <c:pt idx="925">
                  <c:v>69.620674660714997</c:v>
                </c:pt>
                <c:pt idx="926">
                  <c:v>72.118170494669656</c:v>
                </c:pt>
                <c:pt idx="927">
                  <c:v>71.582760686213845</c:v>
                </c:pt>
                <c:pt idx="928">
                  <c:v>71.957907284251093</c:v>
                </c:pt>
                <c:pt idx="929">
                  <c:v>71.589699732601574</c:v>
                </c:pt>
                <c:pt idx="930">
                  <c:v>70.53127542957013</c:v>
                </c:pt>
                <c:pt idx="931">
                  <c:v>70.113815179849865</c:v>
                </c:pt>
                <c:pt idx="932">
                  <c:v>68.112628208625495</c:v>
                </c:pt>
                <c:pt idx="933">
                  <c:v>66.015555189386589</c:v>
                </c:pt>
                <c:pt idx="934">
                  <c:v>64.951274297966179</c:v>
                </c:pt>
                <c:pt idx="935">
                  <c:v>65.191061387517991</c:v>
                </c:pt>
                <c:pt idx="936">
                  <c:v>64.902943885897528</c:v>
                </c:pt>
                <c:pt idx="937">
                  <c:v>63.956551117447503</c:v>
                </c:pt>
                <c:pt idx="938">
                  <c:v>62.861523044304732</c:v>
                </c:pt>
                <c:pt idx="939">
                  <c:v>62.276849655529233</c:v>
                </c:pt>
                <c:pt idx="940">
                  <c:v>62.430722878667375</c:v>
                </c:pt>
                <c:pt idx="941">
                  <c:v>63.45803380467315</c:v>
                </c:pt>
                <c:pt idx="942">
                  <c:v>64.712669982505247</c:v>
                </c:pt>
                <c:pt idx="943">
                  <c:v>66.593185704432187</c:v>
                </c:pt>
                <c:pt idx="944">
                  <c:v>69.835024402967818</c:v>
                </c:pt>
                <c:pt idx="945">
                  <c:v>75.136784744106421</c:v>
                </c:pt>
                <c:pt idx="946">
                  <c:v>75.454313662454027</c:v>
                </c:pt>
                <c:pt idx="947">
                  <c:v>75.022929418141331</c:v>
                </c:pt>
                <c:pt idx="948">
                  <c:v>70.915662376199435</c:v>
                </c:pt>
                <c:pt idx="949">
                  <c:v>69.009097483765601</c:v>
                </c:pt>
                <c:pt idx="950">
                  <c:v>72.419261193650868</c:v>
                </c:pt>
                <c:pt idx="951">
                  <c:v>71.809127123319385</c:v>
                </c:pt>
                <c:pt idx="952">
                  <c:v>72.993995259701933</c:v>
                </c:pt>
                <c:pt idx="953">
                  <c:v>73.777731898771293</c:v>
                </c:pt>
                <c:pt idx="954">
                  <c:v>73.193681681127615</c:v>
                </c:pt>
                <c:pt idx="955">
                  <c:v>72.435381585285057</c:v>
                </c:pt>
                <c:pt idx="956">
                  <c:v>70.402396689736321</c:v>
                </c:pt>
                <c:pt idx="957">
                  <c:v>67.855713546157787</c:v>
                </c:pt>
                <c:pt idx="958">
                  <c:v>66.623286353491935</c:v>
                </c:pt>
                <c:pt idx="959">
                  <c:v>66.871142114953926</c:v>
                </c:pt>
                <c:pt idx="960">
                  <c:v>66.117987056102422</c:v>
                </c:pt>
                <c:pt idx="961">
                  <c:v>62.290120951558414</c:v>
                </c:pt>
                <c:pt idx="962">
                  <c:v>61.777156815415495</c:v>
                </c:pt>
                <c:pt idx="963">
                  <c:v>61.832280340822656</c:v>
                </c:pt>
                <c:pt idx="964">
                  <c:v>62.776312096624025</c:v>
                </c:pt>
                <c:pt idx="965">
                  <c:v>63.181785182963509</c:v>
                </c:pt>
                <c:pt idx="966">
                  <c:v>64.712208809705032</c:v>
                </c:pt>
                <c:pt idx="967">
                  <c:v>67.60417644604685</c:v>
                </c:pt>
                <c:pt idx="968">
                  <c:v>70.903249060596622</c:v>
                </c:pt>
                <c:pt idx="969">
                  <c:v>75.586108269222706</c:v>
                </c:pt>
                <c:pt idx="970">
                  <c:v>75.922271527199769</c:v>
                </c:pt>
                <c:pt idx="971">
                  <c:v>75.494258961803908</c:v>
                </c:pt>
                <c:pt idx="972">
                  <c:v>71.696985196489464</c:v>
                </c:pt>
                <c:pt idx="973">
                  <c:v>70.43358692232944</c:v>
                </c:pt>
                <c:pt idx="974">
                  <c:v>72.664153057993957</c:v>
                </c:pt>
                <c:pt idx="975">
                  <c:v>72.411294680329945</c:v>
                </c:pt>
                <c:pt idx="976">
                  <c:v>72.356367061667328</c:v>
                </c:pt>
                <c:pt idx="977">
                  <c:v>72.74152687525293</c:v>
                </c:pt>
                <c:pt idx="978">
                  <c:v>72.340450281123054</c:v>
                </c:pt>
                <c:pt idx="979">
                  <c:v>70.845829536225381</c:v>
                </c:pt>
                <c:pt idx="980">
                  <c:v>69.272620759339375</c:v>
                </c:pt>
                <c:pt idx="981">
                  <c:v>67.132389643880444</c:v>
                </c:pt>
                <c:pt idx="982">
                  <c:v>65.8561503584001</c:v>
                </c:pt>
                <c:pt idx="983">
                  <c:v>66.585084229203346</c:v>
                </c:pt>
                <c:pt idx="984">
                  <c:v>65.748240802131804</c:v>
                </c:pt>
                <c:pt idx="985">
                  <c:v>61.722279661376696</c:v>
                </c:pt>
                <c:pt idx="986">
                  <c:v>60.208868284804403</c:v>
                </c:pt>
                <c:pt idx="987">
                  <c:v>60.161871789172977</c:v>
                </c:pt>
                <c:pt idx="988">
                  <c:v>60.750366773664418</c:v>
                </c:pt>
                <c:pt idx="989">
                  <c:v>60.544755207600772</c:v>
                </c:pt>
                <c:pt idx="990">
                  <c:v>61.388129162869348</c:v>
                </c:pt>
                <c:pt idx="991">
                  <c:v>62.096760395683106</c:v>
                </c:pt>
                <c:pt idx="992">
                  <c:v>61.456476631926286</c:v>
                </c:pt>
                <c:pt idx="993">
                  <c:v>63.201609260595859</c:v>
                </c:pt>
                <c:pt idx="994">
                  <c:v>63.870884978011411</c:v>
                </c:pt>
                <c:pt idx="995">
                  <c:v>64.179877267541698</c:v>
                </c:pt>
                <c:pt idx="996">
                  <c:v>61.663188384973346</c:v>
                </c:pt>
                <c:pt idx="997">
                  <c:v>59.574873640698982</c:v>
                </c:pt>
                <c:pt idx="998">
                  <c:v>60.233175203518904</c:v>
                </c:pt>
                <c:pt idx="999">
                  <c:v>59.15970612213669</c:v>
                </c:pt>
                <c:pt idx="1000">
                  <c:v>58.962754307945794</c:v>
                </c:pt>
                <c:pt idx="1001">
                  <c:v>58.805137755826138</c:v>
                </c:pt>
                <c:pt idx="1002">
                  <c:v>60.396901862143395</c:v>
                </c:pt>
                <c:pt idx="1003">
                  <c:v>61.178694517192653</c:v>
                </c:pt>
                <c:pt idx="1004">
                  <c:v>60.8789117477614</c:v>
                </c:pt>
                <c:pt idx="1005">
                  <c:v>60.74136752451485</c:v>
                </c:pt>
                <c:pt idx="1006">
                  <c:v>60.658644167220444</c:v>
                </c:pt>
                <c:pt idx="1007">
                  <c:v>61.934523391983717</c:v>
                </c:pt>
                <c:pt idx="1008">
                  <c:v>61.596810520142533</c:v>
                </c:pt>
                <c:pt idx="1009">
                  <c:v>58.204893313322714</c:v>
                </c:pt>
                <c:pt idx="1010">
                  <c:v>57.442278664877612</c:v>
                </c:pt>
                <c:pt idx="1011">
                  <c:v>56.396218538130121</c:v>
                </c:pt>
                <c:pt idx="1012">
                  <c:v>55.724596049033643</c:v>
                </c:pt>
                <c:pt idx="1013">
                  <c:v>56.336920906083769</c:v>
                </c:pt>
                <c:pt idx="1014">
                  <c:v>56.865650675373885</c:v>
                </c:pt>
                <c:pt idx="1015">
                  <c:v>56.63561850023693</c:v>
                </c:pt>
                <c:pt idx="1016">
                  <c:v>56.808657121399321</c:v>
                </c:pt>
                <c:pt idx="1017">
                  <c:v>56.503271780704686</c:v>
                </c:pt>
                <c:pt idx="1018">
                  <c:v>56.708958905314745</c:v>
                </c:pt>
                <c:pt idx="1019">
                  <c:v>56.657275464562446</c:v>
                </c:pt>
                <c:pt idx="1020">
                  <c:v>55.78284556080402</c:v>
                </c:pt>
                <c:pt idx="1021">
                  <c:v>55.227694414354616</c:v>
                </c:pt>
                <c:pt idx="1022">
                  <c:v>55.307087402448175</c:v>
                </c:pt>
                <c:pt idx="1023">
                  <c:v>53.402608915833532</c:v>
                </c:pt>
                <c:pt idx="1024">
                  <c:v>53.097727074867088</c:v>
                </c:pt>
                <c:pt idx="1025">
                  <c:v>54.924355466784249</c:v>
                </c:pt>
                <c:pt idx="1026">
                  <c:v>57.5188445026793</c:v>
                </c:pt>
                <c:pt idx="1027">
                  <c:v>59.87562440905289</c:v>
                </c:pt>
                <c:pt idx="1028">
                  <c:v>59.921636381875246</c:v>
                </c:pt>
                <c:pt idx="1029">
                  <c:v>59.367191729047782</c:v>
                </c:pt>
                <c:pt idx="1030">
                  <c:v>59.959816923491339</c:v>
                </c:pt>
                <c:pt idx="1031">
                  <c:v>60.824774751303337</c:v>
                </c:pt>
                <c:pt idx="1032">
                  <c:v>59.920995671665324</c:v>
                </c:pt>
                <c:pt idx="1033">
                  <c:v>58.228239693005762</c:v>
                </c:pt>
                <c:pt idx="1034">
                  <c:v>57.599846662550057</c:v>
                </c:pt>
                <c:pt idx="1035">
                  <c:v>57.363877197849931</c:v>
                </c:pt>
                <c:pt idx="1036">
                  <c:v>57.228681255434942</c:v>
                </c:pt>
                <c:pt idx="1037">
                  <c:v>59.200525987417926</c:v>
                </c:pt>
                <c:pt idx="1038">
                  <c:v>61.573518148657904</c:v>
                </c:pt>
                <c:pt idx="1039">
                  <c:v>64.655231992756597</c:v>
                </c:pt>
                <c:pt idx="1040">
                  <c:v>68.294922959812723</c:v>
                </c:pt>
                <c:pt idx="1041">
                  <c:v>73.826173535444596</c:v>
                </c:pt>
                <c:pt idx="1042">
                  <c:v>74.617564565378999</c:v>
                </c:pt>
                <c:pt idx="1043">
                  <c:v>74.389237555717983</c:v>
                </c:pt>
                <c:pt idx="1044">
                  <c:v>70.788735177250516</c:v>
                </c:pt>
                <c:pt idx="1045">
                  <c:v>68.478840881311044</c:v>
                </c:pt>
                <c:pt idx="1046">
                  <c:v>71.713363086195045</c:v>
                </c:pt>
                <c:pt idx="1047">
                  <c:v>71.525218655983295</c:v>
                </c:pt>
                <c:pt idx="1048">
                  <c:v>72.096506379556033</c:v>
                </c:pt>
                <c:pt idx="1049">
                  <c:v>71.919399049865859</c:v>
                </c:pt>
                <c:pt idx="1050">
                  <c:v>71.181312195544905</c:v>
                </c:pt>
                <c:pt idx="1051">
                  <c:v>70.692158507959462</c:v>
                </c:pt>
                <c:pt idx="1052">
                  <c:v>68.006800711539711</c:v>
                </c:pt>
                <c:pt idx="1053">
                  <c:v>65.53915912497223</c:v>
                </c:pt>
                <c:pt idx="1054">
                  <c:v>64.790819623403181</c:v>
                </c:pt>
                <c:pt idx="1055">
                  <c:v>65.374071852894161</c:v>
                </c:pt>
                <c:pt idx="1056">
                  <c:v>64.743868844732916</c:v>
                </c:pt>
                <c:pt idx="1057">
                  <c:v>61.716058514112859</c:v>
                </c:pt>
                <c:pt idx="1058">
                  <c:v>61.658581559185478</c:v>
                </c:pt>
                <c:pt idx="1059">
                  <c:v>61.955703244494273</c:v>
                </c:pt>
                <c:pt idx="1060">
                  <c:v>62.144541747634293</c:v>
                </c:pt>
                <c:pt idx="1061">
                  <c:v>63.134937026537166</c:v>
                </c:pt>
                <c:pt idx="1062">
                  <c:v>65.053022113362545</c:v>
                </c:pt>
                <c:pt idx="1063">
                  <c:v>67.753285348274062</c:v>
                </c:pt>
                <c:pt idx="1064">
                  <c:v>69.534162687797988</c:v>
                </c:pt>
                <c:pt idx="1065">
                  <c:v>74.239146969177867</c:v>
                </c:pt>
                <c:pt idx="1066">
                  <c:v>74.202039760956993</c:v>
                </c:pt>
                <c:pt idx="1067">
                  <c:v>73.231790488591088</c:v>
                </c:pt>
                <c:pt idx="1068">
                  <c:v>68.207236539397073</c:v>
                </c:pt>
                <c:pt idx="1069">
                  <c:v>67.776645227481367</c:v>
                </c:pt>
                <c:pt idx="1070">
                  <c:v>69.385231998685668</c:v>
                </c:pt>
                <c:pt idx="1071">
                  <c:v>68.526472290963383</c:v>
                </c:pt>
                <c:pt idx="1072">
                  <c:v>68.693874614274847</c:v>
                </c:pt>
                <c:pt idx="1073">
                  <c:v>69.200083616360388</c:v>
                </c:pt>
                <c:pt idx="1074">
                  <c:v>69.589348361119718</c:v>
                </c:pt>
                <c:pt idx="1075">
                  <c:v>69.879461730632187</c:v>
                </c:pt>
                <c:pt idx="1076">
                  <c:v>67.582848469491253</c:v>
                </c:pt>
                <c:pt idx="1077">
                  <c:v>66.346075770472339</c:v>
                </c:pt>
                <c:pt idx="1078">
                  <c:v>65.546243860965234</c:v>
                </c:pt>
                <c:pt idx="1079">
                  <c:v>65.371180581882371</c:v>
                </c:pt>
                <c:pt idx="1080">
                  <c:v>64.955330986826269</c:v>
                </c:pt>
                <c:pt idx="1081">
                  <c:v>62.234185750588097</c:v>
                </c:pt>
                <c:pt idx="1082">
                  <c:v>61.76715596298277</c:v>
                </c:pt>
                <c:pt idx="1083">
                  <c:v>61.968943527174638</c:v>
                </c:pt>
                <c:pt idx="1084">
                  <c:v>62.05551256093618</c:v>
                </c:pt>
                <c:pt idx="1085">
                  <c:v>63.306682112658756</c:v>
                </c:pt>
                <c:pt idx="1086">
                  <c:v>64.772931360780689</c:v>
                </c:pt>
                <c:pt idx="1087">
                  <c:v>67.567696417197268</c:v>
                </c:pt>
                <c:pt idx="1088">
                  <c:v>69.23185056067058</c:v>
                </c:pt>
                <c:pt idx="1089">
                  <c:v>72.842361128224823</c:v>
                </c:pt>
                <c:pt idx="1090">
                  <c:v>73.082230402847969</c:v>
                </c:pt>
                <c:pt idx="1091">
                  <c:v>72.55262600701802</c:v>
                </c:pt>
                <c:pt idx="1092">
                  <c:v>67.497350428628238</c:v>
                </c:pt>
                <c:pt idx="1093">
                  <c:v>67.131062170122462</c:v>
                </c:pt>
                <c:pt idx="1094">
                  <c:v>68.362828246720156</c:v>
                </c:pt>
                <c:pt idx="1095">
                  <c:v>67.910305551535714</c:v>
                </c:pt>
                <c:pt idx="1096">
                  <c:v>67.96773974921507</c:v>
                </c:pt>
                <c:pt idx="1097">
                  <c:v>68.085321109537716</c:v>
                </c:pt>
                <c:pt idx="1098">
                  <c:v>67.419136883180542</c:v>
                </c:pt>
                <c:pt idx="1099">
                  <c:v>67.819460494979609</c:v>
                </c:pt>
                <c:pt idx="1100">
                  <c:v>66.764694252908015</c:v>
                </c:pt>
                <c:pt idx="1101">
                  <c:v>65.575258595323689</c:v>
                </c:pt>
                <c:pt idx="1102">
                  <c:v>65.52123442656405</c:v>
                </c:pt>
                <c:pt idx="1103">
                  <c:v>65.846491195250152</c:v>
                </c:pt>
                <c:pt idx="1104">
                  <c:v>64.656121291594374</c:v>
                </c:pt>
                <c:pt idx="1105">
                  <c:v>61.543179086120553</c:v>
                </c:pt>
                <c:pt idx="1106">
                  <c:v>61.333827363928265</c:v>
                </c:pt>
                <c:pt idx="1107">
                  <c:v>60.937627827495042</c:v>
                </c:pt>
                <c:pt idx="1108">
                  <c:v>61.330526710045064</c:v>
                </c:pt>
                <c:pt idx="1109">
                  <c:v>62.139259377934444</c:v>
                </c:pt>
                <c:pt idx="1110">
                  <c:v>62.888714511542716</c:v>
                </c:pt>
                <c:pt idx="1111">
                  <c:v>64.08860923464681</c:v>
                </c:pt>
                <c:pt idx="1112">
                  <c:v>66.652125986979925</c:v>
                </c:pt>
                <c:pt idx="1113">
                  <c:v>71.303938835374495</c:v>
                </c:pt>
                <c:pt idx="1114">
                  <c:v>71.201086303522501</c:v>
                </c:pt>
                <c:pt idx="1115">
                  <c:v>70.062062039368939</c:v>
                </c:pt>
                <c:pt idx="1116">
                  <c:v>65.900791513324549</c:v>
                </c:pt>
                <c:pt idx="1117">
                  <c:v>65.403129036407648</c:v>
                </c:pt>
                <c:pt idx="1118">
                  <c:v>67.098504204602037</c:v>
                </c:pt>
                <c:pt idx="1119">
                  <c:v>67.088388026392209</c:v>
                </c:pt>
                <c:pt idx="1120">
                  <c:v>67.347714324724549</c:v>
                </c:pt>
                <c:pt idx="1121">
                  <c:v>67.328646217420058</c:v>
                </c:pt>
                <c:pt idx="1122">
                  <c:v>66.574288594805452</c:v>
                </c:pt>
                <c:pt idx="1123">
                  <c:v>66.430779922334821</c:v>
                </c:pt>
                <c:pt idx="1124">
                  <c:v>65.057912825135034</c:v>
                </c:pt>
                <c:pt idx="1125">
                  <c:v>63.974236692248965</c:v>
                </c:pt>
                <c:pt idx="1126">
                  <c:v>63.443849813930605</c:v>
                </c:pt>
                <c:pt idx="1127">
                  <c:v>63.382909099673867</c:v>
                </c:pt>
                <c:pt idx="1128">
                  <c:v>62.116672300024248</c:v>
                </c:pt>
                <c:pt idx="1129">
                  <c:v>58.117689921117829</c:v>
                </c:pt>
                <c:pt idx="1130">
                  <c:v>58.148392528348516</c:v>
                </c:pt>
                <c:pt idx="1131">
                  <c:v>58.112415749722288</c:v>
                </c:pt>
                <c:pt idx="1132">
                  <c:v>58.339545773618809</c:v>
                </c:pt>
                <c:pt idx="1133">
                  <c:v>59.233573884452696</c:v>
                </c:pt>
                <c:pt idx="1134">
                  <c:v>60.273528097790624</c:v>
                </c:pt>
                <c:pt idx="1135">
                  <c:v>60.900010063711136</c:v>
                </c:pt>
                <c:pt idx="1136">
                  <c:v>64.210257579186589</c:v>
                </c:pt>
                <c:pt idx="1137">
                  <c:v>69.417950851382614</c:v>
                </c:pt>
                <c:pt idx="1138">
                  <c:v>69.499371056083817</c:v>
                </c:pt>
                <c:pt idx="1139">
                  <c:v>68.475117126841738</c:v>
                </c:pt>
                <c:pt idx="1140">
                  <c:v>64.373778715534399</c:v>
                </c:pt>
                <c:pt idx="1141">
                  <c:v>63.553037245023866</c:v>
                </c:pt>
                <c:pt idx="1142">
                  <c:v>65.36818696742553</c:v>
                </c:pt>
                <c:pt idx="1143">
                  <c:v>64.945202108113733</c:v>
                </c:pt>
                <c:pt idx="1144">
                  <c:v>65.754432446207602</c:v>
                </c:pt>
                <c:pt idx="1145">
                  <c:v>66.351142936704235</c:v>
                </c:pt>
                <c:pt idx="1146">
                  <c:v>66.414089473792444</c:v>
                </c:pt>
                <c:pt idx="1147">
                  <c:v>67.3511098318573</c:v>
                </c:pt>
                <c:pt idx="1148">
                  <c:v>65.412646950532135</c:v>
                </c:pt>
                <c:pt idx="1149">
                  <c:v>63.641704366885207</c:v>
                </c:pt>
                <c:pt idx="1150">
                  <c:v>62.956020705039052</c:v>
                </c:pt>
                <c:pt idx="1151">
                  <c:v>63.42313057864272</c:v>
                </c:pt>
                <c:pt idx="1152">
                  <c:v>62.91652754479847</c:v>
                </c:pt>
                <c:pt idx="1153">
                  <c:v>58.900143938709654</c:v>
                </c:pt>
                <c:pt idx="1154">
                  <c:v>57.070206601671998</c:v>
                </c:pt>
                <c:pt idx="1155">
                  <c:v>57.341834403100442</c:v>
                </c:pt>
                <c:pt idx="1156">
                  <c:v>56.735650973996975</c:v>
                </c:pt>
                <c:pt idx="1157">
                  <c:v>57.102915465084671</c:v>
                </c:pt>
                <c:pt idx="1158">
                  <c:v>56.984434909572926</c:v>
                </c:pt>
                <c:pt idx="1159">
                  <c:v>58.114921712553013</c:v>
                </c:pt>
                <c:pt idx="1160">
                  <c:v>59.235524867739734</c:v>
                </c:pt>
                <c:pt idx="1161">
                  <c:v>60.22981594731602</c:v>
                </c:pt>
                <c:pt idx="1162">
                  <c:v>60.544448508591913</c:v>
                </c:pt>
                <c:pt idx="1163">
                  <c:v>60.406657269507036</c:v>
                </c:pt>
                <c:pt idx="1164">
                  <c:v>58.277823194069796</c:v>
                </c:pt>
                <c:pt idx="1165">
                  <c:v>57.621306858480771</c:v>
                </c:pt>
                <c:pt idx="1166">
                  <c:v>57.8429603928723</c:v>
                </c:pt>
                <c:pt idx="1167">
                  <c:v>57.177321405269211</c:v>
                </c:pt>
                <c:pt idx="1168">
                  <c:v>57.463891235526667</c:v>
                </c:pt>
                <c:pt idx="1169">
                  <c:v>57.191927790509318</c:v>
                </c:pt>
                <c:pt idx="1170">
                  <c:v>58.649429520658174</c:v>
                </c:pt>
                <c:pt idx="1171">
                  <c:v>60.102398288548997</c:v>
                </c:pt>
                <c:pt idx="1172">
                  <c:v>59.046334042572816</c:v>
                </c:pt>
                <c:pt idx="1173">
                  <c:v>58.355814383241139</c:v>
                </c:pt>
                <c:pt idx="1174">
                  <c:v>58.939187145786065</c:v>
                </c:pt>
                <c:pt idx="1175">
                  <c:v>59.436996021427206</c:v>
                </c:pt>
                <c:pt idx="1176">
                  <c:v>59.44819752643626</c:v>
                </c:pt>
                <c:pt idx="1177">
                  <c:v>56.933116306494441</c:v>
                </c:pt>
                <c:pt idx="1178">
                  <c:v>55.67609288265205</c:v>
                </c:pt>
                <c:pt idx="1179">
                  <c:v>55.559641455944828</c:v>
                </c:pt>
                <c:pt idx="1180">
                  <c:v>55.552915855379723</c:v>
                </c:pt>
                <c:pt idx="1181">
                  <c:v>55.629107084413754</c:v>
                </c:pt>
                <c:pt idx="1182">
                  <c:v>55.959863645547443</c:v>
                </c:pt>
                <c:pt idx="1183">
                  <c:v>55.745686318200207</c:v>
                </c:pt>
                <c:pt idx="1184">
                  <c:v>54.713156064383909</c:v>
                </c:pt>
                <c:pt idx="1185">
                  <c:v>54.119710993042446</c:v>
                </c:pt>
                <c:pt idx="1186">
                  <c:v>55.231435155354902</c:v>
                </c:pt>
                <c:pt idx="1187">
                  <c:v>54.980598629439676</c:v>
                </c:pt>
                <c:pt idx="1188">
                  <c:v>55.046753894550157</c:v>
                </c:pt>
                <c:pt idx="1189">
                  <c:v>55.307797749758009</c:v>
                </c:pt>
                <c:pt idx="1190">
                  <c:v>55.059312497722125</c:v>
                </c:pt>
                <c:pt idx="1191">
                  <c:v>55.897361233109848</c:v>
                </c:pt>
                <c:pt idx="1192">
                  <c:v>56.095560095652978</c:v>
                </c:pt>
                <c:pt idx="1193">
                  <c:v>56.414824084700655</c:v>
                </c:pt>
                <c:pt idx="1194">
                  <c:v>56.749557399207106</c:v>
                </c:pt>
                <c:pt idx="1195">
                  <c:v>57.230034901946084</c:v>
                </c:pt>
                <c:pt idx="1196">
                  <c:v>56.850816849817811</c:v>
                </c:pt>
                <c:pt idx="1197">
                  <c:v>55.881271265912311</c:v>
                </c:pt>
                <c:pt idx="1198">
                  <c:v>56.604496151138932</c:v>
                </c:pt>
                <c:pt idx="1199">
                  <c:v>57.815695896480968</c:v>
                </c:pt>
                <c:pt idx="1200">
                  <c:v>55.916316235937273</c:v>
                </c:pt>
                <c:pt idx="1201">
                  <c:v>54.360506188155007</c:v>
                </c:pt>
                <c:pt idx="1202">
                  <c:v>53.240991442717835</c:v>
                </c:pt>
                <c:pt idx="1203">
                  <c:v>53.238067404752456</c:v>
                </c:pt>
                <c:pt idx="1204">
                  <c:v>53.51840767125131</c:v>
                </c:pt>
                <c:pt idx="1205">
                  <c:v>55.225388858446564</c:v>
                </c:pt>
                <c:pt idx="1206">
                  <c:v>56.611492629092936</c:v>
                </c:pt>
                <c:pt idx="1207">
                  <c:v>59.488197975443896</c:v>
                </c:pt>
                <c:pt idx="1208">
                  <c:v>63.887085891014699</c:v>
                </c:pt>
                <c:pt idx="1209">
                  <c:v>70.958489883576107</c:v>
                </c:pt>
                <c:pt idx="1210">
                  <c:v>71.670134737699229</c:v>
                </c:pt>
                <c:pt idx="1211">
                  <c:v>71.321953057528333</c:v>
                </c:pt>
                <c:pt idx="1212">
                  <c:v>66.542423898141067</c:v>
                </c:pt>
                <c:pt idx="1213">
                  <c:v>65.303800187469108</c:v>
                </c:pt>
                <c:pt idx="1214">
                  <c:v>67.891847573432699</c:v>
                </c:pt>
                <c:pt idx="1215">
                  <c:v>67.601046082742712</c:v>
                </c:pt>
                <c:pt idx="1216">
                  <c:v>68.56936120279083</c:v>
                </c:pt>
                <c:pt idx="1217">
                  <c:v>68.548038035516498</c:v>
                </c:pt>
                <c:pt idx="1218">
                  <c:v>69.150433682363669</c:v>
                </c:pt>
                <c:pt idx="1219">
                  <c:v>69.535691709937936</c:v>
                </c:pt>
                <c:pt idx="1220">
                  <c:v>67.260264653074145</c:v>
                </c:pt>
                <c:pt idx="1221">
                  <c:v>65.621104162569267</c:v>
                </c:pt>
                <c:pt idx="1222">
                  <c:v>64.525082842029633</c:v>
                </c:pt>
                <c:pt idx="1223">
                  <c:v>64.492543988376809</c:v>
                </c:pt>
                <c:pt idx="1224">
                  <c:v>64.043020273518181</c:v>
                </c:pt>
                <c:pt idx="1225">
                  <c:v>60.855786647544399</c:v>
                </c:pt>
                <c:pt idx="1226">
                  <c:v>60.258270769612302</c:v>
                </c:pt>
                <c:pt idx="1227">
                  <c:v>60.210728389746691</c:v>
                </c:pt>
                <c:pt idx="1228">
                  <c:v>60.358714228327372</c:v>
                </c:pt>
                <c:pt idx="1229">
                  <c:v>61.865642984659594</c:v>
                </c:pt>
                <c:pt idx="1230">
                  <c:v>64.455039112899783</c:v>
                </c:pt>
                <c:pt idx="1231">
                  <c:v>67.47326315295139</c:v>
                </c:pt>
                <c:pt idx="1232">
                  <c:v>69.354071146043367</c:v>
                </c:pt>
                <c:pt idx="1233">
                  <c:v>72.886612382867241</c:v>
                </c:pt>
                <c:pt idx="1234">
                  <c:v>73.048160957296091</c:v>
                </c:pt>
                <c:pt idx="1235">
                  <c:v>72.487142988719341</c:v>
                </c:pt>
                <c:pt idx="1236">
                  <c:v>67.010799471340292</c:v>
                </c:pt>
                <c:pt idx="1237">
                  <c:v>65.961328546955798</c:v>
                </c:pt>
                <c:pt idx="1238">
                  <c:v>67.958352877651407</c:v>
                </c:pt>
                <c:pt idx="1239">
                  <c:v>67.46301235628161</c:v>
                </c:pt>
                <c:pt idx="1240">
                  <c:v>67.639246723134178</c:v>
                </c:pt>
                <c:pt idx="1241">
                  <c:v>68.341236915295639</c:v>
                </c:pt>
                <c:pt idx="1242">
                  <c:v>67.918284762328966</c:v>
                </c:pt>
                <c:pt idx="1243">
                  <c:v>68.583354344564825</c:v>
                </c:pt>
                <c:pt idx="1244">
                  <c:v>66.826465448522811</c:v>
                </c:pt>
                <c:pt idx="1245">
                  <c:v>64.724518577774745</c:v>
                </c:pt>
                <c:pt idx="1246">
                  <c:v>63.646270378936322</c:v>
                </c:pt>
                <c:pt idx="1247">
                  <c:v>63.537455924222868</c:v>
                </c:pt>
                <c:pt idx="1248">
                  <c:v>63.324494293481798</c:v>
                </c:pt>
                <c:pt idx="1249">
                  <c:v>59.911280647718364</c:v>
                </c:pt>
                <c:pt idx="1250">
                  <c:v>59.460847039267342</c:v>
                </c:pt>
                <c:pt idx="1251">
                  <c:v>58.89466264194369</c:v>
                </c:pt>
                <c:pt idx="1252">
                  <c:v>58.664384683340415</c:v>
                </c:pt>
                <c:pt idx="1253">
                  <c:v>59.802770055537849</c:v>
                </c:pt>
                <c:pt idx="1254">
                  <c:v>61.46124089121863</c:v>
                </c:pt>
                <c:pt idx="1255">
                  <c:v>63.425746008432768</c:v>
                </c:pt>
                <c:pt idx="1256">
                  <c:v>66.49400294713503</c:v>
                </c:pt>
                <c:pt idx="1257">
                  <c:v>72.256946136356817</c:v>
                </c:pt>
                <c:pt idx="1258">
                  <c:v>74.239576204350257</c:v>
                </c:pt>
                <c:pt idx="1259">
                  <c:v>74.922436017045314</c:v>
                </c:pt>
                <c:pt idx="1260">
                  <c:v>71.256153877219958</c:v>
                </c:pt>
                <c:pt idx="1261">
                  <c:v>70.780540049829725</c:v>
                </c:pt>
                <c:pt idx="1262">
                  <c:v>73.886841922760098</c:v>
                </c:pt>
                <c:pt idx="1263">
                  <c:v>73.243826575120508</c:v>
                </c:pt>
                <c:pt idx="1264">
                  <c:v>72.723538300578937</c:v>
                </c:pt>
                <c:pt idx="1265">
                  <c:v>71.753347322439723</c:v>
                </c:pt>
                <c:pt idx="1266">
                  <c:v>69.767683992965544</c:v>
                </c:pt>
                <c:pt idx="1267">
                  <c:v>68.545137424741071</c:v>
                </c:pt>
                <c:pt idx="1268">
                  <c:v>65.436591836734351</c:v>
                </c:pt>
                <c:pt idx="1269">
                  <c:v>63.721815318751709</c:v>
                </c:pt>
                <c:pt idx="1270">
                  <c:v>63.057827644997985</c:v>
                </c:pt>
                <c:pt idx="1271">
                  <c:v>63.108728170921523</c:v>
                </c:pt>
                <c:pt idx="1272">
                  <c:v>63.048145637509435</c:v>
                </c:pt>
                <c:pt idx="1273">
                  <c:v>60.023031842920219</c:v>
                </c:pt>
                <c:pt idx="1274">
                  <c:v>59.760357450442989</c:v>
                </c:pt>
                <c:pt idx="1275">
                  <c:v>59.126249794793466</c:v>
                </c:pt>
                <c:pt idx="1276">
                  <c:v>59.543587292180035</c:v>
                </c:pt>
                <c:pt idx="1277">
                  <c:v>60.182467560987902</c:v>
                </c:pt>
                <c:pt idx="1278">
                  <c:v>61.94838511744468</c:v>
                </c:pt>
                <c:pt idx="1279">
                  <c:v>63.008484717092998</c:v>
                </c:pt>
                <c:pt idx="1280">
                  <c:v>66.563994946944533</c:v>
                </c:pt>
                <c:pt idx="1281">
                  <c:v>70.641941634349678</c:v>
                </c:pt>
                <c:pt idx="1282">
                  <c:v>71.221607536023285</c:v>
                </c:pt>
                <c:pt idx="1283">
                  <c:v>70.46254394733289</c:v>
                </c:pt>
                <c:pt idx="1284">
                  <c:v>66.640726542822648</c:v>
                </c:pt>
                <c:pt idx="1285">
                  <c:v>65.51534078620341</c:v>
                </c:pt>
                <c:pt idx="1286">
                  <c:v>67.835036575169127</c:v>
                </c:pt>
                <c:pt idx="1287">
                  <c:v>67.567586117881774</c:v>
                </c:pt>
                <c:pt idx="1288">
                  <c:v>68.069607541077659</c:v>
                </c:pt>
                <c:pt idx="1289">
                  <c:v>68.497965833289868</c:v>
                </c:pt>
                <c:pt idx="1290">
                  <c:v>68.822511792021558</c:v>
                </c:pt>
                <c:pt idx="1291">
                  <c:v>69.677578419215976</c:v>
                </c:pt>
                <c:pt idx="1292">
                  <c:v>67.552443805367247</c:v>
                </c:pt>
                <c:pt idx="1293">
                  <c:v>65.37705587909268</c:v>
                </c:pt>
                <c:pt idx="1294">
                  <c:v>64.520537761110091</c:v>
                </c:pt>
                <c:pt idx="1295">
                  <c:v>64.813307468092461</c:v>
                </c:pt>
                <c:pt idx="1296">
                  <c:v>63.652441432298083</c:v>
                </c:pt>
                <c:pt idx="1297">
                  <c:v>60.940418971311161</c:v>
                </c:pt>
                <c:pt idx="1298">
                  <c:v>60.290384454920392</c:v>
                </c:pt>
                <c:pt idx="1299">
                  <c:v>59.753788544969275</c:v>
                </c:pt>
                <c:pt idx="1300">
                  <c:v>60.397741499419425</c:v>
                </c:pt>
                <c:pt idx="1301">
                  <c:v>61.613405187115752</c:v>
                </c:pt>
                <c:pt idx="1302">
                  <c:v>62.490919582665612</c:v>
                </c:pt>
                <c:pt idx="1303">
                  <c:v>64.689454157484931</c:v>
                </c:pt>
                <c:pt idx="1304">
                  <c:v>66.973587791307281</c:v>
                </c:pt>
                <c:pt idx="1305">
                  <c:v>70.927958919503254</c:v>
                </c:pt>
                <c:pt idx="1306">
                  <c:v>70.992496566037573</c:v>
                </c:pt>
                <c:pt idx="1307">
                  <c:v>70.239133884826245</c:v>
                </c:pt>
                <c:pt idx="1308">
                  <c:v>66.319040225567917</c:v>
                </c:pt>
                <c:pt idx="1309">
                  <c:v>65.002918002802176</c:v>
                </c:pt>
                <c:pt idx="1310">
                  <c:v>66.319815248165085</c:v>
                </c:pt>
                <c:pt idx="1311">
                  <c:v>65.502579185097133</c:v>
                </c:pt>
                <c:pt idx="1312">
                  <c:v>66.263096917205957</c:v>
                </c:pt>
                <c:pt idx="1313">
                  <c:v>66.718334582484218</c:v>
                </c:pt>
                <c:pt idx="1314">
                  <c:v>66.838630329039205</c:v>
                </c:pt>
                <c:pt idx="1315">
                  <c:v>67.312900371924812</c:v>
                </c:pt>
                <c:pt idx="1316">
                  <c:v>65.227944389894375</c:v>
                </c:pt>
                <c:pt idx="1317">
                  <c:v>63.269839400766088</c:v>
                </c:pt>
                <c:pt idx="1318">
                  <c:v>62.433133214480527</c:v>
                </c:pt>
                <c:pt idx="1319">
                  <c:v>62.99397473061817</c:v>
                </c:pt>
                <c:pt idx="1320">
                  <c:v>62.719563800842408</c:v>
                </c:pt>
                <c:pt idx="1321">
                  <c:v>59.337267286962891</c:v>
                </c:pt>
                <c:pt idx="1322">
                  <c:v>57.355802789349042</c:v>
                </c:pt>
                <c:pt idx="1323">
                  <c:v>57.454343387894085</c:v>
                </c:pt>
                <c:pt idx="1324">
                  <c:v>57.719760554596022</c:v>
                </c:pt>
                <c:pt idx="1325">
                  <c:v>58.434626004887946</c:v>
                </c:pt>
                <c:pt idx="1326">
                  <c:v>60.265832677018601</c:v>
                </c:pt>
                <c:pt idx="1327">
                  <c:v>60.014028585531172</c:v>
                </c:pt>
                <c:pt idx="1328">
                  <c:v>60.33776767495057</c:v>
                </c:pt>
                <c:pt idx="1329">
                  <c:v>60.577701810727007</c:v>
                </c:pt>
                <c:pt idx="1330">
                  <c:v>60.373537203959032</c:v>
                </c:pt>
                <c:pt idx="1331">
                  <c:v>60.660977652516863</c:v>
                </c:pt>
                <c:pt idx="1332">
                  <c:v>58.513787327245751</c:v>
                </c:pt>
                <c:pt idx="1333">
                  <c:v>57.700877010152709</c:v>
                </c:pt>
                <c:pt idx="1334">
                  <c:v>57.100805968452455</c:v>
                </c:pt>
                <c:pt idx="1335">
                  <c:v>56.923821024414792</c:v>
                </c:pt>
                <c:pt idx="1336">
                  <c:v>56.694568927630669</c:v>
                </c:pt>
                <c:pt idx="1337">
                  <c:v>56.733777028102786</c:v>
                </c:pt>
                <c:pt idx="1338">
                  <c:v>58.022686481777257</c:v>
                </c:pt>
                <c:pt idx="1339">
                  <c:v>60.067257849088456</c:v>
                </c:pt>
                <c:pt idx="1340">
                  <c:v>60.215083388394689</c:v>
                </c:pt>
                <c:pt idx="1341">
                  <c:v>59.668887438846042</c:v>
                </c:pt>
                <c:pt idx="1342">
                  <c:v>59.882871850476235</c:v>
                </c:pt>
                <c:pt idx="1343">
                  <c:v>61.035238712471262</c:v>
                </c:pt>
                <c:pt idx="1344">
                  <c:v>59.372850280304824</c:v>
                </c:pt>
                <c:pt idx="1345">
                  <c:v>56.943984015462448</c:v>
                </c:pt>
                <c:pt idx="1346">
                  <c:v>55.594441905179735</c:v>
                </c:pt>
                <c:pt idx="1347">
                  <c:v>55.069386534869921</c:v>
                </c:pt>
                <c:pt idx="1348">
                  <c:v>54.614438395193467</c:v>
                </c:pt>
                <c:pt idx="1349">
                  <c:v>55.701680634894494</c:v>
                </c:pt>
                <c:pt idx="1350">
                  <c:v>55.981009465397726</c:v>
                </c:pt>
                <c:pt idx="1351">
                  <c:v>56.167106919633866</c:v>
                </c:pt>
                <c:pt idx="1352">
                  <c:v>55.733220166162511</c:v>
                </c:pt>
                <c:pt idx="1353">
                  <c:v>55.527685758708614</c:v>
                </c:pt>
                <c:pt idx="1354">
                  <c:v>55.656691040925139</c:v>
                </c:pt>
                <c:pt idx="1355">
                  <c:v>55.248544016419018</c:v>
                </c:pt>
                <c:pt idx="1356">
                  <c:v>54.57386912569023</c:v>
                </c:pt>
                <c:pt idx="1357">
                  <c:v>53.572482585453976</c:v>
                </c:pt>
                <c:pt idx="1358">
                  <c:v>52.98407138508707</c:v>
                </c:pt>
                <c:pt idx="1359">
                  <c:v>52.605460658008859</c:v>
                </c:pt>
                <c:pt idx="1360">
                  <c:v>53.410869548877528</c:v>
                </c:pt>
                <c:pt idx="1361">
                  <c:v>54.131310135003417</c:v>
                </c:pt>
                <c:pt idx="1362">
                  <c:v>55.985333330490128</c:v>
                </c:pt>
                <c:pt idx="1363">
                  <c:v>58.68128546243058</c:v>
                </c:pt>
                <c:pt idx="1364">
                  <c:v>58.695023540572926</c:v>
                </c:pt>
                <c:pt idx="1365">
                  <c:v>58.349112951309479</c:v>
                </c:pt>
                <c:pt idx="1366">
                  <c:v>59.45177679437824</c:v>
                </c:pt>
                <c:pt idx="1367">
                  <c:v>59.539595372550394</c:v>
                </c:pt>
                <c:pt idx="1368">
                  <c:v>56.762883749940798</c:v>
                </c:pt>
                <c:pt idx="1369">
                  <c:v>53.86212053816805</c:v>
                </c:pt>
                <c:pt idx="1370">
                  <c:v>53.629844061062826</c:v>
                </c:pt>
                <c:pt idx="1371">
                  <c:v>53.668652611375975</c:v>
                </c:pt>
                <c:pt idx="1372">
                  <c:v>53.892188538460708</c:v>
                </c:pt>
                <c:pt idx="1373">
                  <c:v>56.059276341239254</c:v>
                </c:pt>
                <c:pt idx="1374">
                  <c:v>58.222133406854169</c:v>
                </c:pt>
                <c:pt idx="1375">
                  <c:v>61.066943662408313</c:v>
                </c:pt>
                <c:pt idx="1376">
                  <c:v>63.499105277893669</c:v>
                </c:pt>
                <c:pt idx="1377">
                  <c:v>68.664726615045367</c:v>
                </c:pt>
                <c:pt idx="1378">
                  <c:v>69.705968102570196</c:v>
                </c:pt>
                <c:pt idx="1379">
                  <c:v>68.623775951657407</c:v>
                </c:pt>
                <c:pt idx="1380">
                  <c:v>64.789918701883124</c:v>
                </c:pt>
                <c:pt idx="1381">
                  <c:v>62.61320872933814</c:v>
                </c:pt>
                <c:pt idx="1382">
                  <c:v>65.287762443550847</c:v>
                </c:pt>
                <c:pt idx="1383">
                  <c:v>63.97739267373889</c:v>
                </c:pt>
                <c:pt idx="1384">
                  <c:v>64.511472418435233</c:v>
                </c:pt>
                <c:pt idx="1385">
                  <c:v>64.885054790918858</c:v>
                </c:pt>
                <c:pt idx="1386">
                  <c:v>65.425202409135181</c:v>
                </c:pt>
                <c:pt idx="1387">
                  <c:v>66.688695323405014</c:v>
                </c:pt>
                <c:pt idx="1388">
                  <c:v>64.866685071864978</c:v>
                </c:pt>
                <c:pt idx="1389">
                  <c:v>63.366730383508795</c:v>
                </c:pt>
                <c:pt idx="1390">
                  <c:v>62.697523748625734</c:v>
                </c:pt>
                <c:pt idx="1391">
                  <c:v>62.603645929598542</c:v>
                </c:pt>
                <c:pt idx="1392">
                  <c:v>61.738140798304258</c:v>
                </c:pt>
                <c:pt idx="1393">
                  <c:v>58.678221500744733</c:v>
                </c:pt>
                <c:pt idx="1394">
                  <c:v>58.354644188436083</c:v>
                </c:pt>
                <c:pt idx="1395">
                  <c:v>57.829871627300605</c:v>
                </c:pt>
                <c:pt idx="1396">
                  <c:v>58.263404363728483</c:v>
                </c:pt>
                <c:pt idx="1397">
                  <c:v>59.221809726868955</c:v>
                </c:pt>
                <c:pt idx="1398">
                  <c:v>61.280017996600463</c:v>
                </c:pt>
                <c:pt idx="1399">
                  <c:v>63.235089293927942</c:v>
                </c:pt>
                <c:pt idx="1400">
                  <c:v>66.159290254657009</c:v>
                </c:pt>
                <c:pt idx="1401">
                  <c:v>68.924247151369315</c:v>
                </c:pt>
                <c:pt idx="1402">
                  <c:v>69.036570959136085</c:v>
                </c:pt>
                <c:pt idx="1403">
                  <c:v>67.797973605062978</c:v>
                </c:pt>
                <c:pt idx="1404">
                  <c:v>63.31629229407185</c:v>
                </c:pt>
                <c:pt idx="1405">
                  <c:v>61.870549417256392</c:v>
                </c:pt>
                <c:pt idx="1406">
                  <c:v>64.468202451120277</c:v>
                </c:pt>
                <c:pt idx="1407">
                  <c:v>64.456470598855702</c:v>
                </c:pt>
                <c:pt idx="1408">
                  <c:v>64.94728438346641</c:v>
                </c:pt>
                <c:pt idx="1409">
                  <c:v>64.342771103301303</c:v>
                </c:pt>
                <c:pt idx="1410">
                  <c:v>64.443971830375418</c:v>
                </c:pt>
                <c:pt idx="1411">
                  <c:v>65.656415878506465</c:v>
                </c:pt>
                <c:pt idx="1412">
                  <c:v>63.902151844951121</c:v>
                </c:pt>
                <c:pt idx="1413">
                  <c:v>62.112233605133994</c:v>
                </c:pt>
                <c:pt idx="1414">
                  <c:v>61.689953607056282</c:v>
                </c:pt>
                <c:pt idx="1415">
                  <c:v>62.337546898532395</c:v>
                </c:pt>
                <c:pt idx="1416">
                  <c:v>61.401208899800842</c:v>
                </c:pt>
                <c:pt idx="1417">
                  <c:v>58.859037723709903</c:v>
                </c:pt>
                <c:pt idx="1418">
                  <c:v>58.505526969970262</c:v>
                </c:pt>
                <c:pt idx="1419">
                  <c:v>58.337689122348586</c:v>
                </c:pt>
                <c:pt idx="1420">
                  <c:v>58.514294432167148</c:v>
                </c:pt>
                <c:pt idx="1421">
                  <c:v>59.15335596673598</c:v>
                </c:pt>
                <c:pt idx="1422">
                  <c:v>60.176052265635008</c:v>
                </c:pt>
                <c:pt idx="1423">
                  <c:v>59.871889958200583</c:v>
                </c:pt>
                <c:pt idx="1424">
                  <c:v>60.951427529288793</c:v>
                </c:pt>
                <c:pt idx="1425">
                  <c:v>61.220665554303729</c:v>
                </c:pt>
                <c:pt idx="1426">
                  <c:v>61.978002488788832</c:v>
                </c:pt>
                <c:pt idx="1427">
                  <c:v>62.052828233469413</c:v>
                </c:pt>
                <c:pt idx="1428">
                  <c:v>58.743888154595147</c:v>
                </c:pt>
                <c:pt idx="1429">
                  <c:v>57.627303891822926</c:v>
                </c:pt>
                <c:pt idx="1430">
                  <c:v>59.77202046765963</c:v>
                </c:pt>
                <c:pt idx="1431">
                  <c:v>59.683418172606771</c:v>
                </c:pt>
                <c:pt idx="1432">
                  <c:v>60.767232659454194</c:v>
                </c:pt>
                <c:pt idx="1433">
                  <c:v>60.944028664699893</c:v>
                </c:pt>
                <c:pt idx="1434">
                  <c:v>60.622061914122455</c:v>
                </c:pt>
                <c:pt idx="1435">
                  <c:v>61.669723473956971</c:v>
                </c:pt>
                <c:pt idx="1436">
                  <c:v>61.428136270726419</c:v>
                </c:pt>
                <c:pt idx="1437">
                  <c:v>60.025397141597111</c:v>
                </c:pt>
                <c:pt idx="1438">
                  <c:v>60.624885333963626</c:v>
                </c:pt>
                <c:pt idx="1439">
                  <c:v>61.352876727056426</c:v>
                </c:pt>
                <c:pt idx="1440">
                  <c:v>58.898678635253525</c:v>
                </c:pt>
                <c:pt idx="1441">
                  <c:v>55.582487109746879</c:v>
                </c:pt>
                <c:pt idx="1442">
                  <c:v>54.683970393966305</c:v>
                </c:pt>
                <c:pt idx="1443">
                  <c:v>54.615997350841518</c:v>
                </c:pt>
                <c:pt idx="1444">
                  <c:v>54.744914251781822</c:v>
                </c:pt>
                <c:pt idx="1445">
                  <c:v>55.730593639973627</c:v>
                </c:pt>
                <c:pt idx="1446">
                  <c:v>58.038140608654601</c:v>
                </c:pt>
                <c:pt idx="1447">
                  <c:v>61.849986847765813</c:v>
                </c:pt>
                <c:pt idx="1448">
                  <c:v>64.93619132921485</c:v>
                </c:pt>
                <c:pt idx="1449">
                  <c:v>69.579333387926042</c:v>
                </c:pt>
                <c:pt idx="1450">
                  <c:v>69.760306430229946</c:v>
                </c:pt>
                <c:pt idx="1451">
                  <c:v>69.77968351845179</c:v>
                </c:pt>
                <c:pt idx="1452">
                  <c:v>65.601101564739182</c:v>
                </c:pt>
                <c:pt idx="1453">
                  <c:v>63.813728470111833</c:v>
                </c:pt>
                <c:pt idx="1454">
                  <c:v>66.301977943115219</c:v>
                </c:pt>
                <c:pt idx="1455">
                  <c:v>65.32655200523358</c:v>
                </c:pt>
                <c:pt idx="1456">
                  <c:v>65.310406890398554</c:v>
                </c:pt>
                <c:pt idx="1457">
                  <c:v>65.720267652437087</c:v>
                </c:pt>
                <c:pt idx="1458">
                  <c:v>66.363211667960172</c:v>
                </c:pt>
                <c:pt idx="1459">
                  <c:v>68.042381547220486</c:v>
                </c:pt>
                <c:pt idx="1460">
                  <c:v>66.273409060748506</c:v>
                </c:pt>
                <c:pt idx="1461">
                  <c:v>63.915868927312893</c:v>
                </c:pt>
                <c:pt idx="1462">
                  <c:v>63.100140122897152</c:v>
                </c:pt>
                <c:pt idx="1463">
                  <c:v>63.329886994821678</c:v>
                </c:pt>
                <c:pt idx="1464">
                  <c:v>62.931203784318789</c:v>
                </c:pt>
                <c:pt idx="1465">
                  <c:v>59.212510126436548</c:v>
                </c:pt>
                <c:pt idx="1466">
                  <c:v>58.556438409457101</c:v>
                </c:pt>
                <c:pt idx="1467">
                  <c:v>58.293977004198503</c:v>
                </c:pt>
                <c:pt idx="1468">
                  <c:v>59.410531856715664</c:v>
                </c:pt>
                <c:pt idx="1469">
                  <c:v>59.777484438487249</c:v>
                </c:pt>
                <c:pt idx="1470">
                  <c:v>61.65325190074509</c:v>
                </c:pt>
                <c:pt idx="1471">
                  <c:v>62.915619935134885</c:v>
                </c:pt>
                <c:pt idx="1472">
                  <c:v>64.989043824323019</c:v>
                </c:pt>
                <c:pt idx="1473">
                  <c:v>68.932162490947462</c:v>
                </c:pt>
                <c:pt idx="1474">
                  <c:v>68.713193035527993</c:v>
                </c:pt>
                <c:pt idx="1475">
                  <c:v>67.780822108977873</c:v>
                </c:pt>
                <c:pt idx="1476">
                  <c:v>63.010660921416239</c:v>
                </c:pt>
                <c:pt idx="1477">
                  <c:v>61.514264352690162</c:v>
                </c:pt>
                <c:pt idx="1478">
                  <c:v>63.339063900498424</c:v>
                </c:pt>
                <c:pt idx="1479">
                  <c:v>63.105692785114265</c:v>
                </c:pt>
                <c:pt idx="1480">
                  <c:v>64.079084784910094</c:v>
                </c:pt>
                <c:pt idx="1481">
                  <c:v>64.321250180724405</c:v>
                </c:pt>
                <c:pt idx="1482">
                  <c:v>64.273973129543194</c:v>
                </c:pt>
                <c:pt idx="1483">
                  <c:v>65.435373119806613</c:v>
                </c:pt>
                <c:pt idx="1484">
                  <c:v>64.289917375821119</c:v>
                </c:pt>
                <c:pt idx="1485">
                  <c:v>61.893332585756774</c:v>
                </c:pt>
                <c:pt idx="1486">
                  <c:v>61.312042622827732</c:v>
                </c:pt>
                <c:pt idx="1487">
                  <c:v>61.866584011807582</c:v>
                </c:pt>
                <c:pt idx="1488">
                  <c:v>60.405842694839222</c:v>
                </c:pt>
                <c:pt idx="1489">
                  <c:v>57.879894875064203</c:v>
                </c:pt>
                <c:pt idx="1490">
                  <c:v>57.28253341132514</c:v>
                </c:pt>
                <c:pt idx="1491">
                  <c:v>56.40991364184412</c:v>
                </c:pt>
                <c:pt idx="1492">
                  <c:v>56.306648982567644</c:v>
                </c:pt>
                <c:pt idx="1493">
                  <c:v>56.253128956995987</c:v>
                </c:pt>
                <c:pt idx="1494">
                  <c:v>56.839148470772777</c:v>
                </c:pt>
                <c:pt idx="1495">
                  <c:v>57.059931049476859</c:v>
                </c:pt>
                <c:pt idx="1496">
                  <c:v>57.5065078840518</c:v>
                </c:pt>
                <c:pt idx="1497">
                  <c:v>58.945373767440827</c:v>
                </c:pt>
                <c:pt idx="1498">
                  <c:v>58.621366943181187</c:v>
                </c:pt>
                <c:pt idx="1499">
                  <c:v>58.589254426606225</c:v>
                </c:pt>
                <c:pt idx="1500">
                  <c:v>56.600565918799553</c:v>
                </c:pt>
                <c:pt idx="1501">
                  <c:v>56.091429979643976</c:v>
                </c:pt>
                <c:pt idx="1502">
                  <c:v>56.825712960162612</c:v>
                </c:pt>
                <c:pt idx="1503">
                  <c:v>56.15817875713654</c:v>
                </c:pt>
                <c:pt idx="1504">
                  <c:v>56.670972880489181</c:v>
                </c:pt>
                <c:pt idx="1505">
                  <c:v>56.468169566999677</c:v>
                </c:pt>
                <c:pt idx="1506">
                  <c:v>56.987462926401619</c:v>
                </c:pt>
                <c:pt idx="1507">
                  <c:v>58.491787044280031</c:v>
                </c:pt>
                <c:pt idx="1508">
                  <c:v>58.247963952545561</c:v>
                </c:pt>
                <c:pt idx="1509">
                  <c:v>57.528986912230472</c:v>
                </c:pt>
                <c:pt idx="1510">
                  <c:v>58.206857121359803</c:v>
                </c:pt>
                <c:pt idx="1511">
                  <c:v>58.799091860953929</c:v>
                </c:pt>
                <c:pt idx="1512">
                  <c:v>58.983864615279273</c:v>
                </c:pt>
                <c:pt idx="1513">
                  <c:v>55.221286271810087</c:v>
                </c:pt>
                <c:pt idx="1514">
                  <c:v>52.926313379640838</c:v>
                </c:pt>
                <c:pt idx="1515">
                  <c:v>52.143552816581582</c:v>
                </c:pt>
                <c:pt idx="1516">
                  <c:v>52.022668459858764</c:v>
                </c:pt>
                <c:pt idx="1517">
                  <c:v>52.752885045072489</c:v>
                </c:pt>
                <c:pt idx="1518">
                  <c:v>53.867574090401455</c:v>
                </c:pt>
                <c:pt idx="1519">
                  <c:v>53.21593376297259</c:v>
                </c:pt>
                <c:pt idx="1520">
                  <c:v>52.409598270779497</c:v>
                </c:pt>
                <c:pt idx="1521">
                  <c:v>52.167668699451397</c:v>
                </c:pt>
                <c:pt idx="1522">
                  <c:v>52.927735833926114</c:v>
                </c:pt>
                <c:pt idx="1523">
                  <c:v>52.943115575030745</c:v>
                </c:pt>
                <c:pt idx="1524">
                  <c:v>52.456575496961307</c:v>
                </c:pt>
                <c:pt idx="1525">
                  <c:v>52.479070403546281</c:v>
                </c:pt>
                <c:pt idx="1526">
                  <c:v>52.299396133864228</c:v>
                </c:pt>
                <c:pt idx="1527">
                  <c:v>52.635057191154424</c:v>
                </c:pt>
                <c:pt idx="1528">
                  <c:v>54.039548159324312</c:v>
                </c:pt>
                <c:pt idx="1529">
                  <c:v>54.114791179107897</c:v>
                </c:pt>
                <c:pt idx="1530">
                  <c:v>55.094699185313821</c:v>
                </c:pt>
                <c:pt idx="1531">
                  <c:v>56.277398113609664</c:v>
                </c:pt>
                <c:pt idx="1532">
                  <c:v>55.468024954710948</c:v>
                </c:pt>
                <c:pt idx="1533">
                  <c:v>54.139940447327014</c:v>
                </c:pt>
                <c:pt idx="1534">
                  <c:v>55.124761977319508</c:v>
                </c:pt>
                <c:pt idx="1535">
                  <c:v>55.817450627557562</c:v>
                </c:pt>
                <c:pt idx="1536">
                  <c:v>55.052170947358995</c:v>
                </c:pt>
                <c:pt idx="1537">
                  <c:v>52.376540968321919</c:v>
                </c:pt>
                <c:pt idx="1538">
                  <c:v>52.758500285524242</c:v>
                </c:pt>
                <c:pt idx="1539">
                  <c:v>53.151544026333468</c:v>
                </c:pt>
                <c:pt idx="1540">
                  <c:v>53.960638353993097</c:v>
                </c:pt>
                <c:pt idx="1541">
                  <c:v>55.013680100530699</c:v>
                </c:pt>
                <c:pt idx="1542">
                  <c:v>56.782978922142341</c:v>
                </c:pt>
                <c:pt idx="1543">
                  <c:v>58.807678739235008</c:v>
                </c:pt>
                <c:pt idx="1544">
                  <c:v>61.546660785553982</c:v>
                </c:pt>
                <c:pt idx="1545">
                  <c:v>67.270866786883332</c:v>
                </c:pt>
                <c:pt idx="1546">
                  <c:v>67.142881971322922</c:v>
                </c:pt>
                <c:pt idx="1547">
                  <c:v>67.419904261030652</c:v>
                </c:pt>
                <c:pt idx="1548">
                  <c:v>64.193526964407852</c:v>
                </c:pt>
                <c:pt idx="1549">
                  <c:v>61.703484557807904</c:v>
                </c:pt>
                <c:pt idx="1550">
                  <c:v>65.18632376362342</c:v>
                </c:pt>
                <c:pt idx="1551">
                  <c:v>64.717071345614755</c:v>
                </c:pt>
                <c:pt idx="1552">
                  <c:v>65.335729311936305</c:v>
                </c:pt>
                <c:pt idx="1553">
                  <c:v>66.059944516161025</c:v>
                </c:pt>
                <c:pt idx="1554">
                  <c:v>66.761837847922777</c:v>
                </c:pt>
                <c:pt idx="1555">
                  <c:v>67.397483959418992</c:v>
                </c:pt>
                <c:pt idx="1556">
                  <c:v>65.646529147762777</c:v>
                </c:pt>
                <c:pt idx="1557">
                  <c:v>63.398090223825669</c:v>
                </c:pt>
                <c:pt idx="1558">
                  <c:v>62.437818651460894</c:v>
                </c:pt>
                <c:pt idx="1559">
                  <c:v>62.641150587895261</c:v>
                </c:pt>
                <c:pt idx="1560">
                  <c:v>61.805877089633391</c:v>
                </c:pt>
                <c:pt idx="1561">
                  <c:v>58.768525354060024</c:v>
                </c:pt>
                <c:pt idx="1562">
                  <c:v>57.359567173709465</c:v>
                </c:pt>
                <c:pt idx="1563">
                  <c:v>57.145693893750966</c:v>
                </c:pt>
                <c:pt idx="1564">
                  <c:v>58.597433063475229</c:v>
                </c:pt>
                <c:pt idx="1565">
                  <c:v>60.181453381449366</c:v>
                </c:pt>
                <c:pt idx="1566">
                  <c:v>61.728969933270662</c:v>
                </c:pt>
                <c:pt idx="1567">
                  <c:v>64.280166408027142</c:v>
                </c:pt>
                <c:pt idx="1568">
                  <c:v>66.580684284331809</c:v>
                </c:pt>
                <c:pt idx="1569">
                  <c:v>71.539524814187899</c:v>
                </c:pt>
                <c:pt idx="1570">
                  <c:v>71.313543469093261</c:v>
                </c:pt>
                <c:pt idx="1571">
                  <c:v>70.491366598330458</c:v>
                </c:pt>
                <c:pt idx="1572">
                  <c:v>66.436331966345648</c:v>
                </c:pt>
                <c:pt idx="1573">
                  <c:v>64.302766984451438</c:v>
                </c:pt>
                <c:pt idx="1574">
                  <c:v>66.902661115106227</c:v>
                </c:pt>
                <c:pt idx="1575">
                  <c:v>65.904818882842264</c:v>
                </c:pt>
                <c:pt idx="1576">
                  <c:v>66.289138350032843</c:v>
                </c:pt>
                <c:pt idx="1577">
                  <c:v>66.934624519718241</c:v>
                </c:pt>
                <c:pt idx="1578">
                  <c:v>67.598051943012564</c:v>
                </c:pt>
                <c:pt idx="1579">
                  <c:v>69.21816094202218</c:v>
                </c:pt>
                <c:pt idx="1580">
                  <c:v>67.049568101891438</c:v>
                </c:pt>
                <c:pt idx="1581">
                  <c:v>64.719781290257117</c:v>
                </c:pt>
                <c:pt idx="1582">
                  <c:v>63.609890691432305</c:v>
                </c:pt>
                <c:pt idx="1583">
                  <c:v>63.206795974994201</c:v>
                </c:pt>
                <c:pt idx="1584">
                  <c:v>62.146347012021963</c:v>
                </c:pt>
                <c:pt idx="1585">
                  <c:v>59.474694736900304</c:v>
                </c:pt>
                <c:pt idx="1586">
                  <c:v>59.114581477367032</c:v>
                </c:pt>
                <c:pt idx="1587">
                  <c:v>58.267217916701824</c:v>
                </c:pt>
                <c:pt idx="1588">
                  <c:v>58.419311462323684</c:v>
                </c:pt>
                <c:pt idx="1589">
                  <c:v>59.65817475924694</c:v>
                </c:pt>
                <c:pt idx="1590">
                  <c:v>61.442650635152319</c:v>
                </c:pt>
                <c:pt idx="1591">
                  <c:v>63.49296625711299</c:v>
                </c:pt>
                <c:pt idx="1592">
                  <c:v>66.610744394413146</c:v>
                </c:pt>
                <c:pt idx="1593">
                  <c:v>70.352352416898043</c:v>
                </c:pt>
                <c:pt idx="1594">
                  <c:v>70.82760495119922</c:v>
                </c:pt>
                <c:pt idx="1595">
                  <c:v>70.301715738792225</c:v>
                </c:pt>
                <c:pt idx="1596">
                  <c:v>65.962514711079848</c:v>
                </c:pt>
                <c:pt idx="1597">
                  <c:v>63.98106753738405</c:v>
                </c:pt>
                <c:pt idx="1598">
                  <c:v>67.073499206740081</c:v>
                </c:pt>
                <c:pt idx="1599">
                  <c:v>66.408232581351086</c:v>
                </c:pt>
                <c:pt idx="1600">
                  <c:v>66.956814852631013</c:v>
                </c:pt>
                <c:pt idx="1601">
                  <c:v>67.426114309875388</c:v>
                </c:pt>
                <c:pt idx="1602">
                  <c:v>67.349171826861792</c:v>
                </c:pt>
                <c:pt idx="1603">
                  <c:v>68.136538847007429</c:v>
                </c:pt>
                <c:pt idx="1604">
                  <c:v>65.782546969175115</c:v>
                </c:pt>
                <c:pt idx="1605">
                  <c:v>63.402369234617318</c:v>
                </c:pt>
                <c:pt idx="1606">
                  <c:v>62.850478787944347</c:v>
                </c:pt>
                <c:pt idx="1607">
                  <c:v>62.797235898595204</c:v>
                </c:pt>
                <c:pt idx="1608">
                  <c:v>62.583000463897356</c:v>
                </c:pt>
                <c:pt idx="1609">
                  <c:v>59.403188142794683</c:v>
                </c:pt>
                <c:pt idx="1610">
                  <c:v>58.983318730034945</c:v>
                </c:pt>
                <c:pt idx="1611">
                  <c:v>58.119332570987865</c:v>
                </c:pt>
                <c:pt idx="1612">
                  <c:v>58.728378044693727</c:v>
                </c:pt>
                <c:pt idx="1613">
                  <c:v>60.223542115138464</c:v>
                </c:pt>
                <c:pt idx="1614">
                  <c:v>61.901995760997359</c:v>
                </c:pt>
                <c:pt idx="1615">
                  <c:v>63.285998513124881</c:v>
                </c:pt>
                <c:pt idx="1616">
                  <c:v>65.088818337367087</c:v>
                </c:pt>
                <c:pt idx="1617">
                  <c:v>68.925622685615537</c:v>
                </c:pt>
                <c:pt idx="1618">
                  <c:v>68.450355416387694</c:v>
                </c:pt>
                <c:pt idx="1619">
                  <c:v>67.589795069713347</c:v>
                </c:pt>
                <c:pt idx="1620">
                  <c:v>64.304879102399539</c:v>
                </c:pt>
                <c:pt idx="1621">
                  <c:v>62.056863833615949</c:v>
                </c:pt>
                <c:pt idx="1622">
                  <c:v>64.786680227228857</c:v>
                </c:pt>
                <c:pt idx="1623">
                  <c:v>64.129745937722078</c:v>
                </c:pt>
                <c:pt idx="1624">
                  <c:v>64.670147633672428</c:v>
                </c:pt>
                <c:pt idx="1625">
                  <c:v>65.007470513308732</c:v>
                </c:pt>
                <c:pt idx="1626">
                  <c:v>65.505937175593331</c:v>
                </c:pt>
                <c:pt idx="1627">
                  <c:v>67.638816316198245</c:v>
                </c:pt>
                <c:pt idx="1628">
                  <c:v>65.726888411478484</c:v>
                </c:pt>
                <c:pt idx="1629">
                  <c:v>63.70976819744206</c:v>
                </c:pt>
                <c:pt idx="1630">
                  <c:v>62.621816104390156</c:v>
                </c:pt>
                <c:pt idx="1631">
                  <c:v>62.851950966420098</c:v>
                </c:pt>
                <c:pt idx="1632">
                  <c:v>61.871822082784242</c:v>
                </c:pt>
                <c:pt idx="1633">
                  <c:v>58.007971247784113</c:v>
                </c:pt>
                <c:pt idx="1634">
                  <c:v>56.960938682544267</c:v>
                </c:pt>
                <c:pt idx="1635">
                  <c:v>57.200646421480371</c:v>
                </c:pt>
                <c:pt idx="1636">
                  <c:v>57.57103615849794</c:v>
                </c:pt>
                <c:pt idx="1637">
                  <c:v>58.36111238285261</c:v>
                </c:pt>
                <c:pt idx="1638">
                  <c:v>59.81226370910607</c:v>
                </c:pt>
                <c:pt idx="1639">
                  <c:v>61.152417102297534</c:v>
                </c:pt>
                <c:pt idx="1640">
                  <c:v>64.324775871798153</c:v>
                </c:pt>
                <c:pt idx="1641">
                  <c:v>67.759672158661061</c:v>
                </c:pt>
                <c:pt idx="1642">
                  <c:v>67.254446477316804</c:v>
                </c:pt>
                <c:pt idx="1643">
                  <c:v>66.806931174281033</c:v>
                </c:pt>
                <c:pt idx="1644">
                  <c:v>63.335808162534541</c:v>
                </c:pt>
                <c:pt idx="1645">
                  <c:v>60.903838198069728</c:v>
                </c:pt>
                <c:pt idx="1646">
                  <c:v>63.322826488070561</c:v>
                </c:pt>
                <c:pt idx="1647">
                  <c:v>62.20721851848873</c:v>
                </c:pt>
                <c:pt idx="1648">
                  <c:v>62.717564973237309</c:v>
                </c:pt>
                <c:pt idx="1649">
                  <c:v>63.809690432495067</c:v>
                </c:pt>
                <c:pt idx="1650">
                  <c:v>64.279731436264044</c:v>
                </c:pt>
                <c:pt idx="1651">
                  <c:v>65.514609813834753</c:v>
                </c:pt>
                <c:pt idx="1652">
                  <c:v>64.622522327291975</c:v>
                </c:pt>
                <c:pt idx="1653">
                  <c:v>63.25374601424128</c:v>
                </c:pt>
                <c:pt idx="1654">
                  <c:v>62.542805280918898</c:v>
                </c:pt>
                <c:pt idx="1655">
                  <c:v>62.989381498297682</c:v>
                </c:pt>
                <c:pt idx="1656">
                  <c:v>61.404228593067742</c:v>
                </c:pt>
                <c:pt idx="1657">
                  <c:v>57.365634833079554</c:v>
                </c:pt>
                <c:pt idx="1658">
                  <c:v>56.438522322755901</c:v>
                </c:pt>
                <c:pt idx="1659">
                  <c:v>56.585618217018713</c:v>
                </c:pt>
                <c:pt idx="1660">
                  <c:v>57.007460901826505</c:v>
                </c:pt>
                <c:pt idx="1661">
                  <c:v>56.920275757818693</c:v>
                </c:pt>
                <c:pt idx="1662">
                  <c:v>57.942591559838206</c:v>
                </c:pt>
                <c:pt idx="1663">
                  <c:v>58.469893666556082</c:v>
                </c:pt>
                <c:pt idx="1664">
                  <c:v>58.714944600832041</c:v>
                </c:pt>
                <c:pt idx="1665">
                  <c:v>59.667300862912775</c:v>
                </c:pt>
                <c:pt idx="1666">
                  <c:v>59.058823006624593</c:v>
                </c:pt>
                <c:pt idx="1667">
                  <c:v>58.777288469620203</c:v>
                </c:pt>
                <c:pt idx="1668">
                  <c:v>55.895607020237925</c:v>
                </c:pt>
                <c:pt idx="1669">
                  <c:v>55.190042462348728</c:v>
                </c:pt>
                <c:pt idx="1670">
                  <c:v>56.235898884063197</c:v>
                </c:pt>
                <c:pt idx="1671">
                  <c:v>55.576931212048152</c:v>
                </c:pt>
                <c:pt idx="1672">
                  <c:v>55.802655335850012</c:v>
                </c:pt>
                <c:pt idx="1673">
                  <c:v>55.309132314705757</c:v>
                </c:pt>
                <c:pt idx="1674">
                  <c:v>55.591775148105455</c:v>
                </c:pt>
                <c:pt idx="1675">
                  <c:v>56.682276238014751</c:v>
                </c:pt>
                <c:pt idx="1676">
                  <c:v>56.429242577654882</c:v>
                </c:pt>
                <c:pt idx="1677">
                  <c:v>56.078891228772981</c:v>
                </c:pt>
                <c:pt idx="1678">
                  <c:v>56.768088344844877</c:v>
                </c:pt>
                <c:pt idx="1679">
                  <c:v>57.946660916876503</c:v>
                </c:pt>
                <c:pt idx="1680">
                  <c:v>56.141201402287976</c:v>
                </c:pt>
                <c:pt idx="1681">
                  <c:v>52.630857527948059</c:v>
                </c:pt>
                <c:pt idx="1682">
                  <c:v>50.974243527383173</c:v>
                </c:pt>
                <c:pt idx="1683">
                  <c:v>50.468185023174037</c:v>
                </c:pt>
                <c:pt idx="1684">
                  <c:v>50.470316684319975</c:v>
                </c:pt>
                <c:pt idx="1685">
                  <c:v>50.56839635552906</c:v>
                </c:pt>
                <c:pt idx="1686">
                  <c:v>51.718083915508785</c:v>
                </c:pt>
                <c:pt idx="1687">
                  <c:v>51.578900739508235</c:v>
                </c:pt>
                <c:pt idx="1688">
                  <c:v>50.197200090626836</c:v>
                </c:pt>
                <c:pt idx="1689">
                  <c:v>49.266751229047358</c:v>
                </c:pt>
                <c:pt idx="1690">
                  <c:v>50.000684077524781</c:v>
                </c:pt>
                <c:pt idx="1691">
                  <c:v>50.078036653538902</c:v>
                </c:pt>
                <c:pt idx="1692">
                  <c:v>50.161275162537862</c:v>
                </c:pt>
                <c:pt idx="1693">
                  <c:v>50.755178448986712</c:v>
                </c:pt>
                <c:pt idx="1694">
                  <c:v>50.938784182370007</c:v>
                </c:pt>
                <c:pt idx="1695">
                  <c:v>50.726094537142501</c:v>
                </c:pt>
                <c:pt idx="1696">
                  <c:v>51.433049519766307</c:v>
                </c:pt>
                <c:pt idx="1697">
                  <c:v>51.563704820831418</c:v>
                </c:pt>
                <c:pt idx="1698">
                  <c:v>51.978642829298821</c:v>
                </c:pt>
                <c:pt idx="1699">
                  <c:v>53.312499426777478</c:v>
                </c:pt>
                <c:pt idx="1700">
                  <c:v>53.495168634201065</c:v>
                </c:pt>
                <c:pt idx="1701">
                  <c:v>52.445952802742298</c:v>
                </c:pt>
                <c:pt idx="1702">
                  <c:v>52.740048660197928</c:v>
                </c:pt>
                <c:pt idx="1703">
                  <c:v>53.419791302030241</c:v>
                </c:pt>
                <c:pt idx="1704">
                  <c:v>52.009106713948761</c:v>
                </c:pt>
                <c:pt idx="1705">
                  <c:v>50.149063610477093</c:v>
                </c:pt>
                <c:pt idx="1706">
                  <c:v>49.783217441187837</c:v>
                </c:pt>
                <c:pt idx="1707">
                  <c:v>49.39318686207384</c:v>
                </c:pt>
                <c:pt idx="1708">
                  <c:v>50.216387435984487</c:v>
                </c:pt>
                <c:pt idx="1709">
                  <c:v>52.926163991909384</c:v>
                </c:pt>
                <c:pt idx="1710">
                  <c:v>55.230160732181716</c:v>
                </c:pt>
                <c:pt idx="1711">
                  <c:v>57.050444176985138</c:v>
                </c:pt>
                <c:pt idx="1712">
                  <c:v>60.720106689000744</c:v>
                </c:pt>
                <c:pt idx="1713">
                  <c:v>65.095785590931968</c:v>
                </c:pt>
                <c:pt idx="1714">
                  <c:v>64.764554445356083</c:v>
                </c:pt>
                <c:pt idx="1715">
                  <c:v>64.147971725826167</c:v>
                </c:pt>
                <c:pt idx="1716">
                  <c:v>62.275159654289915</c:v>
                </c:pt>
                <c:pt idx="1717">
                  <c:v>60.33623325966785</c:v>
                </c:pt>
                <c:pt idx="1718">
                  <c:v>63.383146498969914</c:v>
                </c:pt>
                <c:pt idx="1719">
                  <c:v>62.879426596421325</c:v>
                </c:pt>
                <c:pt idx="1720">
                  <c:v>63.597313621872829</c:v>
                </c:pt>
                <c:pt idx="1721">
                  <c:v>63.817783429610536</c:v>
                </c:pt>
                <c:pt idx="1722">
                  <c:v>63.439206210929399</c:v>
                </c:pt>
                <c:pt idx="1723">
                  <c:v>64.519076281037627</c:v>
                </c:pt>
                <c:pt idx="1724">
                  <c:v>62.855762421330589</c:v>
                </c:pt>
                <c:pt idx="1725">
                  <c:v>60.833490144772504</c:v>
                </c:pt>
                <c:pt idx="1726">
                  <c:v>60.200585578159398</c:v>
                </c:pt>
                <c:pt idx="1727">
                  <c:v>59.74681863877413</c:v>
                </c:pt>
                <c:pt idx="1728">
                  <c:v>58.378770489900141</c:v>
                </c:pt>
                <c:pt idx="1729">
                  <c:v>55.217661040432567</c:v>
                </c:pt>
                <c:pt idx="1730">
                  <c:v>55.038820183537744</c:v>
                </c:pt>
                <c:pt idx="1731">
                  <c:v>54.912448023730803</c:v>
                </c:pt>
                <c:pt idx="1732">
                  <c:v>55.281639266843342</c:v>
                </c:pt>
                <c:pt idx="1733">
                  <c:v>54.931001873305512</c:v>
                </c:pt>
                <c:pt idx="1734">
                  <c:v>57.256073191214199</c:v>
                </c:pt>
                <c:pt idx="1735">
                  <c:v>59.601316905593322</c:v>
                </c:pt>
                <c:pt idx="1736">
                  <c:v>62.041190402098181</c:v>
                </c:pt>
                <c:pt idx="1737">
                  <c:v>65.228382441577352</c:v>
                </c:pt>
                <c:pt idx="1738">
                  <c:v>65.872277841224061</c:v>
                </c:pt>
                <c:pt idx="1739">
                  <c:v>65.614938782159328</c:v>
                </c:pt>
                <c:pt idx="1740">
                  <c:v>62.385745062942014</c:v>
                </c:pt>
                <c:pt idx="1741">
                  <c:v>60.623488003905173</c:v>
                </c:pt>
                <c:pt idx="1742">
                  <c:v>63.74340282982299</c:v>
                </c:pt>
                <c:pt idx="1743">
                  <c:v>61.813413627348602</c:v>
                </c:pt>
                <c:pt idx="1744">
                  <c:v>62.600920877287443</c:v>
                </c:pt>
                <c:pt idx="1745">
                  <c:v>63.041420775357395</c:v>
                </c:pt>
                <c:pt idx="1746">
                  <c:v>63.728357899951099</c:v>
                </c:pt>
                <c:pt idx="1747">
                  <c:v>64.692599871901763</c:v>
                </c:pt>
                <c:pt idx="1748">
                  <c:v>63.658013023547305</c:v>
                </c:pt>
                <c:pt idx="1749">
                  <c:v>61.48960548368067</c:v>
                </c:pt>
                <c:pt idx="1750">
                  <c:v>61.150393708063433</c:v>
                </c:pt>
                <c:pt idx="1751">
                  <c:v>60.754091206948466</c:v>
                </c:pt>
                <c:pt idx="1752">
                  <c:v>58.911091089206067</c:v>
                </c:pt>
                <c:pt idx="1753">
                  <c:v>56.137221135644857</c:v>
                </c:pt>
                <c:pt idx="1754">
                  <c:v>56.255416881903109</c:v>
                </c:pt>
                <c:pt idx="1755">
                  <c:v>56.047259369607886</c:v>
                </c:pt>
                <c:pt idx="1756">
                  <c:v>56.557774479517256</c:v>
                </c:pt>
                <c:pt idx="1757">
                  <c:v>58.119138638058836</c:v>
                </c:pt>
                <c:pt idx="1758">
                  <c:v>59.169820079046467</c:v>
                </c:pt>
                <c:pt idx="1759">
                  <c:v>62.338473960481132</c:v>
                </c:pt>
                <c:pt idx="1760">
                  <c:v>63.581524989835444</c:v>
                </c:pt>
                <c:pt idx="1761">
                  <c:v>66.53855340857055</c:v>
                </c:pt>
                <c:pt idx="1762">
                  <c:v>66.294101907113046</c:v>
                </c:pt>
                <c:pt idx="1763">
                  <c:v>65.667102786378365</c:v>
                </c:pt>
                <c:pt idx="1764">
                  <c:v>63.05863697905432</c:v>
                </c:pt>
                <c:pt idx="1765">
                  <c:v>60.726991635267225</c:v>
                </c:pt>
                <c:pt idx="1766">
                  <c:v>63.735629909013575</c:v>
                </c:pt>
                <c:pt idx="1767">
                  <c:v>63.33426369735907</c:v>
                </c:pt>
                <c:pt idx="1768">
                  <c:v>63.939299957821461</c:v>
                </c:pt>
                <c:pt idx="1769">
                  <c:v>63.604288089864703</c:v>
                </c:pt>
                <c:pt idx="1770">
                  <c:v>63.678329778257201</c:v>
                </c:pt>
                <c:pt idx="1771">
                  <c:v>65.236870241189109</c:v>
                </c:pt>
                <c:pt idx="1772">
                  <c:v>63.748195664993929</c:v>
                </c:pt>
                <c:pt idx="1773">
                  <c:v>62.362337276787869</c:v>
                </c:pt>
                <c:pt idx="1774">
                  <c:v>62.150099157514084</c:v>
                </c:pt>
                <c:pt idx="1775">
                  <c:v>62.028208482169951</c:v>
                </c:pt>
                <c:pt idx="1776">
                  <c:v>60.664170532437041</c:v>
                </c:pt>
                <c:pt idx="1777">
                  <c:v>57.647374463050696</c:v>
                </c:pt>
                <c:pt idx="1778">
                  <c:v>56.900019391357745</c:v>
                </c:pt>
                <c:pt idx="1779">
                  <c:v>57.547814474659845</c:v>
                </c:pt>
                <c:pt idx="1780">
                  <c:v>57.746010687603153</c:v>
                </c:pt>
                <c:pt idx="1781">
                  <c:v>59.224043577918486</c:v>
                </c:pt>
                <c:pt idx="1782">
                  <c:v>60.625562541577843</c:v>
                </c:pt>
                <c:pt idx="1783">
                  <c:v>61.722857482228569</c:v>
                </c:pt>
                <c:pt idx="1784">
                  <c:v>63.209961420495105</c:v>
                </c:pt>
                <c:pt idx="1785">
                  <c:v>66.19402781756429</c:v>
                </c:pt>
                <c:pt idx="1786">
                  <c:v>66.185015125458349</c:v>
                </c:pt>
                <c:pt idx="1787">
                  <c:v>65.260897526612567</c:v>
                </c:pt>
                <c:pt idx="1788">
                  <c:v>62.427764467624208</c:v>
                </c:pt>
                <c:pt idx="1789">
                  <c:v>60.881527208865826</c:v>
                </c:pt>
                <c:pt idx="1790">
                  <c:v>63.582369958635667</c:v>
                </c:pt>
                <c:pt idx="1791">
                  <c:v>62.93653316396027</c:v>
                </c:pt>
                <c:pt idx="1792">
                  <c:v>64.247280010314341</c:v>
                </c:pt>
                <c:pt idx="1793">
                  <c:v>64.172542184265367</c:v>
                </c:pt>
                <c:pt idx="1794">
                  <c:v>63.867440454797027</c:v>
                </c:pt>
                <c:pt idx="1795">
                  <c:v>65.674405807779522</c:v>
                </c:pt>
                <c:pt idx="1796">
                  <c:v>64.379638970735158</c:v>
                </c:pt>
                <c:pt idx="1797">
                  <c:v>62.299663405038096</c:v>
                </c:pt>
                <c:pt idx="1798">
                  <c:v>61.72085236750592</c:v>
                </c:pt>
                <c:pt idx="1799">
                  <c:v>61.52564132626101</c:v>
                </c:pt>
                <c:pt idx="1800">
                  <c:v>60.000796994103936</c:v>
                </c:pt>
                <c:pt idx="1801">
                  <c:v>57.468106434701539</c:v>
                </c:pt>
                <c:pt idx="1802">
                  <c:v>56.619830178312846</c:v>
                </c:pt>
                <c:pt idx="1803">
                  <c:v>56.92706202745196</c:v>
                </c:pt>
                <c:pt idx="1804">
                  <c:v>57.748811879291722</c:v>
                </c:pt>
                <c:pt idx="1805">
                  <c:v>59.006535510648654</c:v>
                </c:pt>
                <c:pt idx="1806">
                  <c:v>60.576736061388317</c:v>
                </c:pt>
                <c:pt idx="1807">
                  <c:v>61.635214558484165</c:v>
                </c:pt>
                <c:pt idx="1808">
                  <c:v>62.389396619604007</c:v>
                </c:pt>
                <c:pt idx="1809">
                  <c:v>65.974875897346479</c:v>
                </c:pt>
                <c:pt idx="1810">
                  <c:v>65.146564997919796</c:v>
                </c:pt>
                <c:pt idx="1811">
                  <c:v>64.91292396175028</c:v>
                </c:pt>
                <c:pt idx="1812">
                  <c:v>61.534970949093932</c:v>
                </c:pt>
                <c:pt idx="1813">
                  <c:v>60.363060073077662</c:v>
                </c:pt>
                <c:pt idx="1814">
                  <c:v>62.553555814541639</c:v>
                </c:pt>
                <c:pt idx="1815">
                  <c:v>62.056408579231835</c:v>
                </c:pt>
                <c:pt idx="1816">
                  <c:v>62.501306852414224</c:v>
                </c:pt>
                <c:pt idx="1817">
                  <c:v>62.16593634197838</c:v>
                </c:pt>
                <c:pt idx="1818">
                  <c:v>61.782224907946691</c:v>
                </c:pt>
                <c:pt idx="1819">
                  <c:v>63.441862145353063</c:v>
                </c:pt>
                <c:pt idx="1820">
                  <c:v>62.282254441185835</c:v>
                </c:pt>
                <c:pt idx="1821">
                  <c:v>61.021827894757713</c:v>
                </c:pt>
                <c:pt idx="1822">
                  <c:v>60.724630097345248</c:v>
                </c:pt>
                <c:pt idx="1823">
                  <c:v>60.947306013620214</c:v>
                </c:pt>
                <c:pt idx="1824">
                  <c:v>58.810609465343923</c:v>
                </c:pt>
                <c:pt idx="1825">
                  <c:v>55.828528730712264</c:v>
                </c:pt>
                <c:pt idx="1826">
                  <c:v>55.89221940432661</c:v>
                </c:pt>
                <c:pt idx="1827">
                  <c:v>55.453129782282126</c:v>
                </c:pt>
                <c:pt idx="1828">
                  <c:v>56.13358576245173</c:v>
                </c:pt>
                <c:pt idx="1829">
                  <c:v>56.459324482538328</c:v>
                </c:pt>
                <c:pt idx="1830">
                  <c:v>56.294247873508603</c:v>
                </c:pt>
                <c:pt idx="1831">
                  <c:v>57.101127773109745</c:v>
                </c:pt>
                <c:pt idx="1832">
                  <c:v>57.798105207253585</c:v>
                </c:pt>
                <c:pt idx="1833">
                  <c:v>59.953608909070574</c:v>
                </c:pt>
                <c:pt idx="1834">
                  <c:v>60.437877494196456</c:v>
                </c:pt>
                <c:pt idx="1835">
                  <c:v>59.845655578342267</c:v>
                </c:pt>
                <c:pt idx="1836">
                  <c:v>56.416142125762022</c:v>
                </c:pt>
                <c:pt idx="1837">
                  <c:v>55.048639493430855</c:v>
                </c:pt>
                <c:pt idx="1838">
                  <c:v>55.437457182110386</c:v>
                </c:pt>
                <c:pt idx="1839">
                  <c:v>55.824812715943253</c:v>
                </c:pt>
                <c:pt idx="1840">
                  <c:v>56.40394657231429</c:v>
                </c:pt>
                <c:pt idx="1841">
                  <c:v>55.105273574590456</c:v>
                </c:pt>
                <c:pt idx="1842">
                  <c:v>55.154338288452493</c:v>
                </c:pt>
                <c:pt idx="1843">
                  <c:v>56.926525172868132</c:v>
                </c:pt>
                <c:pt idx="1844">
                  <c:v>56.424491634041146</c:v>
                </c:pt>
                <c:pt idx="1845">
                  <c:v>56.17906744761688</c:v>
                </c:pt>
                <c:pt idx="1846">
                  <c:v>56.566656587666344</c:v>
                </c:pt>
                <c:pt idx="1847">
                  <c:v>57.229277574998846</c:v>
                </c:pt>
                <c:pt idx="1848">
                  <c:v>56.462001565273852</c:v>
                </c:pt>
                <c:pt idx="1849">
                  <c:v>53.239585144627654</c:v>
                </c:pt>
                <c:pt idx="1850">
                  <c:v>51.992777929217212</c:v>
                </c:pt>
                <c:pt idx="1851">
                  <c:v>51.416571808937753</c:v>
                </c:pt>
                <c:pt idx="1852">
                  <c:v>51.734348206778378</c:v>
                </c:pt>
                <c:pt idx="1853">
                  <c:v>52.71012902638418</c:v>
                </c:pt>
                <c:pt idx="1854">
                  <c:v>53.90458141689092</c:v>
                </c:pt>
                <c:pt idx="1855">
                  <c:v>53.831625179544986</c:v>
                </c:pt>
                <c:pt idx="1856">
                  <c:v>51.976476305156737</c:v>
                </c:pt>
                <c:pt idx="1857">
                  <c:v>50.724490422131133</c:v>
                </c:pt>
                <c:pt idx="1858">
                  <c:v>50.864532714966664</c:v>
                </c:pt>
                <c:pt idx="1859">
                  <c:v>50.635053515253674</c:v>
                </c:pt>
                <c:pt idx="1860">
                  <c:v>50.63200832804835</c:v>
                </c:pt>
                <c:pt idx="1861">
                  <c:v>50.972604238252224</c:v>
                </c:pt>
                <c:pt idx="1862">
                  <c:v>50.883467341229945</c:v>
                </c:pt>
                <c:pt idx="1863">
                  <c:v>50.901628608598287</c:v>
                </c:pt>
                <c:pt idx="1864">
                  <c:v>51.841428210008175</c:v>
                </c:pt>
                <c:pt idx="1865">
                  <c:v>52.515171813368461</c:v>
                </c:pt>
                <c:pt idx="1866">
                  <c:v>53.093570077996063</c:v>
                </c:pt>
                <c:pt idx="1867">
                  <c:v>54.998314414527869</c:v>
                </c:pt>
                <c:pt idx="1868">
                  <c:v>54.761829829437559</c:v>
                </c:pt>
                <c:pt idx="1869">
                  <c:v>54.752696882066488</c:v>
                </c:pt>
                <c:pt idx="1870">
                  <c:v>55.200998799067349</c:v>
                </c:pt>
                <c:pt idx="1871">
                  <c:v>55.415212440983353</c:v>
                </c:pt>
                <c:pt idx="1872">
                  <c:v>53.478158079048434</c:v>
                </c:pt>
                <c:pt idx="1873">
                  <c:v>52.318110254429456</c:v>
                </c:pt>
                <c:pt idx="1874">
                  <c:v>51.817769120977346</c:v>
                </c:pt>
                <c:pt idx="1875">
                  <c:v>51.51991600469588</c:v>
                </c:pt>
                <c:pt idx="1876">
                  <c:v>52.114898142940177</c:v>
                </c:pt>
                <c:pt idx="1877">
                  <c:v>53.487597879979937</c:v>
                </c:pt>
                <c:pt idx="1878">
                  <c:v>56.011421343948705</c:v>
                </c:pt>
                <c:pt idx="1879">
                  <c:v>58.52400883891795</c:v>
                </c:pt>
                <c:pt idx="1880">
                  <c:v>60.15341293515143</c:v>
                </c:pt>
                <c:pt idx="1881">
                  <c:v>64.303944055286252</c:v>
                </c:pt>
                <c:pt idx="1882">
                  <c:v>64.898684972871123</c:v>
                </c:pt>
                <c:pt idx="1883">
                  <c:v>65.565061497749198</c:v>
                </c:pt>
                <c:pt idx="1884">
                  <c:v>63.63650967035273</c:v>
                </c:pt>
                <c:pt idx="1885">
                  <c:v>62.379491054781468</c:v>
                </c:pt>
                <c:pt idx="1886">
                  <c:v>65.868379883899607</c:v>
                </c:pt>
                <c:pt idx="1887">
                  <c:v>65.032393016996195</c:v>
                </c:pt>
                <c:pt idx="1888">
                  <c:v>65.211988120918349</c:v>
                </c:pt>
                <c:pt idx="1889">
                  <c:v>65.393679030021673</c:v>
                </c:pt>
                <c:pt idx="1890">
                  <c:v>64.661498393326866</c:v>
                </c:pt>
                <c:pt idx="1891">
                  <c:v>64.924138012710472</c:v>
                </c:pt>
                <c:pt idx="1892">
                  <c:v>63.328487600035018</c:v>
                </c:pt>
                <c:pt idx="1893">
                  <c:v>61.571730428399029</c:v>
                </c:pt>
                <c:pt idx="1894">
                  <c:v>61.066872421204515</c:v>
                </c:pt>
                <c:pt idx="1895">
                  <c:v>60.529093645239698</c:v>
                </c:pt>
                <c:pt idx="1896">
                  <c:v>58.93254878604796</c:v>
                </c:pt>
                <c:pt idx="1897">
                  <c:v>56.633631942814482</c:v>
                </c:pt>
                <c:pt idx="1898">
                  <c:v>55.531206764748433</c:v>
                </c:pt>
                <c:pt idx="1899">
                  <c:v>54.895616881740544</c:v>
                </c:pt>
                <c:pt idx="1900">
                  <c:v>55.423344865922132</c:v>
                </c:pt>
                <c:pt idx="1901">
                  <c:v>56.181942780624063</c:v>
                </c:pt>
                <c:pt idx="1902">
                  <c:v>57.608199131552453</c:v>
                </c:pt>
                <c:pt idx="1903">
                  <c:v>59.358990620582205</c:v>
                </c:pt>
                <c:pt idx="1904">
                  <c:v>62.536172592112351</c:v>
                </c:pt>
                <c:pt idx="1905">
                  <c:v>63.795606537633837</c:v>
                </c:pt>
                <c:pt idx="1906">
                  <c:v>61.73973686956289</c:v>
                </c:pt>
                <c:pt idx="1907">
                  <c:v>62.418793516564477</c:v>
                </c:pt>
                <c:pt idx="1908">
                  <c:v>60.29512448497082</c:v>
                </c:pt>
                <c:pt idx="1909">
                  <c:v>59.676086019749462</c:v>
                </c:pt>
                <c:pt idx="1910">
                  <c:v>62.560249633040641</c:v>
                </c:pt>
                <c:pt idx="1911">
                  <c:v>61.934820442125783</c:v>
                </c:pt>
                <c:pt idx="1912">
                  <c:v>61.970207343867379</c:v>
                </c:pt>
                <c:pt idx="1913">
                  <c:v>62.707054674376394</c:v>
                </c:pt>
                <c:pt idx="1914">
                  <c:v>63.019619018431804</c:v>
                </c:pt>
                <c:pt idx="1915">
                  <c:v>64.636844516434167</c:v>
                </c:pt>
                <c:pt idx="1916">
                  <c:v>63.651567332041715</c:v>
                </c:pt>
                <c:pt idx="1917">
                  <c:v>61.549230713542919</c:v>
                </c:pt>
                <c:pt idx="1918">
                  <c:v>60.483270767781157</c:v>
                </c:pt>
                <c:pt idx="1919">
                  <c:v>61.058111865341615</c:v>
                </c:pt>
                <c:pt idx="1920">
                  <c:v>60.293154450424623</c:v>
                </c:pt>
                <c:pt idx="1921">
                  <c:v>56.376035231126771</c:v>
                </c:pt>
                <c:pt idx="1922">
                  <c:v>56.416457149342797</c:v>
                </c:pt>
                <c:pt idx="1923">
                  <c:v>56.370678845365795</c:v>
                </c:pt>
                <c:pt idx="1924">
                  <c:v>56.82123341921109</c:v>
                </c:pt>
                <c:pt idx="1925">
                  <c:v>57.605994996830702</c:v>
                </c:pt>
                <c:pt idx="1926">
                  <c:v>59.203450733492147</c:v>
                </c:pt>
                <c:pt idx="1927">
                  <c:v>61.268014679044917</c:v>
                </c:pt>
                <c:pt idx="1928">
                  <c:v>63.207440198474508</c:v>
                </c:pt>
                <c:pt idx="1929">
                  <c:v>66.419583009426731</c:v>
                </c:pt>
                <c:pt idx="1930">
                  <c:v>66.581939067333622</c:v>
                </c:pt>
                <c:pt idx="1931">
                  <c:v>65.126615114297536</c:v>
                </c:pt>
                <c:pt idx="1932">
                  <c:v>61.631563091724708</c:v>
                </c:pt>
                <c:pt idx="1933">
                  <c:v>60.527769006947516</c:v>
                </c:pt>
                <c:pt idx="1934">
                  <c:v>62.837748138568273</c:v>
                </c:pt>
                <c:pt idx="1935">
                  <c:v>62.677782810647976</c:v>
                </c:pt>
                <c:pt idx="1936">
                  <c:v>63.264327770476193</c:v>
                </c:pt>
                <c:pt idx="1937">
                  <c:v>63.099668376951144</c:v>
                </c:pt>
                <c:pt idx="1938">
                  <c:v>62.765563809554834</c:v>
                </c:pt>
                <c:pt idx="1939">
                  <c:v>63.83266167813715</c:v>
                </c:pt>
                <c:pt idx="1940">
                  <c:v>62.758608856476833</c:v>
                </c:pt>
                <c:pt idx="1941">
                  <c:v>60.81113254564282</c:v>
                </c:pt>
                <c:pt idx="1942">
                  <c:v>60.29254771226649</c:v>
                </c:pt>
                <c:pt idx="1943">
                  <c:v>60.09879460549918</c:v>
                </c:pt>
                <c:pt idx="1944">
                  <c:v>58.813864926529163</c:v>
                </c:pt>
                <c:pt idx="1945">
                  <c:v>56.349319546358217</c:v>
                </c:pt>
                <c:pt idx="1946">
                  <c:v>56.91489471047548</c:v>
                </c:pt>
                <c:pt idx="1947">
                  <c:v>56.777004298778152</c:v>
                </c:pt>
                <c:pt idx="1948">
                  <c:v>56.906174598637726</c:v>
                </c:pt>
                <c:pt idx="1949">
                  <c:v>58.193913024140819</c:v>
                </c:pt>
                <c:pt idx="1950">
                  <c:v>59.390728309188901</c:v>
                </c:pt>
                <c:pt idx="1951">
                  <c:v>60.284880283511598</c:v>
                </c:pt>
                <c:pt idx="1952">
                  <c:v>62.552193350509768</c:v>
                </c:pt>
                <c:pt idx="1953">
                  <c:v>66.403400037537651</c:v>
                </c:pt>
                <c:pt idx="1954">
                  <c:v>65.841854926882718</c:v>
                </c:pt>
                <c:pt idx="1955">
                  <c:v>64.6269539643271</c:v>
                </c:pt>
                <c:pt idx="1956">
                  <c:v>61.079571349122922</c:v>
                </c:pt>
                <c:pt idx="1957">
                  <c:v>59.712186599235743</c:v>
                </c:pt>
                <c:pt idx="1958">
                  <c:v>62.273539601273939</c:v>
                </c:pt>
                <c:pt idx="1959">
                  <c:v>61.41842186397561</c:v>
                </c:pt>
                <c:pt idx="1960">
                  <c:v>62.13949853386567</c:v>
                </c:pt>
                <c:pt idx="1961">
                  <c:v>62.49503770830102</c:v>
                </c:pt>
                <c:pt idx="1962">
                  <c:v>62.400321883375483</c:v>
                </c:pt>
                <c:pt idx="1963">
                  <c:v>64.426078264512697</c:v>
                </c:pt>
                <c:pt idx="1964">
                  <c:v>63.217297581591865</c:v>
                </c:pt>
                <c:pt idx="1965">
                  <c:v>61.667838586215517</c:v>
                </c:pt>
                <c:pt idx="1966">
                  <c:v>60.875010953961052</c:v>
                </c:pt>
                <c:pt idx="1967">
                  <c:v>61.306741601884553</c:v>
                </c:pt>
                <c:pt idx="1968">
                  <c:v>59.527130452884705</c:v>
                </c:pt>
                <c:pt idx="1969">
                  <c:v>56.752219130829936</c:v>
                </c:pt>
                <c:pt idx="1970">
                  <c:v>56.187553952227873</c:v>
                </c:pt>
                <c:pt idx="1971">
                  <c:v>56.128897214237114</c:v>
                </c:pt>
                <c:pt idx="1972">
                  <c:v>56.706440643007262</c:v>
                </c:pt>
                <c:pt idx="1973">
                  <c:v>58.650651598325013</c:v>
                </c:pt>
                <c:pt idx="1974">
                  <c:v>60.670188405998061</c:v>
                </c:pt>
                <c:pt idx="1975">
                  <c:v>61.427999645116294</c:v>
                </c:pt>
                <c:pt idx="1976">
                  <c:v>62.501324884441125</c:v>
                </c:pt>
                <c:pt idx="1977">
                  <c:v>65.873282003194348</c:v>
                </c:pt>
                <c:pt idx="1978">
                  <c:v>65.270340594340041</c:v>
                </c:pt>
                <c:pt idx="1979">
                  <c:v>64.696820961208772</c:v>
                </c:pt>
                <c:pt idx="1980">
                  <c:v>60.710977409451623</c:v>
                </c:pt>
                <c:pt idx="1981">
                  <c:v>59.583718324134338</c:v>
                </c:pt>
                <c:pt idx="1982">
                  <c:v>62.365243715066718</c:v>
                </c:pt>
                <c:pt idx="1983">
                  <c:v>61.373004330844772</c:v>
                </c:pt>
                <c:pt idx="1984">
                  <c:v>62.266000566490177</c:v>
                </c:pt>
                <c:pt idx="1985">
                  <c:v>61.990498728886195</c:v>
                </c:pt>
                <c:pt idx="1986">
                  <c:v>62.083967784258419</c:v>
                </c:pt>
                <c:pt idx="1987">
                  <c:v>63.607293388622416</c:v>
                </c:pt>
                <c:pt idx="1988">
                  <c:v>61.864636234708072</c:v>
                </c:pt>
                <c:pt idx="1989">
                  <c:v>60.855240391578334</c:v>
                </c:pt>
                <c:pt idx="1990">
                  <c:v>60.7568996736725</c:v>
                </c:pt>
                <c:pt idx="1991">
                  <c:v>60.570067303477266</c:v>
                </c:pt>
                <c:pt idx="1992">
                  <c:v>58.99951051641434</c:v>
                </c:pt>
                <c:pt idx="1993">
                  <c:v>57.339374126926629</c:v>
                </c:pt>
                <c:pt idx="1994">
                  <c:v>56.539510528286378</c:v>
                </c:pt>
                <c:pt idx="1995">
                  <c:v>56.747609345328961</c:v>
                </c:pt>
                <c:pt idx="1996">
                  <c:v>56.751072517766403</c:v>
                </c:pt>
                <c:pt idx="1997">
                  <c:v>57.041403742366938</c:v>
                </c:pt>
                <c:pt idx="1998">
                  <c:v>57.439457679476227</c:v>
                </c:pt>
                <c:pt idx="1999">
                  <c:v>57.732616763487613</c:v>
                </c:pt>
                <c:pt idx="2000">
                  <c:v>57.043912016400256</c:v>
                </c:pt>
                <c:pt idx="2001">
                  <c:v>58.575994725985524</c:v>
                </c:pt>
                <c:pt idx="2002">
                  <c:v>59.140621245481562</c:v>
                </c:pt>
                <c:pt idx="2003">
                  <c:v>59.599445053721418</c:v>
                </c:pt>
                <c:pt idx="2004">
                  <c:v>57.074136835021513</c:v>
                </c:pt>
                <c:pt idx="2005">
                  <c:v>56.109329060876526</c:v>
                </c:pt>
                <c:pt idx="2006">
                  <c:v>57.316576839685553</c:v>
                </c:pt>
                <c:pt idx="2007">
                  <c:v>55.712288348722538</c:v>
                </c:pt>
                <c:pt idx="2008">
                  <c:v>55.651400471910819</c:v>
                </c:pt>
                <c:pt idx="2009">
                  <c:v>54.616152935787959</c:v>
                </c:pt>
                <c:pt idx="2010">
                  <c:v>55.178403924888961</c:v>
                </c:pt>
                <c:pt idx="2011">
                  <c:v>57.256538803584071</c:v>
                </c:pt>
                <c:pt idx="2012">
                  <c:v>58.250657682404693</c:v>
                </c:pt>
                <c:pt idx="2013">
                  <c:v>57.44648205752452</c:v>
                </c:pt>
                <c:pt idx="2014">
                  <c:v>57.55584880884718</c:v>
                </c:pt>
                <c:pt idx="2015">
                  <c:v>58.130939143546001</c:v>
                </c:pt>
                <c:pt idx="2016">
                  <c:v>56.137206708811171</c:v>
                </c:pt>
                <c:pt idx="2017">
                  <c:v>53.077428228946879</c:v>
                </c:pt>
                <c:pt idx="2018">
                  <c:v>51.509973199005287</c:v>
                </c:pt>
                <c:pt idx="2019">
                  <c:v>51.229800138114882</c:v>
                </c:pt>
                <c:pt idx="2020">
                  <c:v>51.361464284163944</c:v>
                </c:pt>
                <c:pt idx="2021">
                  <c:v>52.172722887391799</c:v>
                </c:pt>
                <c:pt idx="2022">
                  <c:v>52.170682106610897</c:v>
                </c:pt>
                <c:pt idx="2023">
                  <c:v>51.732859846854033</c:v>
                </c:pt>
                <c:pt idx="2024">
                  <c:v>50.842176842167952</c:v>
                </c:pt>
                <c:pt idx="2025">
                  <c:v>51.658350110641713</c:v>
                </c:pt>
                <c:pt idx="2026">
                  <c:v>50.935980985551552</c:v>
                </c:pt>
                <c:pt idx="2027">
                  <c:v>52.042263093055396</c:v>
                </c:pt>
                <c:pt idx="2028">
                  <c:v>51.424537982851319</c:v>
                </c:pt>
                <c:pt idx="2029">
                  <c:v>52.082460064993576</c:v>
                </c:pt>
                <c:pt idx="2030">
                  <c:v>51.969837974712732</c:v>
                </c:pt>
                <c:pt idx="2031">
                  <c:v>51.666876413797759</c:v>
                </c:pt>
                <c:pt idx="2032">
                  <c:v>52.202249196545544</c:v>
                </c:pt>
                <c:pt idx="2033">
                  <c:v>52.253177407403328</c:v>
                </c:pt>
                <c:pt idx="2034">
                  <c:v>53.579514419352947</c:v>
                </c:pt>
                <c:pt idx="2035">
                  <c:v>55.438828064657315</c:v>
                </c:pt>
                <c:pt idx="2036">
                  <c:v>55.972788721811497</c:v>
                </c:pt>
                <c:pt idx="2037">
                  <c:v>54.853720783959453</c:v>
                </c:pt>
                <c:pt idx="2038">
                  <c:v>54.6283834451648</c:v>
                </c:pt>
                <c:pt idx="2039">
                  <c:v>55.601277219178591</c:v>
                </c:pt>
                <c:pt idx="2040">
                  <c:v>54.57109598561707</c:v>
                </c:pt>
                <c:pt idx="2041">
                  <c:v>52.336618726450389</c:v>
                </c:pt>
                <c:pt idx="2042">
                  <c:v>52.083273005253261</c:v>
                </c:pt>
                <c:pt idx="2043">
                  <c:v>52.06740061535502</c:v>
                </c:pt>
                <c:pt idx="2044">
                  <c:v>53.007608089475532</c:v>
                </c:pt>
                <c:pt idx="2045">
                  <c:v>54.16995305350779</c:v>
                </c:pt>
                <c:pt idx="2046">
                  <c:v>56.314802862901161</c:v>
                </c:pt>
                <c:pt idx="2047">
                  <c:v>58.683365302333335</c:v>
                </c:pt>
                <c:pt idx="2048">
                  <c:v>61.880183860235903</c:v>
                </c:pt>
                <c:pt idx="2049">
                  <c:v>65.805891250795341</c:v>
                </c:pt>
                <c:pt idx="2050">
                  <c:v>66.073670171589413</c:v>
                </c:pt>
                <c:pt idx="2051">
                  <c:v>65.778833542387332</c:v>
                </c:pt>
                <c:pt idx="2052">
                  <c:v>61.913277106540498</c:v>
                </c:pt>
                <c:pt idx="2053">
                  <c:v>61.434671329405816</c:v>
                </c:pt>
                <c:pt idx="2054">
                  <c:v>64.413116320122626</c:v>
                </c:pt>
                <c:pt idx="2055">
                  <c:v>64.544348859188247</c:v>
                </c:pt>
                <c:pt idx="2056">
                  <c:v>65.167184970692688</c:v>
                </c:pt>
                <c:pt idx="2057">
                  <c:v>64.767125639051685</c:v>
                </c:pt>
                <c:pt idx="2058">
                  <c:v>64.967158679248172</c:v>
                </c:pt>
                <c:pt idx="2059">
                  <c:v>66.231053363966851</c:v>
                </c:pt>
                <c:pt idx="2060">
                  <c:v>64.924247508963902</c:v>
                </c:pt>
                <c:pt idx="2061">
                  <c:v>62.815156158443841</c:v>
                </c:pt>
                <c:pt idx="2062">
                  <c:v>62.085950395059989</c:v>
                </c:pt>
                <c:pt idx="2063">
                  <c:v>61.929688413730496</c:v>
                </c:pt>
                <c:pt idx="2064">
                  <c:v>60.332927334868927</c:v>
                </c:pt>
                <c:pt idx="2065">
                  <c:v>56.679079224597622</c:v>
                </c:pt>
                <c:pt idx="2066">
                  <c:v>56.416952384097357</c:v>
                </c:pt>
                <c:pt idx="2067">
                  <c:v>55.903343716381109</c:v>
                </c:pt>
                <c:pt idx="2068">
                  <c:v>56.549353605786976</c:v>
                </c:pt>
                <c:pt idx="2069">
                  <c:v>57.390431378245808</c:v>
                </c:pt>
                <c:pt idx="2070">
                  <c:v>59.081569366597279</c:v>
                </c:pt>
                <c:pt idx="2071">
                  <c:v>61.506599577575649</c:v>
                </c:pt>
                <c:pt idx="2072">
                  <c:v>63.826259945947378</c:v>
                </c:pt>
                <c:pt idx="2073">
                  <c:v>66.903122041432056</c:v>
                </c:pt>
                <c:pt idx="2074">
                  <c:v>66.534375201769052</c:v>
                </c:pt>
                <c:pt idx="2075">
                  <c:v>65.413539147464419</c:v>
                </c:pt>
                <c:pt idx="2076">
                  <c:v>60.967628533204767</c:v>
                </c:pt>
                <c:pt idx="2077">
                  <c:v>59.427906203036059</c:v>
                </c:pt>
                <c:pt idx="2078">
                  <c:v>62.022285955817416</c:v>
                </c:pt>
                <c:pt idx="2079">
                  <c:v>61.801491263502527</c:v>
                </c:pt>
                <c:pt idx="2080">
                  <c:v>62.783443010202468</c:v>
                </c:pt>
                <c:pt idx="2081">
                  <c:v>63.59118622175415</c:v>
                </c:pt>
                <c:pt idx="2082">
                  <c:v>63.82242512142497</c:v>
                </c:pt>
                <c:pt idx="2083">
                  <c:v>64.70551153854413</c:v>
                </c:pt>
                <c:pt idx="2084">
                  <c:v>64.05508376214236</c:v>
                </c:pt>
                <c:pt idx="2085">
                  <c:v>61.873066323954646</c:v>
                </c:pt>
                <c:pt idx="2086">
                  <c:v>61.24603628381427</c:v>
                </c:pt>
                <c:pt idx="2087">
                  <c:v>60.996404082337897</c:v>
                </c:pt>
                <c:pt idx="2088">
                  <c:v>58.902235278057496</c:v>
                </c:pt>
                <c:pt idx="2089">
                  <c:v>55.934632100334163</c:v>
                </c:pt>
                <c:pt idx="2090">
                  <c:v>55.490053042817678</c:v>
                </c:pt>
                <c:pt idx="2091">
                  <c:v>55.126530032153497</c:v>
                </c:pt>
                <c:pt idx="2092">
                  <c:v>55.698450421173277</c:v>
                </c:pt>
                <c:pt idx="2093">
                  <c:v>56.995795698664757</c:v>
                </c:pt>
                <c:pt idx="2094">
                  <c:v>58.503394509802803</c:v>
                </c:pt>
                <c:pt idx="2095">
                  <c:v>60.220499578543112</c:v>
                </c:pt>
                <c:pt idx="2096">
                  <c:v>62.346825780973006</c:v>
                </c:pt>
                <c:pt idx="2097">
                  <c:v>66.119182283211472</c:v>
                </c:pt>
                <c:pt idx="2098">
                  <c:v>66.279939896028395</c:v>
                </c:pt>
                <c:pt idx="2099">
                  <c:v>65.923344620193078</c:v>
                </c:pt>
                <c:pt idx="2100">
                  <c:v>61.714507543629367</c:v>
                </c:pt>
                <c:pt idx="2101">
                  <c:v>60.21171818246134</c:v>
                </c:pt>
                <c:pt idx="2102">
                  <c:v>63.563433146427279</c:v>
                </c:pt>
                <c:pt idx="2103">
                  <c:v>62.944999568785754</c:v>
                </c:pt>
                <c:pt idx="2104">
                  <c:v>63.4231477500295</c:v>
                </c:pt>
                <c:pt idx="2105">
                  <c:v>62.985980471754516</c:v>
                </c:pt>
                <c:pt idx="2106">
                  <c:v>62.255918886615611</c:v>
                </c:pt>
                <c:pt idx="2107">
                  <c:v>63.261181684327454</c:v>
                </c:pt>
                <c:pt idx="2108">
                  <c:v>62.420257063385421</c:v>
                </c:pt>
                <c:pt idx="2109">
                  <c:v>61.189526652025251</c:v>
                </c:pt>
                <c:pt idx="2110">
                  <c:v>60.451823777549954</c:v>
                </c:pt>
                <c:pt idx="2111">
                  <c:v>60.463922473628358</c:v>
                </c:pt>
                <c:pt idx="2112">
                  <c:v>58.350087825251769</c:v>
                </c:pt>
                <c:pt idx="2113">
                  <c:v>55.39969391660744</c:v>
                </c:pt>
                <c:pt idx="2114">
                  <c:v>54.876803068340259</c:v>
                </c:pt>
                <c:pt idx="2115">
                  <c:v>54.144358980813152</c:v>
                </c:pt>
                <c:pt idx="2116">
                  <c:v>54.775916960790539</c:v>
                </c:pt>
                <c:pt idx="2117">
                  <c:v>56.197458313972476</c:v>
                </c:pt>
                <c:pt idx="2118">
                  <c:v>57.812712021803613</c:v>
                </c:pt>
                <c:pt idx="2119">
                  <c:v>60.176635451345696</c:v>
                </c:pt>
                <c:pt idx="2120">
                  <c:v>61.847747323764452</c:v>
                </c:pt>
                <c:pt idx="2121">
                  <c:v>64.841024259154807</c:v>
                </c:pt>
                <c:pt idx="2122">
                  <c:v>63.587163475651771</c:v>
                </c:pt>
                <c:pt idx="2123">
                  <c:v>62.621403822414095</c:v>
                </c:pt>
                <c:pt idx="2124">
                  <c:v>58.67236993780724</c:v>
                </c:pt>
                <c:pt idx="2125">
                  <c:v>57.903746293930311</c:v>
                </c:pt>
                <c:pt idx="2126">
                  <c:v>60.538487420106918</c:v>
                </c:pt>
                <c:pt idx="2127">
                  <c:v>59.949897270232356</c:v>
                </c:pt>
                <c:pt idx="2128">
                  <c:v>60.185892693535763</c:v>
                </c:pt>
                <c:pt idx="2129">
                  <c:v>60.971233572873935</c:v>
                </c:pt>
                <c:pt idx="2130">
                  <c:v>61.117191209959536</c:v>
                </c:pt>
                <c:pt idx="2131">
                  <c:v>62.321489823545932</c:v>
                </c:pt>
                <c:pt idx="2132">
                  <c:v>61.867216274208367</c:v>
                </c:pt>
                <c:pt idx="2133">
                  <c:v>60.339916814566138</c:v>
                </c:pt>
                <c:pt idx="2134">
                  <c:v>60.104885045568984</c:v>
                </c:pt>
                <c:pt idx="2135">
                  <c:v>59.886852732295225</c:v>
                </c:pt>
                <c:pt idx="2136">
                  <c:v>58.158069974040338</c:v>
                </c:pt>
                <c:pt idx="2137">
                  <c:v>54.648423036378404</c:v>
                </c:pt>
                <c:pt idx="2138">
                  <c:v>54.193666088108309</c:v>
                </c:pt>
                <c:pt idx="2139">
                  <c:v>53.660074398084333</c:v>
                </c:pt>
                <c:pt idx="2140">
                  <c:v>54.00127381197489</c:v>
                </c:pt>
                <c:pt idx="2141">
                  <c:v>55.038607135710663</c:v>
                </c:pt>
                <c:pt idx="2142">
                  <c:v>56.364275602005094</c:v>
                </c:pt>
                <c:pt idx="2143">
                  <c:v>58.188479724224216</c:v>
                </c:pt>
                <c:pt idx="2144">
                  <c:v>60.745844290609064</c:v>
                </c:pt>
                <c:pt idx="2145">
                  <c:v>64.655358199772493</c:v>
                </c:pt>
                <c:pt idx="2146">
                  <c:v>64.208757256162428</c:v>
                </c:pt>
                <c:pt idx="2147">
                  <c:v>63.887599284063782</c:v>
                </c:pt>
                <c:pt idx="2148">
                  <c:v>60.592978928577551</c:v>
                </c:pt>
                <c:pt idx="2149">
                  <c:v>60.360541224888415</c:v>
                </c:pt>
                <c:pt idx="2150">
                  <c:v>63.867833993606922</c:v>
                </c:pt>
                <c:pt idx="2151">
                  <c:v>63.334717718361041</c:v>
                </c:pt>
                <c:pt idx="2152">
                  <c:v>62.450591966162165</c:v>
                </c:pt>
                <c:pt idx="2153">
                  <c:v>62.406796735631303</c:v>
                </c:pt>
                <c:pt idx="2154">
                  <c:v>61.076789638003426</c:v>
                </c:pt>
                <c:pt idx="2155">
                  <c:v>61.512921402562036</c:v>
                </c:pt>
                <c:pt idx="2156">
                  <c:v>60.31923598988957</c:v>
                </c:pt>
                <c:pt idx="2157">
                  <c:v>58.58416895055867</c:v>
                </c:pt>
                <c:pt idx="2158">
                  <c:v>58.216370967646519</c:v>
                </c:pt>
                <c:pt idx="2159">
                  <c:v>58.034366360267377</c:v>
                </c:pt>
                <c:pt idx="2160">
                  <c:v>57.362975629839632</c:v>
                </c:pt>
                <c:pt idx="2161">
                  <c:v>54.098263561253347</c:v>
                </c:pt>
                <c:pt idx="2162">
                  <c:v>53.312441778030916</c:v>
                </c:pt>
                <c:pt idx="2163">
                  <c:v>53.224164894848833</c:v>
                </c:pt>
                <c:pt idx="2164">
                  <c:v>53.236548833531231</c:v>
                </c:pt>
                <c:pt idx="2165">
                  <c:v>54.876912318119267</c:v>
                </c:pt>
                <c:pt idx="2166">
                  <c:v>55.24202320072763</c:v>
                </c:pt>
                <c:pt idx="2167">
                  <c:v>55.287799098548795</c:v>
                </c:pt>
                <c:pt idx="2168">
                  <c:v>54.558302325666027</c:v>
                </c:pt>
                <c:pt idx="2169">
                  <c:v>54.304458130192174</c:v>
                </c:pt>
                <c:pt idx="2170">
                  <c:v>55.627133690138606</c:v>
                </c:pt>
                <c:pt idx="2171">
                  <c:v>55.767035719846312</c:v>
                </c:pt>
                <c:pt idx="2172">
                  <c:v>53.633373758355759</c:v>
                </c:pt>
                <c:pt idx="2173">
                  <c:v>53.034600260945929</c:v>
                </c:pt>
                <c:pt idx="2174">
                  <c:v>54.235724921623962</c:v>
                </c:pt>
                <c:pt idx="2175">
                  <c:v>53.197660717442339</c:v>
                </c:pt>
                <c:pt idx="2176">
                  <c:v>53.342141830425618</c:v>
                </c:pt>
                <c:pt idx="2177">
                  <c:v>52.454992129235833</c:v>
                </c:pt>
                <c:pt idx="2178">
                  <c:v>52.913153339530666</c:v>
                </c:pt>
                <c:pt idx="2179">
                  <c:v>54.978166036179836</c:v>
                </c:pt>
                <c:pt idx="2180">
                  <c:v>55.370955515409399</c:v>
                </c:pt>
                <c:pt idx="2181">
                  <c:v>54.921451774068643</c:v>
                </c:pt>
                <c:pt idx="2182">
                  <c:v>55.130396085184756</c:v>
                </c:pt>
                <c:pt idx="2183">
                  <c:v>55.656041853611967</c:v>
                </c:pt>
                <c:pt idx="2184">
                  <c:v>54.598262083163952</c:v>
                </c:pt>
                <c:pt idx="2185">
                  <c:v>52.204311836777578</c:v>
                </c:pt>
                <c:pt idx="2186">
                  <c:v>50.715765502022251</c:v>
                </c:pt>
                <c:pt idx="2187">
                  <c:v>50.212697591948363</c:v>
                </c:pt>
                <c:pt idx="2188">
                  <c:v>50.587915893834001</c:v>
                </c:pt>
                <c:pt idx="2189">
                  <c:v>50.550939918080452</c:v>
                </c:pt>
                <c:pt idx="2190">
                  <c:v>50.670927854471486</c:v>
                </c:pt>
                <c:pt idx="2191">
                  <c:v>51.128691830860667</c:v>
                </c:pt>
                <c:pt idx="2192">
                  <c:v>49.932355659726994</c:v>
                </c:pt>
                <c:pt idx="2193">
                  <c:v>50.003064419221381</c:v>
                </c:pt>
                <c:pt idx="2194">
                  <c:v>50.40110405475447</c:v>
                </c:pt>
                <c:pt idx="2195">
                  <c:v>49.866173050099796</c:v>
                </c:pt>
                <c:pt idx="2196">
                  <c:v>49.536316238722613</c:v>
                </c:pt>
                <c:pt idx="2197">
                  <c:v>48.63494826664548</c:v>
                </c:pt>
                <c:pt idx="2198">
                  <c:v>48.109098452767732</c:v>
                </c:pt>
                <c:pt idx="2199">
                  <c:v>48.41659165467631</c:v>
                </c:pt>
                <c:pt idx="2200">
                  <c:v>48.813709280985925</c:v>
                </c:pt>
                <c:pt idx="2201">
                  <c:v>50.295484854802673</c:v>
                </c:pt>
                <c:pt idx="2202">
                  <c:v>51.187350294172255</c:v>
                </c:pt>
                <c:pt idx="2203">
                  <c:v>53.561886308442269</c:v>
                </c:pt>
                <c:pt idx="2204">
                  <c:v>54.725666115128959</c:v>
                </c:pt>
                <c:pt idx="2205">
                  <c:v>54.38989029268992</c:v>
                </c:pt>
                <c:pt idx="2206">
                  <c:v>54.976542251703009</c:v>
                </c:pt>
                <c:pt idx="2207">
                  <c:v>55.15821361962881</c:v>
                </c:pt>
                <c:pt idx="2208">
                  <c:v>53.480672334126588</c:v>
                </c:pt>
                <c:pt idx="2209">
                  <c:v>49.631838684465777</c:v>
                </c:pt>
                <c:pt idx="2210">
                  <c:v>49.824131634445322</c:v>
                </c:pt>
                <c:pt idx="2211">
                  <c:v>50.514466886477543</c:v>
                </c:pt>
                <c:pt idx="2212">
                  <c:v>50.871804818982405</c:v>
                </c:pt>
                <c:pt idx="2213">
                  <c:v>50.954622201210753</c:v>
                </c:pt>
                <c:pt idx="2214">
                  <c:v>52.611017048656386</c:v>
                </c:pt>
                <c:pt idx="2215">
                  <c:v>57.315434080309913</c:v>
                </c:pt>
                <c:pt idx="2216">
                  <c:v>59.270096209926017</c:v>
                </c:pt>
                <c:pt idx="2217">
                  <c:v>60.690635438592061</c:v>
                </c:pt>
                <c:pt idx="2218">
                  <c:v>60.135551832189861</c:v>
                </c:pt>
                <c:pt idx="2219">
                  <c:v>59.939917226704125</c:v>
                </c:pt>
                <c:pt idx="2220">
                  <c:v>56.855795359005</c:v>
                </c:pt>
                <c:pt idx="2221">
                  <c:v>56.549554629905799</c:v>
                </c:pt>
                <c:pt idx="2222">
                  <c:v>57.705968928879535</c:v>
                </c:pt>
                <c:pt idx="2223">
                  <c:v>57.931097353344057</c:v>
                </c:pt>
                <c:pt idx="2224">
                  <c:v>58.630626095547875</c:v>
                </c:pt>
                <c:pt idx="2225">
                  <c:v>59.403341909487331</c:v>
                </c:pt>
                <c:pt idx="2226">
                  <c:v>59.071132590848663</c:v>
                </c:pt>
                <c:pt idx="2227">
                  <c:v>60.699499325817897</c:v>
                </c:pt>
                <c:pt idx="2228">
                  <c:v>60.246315513555153</c:v>
                </c:pt>
                <c:pt idx="2229">
                  <c:v>58.924303473812444</c:v>
                </c:pt>
                <c:pt idx="2230">
                  <c:v>59.129736150976896</c:v>
                </c:pt>
                <c:pt idx="2231">
                  <c:v>58.783379925891857</c:v>
                </c:pt>
                <c:pt idx="2232">
                  <c:v>56.318676837458078</c:v>
                </c:pt>
                <c:pt idx="2233">
                  <c:v>53.936863943225724</c:v>
                </c:pt>
                <c:pt idx="2234">
                  <c:v>53.295077298767751</c:v>
                </c:pt>
                <c:pt idx="2235">
                  <c:v>54.037712779603162</c:v>
                </c:pt>
                <c:pt idx="2236">
                  <c:v>54.231122287921238</c:v>
                </c:pt>
                <c:pt idx="2237">
                  <c:v>54.808602119224474</c:v>
                </c:pt>
                <c:pt idx="2238">
                  <c:v>56.504056083467184</c:v>
                </c:pt>
                <c:pt idx="2239">
                  <c:v>57.862093915897482</c:v>
                </c:pt>
                <c:pt idx="2240">
                  <c:v>58.404933783106223</c:v>
                </c:pt>
                <c:pt idx="2241">
                  <c:v>60.779816817173042</c:v>
                </c:pt>
                <c:pt idx="2242">
                  <c:v>60.232605826435602</c:v>
                </c:pt>
                <c:pt idx="2243">
                  <c:v>59.463146181790215</c:v>
                </c:pt>
                <c:pt idx="2244">
                  <c:v>57.356324968604497</c:v>
                </c:pt>
                <c:pt idx="2245">
                  <c:v>56.863045852064289</c:v>
                </c:pt>
                <c:pt idx="2246">
                  <c:v>59.880350536532809</c:v>
                </c:pt>
                <c:pt idx="2247">
                  <c:v>59.426381927548633</c:v>
                </c:pt>
                <c:pt idx="2248">
                  <c:v>60.104940996268553</c:v>
                </c:pt>
                <c:pt idx="2249">
                  <c:v>60.375628788771131</c:v>
                </c:pt>
                <c:pt idx="2250">
                  <c:v>60.118942891924362</c:v>
                </c:pt>
                <c:pt idx="2251">
                  <c:v>61.799058453062365</c:v>
                </c:pt>
                <c:pt idx="2252">
                  <c:v>61.471802239575005</c:v>
                </c:pt>
                <c:pt idx="2253">
                  <c:v>59.366987468437216</c:v>
                </c:pt>
                <c:pt idx="2254">
                  <c:v>59.058420530087176</c:v>
                </c:pt>
                <c:pt idx="2255">
                  <c:v>58.977712489939464</c:v>
                </c:pt>
                <c:pt idx="2256">
                  <c:v>56.965825447695892</c:v>
                </c:pt>
                <c:pt idx="2257">
                  <c:v>54.584384296461174</c:v>
                </c:pt>
                <c:pt idx="2258">
                  <c:v>53.650640269094517</c:v>
                </c:pt>
                <c:pt idx="2259">
                  <c:v>52.834131479258907</c:v>
                </c:pt>
                <c:pt idx="2260">
                  <c:v>53.559433429530962</c:v>
                </c:pt>
                <c:pt idx="2261">
                  <c:v>54.362432232071008</c:v>
                </c:pt>
                <c:pt idx="2262">
                  <c:v>55.579817640444027</c:v>
                </c:pt>
                <c:pt idx="2263">
                  <c:v>57.751372436202658</c:v>
                </c:pt>
                <c:pt idx="2264">
                  <c:v>59.441334067889009</c:v>
                </c:pt>
                <c:pt idx="2265">
                  <c:v>61.647255914919143</c:v>
                </c:pt>
                <c:pt idx="2266">
                  <c:v>61.8424291314345</c:v>
                </c:pt>
                <c:pt idx="2267">
                  <c:v>62.311009549105783</c:v>
                </c:pt>
                <c:pt idx="2268">
                  <c:v>59.90091205951731</c:v>
                </c:pt>
                <c:pt idx="2269">
                  <c:v>59.232456651340009</c:v>
                </c:pt>
                <c:pt idx="2270">
                  <c:v>62.57240196760587</c:v>
                </c:pt>
                <c:pt idx="2271">
                  <c:v>62.379963017907784</c:v>
                </c:pt>
                <c:pt idx="2272">
                  <c:v>62.426435791798468</c:v>
                </c:pt>
                <c:pt idx="2273">
                  <c:v>62.298896273662386</c:v>
                </c:pt>
                <c:pt idx="2274">
                  <c:v>61.481200980295355</c:v>
                </c:pt>
                <c:pt idx="2275">
                  <c:v>60.914700697740642</c:v>
                </c:pt>
                <c:pt idx="2276">
                  <c:v>60.37749123724052</c:v>
                </c:pt>
                <c:pt idx="2277">
                  <c:v>58.969711142916466</c:v>
                </c:pt>
                <c:pt idx="2278">
                  <c:v>58.180077101721437</c:v>
                </c:pt>
                <c:pt idx="2279">
                  <c:v>57.429802214452465</c:v>
                </c:pt>
                <c:pt idx="2280">
                  <c:v>56.324095711551152</c:v>
                </c:pt>
                <c:pt idx="2281">
                  <c:v>53.426302776947843</c:v>
                </c:pt>
                <c:pt idx="2282">
                  <c:v>52.467043689105012</c:v>
                </c:pt>
                <c:pt idx="2283">
                  <c:v>52.593881336024353</c:v>
                </c:pt>
                <c:pt idx="2284">
                  <c:v>53.346020211217585</c:v>
                </c:pt>
                <c:pt idx="2285">
                  <c:v>55.356150235427684</c:v>
                </c:pt>
                <c:pt idx="2286">
                  <c:v>57.46316334812861</c:v>
                </c:pt>
                <c:pt idx="2287">
                  <c:v>57.999248762115016</c:v>
                </c:pt>
                <c:pt idx="2288">
                  <c:v>59.458055032790831</c:v>
                </c:pt>
                <c:pt idx="2289">
                  <c:v>62.687103093717241</c:v>
                </c:pt>
                <c:pt idx="2290">
                  <c:v>63.084650544111447</c:v>
                </c:pt>
                <c:pt idx="2291">
                  <c:v>63.074496173480746</c:v>
                </c:pt>
                <c:pt idx="2292">
                  <c:v>60.432498543905936</c:v>
                </c:pt>
                <c:pt idx="2293">
                  <c:v>59.264509638285858</c:v>
                </c:pt>
                <c:pt idx="2294">
                  <c:v>61.403578389552742</c:v>
                </c:pt>
                <c:pt idx="2295">
                  <c:v>60.639245439758191</c:v>
                </c:pt>
                <c:pt idx="2296">
                  <c:v>61.816842274176985</c:v>
                </c:pt>
                <c:pt idx="2297">
                  <c:v>62.46577919257571</c:v>
                </c:pt>
                <c:pt idx="2298">
                  <c:v>61.59131078729326</c:v>
                </c:pt>
                <c:pt idx="2299">
                  <c:v>62.744541422873269</c:v>
                </c:pt>
                <c:pt idx="2300">
                  <c:v>61.61598735397299</c:v>
                </c:pt>
                <c:pt idx="2301">
                  <c:v>59.239294092695786</c:v>
                </c:pt>
                <c:pt idx="2302">
                  <c:v>59.328710189658615</c:v>
                </c:pt>
                <c:pt idx="2303">
                  <c:v>58.779722357880807</c:v>
                </c:pt>
                <c:pt idx="2304">
                  <c:v>58.247822580282914</c:v>
                </c:pt>
                <c:pt idx="2305">
                  <c:v>53.61333204079537</c:v>
                </c:pt>
                <c:pt idx="2306">
                  <c:v>53.660882958372675</c:v>
                </c:pt>
                <c:pt idx="2307">
                  <c:v>53.064905692859128</c:v>
                </c:pt>
                <c:pt idx="2308">
                  <c:v>53.338795120173899</c:v>
                </c:pt>
                <c:pt idx="2309">
                  <c:v>54.698469560820932</c:v>
                </c:pt>
                <c:pt idx="2310">
                  <c:v>56.337146282681701</c:v>
                </c:pt>
                <c:pt idx="2311">
                  <c:v>59.337266486931235</c:v>
                </c:pt>
                <c:pt idx="2312">
                  <c:v>60.623709835918355</c:v>
                </c:pt>
                <c:pt idx="2313">
                  <c:v>62.663387870141186</c:v>
                </c:pt>
                <c:pt idx="2314">
                  <c:v>62.034463785331226</c:v>
                </c:pt>
                <c:pt idx="2315">
                  <c:v>60.759828923965422</c:v>
                </c:pt>
                <c:pt idx="2316">
                  <c:v>58.821041835867675</c:v>
                </c:pt>
                <c:pt idx="2317">
                  <c:v>57.90895831640114</c:v>
                </c:pt>
                <c:pt idx="2318">
                  <c:v>60.501816819067393</c:v>
                </c:pt>
                <c:pt idx="2319">
                  <c:v>60.425312417030852</c:v>
                </c:pt>
                <c:pt idx="2320">
                  <c:v>60.923157915333775</c:v>
                </c:pt>
                <c:pt idx="2321">
                  <c:v>60.895000973515465</c:v>
                </c:pt>
                <c:pt idx="2322">
                  <c:v>60.500711790478178</c:v>
                </c:pt>
                <c:pt idx="2323">
                  <c:v>61.79632193565098</c:v>
                </c:pt>
                <c:pt idx="2324">
                  <c:v>61.617988584703518</c:v>
                </c:pt>
                <c:pt idx="2325">
                  <c:v>59.317195668218922</c:v>
                </c:pt>
                <c:pt idx="2326">
                  <c:v>59.139253447905233</c:v>
                </c:pt>
                <c:pt idx="2327">
                  <c:v>58.636914106064445</c:v>
                </c:pt>
                <c:pt idx="2328">
                  <c:v>57.491608860965485</c:v>
                </c:pt>
                <c:pt idx="2329">
                  <c:v>53.989350954169858</c:v>
                </c:pt>
                <c:pt idx="2330">
                  <c:v>52.808190633241871</c:v>
                </c:pt>
                <c:pt idx="2331">
                  <c:v>52.657464607407555</c:v>
                </c:pt>
                <c:pt idx="2332">
                  <c:v>53.125973073745918</c:v>
                </c:pt>
                <c:pt idx="2333">
                  <c:v>53.592648780668874</c:v>
                </c:pt>
                <c:pt idx="2334">
                  <c:v>53.656720969384857</c:v>
                </c:pt>
                <c:pt idx="2335">
                  <c:v>54.503924692410024</c:v>
                </c:pt>
                <c:pt idx="2336">
                  <c:v>54.919555570727759</c:v>
                </c:pt>
                <c:pt idx="2337">
                  <c:v>55.880460576246755</c:v>
                </c:pt>
                <c:pt idx="2338">
                  <c:v>55.634902847162685</c:v>
                </c:pt>
                <c:pt idx="2339">
                  <c:v>55.148378523252205</c:v>
                </c:pt>
                <c:pt idx="2340">
                  <c:v>53.951781896354298</c:v>
                </c:pt>
                <c:pt idx="2341">
                  <c:v>54.119301947558135</c:v>
                </c:pt>
                <c:pt idx="2342">
                  <c:v>54.180570539439827</c:v>
                </c:pt>
                <c:pt idx="2343">
                  <c:v>54.773006920348912</c:v>
                </c:pt>
                <c:pt idx="2344">
                  <c:v>54.857327643902707</c:v>
                </c:pt>
                <c:pt idx="2345">
                  <c:v>54.329568584753702</c:v>
                </c:pt>
                <c:pt idx="2346">
                  <c:v>54.32319533651971</c:v>
                </c:pt>
                <c:pt idx="2347">
                  <c:v>55.615963412628268</c:v>
                </c:pt>
                <c:pt idx="2348">
                  <c:v>56.271251630917462</c:v>
                </c:pt>
                <c:pt idx="2349">
                  <c:v>55.984390886114319</c:v>
                </c:pt>
                <c:pt idx="2350">
                  <c:v>56.046410329939455</c:v>
                </c:pt>
                <c:pt idx="2351">
                  <c:v>55.851157578962734</c:v>
                </c:pt>
                <c:pt idx="2352">
                  <c:v>54.707337765389376</c:v>
                </c:pt>
                <c:pt idx="2353">
                  <c:v>50.626709278900393</c:v>
                </c:pt>
                <c:pt idx="2354">
                  <c:v>48.550454602912801</c:v>
                </c:pt>
                <c:pt idx="2355">
                  <c:v>48.131278180210188</c:v>
                </c:pt>
                <c:pt idx="2356">
                  <c:v>48.24740077470922</c:v>
                </c:pt>
                <c:pt idx="2357">
                  <c:v>49.3492993056662</c:v>
                </c:pt>
                <c:pt idx="2358">
                  <c:v>49.478845356762889</c:v>
                </c:pt>
                <c:pt idx="2359">
                  <c:v>50.456114751453065</c:v>
                </c:pt>
                <c:pt idx="2360">
                  <c:v>50.330944570537596</c:v>
                </c:pt>
                <c:pt idx="2361">
                  <c:v>50.686537504676686</c:v>
                </c:pt>
                <c:pt idx="2362">
                  <c:v>51.595348052163835</c:v>
                </c:pt>
                <c:pt idx="2363">
                  <c:v>51.547016715816177</c:v>
                </c:pt>
                <c:pt idx="2364">
                  <c:v>51.09962265394315</c:v>
                </c:pt>
                <c:pt idx="2365">
                  <c:v>51.61204398779207</c:v>
                </c:pt>
                <c:pt idx="2366">
                  <c:v>51.16826652766207</c:v>
                </c:pt>
                <c:pt idx="2367">
                  <c:v>50.656706318808439</c:v>
                </c:pt>
                <c:pt idx="2368">
                  <c:v>50.687208055461745</c:v>
                </c:pt>
                <c:pt idx="2369">
                  <c:v>50.866550316042172</c:v>
                </c:pt>
                <c:pt idx="2370">
                  <c:v>51.380760387361953</c:v>
                </c:pt>
                <c:pt idx="2371">
                  <c:v>53.328275789642333</c:v>
                </c:pt>
                <c:pt idx="2372">
                  <c:v>54.689613872909554</c:v>
                </c:pt>
                <c:pt idx="2373">
                  <c:v>54.324271448812773</c:v>
                </c:pt>
                <c:pt idx="2374">
                  <c:v>54.646119515904438</c:v>
                </c:pt>
                <c:pt idx="2375">
                  <c:v>54.445620956271043</c:v>
                </c:pt>
                <c:pt idx="2376">
                  <c:v>52.237816901403519</c:v>
                </c:pt>
                <c:pt idx="2377">
                  <c:v>49.174504098810672</c:v>
                </c:pt>
                <c:pt idx="2378">
                  <c:v>49.339158528502878</c:v>
                </c:pt>
                <c:pt idx="2379">
                  <c:v>49.181824753233052</c:v>
                </c:pt>
                <c:pt idx="2380">
                  <c:v>50.169380027799889</c:v>
                </c:pt>
                <c:pt idx="2381">
                  <c:v>51.781321768168667</c:v>
                </c:pt>
                <c:pt idx="2382">
                  <c:v>54.162751420968426</c:v>
                </c:pt>
                <c:pt idx="2383">
                  <c:v>56.6872868060467</c:v>
                </c:pt>
                <c:pt idx="2384">
                  <c:v>58.622047819627497</c:v>
                </c:pt>
                <c:pt idx="2385">
                  <c:v>60.130892877065826</c:v>
                </c:pt>
                <c:pt idx="2386">
                  <c:v>59.313409457742033</c:v>
                </c:pt>
                <c:pt idx="2387">
                  <c:v>58.941059737081176</c:v>
                </c:pt>
                <c:pt idx="2388">
                  <c:v>56.440436806618344</c:v>
                </c:pt>
                <c:pt idx="2389">
                  <c:v>55.501169064645048</c:v>
                </c:pt>
                <c:pt idx="2390">
                  <c:v>59.03868208816781</c:v>
                </c:pt>
                <c:pt idx="2391">
                  <c:v>58.743447912926499</c:v>
                </c:pt>
                <c:pt idx="2392">
                  <c:v>59.363226105408522</c:v>
                </c:pt>
                <c:pt idx="2393">
                  <c:v>60.202452895508387</c:v>
                </c:pt>
                <c:pt idx="2394">
                  <c:v>60.401005930656702</c:v>
                </c:pt>
                <c:pt idx="2395">
                  <c:v>60.995934121311031</c:v>
                </c:pt>
                <c:pt idx="2396">
                  <c:v>60.642083900598799</c:v>
                </c:pt>
                <c:pt idx="2397">
                  <c:v>59.488301924002961</c:v>
                </c:pt>
                <c:pt idx="2398">
                  <c:v>58.279506937485642</c:v>
                </c:pt>
                <c:pt idx="2399">
                  <c:v>57.605220868208313</c:v>
                </c:pt>
                <c:pt idx="2400">
                  <c:v>57.084977079266018</c:v>
                </c:pt>
                <c:pt idx="2401">
                  <c:v>53.59741899171194</c:v>
                </c:pt>
                <c:pt idx="2402">
                  <c:v>53.272639794454953</c:v>
                </c:pt>
                <c:pt idx="2403">
                  <c:v>53.245207319697307</c:v>
                </c:pt>
                <c:pt idx="2404">
                  <c:v>53.534380465123874</c:v>
                </c:pt>
                <c:pt idx="2405">
                  <c:v>54.052573177928252</c:v>
                </c:pt>
                <c:pt idx="2406">
                  <c:v>55.119379850135566</c:v>
                </c:pt>
                <c:pt idx="2407">
                  <c:v>57.977539670473604</c:v>
                </c:pt>
                <c:pt idx="2408">
                  <c:v>59.597825122932484</c:v>
                </c:pt>
                <c:pt idx="2409">
                  <c:v>62.757832478270451</c:v>
                </c:pt>
                <c:pt idx="2410">
                  <c:v>62.473363542284496</c:v>
                </c:pt>
                <c:pt idx="2411">
                  <c:v>61.754102863469328</c:v>
                </c:pt>
                <c:pt idx="2412">
                  <c:v>57.583928371845005</c:v>
                </c:pt>
                <c:pt idx="2413">
                  <c:v>57.162328111784703</c:v>
                </c:pt>
                <c:pt idx="2414">
                  <c:v>59.423463221107411</c:v>
                </c:pt>
                <c:pt idx="2415">
                  <c:v>59.385078602726409</c:v>
                </c:pt>
                <c:pt idx="2416">
                  <c:v>59.624158920867515</c:v>
                </c:pt>
                <c:pt idx="2417">
                  <c:v>59.83961063906343</c:v>
                </c:pt>
                <c:pt idx="2418">
                  <c:v>59.540667845305471</c:v>
                </c:pt>
                <c:pt idx="2419">
                  <c:v>61.434622282009805</c:v>
                </c:pt>
                <c:pt idx="2420">
                  <c:v>62.078504890241085</c:v>
                </c:pt>
                <c:pt idx="2421">
                  <c:v>60.260655673105639</c:v>
                </c:pt>
                <c:pt idx="2422">
                  <c:v>59.079276759686643</c:v>
                </c:pt>
                <c:pt idx="2423">
                  <c:v>57.813288364819215</c:v>
                </c:pt>
                <c:pt idx="2424">
                  <c:v>55.732801688991721</c:v>
                </c:pt>
                <c:pt idx="2425">
                  <c:v>52.942253495452221</c:v>
                </c:pt>
                <c:pt idx="2426">
                  <c:v>52.926049161101382</c:v>
                </c:pt>
                <c:pt idx="2427">
                  <c:v>52.392049012485003</c:v>
                </c:pt>
                <c:pt idx="2428">
                  <c:v>52.607953610223568</c:v>
                </c:pt>
                <c:pt idx="2429">
                  <c:v>53.33618126418353</c:v>
                </c:pt>
                <c:pt idx="2430">
                  <c:v>56.041135513063821</c:v>
                </c:pt>
                <c:pt idx="2431">
                  <c:v>57.997638695352911</c:v>
                </c:pt>
                <c:pt idx="2432">
                  <c:v>58.735904009263145</c:v>
                </c:pt>
                <c:pt idx="2433">
                  <c:v>61.29833675909186</c:v>
                </c:pt>
                <c:pt idx="2434">
                  <c:v>60.446342172690976</c:v>
                </c:pt>
                <c:pt idx="2435">
                  <c:v>60.049001881001864</c:v>
                </c:pt>
                <c:pt idx="2436">
                  <c:v>57.330849705663255</c:v>
                </c:pt>
                <c:pt idx="2437">
                  <c:v>57.014410152658577</c:v>
                </c:pt>
                <c:pt idx="2438">
                  <c:v>59.160211686593051</c:v>
                </c:pt>
                <c:pt idx="2439">
                  <c:v>58.968460549979483</c:v>
                </c:pt>
                <c:pt idx="2440">
                  <c:v>59.290448666049109</c:v>
                </c:pt>
                <c:pt idx="2441">
                  <c:v>60.030119290131651</c:v>
                </c:pt>
                <c:pt idx="2442">
                  <c:v>60.178417842100679</c:v>
                </c:pt>
                <c:pt idx="2443">
                  <c:v>61.069018784952618</c:v>
                </c:pt>
                <c:pt idx="2444">
                  <c:v>61.75853255800331</c:v>
                </c:pt>
                <c:pt idx="2445">
                  <c:v>60.061812680015166</c:v>
                </c:pt>
                <c:pt idx="2446">
                  <c:v>59.484035891502806</c:v>
                </c:pt>
                <c:pt idx="2447">
                  <c:v>58.639899214123965</c:v>
                </c:pt>
                <c:pt idx="2448">
                  <c:v>56.176451249109526</c:v>
                </c:pt>
                <c:pt idx="2449">
                  <c:v>54.019043821431673</c:v>
                </c:pt>
                <c:pt idx="2450">
                  <c:v>53.757960105050017</c:v>
                </c:pt>
                <c:pt idx="2451">
                  <c:v>53.603436802644232</c:v>
                </c:pt>
                <c:pt idx="2452">
                  <c:v>53.706200705735476</c:v>
                </c:pt>
                <c:pt idx="2453">
                  <c:v>54.182531941321074</c:v>
                </c:pt>
                <c:pt idx="2454">
                  <c:v>55.492916568286802</c:v>
                </c:pt>
                <c:pt idx="2455">
                  <c:v>57.476009661679015</c:v>
                </c:pt>
                <c:pt idx="2456">
                  <c:v>59.23116404158835</c:v>
                </c:pt>
                <c:pt idx="2457">
                  <c:v>60.01697037975498</c:v>
                </c:pt>
                <c:pt idx="2458">
                  <c:v>60.054862319038136</c:v>
                </c:pt>
                <c:pt idx="2459">
                  <c:v>59.698645043013798</c:v>
                </c:pt>
                <c:pt idx="2460">
                  <c:v>57.249193732033582</c:v>
                </c:pt>
                <c:pt idx="2461">
                  <c:v>56.972020423216691</c:v>
                </c:pt>
                <c:pt idx="2462">
                  <c:v>60.027565208224487</c:v>
                </c:pt>
                <c:pt idx="2463">
                  <c:v>59.626272670193323</c:v>
                </c:pt>
                <c:pt idx="2464">
                  <c:v>59.779292785825248</c:v>
                </c:pt>
                <c:pt idx="2465">
                  <c:v>59.982190246475753</c:v>
                </c:pt>
                <c:pt idx="2466">
                  <c:v>60.368571642759115</c:v>
                </c:pt>
                <c:pt idx="2467">
                  <c:v>61.402380757297969</c:v>
                </c:pt>
                <c:pt idx="2468">
                  <c:v>61.652770997870974</c:v>
                </c:pt>
                <c:pt idx="2469">
                  <c:v>59.985511893109113</c:v>
                </c:pt>
                <c:pt idx="2470">
                  <c:v>58.74743138474701</c:v>
                </c:pt>
                <c:pt idx="2471">
                  <c:v>58.6755160542602</c:v>
                </c:pt>
                <c:pt idx="2472">
                  <c:v>56.261687166465499</c:v>
                </c:pt>
                <c:pt idx="2473">
                  <c:v>54.575400738841829</c:v>
                </c:pt>
                <c:pt idx="2474">
                  <c:v>54.271304183505052</c:v>
                </c:pt>
                <c:pt idx="2475">
                  <c:v>53.341704792924205</c:v>
                </c:pt>
                <c:pt idx="2476">
                  <c:v>53.364055858461931</c:v>
                </c:pt>
                <c:pt idx="2477">
                  <c:v>54.939984937976057</c:v>
                </c:pt>
                <c:pt idx="2478">
                  <c:v>56.421662173556818</c:v>
                </c:pt>
                <c:pt idx="2479">
                  <c:v>57.557923808154285</c:v>
                </c:pt>
                <c:pt idx="2480">
                  <c:v>57.511882737210435</c:v>
                </c:pt>
                <c:pt idx="2481">
                  <c:v>58.927398941795921</c:v>
                </c:pt>
                <c:pt idx="2482">
                  <c:v>59.759678393260614</c:v>
                </c:pt>
                <c:pt idx="2483">
                  <c:v>60.060665356822518</c:v>
                </c:pt>
                <c:pt idx="2484">
                  <c:v>57.837191972619813</c:v>
                </c:pt>
                <c:pt idx="2485">
                  <c:v>57.475900994751356</c:v>
                </c:pt>
                <c:pt idx="2486">
                  <c:v>61.162890040083632</c:v>
                </c:pt>
                <c:pt idx="2487">
                  <c:v>60.783429625836611</c:v>
                </c:pt>
                <c:pt idx="2488">
                  <c:v>60.969611761202493</c:v>
                </c:pt>
                <c:pt idx="2489">
                  <c:v>60.649091909312261</c:v>
                </c:pt>
                <c:pt idx="2490">
                  <c:v>59.904288239622417</c:v>
                </c:pt>
                <c:pt idx="2491">
                  <c:v>60.354437067103881</c:v>
                </c:pt>
                <c:pt idx="2492">
                  <c:v>59.996097349490491</c:v>
                </c:pt>
                <c:pt idx="2493">
                  <c:v>59.142786725137853</c:v>
                </c:pt>
                <c:pt idx="2494">
                  <c:v>58.63783398490056</c:v>
                </c:pt>
                <c:pt idx="2495">
                  <c:v>57.555826706962208</c:v>
                </c:pt>
                <c:pt idx="2496">
                  <c:v>55.735108168168644</c:v>
                </c:pt>
                <c:pt idx="2497">
                  <c:v>53.193970194591472</c:v>
                </c:pt>
                <c:pt idx="2498">
                  <c:v>51.833624495050529</c:v>
                </c:pt>
                <c:pt idx="2499">
                  <c:v>51.664905206477876</c:v>
                </c:pt>
                <c:pt idx="2500">
                  <c:v>52.156911044334649</c:v>
                </c:pt>
                <c:pt idx="2501">
                  <c:v>52.451726618157835</c:v>
                </c:pt>
                <c:pt idx="2502">
                  <c:v>53.372492577263863</c:v>
                </c:pt>
                <c:pt idx="2503">
                  <c:v>54.342235916471928</c:v>
                </c:pt>
                <c:pt idx="2504">
                  <c:v>54.26851939145552</c:v>
                </c:pt>
                <c:pt idx="2505">
                  <c:v>54.308985298281456</c:v>
                </c:pt>
                <c:pt idx="2506">
                  <c:v>54.623468010191466</c:v>
                </c:pt>
                <c:pt idx="2507">
                  <c:v>54.373813179536519</c:v>
                </c:pt>
                <c:pt idx="2508">
                  <c:v>52.364373034149288</c:v>
                </c:pt>
                <c:pt idx="2509">
                  <c:v>52.812884485706853</c:v>
                </c:pt>
                <c:pt idx="2510">
                  <c:v>53.664058887116823</c:v>
                </c:pt>
                <c:pt idx="2511">
                  <c:v>53.213364204695253</c:v>
                </c:pt>
                <c:pt idx="2512">
                  <c:v>53.201721410501321</c:v>
                </c:pt>
                <c:pt idx="2513">
                  <c:v>52.782852056519175</c:v>
                </c:pt>
                <c:pt idx="2514">
                  <c:v>52.532264924314184</c:v>
                </c:pt>
                <c:pt idx="2515">
                  <c:v>53.413497926654848</c:v>
                </c:pt>
                <c:pt idx="2516">
                  <c:v>54.835140454548714</c:v>
                </c:pt>
                <c:pt idx="2517">
                  <c:v>54.577996435527545</c:v>
                </c:pt>
                <c:pt idx="2518">
                  <c:v>54.399829550765332</c:v>
                </c:pt>
                <c:pt idx="2519">
                  <c:v>54.090785718790777</c:v>
                </c:pt>
                <c:pt idx="2520">
                  <c:v>52.725338634491756</c:v>
                </c:pt>
                <c:pt idx="2521">
                  <c:v>49.549167515095718</c:v>
                </c:pt>
                <c:pt idx="2522">
                  <c:v>48.987698607457169</c:v>
                </c:pt>
                <c:pt idx="2523">
                  <c:v>49.249723440889348</c:v>
                </c:pt>
                <c:pt idx="2524">
                  <c:v>49.219622577679708</c:v>
                </c:pt>
                <c:pt idx="2525">
                  <c:v>49.240586796402233</c:v>
                </c:pt>
                <c:pt idx="2526">
                  <c:v>49.144976924976241</c:v>
                </c:pt>
                <c:pt idx="2527">
                  <c:v>49.190439158866383</c:v>
                </c:pt>
                <c:pt idx="2528">
                  <c:v>48.22254017044164</c:v>
                </c:pt>
                <c:pt idx="2529">
                  <c:v>48.380696812626731</c:v>
                </c:pt>
                <c:pt idx="2530">
                  <c:v>48.567293973511603</c:v>
                </c:pt>
                <c:pt idx="2531">
                  <c:v>48.503159731834309</c:v>
                </c:pt>
                <c:pt idx="2532">
                  <c:v>48.763223379555413</c:v>
                </c:pt>
                <c:pt idx="2533">
                  <c:v>48.961862050416713</c:v>
                </c:pt>
                <c:pt idx="2534">
                  <c:v>49.562224714771475</c:v>
                </c:pt>
                <c:pt idx="2535">
                  <c:v>50.121808237679211</c:v>
                </c:pt>
                <c:pt idx="2536">
                  <c:v>50.189222261706462</c:v>
                </c:pt>
                <c:pt idx="2537">
                  <c:v>50.561363872109425</c:v>
                </c:pt>
                <c:pt idx="2538">
                  <c:v>51.660237219683189</c:v>
                </c:pt>
                <c:pt idx="2539">
                  <c:v>52.618489928296249</c:v>
                </c:pt>
                <c:pt idx="2540">
                  <c:v>53.875392942321916</c:v>
                </c:pt>
                <c:pt idx="2541">
                  <c:v>53.923975952268023</c:v>
                </c:pt>
                <c:pt idx="2542">
                  <c:v>53.711142899343763</c:v>
                </c:pt>
                <c:pt idx="2543">
                  <c:v>53.039450867090487</c:v>
                </c:pt>
                <c:pt idx="2544">
                  <c:v>50.538112380020721</c:v>
                </c:pt>
                <c:pt idx="2545">
                  <c:v>48.657561207195556</c:v>
                </c:pt>
                <c:pt idx="2546">
                  <c:v>48.945716163833971</c:v>
                </c:pt>
                <c:pt idx="2547">
                  <c:v>49.418537922118922</c:v>
                </c:pt>
                <c:pt idx="2548">
                  <c:v>49.562945419056931</c:v>
                </c:pt>
                <c:pt idx="2549">
                  <c:v>49.906341261303574</c:v>
                </c:pt>
                <c:pt idx="2550">
                  <c:v>51.822179857185148</c:v>
                </c:pt>
                <c:pt idx="2551">
                  <c:v>54.81280412494781</c:v>
                </c:pt>
                <c:pt idx="2552">
                  <c:v>57.01335044303498</c:v>
                </c:pt>
                <c:pt idx="2553">
                  <c:v>58.98478255211932</c:v>
                </c:pt>
                <c:pt idx="2554">
                  <c:v>60.95621466120366</c:v>
                </c:pt>
                <c:pt idx="2555">
                  <c:v>61.460921124015712</c:v>
                </c:pt>
                <c:pt idx="2556">
                  <c:v>59.310652996106839</c:v>
                </c:pt>
                <c:pt idx="2557">
                  <c:v>59.124129911891544</c:v>
                </c:pt>
                <c:pt idx="2558">
                  <c:v>61.694881712228117</c:v>
                </c:pt>
                <c:pt idx="2559">
                  <c:v>61.556740955267756</c:v>
                </c:pt>
                <c:pt idx="2560">
                  <c:v>61.713769112379602</c:v>
                </c:pt>
                <c:pt idx="2561">
                  <c:v>60.717773637054819</c:v>
                </c:pt>
                <c:pt idx="2562">
                  <c:v>59.939159252256523</c:v>
                </c:pt>
                <c:pt idx="2563">
                  <c:v>60.093654810129756</c:v>
                </c:pt>
                <c:pt idx="2564">
                  <c:v>59.499133225469237</c:v>
                </c:pt>
                <c:pt idx="2565">
                  <c:v>57.869506156773397</c:v>
                </c:pt>
                <c:pt idx="2566">
                  <c:v>57.541444990211197</c:v>
                </c:pt>
                <c:pt idx="2567">
                  <c:v>57.454509577300698</c:v>
                </c:pt>
                <c:pt idx="2568">
                  <c:v>55.595193097540701</c:v>
                </c:pt>
                <c:pt idx="2569">
                  <c:v>53.026890967907633</c:v>
                </c:pt>
                <c:pt idx="2570">
                  <c:v>52.517515627356552</c:v>
                </c:pt>
                <c:pt idx="2571">
                  <c:v>52.821982225623685</c:v>
                </c:pt>
                <c:pt idx="2572">
                  <c:v>53.03765630211624</c:v>
                </c:pt>
                <c:pt idx="2573">
                  <c:v>55.449215209148441</c:v>
                </c:pt>
                <c:pt idx="2574">
                  <c:v>57.261755295928801</c:v>
                </c:pt>
                <c:pt idx="2575">
                  <c:v>57.581020672910213</c:v>
                </c:pt>
                <c:pt idx="2576">
                  <c:v>57.409283016375639</c:v>
                </c:pt>
                <c:pt idx="2577">
                  <c:v>58.758806847146921</c:v>
                </c:pt>
                <c:pt idx="2578">
                  <c:v>58.534527864386945</c:v>
                </c:pt>
                <c:pt idx="2579">
                  <c:v>58.793746726143347</c:v>
                </c:pt>
                <c:pt idx="2580">
                  <c:v>56.60991225037467</c:v>
                </c:pt>
                <c:pt idx="2581">
                  <c:v>56.034358861993105</c:v>
                </c:pt>
                <c:pt idx="2582">
                  <c:v>59.381026481723893</c:v>
                </c:pt>
                <c:pt idx="2583">
                  <c:v>60.281227401544619</c:v>
                </c:pt>
                <c:pt idx="2584">
                  <c:v>60.354034527937721</c:v>
                </c:pt>
                <c:pt idx="2585">
                  <c:v>60.458769206008512</c:v>
                </c:pt>
                <c:pt idx="2586">
                  <c:v>59.19087129010132</c:v>
                </c:pt>
                <c:pt idx="2587">
                  <c:v>59.277778714025139</c:v>
                </c:pt>
                <c:pt idx="2588">
                  <c:v>59.091303812525148</c:v>
                </c:pt>
                <c:pt idx="2589">
                  <c:v>58.221417634077056</c:v>
                </c:pt>
                <c:pt idx="2590">
                  <c:v>57.841335130559202</c:v>
                </c:pt>
                <c:pt idx="2591">
                  <c:v>56.970913545059332</c:v>
                </c:pt>
                <c:pt idx="2592">
                  <c:v>55.295101472449574</c:v>
                </c:pt>
                <c:pt idx="2593">
                  <c:v>53.233171203873795</c:v>
                </c:pt>
                <c:pt idx="2594">
                  <c:v>52.894213010011342</c:v>
                </c:pt>
                <c:pt idx="2595">
                  <c:v>53.146304997743137</c:v>
                </c:pt>
                <c:pt idx="2596">
                  <c:v>53.38769318400503</c:v>
                </c:pt>
                <c:pt idx="2597">
                  <c:v>54.5115575642415</c:v>
                </c:pt>
                <c:pt idx="2598">
                  <c:v>56.461651771629896</c:v>
                </c:pt>
                <c:pt idx="2599">
                  <c:v>57.175192581609345</c:v>
                </c:pt>
                <c:pt idx="2600">
                  <c:v>56.663374011013744</c:v>
                </c:pt>
                <c:pt idx="2601">
                  <c:v>58.810362417181103</c:v>
                </c:pt>
                <c:pt idx="2602">
                  <c:v>59.151000870483117</c:v>
                </c:pt>
                <c:pt idx="2603">
                  <c:v>58.459751226700675</c:v>
                </c:pt>
                <c:pt idx="2604">
                  <c:v>55.227581987682171</c:v>
                </c:pt>
                <c:pt idx="2605">
                  <c:v>55.177240541464627</c:v>
                </c:pt>
                <c:pt idx="2606">
                  <c:v>57.917012317023506</c:v>
                </c:pt>
                <c:pt idx="2607">
                  <c:v>58.268867564828689</c:v>
                </c:pt>
                <c:pt idx="2608">
                  <c:v>58.91421470274809</c:v>
                </c:pt>
                <c:pt idx="2609">
                  <c:v>59.09406644208125</c:v>
                </c:pt>
                <c:pt idx="2610">
                  <c:v>58.904263820980248</c:v>
                </c:pt>
                <c:pt idx="2611">
                  <c:v>60.14748076296253</c:v>
                </c:pt>
                <c:pt idx="2612">
                  <c:v>61.164329725354001</c:v>
                </c:pt>
                <c:pt idx="2613">
                  <c:v>59.398406035321102</c:v>
                </c:pt>
                <c:pt idx="2614">
                  <c:v>58.606967840893503</c:v>
                </c:pt>
                <c:pt idx="2615">
                  <c:v>57.447689798260214</c:v>
                </c:pt>
                <c:pt idx="2616">
                  <c:v>56.504186543176658</c:v>
                </c:pt>
                <c:pt idx="2617">
                  <c:v>54.364795525618042</c:v>
                </c:pt>
                <c:pt idx="2618">
                  <c:v>53.882517443525337</c:v>
                </c:pt>
                <c:pt idx="2619">
                  <c:v>53.937743808356757</c:v>
                </c:pt>
                <c:pt idx="2620">
                  <c:v>54.02006111422476</c:v>
                </c:pt>
                <c:pt idx="2621">
                  <c:v>54.76564624919105</c:v>
                </c:pt>
                <c:pt idx="2622">
                  <c:v>55.646479795315855</c:v>
                </c:pt>
                <c:pt idx="2623">
                  <c:v>56.450892943739419</c:v>
                </c:pt>
                <c:pt idx="2624">
                  <c:v>58.518184499280281</c:v>
                </c:pt>
                <c:pt idx="2625">
                  <c:v>61.756585305166979</c:v>
                </c:pt>
                <c:pt idx="2626">
                  <c:v>62.18860375438161</c:v>
                </c:pt>
                <c:pt idx="2627">
                  <c:v>62.235345124762816</c:v>
                </c:pt>
                <c:pt idx="2628">
                  <c:v>59.504260906217709</c:v>
                </c:pt>
                <c:pt idx="2629">
                  <c:v>58.974706234578242</c:v>
                </c:pt>
                <c:pt idx="2630">
                  <c:v>62.25446461995999</c:v>
                </c:pt>
                <c:pt idx="2631">
                  <c:v>62.10194707876709</c:v>
                </c:pt>
                <c:pt idx="2632">
                  <c:v>62.825794855316495</c:v>
                </c:pt>
                <c:pt idx="2633">
                  <c:v>62.457578116434654</c:v>
                </c:pt>
                <c:pt idx="2634">
                  <c:v>60.872282698492867</c:v>
                </c:pt>
                <c:pt idx="2635">
                  <c:v>61.305070529677337</c:v>
                </c:pt>
                <c:pt idx="2636">
                  <c:v>61.900110902549997</c:v>
                </c:pt>
                <c:pt idx="2637">
                  <c:v>59.768020841664338</c:v>
                </c:pt>
                <c:pt idx="2638">
                  <c:v>59.15797293332929</c:v>
                </c:pt>
                <c:pt idx="2639">
                  <c:v>58.584148111349947</c:v>
                </c:pt>
                <c:pt idx="2640">
                  <c:v>56.868786189386974</c:v>
                </c:pt>
                <c:pt idx="2641">
                  <c:v>53.819744216327585</c:v>
                </c:pt>
                <c:pt idx="2642">
                  <c:v>53.369488418955328</c:v>
                </c:pt>
                <c:pt idx="2643">
                  <c:v>52.933955531637622</c:v>
                </c:pt>
                <c:pt idx="2644">
                  <c:v>53.287653435209535</c:v>
                </c:pt>
                <c:pt idx="2645">
                  <c:v>54.267978501358421</c:v>
                </c:pt>
                <c:pt idx="2646">
                  <c:v>56.444571608671431</c:v>
                </c:pt>
                <c:pt idx="2647">
                  <c:v>57.881422355728994</c:v>
                </c:pt>
                <c:pt idx="2648">
                  <c:v>58.763910943123435</c:v>
                </c:pt>
                <c:pt idx="2649">
                  <c:v>60.871034264227191</c:v>
                </c:pt>
                <c:pt idx="2650">
                  <c:v>60.653599441270757</c:v>
                </c:pt>
                <c:pt idx="2651">
                  <c:v>60.531857105131706</c:v>
                </c:pt>
                <c:pt idx="2652">
                  <c:v>57.391316975926969</c:v>
                </c:pt>
                <c:pt idx="2653">
                  <c:v>57.179872499179297</c:v>
                </c:pt>
                <c:pt idx="2654">
                  <c:v>60.334142753686329</c:v>
                </c:pt>
                <c:pt idx="2655">
                  <c:v>60.217908226473803</c:v>
                </c:pt>
                <c:pt idx="2656">
                  <c:v>60.7383528859935</c:v>
                </c:pt>
                <c:pt idx="2657">
                  <c:v>60.855080150892036</c:v>
                </c:pt>
                <c:pt idx="2658">
                  <c:v>60.207450916579042</c:v>
                </c:pt>
                <c:pt idx="2659">
                  <c:v>60.596507054091092</c:v>
                </c:pt>
                <c:pt idx="2660">
                  <c:v>61.322851328450099</c:v>
                </c:pt>
                <c:pt idx="2661">
                  <c:v>59.647416395011192</c:v>
                </c:pt>
                <c:pt idx="2662">
                  <c:v>59.24653734102386</c:v>
                </c:pt>
                <c:pt idx="2663">
                  <c:v>58.504454929555529</c:v>
                </c:pt>
                <c:pt idx="2664">
                  <c:v>57.068003269002205</c:v>
                </c:pt>
                <c:pt idx="2665">
                  <c:v>54.57140524331308</c:v>
                </c:pt>
                <c:pt idx="2666">
                  <c:v>53.296479067385754</c:v>
                </c:pt>
                <c:pt idx="2667">
                  <c:v>53.11883993987756</c:v>
                </c:pt>
                <c:pt idx="2668">
                  <c:v>53.09370155491753</c:v>
                </c:pt>
                <c:pt idx="2669">
                  <c:v>53.786151356307215</c:v>
                </c:pt>
                <c:pt idx="2670">
                  <c:v>54.969392809108292</c:v>
                </c:pt>
                <c:pt idx="2671">
                  <c:v>54.256599308507809</c:v>
                </c:pt>
                <c:pt idx="2672">
                  <c:v>53.92811599493259</c:v>
                </c:pt>
                <c:pt idx="2673">
                  <c:v>54.596496555702743</c:v>
                </c:pt>
                <c:pt idx="2674">
                  <c:v>54.70641523695344</c:v>
                </c:pt>
                <c:pt idx="2675">
                  <c:v>55.414201591879667</c:v>
                </c:pt>
                <c:pt idx="2676">
                  <c:v>54.170933106442966</c:v>
                </c:pt>
                <c:pt idx="2677">
                  <c:v>54.173485372116609</c:v>
                </c:pt>
                <c:pt idx="2678">
                  <c:v>54.769517728699718</c:v>
                </c:pt>
                <c:pt idx="2679">
                  <c:v>54.737770698309113</c:v>
                </c:pt>
                <c:pt idx="2680">
                  <c:v>54.540582933364341</c:v>
                </c:pt>
                <c:pt idx="2681">
                  <c:v>54.394475015582664</c:v>
                </c:pt>
                <c:pt idx="2682">
                  <c:v>54.511128667466352</c:v>
                </c:pt>
                <c:pt idx="2683">
                  <c:v>55.562816365456705</c:v>
                </c:pt>
                <c:pt idx="2684">
                  <c:v>56.84512287796678</c:v>
                </c:pt>
                <c:pt idx="2685">
                  <c:v>56.67271590503946</c:v>
                </c:pt>
                <c:pt idx="2686">
                  <c:v>56.517515484922001</c:v>
                </c:pt>
                <c:pt idx="2687">
                  <c:v>56.085931079150889</c:v>
                </c:pt>
                <c:pt idx="2688">
                  <c:v>55.12790550579124</c:v>
                </c:pt>
                <c:pt idx="2689">
                  <c:v>51.72975950797067</c:v>
                </c:pt>
                <c:pt idx="2690">
                  <c:v>51.121693810421363</c:v>
                </c:pt>
                <c:pt idx="2691">
                  <c:v>50.713828174831335</c:v>
                </c:pt>
                <c:pt idx="2692">
                  <c:v>51.115825172060489</c:v>
                </c:pt>
                <c:pt idx="2693">
                  <c:v>51.33033065179103</c:v>
                </c:pt>
                <c:pt idx="2694">
                  <c:v>51.623973503436396</c:v>
                </c:pt>
                <c:pt idx="2695">
                  <c:v>51.371944066665421</c:v>
                </c:pt>
                <c:pt idx="2696">
                  <c:v>50.220406482950551</c:v>
                </c:pt>
                <c:pt idx="2697">
                  <c:v>50.709920322165708</c:v>
                </c:pt>
                <c:pt idx="2698">
                  <c:v>50.417113653114185</c:v>
                </c:pt>
                <c:pt idx="2699">
                  <c:v>50.353372827009593</c:v>
                </c:pt>
                <c:pt idx="2700">
                  <c:v>49.692821628676938</c:v>
                </c:pt>
                <c:pt idx="2701">
                  <c:v>49.963107436580763</c:v>
                </c:pt>
                <c:pt idx="2702">
                  <c:v>50.068772229246363</c:v>
                </c:pt>
                <c:pt idx="2703">
                  <c:v>49.783200734465936</c:v>
                </c:pt>
                <c:pt idx="2704">
                  <c:v>50.181016378304399</c:v>
                </c:pt>
                <c:pt idx="2705">
                  <c:v>50.374009661055965</c:v>
                </c:pt>
                <c:pt idx="2706">
                  <c:v>51.044368361743658</c:v>
                </c:pt>
                <c:pt idx="2707">
                  <c:v>52.947113689855115</c:v>
                </c:pt>
                <c:pt idx="2708">
                  <c:v>55.125003140400899</c:v>
                </c:pt>
                <c:pt idx="2709">
                  <c:v>54.853302397701356</c:v>
                </c:pt>
                <c:pt idx="2710">
                  <c:v>54.70702968046708</c:v>
                </c:pt>
                <c:pt idx="2711">
                  <c:v>53.92293245641752</c:v>
                </c:pt>
                <c:pt idx="2712">
                  <c:v>51.424220155119116</c:v>
                </c:pt>
                <c:pt idx="2713">
                  <c:v>50.033687153593483</c:v>
                </c:pt>
                <c:pt idx="2714">
                  <c:v>49.427150262013939</c:v>
                </c:pt>
                <c:pt idx="2715">
                  <c:v>48.555137601412788</c:v>
                </c:pt>
                <c:pt idx="2716">
                  <c:v>48.706302637553883</c:v>
                </c:pt>
                <c:pt idx="2717">
                  <c:v>50.322188823955976</c:v>
                </c:pt>
                <c:pt idx="2718">
                  <c:v>52.071378230378045</c:v>
                </c:pt>
                <c:pt idx="2719">
                  <c:v>55.749477985458746</c:v>
                </c:pt>
                <c:pt idx="2720">
                  <c:v>55.383388622704729</c:v>
                </c:pt>
                <c:pt idx="2721">
                  <c:v>58.58992392987507</c:v>
                </c:pt>
                <c:pt idx="2722">
                  <c:v>59.168430026043744</c:v>
                </c:pt>
                <c:pt idx="2723">
                  <c:v>59.070829222274661</c:v>
                </c:pt>
                <c:pt idx="2724">
                  <c:v>56.02060534081523</c:v>
                </c:pt>
                <c:pt idx="2725">
                  <c:v>55.537885168495862</c:v>
                </c:pt>
                <c:pt idx="2726">
                  <c:v>58.684758344343258</c:v>
                </c:pt>
                <c:pt idx="2727">
                  <c:v>58.514179446807553</c:v>
                </c:pt>
                <c:pt idx="2728">
                  <c:v>58.848526128838074</c:v>
                </c:pt>
                <c:pt idx="2729">
                  <c:v>59.33464757417503</c:v>
                </c:pt>
                <c:pt idx="2730">
                  <c:v>59.588692854376163</c:v>
                </c:pt>
                <c:pt idx="2731">
                  <c:v>60.2787020490575</c:v>
                </c:pt>
                <c:pt idx="2732">
                  <c:v>60.587172436110968</c:v>
                </c:pt>
                <c:pt idx="2733">
                  <c:v>59.169505952470871</c:v>
                </c:pt>
                <c:pt idx="2734">
                  <c:v>58.195546212020155</c:v>
                </c:pt>
                <c:pt idx="2735">
                  <c:v>57.226337134363995</c:v>
                </c:pt>
                <c:pt idx="2736">
                  <c:v>55.27045755251666</c:v>
                </c:pt>
                <c:pt idx="2737">
                  <c:v>52.665725703096122</c:v>
                </c:pt>
                <c:pt idx="2738">
                  <c:v>52.206121661951848</c:v>
                </c:pt>
                <c:pt idx="2739">
                  <c:v>51.967984220526887</c:v>
                </c:pt>
                <c:pt idx="2740">
                  <c:v>52.5797681874799</c:v>
                </c:pt>
                <c:pt idx="2741">
                  <c:v>53.464408164073909</c:v>
                </c:pt>
                <c:pt idx="2742">
                  <c:v>54.323736477131767</c:v>
                </c:pt>
                <c:pt idx="2743">
                  <c:v>56.042482345163805</c:v>
                </c:pt>
                <c:pt idx="2744">
                  <c:v>57.482002195853191</c:v>
                </c:pt>
                <c:pt idx="2745">
                  <c:v>59.876498326473744</c:v>
                </c:pt>
                <c:pt idx="2746">
                  <c:v>59.8645181613498</c:v>
                </c:pt>
                <c:pt idx="2747">
                  <c:v>59.788323139236319</c:v>
                </c:pt>
                <c:pt idx="2748">
                  <c:v>57.589339138546435</c:v>
                </c:pt>
                <c:pt idx="2749">
                  <c:v>57.33758458336326</c:v>
                </c:pt>
                <c:pt idx="2750">
                  <c:v>60.265806351734135</c:v>
                </c:pt>
                <c:pt idx="2751">
                  <c:v>60.498490855091433</c:v>
                </c:pt>
                <c:pt idx="2752">
                  <c:v>61.26768440031482</c:v>
                </c:pt>
                <c:pt idx="2753">
                  <c:v>60.763181983963442</c:v>
                </c:pt>
                <c:pt idx="2754">
                  <c:v>60.416614777799801</c:v>
                </c:pt>
                <c:pt idx="2755">
                  <c:v>59.774427012413639</c:v>
                </c:pt>
                <c:pt idx="2756">
                  <c:v>59.569298846292668</c:v>
                </c:pt>
                <c:pt idx="2757">
                  <c:v>58.177125164671899</c:v>
                </c:pt>
                <c:pt idx="2758">
                  <c:v>57.845228370525206</c:v>
                </c:pt>
                <c:pt idx="2759">
                  <c:v>56.557139843285128</c:v>
                </c:pt>
                <c:pt idx="2760">
                  <c:v>55.16659568071163</c:v>
                </c:pt>
                <c:pt idx="2761">
                  <c:v>52.023088756293483</c:v>
                </c:pt>
                <c:pt idx="2762">
                  <c:v>51.666476308061256</c:v>
                </c:pt>
                <c:pt idx="2763">
                  <c:v>51.665803446073596</c:v>
                </c:pt>
                <c:pt idx="2764">
                  <c:v>51.858269585736856</c:v>
                </c:pt>
                <c:pt idx="2765">
                  <c:v>52.423074133491966</c:v>
                </c:pt>
                <c:pt idx="2766">
                  <c:v>54.036218961887023</c:v>
                </c:pt>
                <c:pt idx="2767">
                  <c:v>55.884141052235272</c:v>
                </c:pt>
                <c:pt idx="2768">
                  <c:v>57.172178036020952</c:v>
                </c:pt>
                <c:pt idx="2769">
                  <c:v>59.415752235072809</c:v>
                </c:pt>
                <c:pt idx="2770">
                  <c:v>59.514640252420349</c:v>
                </c:pt>
                <c:pt idx="2771">
                  <c:v>59.105833775548291</c:v>
                </c:pt>
                <c:pt idx="2772">
                  <c:v>56.600385056084853</c:v>
                </c:pt>
                <c:pt idx="2773">
                  <c:v>56.357176501807125</c:v>
                </c:pt>
                <c:pt idx="2774">
                  <c:v>58.673224493855628</c:v>
                </c:pt>
                <c:pt idx="2775">
                  <c:v>58.44652102522744</c:v>
                </c:pt>
                <c:pt idx="2776">
                  <c:v>58.469299878405501</c:v>
                </c:pt>
                <c:pt idx="2777">
                  <c:v>58.972722143920095</c:v>
                </c:pt>
                <c:pt idx="2778">
                  <c:v>58.306199099100851</c:v>
                </c:pt>
                <c:pt idx="2779">
                  <c:v>59.261812640620604</c:v>
                </c:pt>
                <c:pt idx="2780">
                  <c:v>59.669404099701246</c:v>
                </c:pt>
                <c:pt idx="2781">
                  <c:v>58.49257803518605</c:v>
                </c:pt>
                <c:pt idx="2782">
                  <c:v>57.683432933799473</c:v>
                </c:pt>
                <c:pt idx="2783">
                  <c:v>57.221736043146556</c:v>
                </c:pt>
                <c:pt idx="2784">
                  <c:v>56.001573950115635</c:v>
                </c:pt>
                <c:pt idx="2785">
                  <c:v>53.846251940339101</c:v>
                </c:pt>
                <c:pt idx="2786">
                  <c:v>53.373034209814591</c:v>
                </c:pt>
                <c:pt idx="2787">
                  <c:v>53.644416041910787</c:v>
                </c:pt>
                <c:pt idx="2788">
                  <c:v>53.717730057055114</c:v>
                </c:pt>
                <c:pt idx="2789">
                  <c:v>54.082203219470898</c:v>
                </c:pt>
                <c:pt idx="2790">
                  <c:v>55.15341067092622</c:v>
                </c:pt>
                <c:pt idx="2791">
                  <c:v>56.46081792953273</c:v>
                </c:pt>
                <c:pt idx="2792">
                  <c:v>56.780829660299723</c:v>
                </c:pt>
                <c:pt idx="2793">
                  <c:v>59.128814176098203</c:v>
                </c:pt>
                <c:pt idx="2794">
                  <c:v>58.718280117711402</c:v>
                </c:pt>
                <c:pt idx="2795">
                  <c:v>59.164642183179005</c:v>
                </c:pt>
                <c:pt idx="2796">
                  <c:v>56.24138088994814</c:v>
                </c:pt>
                <c:pt idx="2797">
                  <c:v>55.847944659865504</c:v>
                </c:pt>
                <c:pt idx="2798">
                  <c:v>58.381002370164595</c:v>
                </c:pt>
                <c:pt idx="2799">
                  <c:v>58.441403980253504</c:v>
                </c:pt>
                <c:pt idx="2800">
                  <c:v>58.835458386320759</c:v>
                </c:pt>
                <c:pt idx="2801">
                  <c:v>58.528083344644905</c:v>
                </c:pt>
                <c:pt idx="2802">
                  <c:v>58.577836795870482</c:v>
                </c:pt>
                <c:pt idx="2803">
                  <c:v>59.158376645269136</c:v>
                </c:pt>
                <c:pt idx="2804">
                  <c:v>59.613983680723862</c:v>
                </c:pt>
                <c:pt idx="2805">
                  <c:v>57.776024649393122</c:v>
                </c:pt>
                <c:pt idx="2806">
                  <c:v>56.917416825460712</c:v>
                </c:pt>
                <c:pt idx="2807">
                  <c:v>56.417994031389838</c:v>
                </c:pt>
                <c:pt idx="2808">
                  <c:v>54.738946720617562</c:v>
                </c:pt>
                <c:pt idx="2809">
                  <c:v>52.130786777925898</c:v>
                </c:pt>
                <c:pt idx="2810">
                  <c:v>52.625992525274029</c:v>
                </c:pt>
                <c:pt idx="2811">
                  <c:v>51.814183965933658</c:v>
                </c:pt>
                <c:pt idx="2812">
                  <c:v>52.076858819035166</c:v>
                </c:pt>
                <c:pt idx="2813">
                  <c:v>52.854673580262499</c:v>
                </c:pt>
                <c:pt idx="2814">
                  <c:v>54.161082599355353</c:v>
                </c:pt>
                <c:pt idx="2815">
                  <c:v>54.979228644908098</c:v>
                </c:pt>
                <c:pt idx="2816">
                  <c:v>55.973390065816716</c:v>
                </c:pt>
                <c:pt idx="2817">
                  <c:v>58.376812388149524</c:v>
                </c:pt>
                <c:pt idx="2818">
                  <c:v>58.339873250217785</c:v>
                </c:pt>
                <c:pt idx="2819">
                  <c:v>58.184548474672873</c:v>
                </c:pt>
                <c:pt idx="2820">
                  <c:v>55.170219434252886</c:v>
                </c:pt>
                <c:pt idx="2821">
                  <c:v>55.271366612742725</c:v>
                </c:pt>
                <c:pt idx="2822">
                  <c:v>57.417314636314131</c:v>
                </c:pt>
                <c:pt idx="2823">
                  <c:v>57.538611304307089</c:v>
                </c:pt>
                <c:pt idx="2824">
                  <c:v>58.055075729508175</c:v>
                </c:pt>
                <c:pt idx="2825">
                  <c:v>58.283757156228539</c:v>
                </c:pt>
                <c:pt idx="2826">
                  <c:v>58.403843677329938</c:v>
                </c:pt>
                <c:pt idx="2827">
                  <c:v>58.834482678002004</c:v>
                </c:pt>
                <c:pt idx="2828">
                  <c:v>59.318268850092977</c:v>
                </c:pt>
                <c:pt idx="2829">
                  <c:v>57.845739730160467</c:v>
                </c:pt>
                <c:pt idx="2830">
                  <c:v>56.652726869362375</c:v>
                </c:pt>
                <c:pt idx="2831">
                  <c:v>56.117880241785002</c:v>
                </c:pt>
                <c:pt idx="2832">
                  <c:v>53.920509758498874</c:v>
                </c:pt>
                <c:pt idx="2833">
                  <c:v>51.989426811720328</c:v>
                </c:pt>
                <c:pt idx="2834">
                  <c:v>51.857267860226642</c:v>
                </c:pt>
                <c:pt idx="2835">
                  <c:v>51.842526669650482</c:v>
                </c:pt>
                <c:pt idx="2836">
                  <c:v>51.553529393811679</c:v>
                </c:pt>
                <c:pt idx="2837">
                  <c:v>52.017274094816671</c:v>
                </c:pt>
                <c:pt idx="2838">
                  <c:v>52.830288423097528</c:v>
                </c:pt>
                <c:pt idx="2839">
                  <c:v>52.86184136600756</c:v>
                </c:pt>
                <c:pt idx="2840">
                  <c:v>52.631532115256533</c:v>
                </c:pt>
                <c:pt idx="2841">
                  <c:v>53.028268014334913</c:v>
                </c:pt>
                <c:pt idx="2842">
                  <c:v>53.131010677191455</c:v>
                </c:pt>
                <c:pt idx="2843">
                  <c:v>53.608836377993569</c:v>
                </c:pt>
                <c:pt idx="2844">
                  <c:v>51.625598243506602</c:v>
                </c:pt>
                <c:pt idx="2845">
                  <c:v>52.248273807241887</c:v>
                </c:pt>
                <c:pt idx="2846">
                  <c:v>52.866159650070927</c:v>
                </c:pt>
                <c:pt idx="2847">
                  <c:v>52.556941273813592</c:v>
                </c:pt>
                <c:pt idx="2848">
                  <c:v>52.453407926123738</c:v>
                </c:pt>
                <c:pt idx="2849">
                  <c:v>51.718152105076662</c:v>
                </c:pt>
                <c:pt idx="2850">
                  <c:v>52.228231782598627</c:v>
                </c:pt>
                <c:pt idx="2851">
                  <c:v>52.985213065632131</c:v>
                </c:pt>
                <c:pt idx="2852">
                  <c:v>54.537420939515222</c:v>
                </c:pt>
                <c:pt idx="2853">
                  <c:v>53.953678007772332</c:v>
                </c:pt>
                <c:pt idx="2854">
                  <c:v>54.270771091696417</c:v>
                </c:pt>
                <c:pt idx="2855">
                  <c:v>53.307329019085216</c:v>
                </c:pt>
                <c:pt idx="2856">
                  <c:v>51.388242083512417</c:v>
                </c:pt>
                <c:pt idx="2857">
                  <c:v>50.370574107893603</c:v>
                </c:pt>
                <c:pt idx="2858">
                  <c:v>49.938305281091431</c:v>
                </c:pt>
                <c:pt idx="2859">
                  <c:v>49.171630863866341</c:v>
                </c:pt>
                <c:pt idx="2860">
                  <c:v>49.091866562085045</c:v>
                </c:pt>
                <c:pt idx="2861">
                  <c:v>49.579817437412686</c:v>
                </c:pt>
                <c:pt idx="2862">
                  <c:v>49.54242212283809</c:v>
                </c:pt>
                <c:pt idx="2863">
                  <c:v>49.488837051257356</c:v>
                </c:pt>
                <c:pt idx="2864">
                  <c:v>48.599668271155799</c:v>
                </c:pt>
                <c:pt idx="2865">
                  <c:v>48.457294527447793</c:v>
                </c:pt>
                <c:pt idx="2866">
                  <c:v>48.227489948188534</c:v>
                </c:pt>
                <c:pt idx="2867">
                  <c:v>48.662169544154345</c:v>
                </c:pt>
                <c:pt idx="2868">
                  <c:v>47.99917113986222</c:v>
                </c:pt>
                <c:pt idx="2869">
                  <c:v>48.797217423132714</c:v>
                </c:pt>
                <c:pt idx="2870">
                  <c:v>49.336677136341706</c:v>
                </c:pt>
                <c:pt idx="2871">
                  <c:v>49.865679077011343</c:v>
                </c:pt>
                <c:pt idx="2872">
                  <c:v>49.955629500175085</c:v>
                </c:pt>
                <c:pt idx="2873">
                  <c:v>49.691859671407556</c:v>
                </c:pt>
                <c:pt idx="2874">
                  <c:v>50.685571540177968</c:v>
                </c:pt>
                <c:pt idx="2875">
                  <c:v>50.966146369496954</c:v>
                </c:pt>
                <c:pt idx="2876">
                  <c:v>52.339102031818605</c:v>
                </c:pt>
                <c:pt idx="2877">
                  <c:v>51.678744521960866</c:v>
                </c:pt>
                <c:pt idx="2878">
                  <c:v>52.47668466668663</c:v>
                </c:pt>
                <c:pt idx="2879">
                  <c:v>51.593841628898232</c:v>
                </c:pt>
                <c:pt idx="2880">
                  <c:v>49.92147210568735</c:v>
                </c:pt>
                <c:pt idx="2881">
                  <c:v>49.156692256384865</c:v>
                </c:pt>
                <c:pt idx="2882">
                  <c:v>48.742447082412873</c:v>
                </c:pt>
                <c:pt idx="2883">
                  <c:v>48.707267154520558</c:v>
                </c:pt>
                <c:pt idx="2884">
                  <c:v>48.413484316525988</c:v>
                </c:pt>
                <c:pt idx="2885">
                  <c:v>48.963042048640126</c:v>
                </c:pt>
                <c:pt idx="2886">
                  <c:v>49.715491754318869</c:v>
                </c:pt>
                <c:pt idx="2887">
                  <c:v>50.585968643017949</c:v>
                </c:pt>
                <c:pt idx="2888">
                  <c:v>49.593173570133324</c:v>
                </c:pt>
                <c:pt idx="2889">
                  <c:v>49.999634015757813</c:v>
                </c:pt>
                <c:pt idx="2890">
                  <c:v>50.356646135365921</c:v>
                </c:pt>
                <c:pt idx="2891">
                  <c:v>51.499544250839236</c:v>
                </c:pt>
                <c:pt idx="2892">
                  <c:v>50.964946858379953</c:v>
                </c:pt>
                <c:pt idx="2893">
                  <c:v>50.471712254712806</c:v>
                </c:pt>
                <c:pt idx="2894">
                  <c:v>52.234817337216228</c:v>
                </c:pt>
                <c:pt idx="2895">
                  <c:v>52.494671080669029</c:v>
                </c:pt>
                <c:pt idx="2896">
                  <c:v>53.08981155043314</c:v>
                </c:pt>
                <c:pt idx="2897">
                  <c:v>53.642252475461532</c:v>
                </c:pt>
                <c:pt idx="2898">
                  <c:v>53.168756096533457</c:v>
                </c:pt>
                <c:pt idx="2899">
                  <c:v>53.382037096481881</c:v>
                </c:pt>
                <c:pt idx="2900">
                  <c:v>54.821953008303218</c:v>
                </c:pt>
                <c:pt idx="2901">
                  <c:v>53.349080352550196</c:v>
                </c:pt>
                <c:pt idx="2902">
                  <c:v>53.711992832986965</c:v>
                </c:pt>
                <c:pt idx="2903">
                  <c:v>52.799909870108131</c:v>
                </c:pt>
                <c:pt idx="2904">
                  <c:v>52.171589130392711</c:v>
                </c:pt>
                <c:pt idx="2905">
                  <c:v>49.46652507615584</c:v>
                </c:pt>
                <c:pt idx="2906">
                  <c:v>49.018915503731996</c:v>
                </c:pt>
                <c:pt idx="2907">
                  <c:v>48.502661720202155</c:v>
                </c:pt>
                <c:pt idx="2908">
                  <c:v>49.217904493510588</c:v>
                </c:pt>
                <c:pt idx="2909">
                  <c:v>50.309807227790529</c:v>
                </c:pt>
                <c:pt idx="2910">
                  <c:v>51.228734014095956</c:v>
                </c:pt>
                <c:pt idx="2911">
                  <c:v>52.474281974610363</c:v>
                </c:pt>
                <c:pt idx="2912">
                  <c:v>53.532300810076933</c:v>
                </c:pt>
                <c:pt idx="2913">
                  <c:v>56.35388617661561</c:v>
                </c:pt>
                <c:pt idx="2914">
                  <c:v>56.968327588153088</c:v>
                </c:pt>
                <c:pt idx="2915">
                  <c:v>57.161313777694581</c:v>
                </c:pt>
                <c:pt idx="2916">
                  <c:v>55.189482611905156</c:v>
                </c:pt>
                <c:pt idx="2917">
                  <c:v>55.462367726738627</c:v>
                </c:pt>
                <c:pt idx="2918">
                  <c:v>57.126330710119916</c:v>
                </c:pt>
                <c:pt idx="2919">
                  <c:v>57.539360156171369</c:v>
                </c:pt>
                <c:pt idx="2920">
                  <c:v>58.230635231263484</c:v>
                </c:pt>
                <c:pt idx="2921">
                  <c:v>58.298568477863526</c:v>
                </c:pt>
                <c:pt idx="2922">
                  <c:v>57.585534248542267</c:v>
                </c:pt>
                <c:pt idx="2923">
                  <c:v>57.602302563803221</c:v>
                </c:pt>
                <c:pt idx="2924">
                  <c:v>57.936362584991798</c:v>
                </c:pt>
                <c:pt idx="2925">
                  <c:v>56.258493607730571</c:v>
                </c:pt>
                <c:pt idx="2926">
                  <c:v>55.418435594829155</c:v>
                </c:pt>
                <c:pt idx="2927">
                  <c:v>54.239244815498537</c:v>
                </c:pt>
                <c:pt idx="2928">
                  <c:v>53.271507146590672</c:v>
                </c:pt>
                <c:pt idx="2929">
                  <c:v>51.137890438406544</c:v>
                </c:pt>
                <c:pt idx="2930">
                  <c:v>51.176083127978245</c:v>
                </c:pt>
                <c:pt idx="2931">
                  <c:v>51.721326027680767</c:v>
                </c:pt>
                <c:pt idx="2932">
                  <c:v>50.533299968317309</c:v>
                </c:pt>
                <c:pt idx="2933">
                  <c:v>50.625675091499161</c:v>
                </c:pt>
                <c:pt idx="2934">
                  <c:v>51.346663504360386</c:v>
                </c:pt>
                <c:pt idx="2935">
                  <c:v>51.433513867439665</c:v>
                </c:pt>
                <c:pt idx="2936">
                  <c:v>51.123536591445571</c:v>
                </c:pt>
                <c:pt idx="2937">
                  <c:v>52.853668557652071</c:v>
                </c:pt>
                <c:pt idx="2938">
                  <c:v>53.476089952740665</c:v>
                </c:pt>
                <c:pt idx="2939">
                  <c:v>54.335522308300703</c:v>
                </c:pt>
                <c:pt idx="2940">
                  <c:v>53.20750434951033</c:v>
                </c:pt>
                <c:pt idx="2941">
                  <c:v>53.760632258297498</c:v>
                </c:pt>
                <c:pt idx="2942">
                  <c:v>54.678853040899376</c:v>
                </c:pt>
                <c:pt idx="2943">
                  <c:v>54.386090085699408</c:v>
                </c:pt>
                <c:pt idx="2944">
                  <c:v>54.70989326654464</c:v>
                </c:pt>
                <c:pt idx="2945">
                  <c:v>54.143168903402888</c:v>
                </c:pt>
                <c:pt idx="2946">
                  <c:v>53.334566204294468</c:v>
                </c:pt>
                <c:pt idx="2947">
                  <c:v>53.361004874057443</c:v>
                </c:pt>
                <c:pt idx="2948">
                  <c:v>54.914128252866135</c:v>
                </c:pt>
                <c:pt idx="2949">
                  <c:v>54.053614729257347</c:v>
                </c:pt>
                <c:pt idx="2950">
                  <c:v>53.70746988728704</c:v>
                </c:pt>
                <c:pt idx="2951">
                  <c:v>52.675713946948939</c:v>
                </c:pt>
                <c:pt idx="2952">
                  <c:v>50.890889725941769</c:v>
                </c:pt>
                <c:pt idx="2953">
                  <c:v>49.965191838280248</c:v>
                </c:pt>
                <c:pt idx="2954">
                  <c:v>49.880857304078773</c:v>
                </c:pt>
                <c:pt idx="2955">
                  <c:v>49.745384689095999</c:v>
                </c:pt>
                <c:pt idx="2956">
                  <c:v>50.078089706143956</c:v>
                </c:pt>
                <c:pt idx="2957">
                  <c:v>50.730506999681261</c:v>
                </c:pt>
                <c:pt idx="2958">
                  <c:v>51.521451282639006</c:v>
                </c:pt>
                <c:pt idx="2959">
                  <c:v>52.281797062486866</c:v>
                </c:pt>
                <c:pt idx="2960">
                  <c:v>52.84105871810857</c:v>
                </c:pt>
                <c:pt idx="2961">
                  <c:v>53.420580843383938</c:v>
                </c:pt>
                <c:pt idx="2962">
                  <c:v>53.861999447516297</c:v>
                </c:pt>
                <c:pt idx="2963">
                  <c:v>54.504175100301801</c:v>
                </c:pt>
                <c:pt idx="2964">
                  <c:v>53.037586261970084</c:v>
                </c:pt>
                <c:pt idx="2965">
                  <c:v>52.879010340562267</c:v>
                </c:pt>
                <c:pt idx="2966">
                  <c:v>55.804479342393712</c:v>
                </c:pt>
                <c:pt idx="2967">
                  <c:v>56.250432362376998</c:v>
                </c:pt>
                <c:pt idx="2968">
                  <c:v>56.284240333942499</c:v>
                </c:pt>
                <c:pt idx="2969">
                  <c:v>56.584998808662071</c:v>
                </c:pt>
                <c:pt idx="2970">
                  <c:v>55.725541637978353</c:v>
                </c:pt>
                <c:pt idx="2971">
                  <c:v>55.99028680636318</c:v>
                </c:pt>
                <c:pt idx="2972">
                  <c:v>56.26718171931175</c:v>
                </c:pt>
                <c:pt idx="2973">
                  <c:v>54.88646892266415</c:v>
                </c:pt>
                <c:pt idx="2974">
                  <c:v>54.156195306910135</c:v>
                </c:pt>
                <c:pt idx="2975">
                  <c:v>53.173573781172848</c:v>
                </c:pt>
                <c:pt idx="2976">
                  <c:v>51.702996937507848</c:v>
                </c:pt>
                <c:pt idx="2977">
                  <c:v>50.605026820636446</c:v>
                </c:pt>
                <c:pt idx="2978">
                  <c:v>50.862377010444789</c:v>
                </c:pt>
                <c:pt idx="2979">
                  <c:v>50.722876563299735</c:v>
                </c:pt>
                <c:pt idx="2980">
                  <c:v>50.797328684100137</c:v>
                </c:pt>
                <c:pt idx="2981">
                  <c:v>50.431384299812109</c:v>
                </c:pt>
                <c:pt idx="2982">
                  <c:v>50.406984900669258</c:v>
                </c:pt>
                <c:pt idx="2983">
                  <c:v>49.876359852317272</c:v>
                </c:pt>
                <c:pt idx="2984">
                  <c:v>48.908173248467349</c:v>
                </c:pt>
                <c:pt idx="2985">
                  <c:v>50.372888417683512</c:v>
                </c:pt>
                <c:pt idx="2986">
                  <c:v>51.362140259406146</c:v>
                </c:pt>
                <c:pt idx="2987">
                  <c:v>51.42791838635592</c:v>
                </c:pt>
                <c:pt idx="2988">
                  <c:v>51.189175224994955</c:v>
                </c:pt>
                <c:pt idx="2989">
                  <c:v>52.049917788983059</c:v>
                </c:pt>
                <c:pt idx="2990">
                  <c:v>53.234181562048967</c:v>
                </c:pt>
                <c:pt idx="2991">
                  <c:v>53.354217248814962</c:v>
                </c:pt>
                <c:pt idx="2992">
                  <c:v>53.313565733631926</c:v>
                </c:pt>
                <c:pt idx="2993">
                  <c:v>53.276532049533493</c:v>
                </c:pt>
                <c:pt idx="2994">
                  <c:v>53.020981297619549</c:v>
                </c:pt>
                <c:pt idx="2995">
                  <c:v>53.608701447400058</c:v>
                </c:pt>
                <c:pt idx="2996">
                  <c:v>54.711723901633533</c:v>
                </c:pt>
                <c:pt idx="2997">
                  <c:v>53.79209117526343</c:v>
                </c:pt>
                <c:pt idx="2998">
                  <c:v>52.727119143354052</c:v>
                </c:pt>
                <c:pt idx="2999">
                  <c:v>51.765810980462632</c:v>
                </c:pt>
                <c:pt idx="3000">
                  <c:v>50.00785127536777</c:v>
                </c:pt>
                <c:pt idx="3001">
                  <c:v>47.612095549433683</c:v>
                </c:pt>
                <c:pt idx="3002">
                  <c:v>48.196438441288628</c:v>
                </c:pt>
                <c:pt idx="3003">
                  <c:v>48.201524534532339</c:v>
                </c:pt>
                <c:pt idx="3004">
                  <c:v>47.88508938877284</c:v>
                </c:pt>
                <c:pt idx="3005">
                  <c:v>48.08051973566829</c:v>
                </c:pt>
                <c:pt idx="3006">
                  <c:v>48.092816156745023</c:v>
                </c:pt>
                <c:pt idx="3007">
                  <c:v>48.115434922778242</c:v>
                </c:pt>
                <c:pt idx="3008">
                  <c:v>48.254934968897331</c:v>
                </c:pt>
                <c:pt idx="3009">
                  <c:v>48.534256033436627</c:v>
                </c:pt>
                <c:pt idx="3010">
                  <c:v>49.112231685376202</c:v>
                </c:pt>
                <c:pt idx="3011">
                  <c:v>49.403230129316796</c:v>
                </c:pt>
                <c:pt idx="3012">
                  <c:v>48.835522752516624</c:v>
                </c:pt>
                <c:pt idx="3013">
                  <c:v>48.772023332937408</c:v>
                </c:pt>
                <c:pt idx="3014">
                  <c:v>49.221230239296105</c:v>
                </c:pt>
                <c:pt idx="3015">
                  <c:v>49.736181272268844</c:v>
                </c:pt>
                <c:pt idx="3016">
                  <c:v>49.402108765737566</c:v>
                </c:pt>
                <c:pt idx="3017">
                  <c:v>50.629994148320399</c:v>
                </c:pt>
                <c:pt idx="3018">
                  <c:v>50.841634716668416</c:v>
                </c:pt>
                <c:pt idx="3019">
                  <c:v>51.911612970983164</c:v>
                </c:pt>
                <c:pt idx="3020">
                  <c:v>53.288568844171749</c:v>
                </c:pt>
                <c:pt idx="3021">
                  <c:v>53.072953682132436</c:v>
                </c:pt>
                <c:pt idx="3022">
                  <c:v>52.87589899619276</c:v>
                </c:pt>
                <c:pt idx="3023">
                  <c:v>51.731919158103281</c:v>
                </c:pt>
                <c:pt idx="3024">
                  <c:v>50.310459436435394</c:v>
                </c:pt>
                <c:pt idx="3025">
                  <c:v>48.528786541178313</c:v>
                </c:pt>
                <c:pt idx="3026">
                  <c:v>48.389555800668731</c:v>
                </c:pt>
                <c:pt idx="3027">
                  <c:v>47.406482501493201</c:v>
                </c:pt>
                <c:pt idx="3028">
                  <c:v>46.666460449358539</c:v>
                </c:pt>
                <c:pt idx="3029">
                  <c:v>48.256977908349533</c:v>
                </c:pt>
                <c:pt idx="3030">
                  <c:v>48.071161627869444</c:v>
                </c:pt>
                <c:pt idx="3031">
                  <c:v>47.681916922287186</c:v>
                </c:pt>
                <c:pt idx="3032">
                  <c:v>47.247253817883248</c:v>
                </c:pt>
                <c:pt idx="3033">
                  <c:v>47.493344025620353</c:v>
                </c:pt>
                <c:pt idx="3034">
                  <c:v>48.242409749875101</c:v>
                </c:pt>
                <c:pt idx="3035">
                  <c:v>48.944673932679983</c:v>
                </c:pt>
                <c:pt idx="3036">
                  <c:v>48.454548206618057</c:v>
                </c:pt>
                <c:pt idx="3037">
                  <c:v>48.359932355346785</c:v>
                </c:pt>
                <c:pt idx="3038">
                  <c:v>48.25708234985742</c:v>
                </c:pt>
                <c:pt idx="3039">
                  <c:v>48.314581871334624</c:v>
                </c:pt>
                <c:pt idx="3040">
                  <c:v>49.358833312346874</c:v>
                </c:pt>
                <c:pt idx="3041">
                  <c:v>49.412713119836674</c:v>
                </c:pt>
                <c:pt idx="3042">
                  <c:v>50.831453403557106</c:v>
                </c:pt>
                <c:pt idx="3043">
                  <c:v>52.124240590523158</c:v>
                </c:pt>
                <c:pt idx="3044">
                  <c:v>54.516899461550175</c:v>
                </c:pt>
                <c:pt idx="3045">
                  <c:v>53.690553171202396</c:v>
                </c:pt>
                <c:pt idx="3046">
                  <c:v>53.097348024509465</c:v>
                </c:pt>
                <c:pt idx="3047">
                  <c:v>52.368879735771877</c:v>
                </c:pt>
                <c:pt idx="3048">
                  <c:v>49.195219849112149</c:v>
                </c:pt>
                <c:pt idx="3049">
                  <c:v>49.014543115506797</c:v>
                </c:pt>
                <c:pt idx="3050">
                  <c:v>48.084749917254385</c:v>
                </c:pt>
                <c:pt idx="3051">
                  <c:v>48.109794650022501</c:v>
                </c:pt>
                <c:pt idx="3052">
                  <c:v>48.250439644492765</c:v>
                </c:pt>
                <c:pt idx="3053">
                  <c:v>48.580844254321313</c:v>
                </c:pt>
                <c:pt idx="3054">
                  <c:v>50.357195288416357</c:v>
                </c:pt>
                <c:pt idx="3055">
                  <c:v>51.953219479523575</c:v>
                </c:pt>
                <c:pt idx="3056">
                  <c:v>54.833917206128461</c:v>
                </c:pt>
                <c:pt idx="3057">
                  <c:v>56.700912087804994</c:v>
                </c:pt>
                <c:pt idx="3058">
                  <c:v>57.9139216583213</c:v>
                </c:pt>
                <c:pt idx="3059">
                  <c:v>58.971512675843293</c:v>
                </c:pt>
                <c:pt idx="3060">
                  <c:v>56.889522964763096</c:v>
                </c:pt>
                <c:pt idx="3061">
                  <c:v>56.934954585320249</c:v>
                </c:pt>
                <c:pt idx="3062">
                  <c:v>59.624325263815571</c:v>
                </c:pt>
                <c:pt idx="3063">
                  <c:v>60.343168144274706</c:v>
                </c:pt>
                <c:pt idx="3064">
                  <c:v>60.167024994164102</c:v>
                </c:pt>
                <c:pt idx="3065">
                  <c:v>60.172319878500744</c:v>
                </c:pt>
                <c:pt idx="3066">
                  <c:v>59.60266885708787</c:v>
                </c:pt>
                <c:pt idx="3067">
                  <c:v>59.329223305929062</c:v>
                </c:pt>
                <c:pt idx="3068">
                  <c:v>59.517268136238727</c:v>
                </c:pt>
                <c:pt idx="3069">
                  <c:v>58.136602320238659</c:v>
                </c:pt>
                <c:pt idx="3070">
                  <c:v>56.497498580465013</c:v>
                </c:pt>
                <c:pt idx="3071">
                  <c:v>55.504778759043944</c:v>
                </c:pt>
                <c:pt idx="3072">
                  <c:v>53.910808359333643</c:v>
                </c:pt>
                <c:pt idx="3073">
                  <c:v>51.992189687750837</c:v>
                </c:pt>
                <c:pt idx="3074">
                  <c:v>51.890892904349236</c:v>
                </c:pt>
                <c:pt idx="3075">
                  <c:v>52.09206250771652</c:v>
                </c:pt>
                <c:pt idx="3076">
                  <c:v>52.249422825451127</c:v>
                </c:pt>
                <c:pt idx="3077">
                  <c:v>52.262822637678525</c:v>
                </c:pt>
                <c:pt idx="3078">
                  <c:v>53.111452359573725</c:v>
                </c:pt>
                <c:pt idx="3079">
                  <c:v>53.838872774509767</c:v>
                </c:pt>
                <c:pt idx="3080">
                  <c:v>54.241810705953924</c:v>
                </c:pt>
                <c:pt idx="3081">
                  <c:v>55.988023914770189</c:v>
                </c:pt>
                <c:pt idx="3082">
                  <c:v>57.271833093831525</c:v>
                </c:pt>
                <c:pt idx="3083">
                  <c:v>57.674161141538498</c:v>
                </c:pt>
                <c:pt idx="3084">
                  <c:v>55.975523204798925</c:v>
                </c:pt>
                <c:pt idx="3085">
                  <c:v>55.960142846498144</c:v>
                </c:pt>
                <c:pt idx="3086">
                  <c:v>57.807031828275747</c:v>
                </c:pt>
                <c:pt idx="3087">
                  <c:v>58.079686817838464</c:v>
                </c:pt>
                <c:pt idx="3088">
                  <c:v>58.452074366259303</c:v>
                </c:pt>
                <c:pt idx="3089">
                  <c:v>57.940270191183018</c:v>
                </c:pt>
                <c:pt idx="3090">
                  <c:v>57.332154428015578</c:v>
                </c:pt>
                <c:pt idx="3091">
                  <c:v>57.734786124105597</c:v>
                </c:pt>
                <c:pt idx="3092">
                  <c:v>57.985266565218737</c:v>
                </c:pt>
                <c:pt idx="3093">
                  <c:v>57.067903328682604</c:v>
                </c:pt>
                <c:pt idx="3094">
                  <c:v>56.878083413967758</c:v>
                </c:pt>
                <c:pt idx="3095">
                  <c:v>55.935023820890272</c:v>
                </c:pt>
                <c:pt idx="3096">
                  <c:v>53.723033666989664</c:v>
                </c:pt>
                <c:pt idx="3097">
                  <c:v>52.711539364028219</c:v>
                </c:pt>
                <c:pt idx="3098">
                  <c:v>52.286215843457541</c:v>
                </c:pt>
                <c:pt idx="3099">
                  <c:v>51.964985579608459</c:v>
                </c:pt>
                <c:pt idx="3100">
                  <c:v>52.192151951408391</c:v>
                </c:pt>
                <c:pt idx="3101">
                  <c:v>52.764554257483859</c:v>
                </c:pt>
                <c:pt idx="3102">
                  <c:v>53.463035988546515</c:v>
                </c:pt>
                <c:pt idx="3103">
                  <c:v>54.962549110939193</c:v>
                </c:pt>
                <c:pt idx="3104">
                  <c:v>57.466763792666406</c:v>
                </c:pt>
                <c:pt idx="3105">
                  <c:v>60.585286715003193</c:v>
                </c:pt>
                <c:pt idx="3106">
                  <c:v>61.781085754774395</c:v>
                </c:pt>
                <c:pt idx="3107">
                  <c:v>61.580416597479065</c:v>
                </c:pt>
                <c:pt idx="3108">
                  <c:v>59.127414379275443</c:v>
                </c:pt>
                <c:pt idx="3109">
                  <c:v>58.842128805913745</c:v>
                </c:pt>
                <c:pt idx="3110">
                  <c:v>61.006805623358481</c:v>
                </c:pt>
                <c:pt idx="3111">
                  <c:v>60.434007618791654</c:v>
                </c:pt>
                <c:pt idx="3112">
                  <c:v>60.809845052255298</c:v>
                </c:pt>
                <c:pt idx="3113">
                  <c:v>60.718621688805349</c:v>
                </c:pt>
                <c:pt idx="3114">
                  <c:v>59.787116169238203</c:v>
                </c:pt>
                <c:pt idx="3115">
                  <c:v>59.510963415969826</c:v>
                </c:pt>
                <c:pt idx="3116">
                  <c:v>59.96814460767429</c:v>
                </c:pt>
                <c:pt idx="3117">
                  <c:v>58.432323406672737</c:v>
                </c:pt>
                <c:pt idx="3118">
                  <c:v>57.341493332023944</c:v>
                </c:pt>
                <c:pt idx="3119">
                  <c:v>56.349514529833883</c:v>
                </c:pt>
                <c:pt idx="3120">
                  <c:v>53.493748029483953</c:v>
                </c:pt>
                <c:pt idx="3121">
                  <c:v>51.478530740266585</c:v>
                </c:pt>
                <c:pt idx="3122">
                  <c:v>51.072135525507001</c:v>
                </c:pt>
                <c:pt idx="3123">
                  <c:v>51.683619081578847</c:v>
                </c:pt>
                <c:pt idx="3124">
                  <c:v>51.853930616006188</c:v>
                </c:pt>
                <c:pt idx="3125">
                  <c:v>52.769961014935674</c:v>
                </c:pt>
                <c:pt idx="3126">
                  <c:v>53.855963603546982</c:v>
                </c:pt>
                <c:pt idx="3127">
                  <c:v>54.608192588367658</c:v>
                </c:pt>
                <c:pt idx="3128">
                  <c:v>56.898531955712414</c:v>
                </c:pt>
                <c:pt idx="3129">
                  <c:v>59.817105285600292</c:v>
                </c:pt>
                <c:pt idx="3130">
                  <c:v>60.134286134614598</c:v>
                </c:pt>
                <c:pt idx="3131">
                  <c:v>60.13747251124704</c:v>
                </c:pt>
                <c:pt idx="3132">
                  <c:v>57.94527937431166</c:v>
                </c:pt>
                <c:pt idx="3133">
                  <c:v>58.024355919576337</c:v>
                </c:pt>
                <c:pt idx="3134">
                  <c:v>61.271177689095872</c:v>
                </c:pt>
                <c:pt idx="3135">
                  <c:v>61.685040854007283</c:v>
                </c:pt>
                <c:pt idx="3136">
                  <c:v>62.271665099802185</c:v>
                </c:pt>
                <c:pt idx="3137">
                  <c:v>62.210168790825897</c:v>
                </c:pt>
                <c:pt idx="3138">
                  <c:v>61.239104789240592</c:v>
                </c:pt>
                <c:pt idx="3139">
                  <c:v>61.306307372575098</c:v>
                </c:pt>
                <c:pt idx="3140">
                  <c:v>61.650700992700948</c:v>
                </c:pt>
                <c:pt idx="3141">
                  <c:v>59.449514645238878</c:v>
                </c:pt>
                <c:pt idx="3142">
                  <c:v>58.040789114501393</c:v>
                </c:pt>
                <c:pt idx="3143">
                  <c:v>56.830459248036505</c:v>
                </c:pt>
                <c:pt idx="3144">
                  <c:v>54.728881964645218</c:v>
                </c:pt>
                <c:pt idx="3145">
                  <c:v>52.709361741467028</c:v>
                </c:pt>
                <c:pt idx="3146">
                  <c:v>52.289869341610526</c:v>
                </c:pt>
                <c:pt idx="3147">
                  <c:v>51.800289317957393</c:v>
                </c:pt>
                <c:pt idx="3148">
                  <c:v>52.265297311391933</c:v>
                </c:pt>
                <c:pt idx="3149">
                  <c:v>52.960419911509206</c:v>
                </c:pt>
                <c:pt idx="3150">
                  <c:v>54.409054487636247</c:v>
                </c:pt>
                <c:pt idx="3151">
                  <c:v>56.157602907069744</c:v>
                </c:pt>
                <c:pt idx="3152">
                  <c:v>57.848928603861467</c:v>
                </c:pt>
                <c:pt idx="3153">
                  <c:v>61.69746779641212</c:v>
                </c:pt>
                <c:pt idx="3154">
                  <c:v>62.598905683377936</c:v>
                </c:pt>
                <c:pt idx="3155">
                  <c:v>63.430191056099737</c:v>
                </c:pt>
                <c:pt idx="3156">
                  <c:v>61.220474272994807</c:v>
                </c:pt>
                <c:pt idx="3157">
                  <c:v>60.938246618655533</c:v>
                </c:pt>
                <c:pt idx="3158">
                  <c:v>63.380617232186445</c:v>
                </c:pt>
                <c:pt idx="3159">
                  <c:v>63.581364627932238</c:v>
                </c:pt>
                <c:pt idx="3160">
                  <c:v>63.35094101204821</c:v>
                </c:pt>
                <c:pt idx="3161">
                  <c:v>62.759806703891634</c:v>
                </c:pt>
                <c:pt idx="3162">
                  <c:v>61.476283139166171</c:v>
                </c:pt>
                <c:pt idx="3163">
                  <c:v>61.119827538556628</c:v>
                </c:pt>
                <c:pt idx="3164">
                  <c:v>61.186657516233076</c:v>
                </c:pt>
                <c:pt idx="3165">
                  <c:v>60.048864422025424</c:v>
                </c:pt>
                <c:pt idx="3166">
                  <c:v>58.468884544793504</c:v>
                </c:pt>
                <c:pt idx="3167">
                  <c:v>57.292470852156917</c:v>
                </c:pt>
                <c:pt idx="3168">
                  <c:v>56.232225346733152</c:v>
                </c:pt>
                <c:pt idx="3169">
                  <c:v>53.880148693196645</c:v>
                </c:pt>
                <c:pt idx="3170">
                  <c:v>53.600216545882802</c:v>
                </c:pt>
                <c:pt idx="3171">
                  <c:v>53.28308141180937</c:v>
                </c:pt>
                <c:pt idx="3172">
                  <c:v>53.085234225813039</c:v>
                </c:pt>
                <c:pt idx="3173">
                  <c:v>53.979089888406726</c:v>
                </c:pt>
                <c:pt idx="3174">
                  <c:v>54.052275017641229</c:v>
                </c:pt>
                <c:pt idx="3175">
                  <c:v>54.179516592670581</c:v>
                </c:pt>
                <c:pt idx="3176">
                  <c:v>54.063520605203301</c:v>
                </c:pt>
                <c:pt idx="3177">
                  <c:v>55.924315672783671</c:v>
                </c:pt>
                <c:pt idx="3178">
                  <c:v>56.311328099095796</c:v>
                </c:pt>
                <c:pt idx="3179">
                  <c:v>56.989484166004964</c:v>
                </c:pt>
                <c:pt idx="3180">
                  <c:v>55.123967502437196</c:v>
                </c:pt>
                <c:pt idx="3181">
                  <c:v>54.915053309684993</c:v>
                </c:pt>
                <c:pt idx="3182">
                  <c:v>56.726407265675959</c:v>
                </c:pt>
                <c:pt idx="3183">
                  <c:v>56.934281724342718</c:v>
                </c:pt>
                <c:pt idx="3184">
                  <c:v>56.980651227478951</c:v>
                </c:pt>
                <c:pt idx="3185">
                  <c:v>55.203274977044849</c:v>
                </c:pt>
                <c:pt idx="3186">
                  <c:v>54.298575524611771</c:v>
                </c:pt>
                <c:pt idx="3187">
                  <c:v>54.137100227830956</c:v>
                </c:pt>
                <c:pt idx="3188">
                  <c:v>56.155956280274616</c:v>
                </c:pt>
                <c:pt idx="3189">
                  <c:v>55.952921454590765</c:v>
                </c:pt>
                <c:pt idx="3190">
                  <c:v>55.502705946692096</c:v>
                </c:pt>
                <c:pt idx="3191">
                  <c:v>54.044550744211982</c:v>
                </c:pt>
                <c:pt idx="3192">
                  <c:v>52.906784654103554</c:v>
                </c:pt>
                <c:pt idx="3193">
                  <c:v>50.259291485784892</c:v>
                </c:pt>
                <c:pt idx="3194">
                  <c:v>50.027851438758049</c:v>
                </c:pt>
                <c:pt idx="3195">
                  <c:v>49.580534073860342</c:v>
                </c:pt>
                <c:pt idx="3196">
                  <c:v>49.283693563317762</c:v>
                </c:pt>
                <c:pt idx="3197">
                  <c:v>49.745614905279425</c:v>
                </c:pt>
                <c:pt idx="3198">
                  <c:v>49.109391312338715</c:v>
                </c:pt>
                <c:pt idx="3199">
                  <c:v>48.720928719533255</c:v>
                </c:pt>
                <c:pt idx="3200">
                  <c:v>48.875131329446987</c:v>
                </c:pt>
                <c:pt idx="3201">
                  <c:v>49.008014686382737</c:v>
                </c:pt>
                <c:pt idx="3202">
                  <c:v>49.514057437443064</c:v>
                </c:pt>
                <c:pt idx="3203">
                  <c:v>49.146260133345663</c:v>
                </c:pt>
                <c:pt idx="3204">
                  <c:v>48.609314674204697</c:v>
                </c:pt>
                <c:pt idx="3205">
                  <c:v>48.413548683720322</c:v>
                </c:pt>
                <c:pt idx="3206">
                  <c:v>48.445064849416994</c:v>
                </c:pt>
                <c:pt idx="3207">
                  <c:v>48.302181623925854</c:v>
                </c:pt>
                <c:pt idx="3208">
                  <c:v>48.473181468427072</c:v>
                </c:pt>
                <c:pt idx="3209">
                  <c:v>49.556459406763395</c:v>
                </c:pt>
                <c:pt idx="3210">
                  <c:v>50.462477210371105</c:v>
                </c:pt>
                <c:pt idx="3211">
                  <c:v>51.619098605421179</c:v>
                </c:pt>
                <c:pt idx="3212">
                  <c:v>53.936108094114786</c:v>
                </c:pt>
                <c:pt idx="3213">
                  <c:v>53.326096592271327</c:v>
                </c:pt>
                <c:pt idx="3214">
                  <c:v>53.190669355852464</c:v>
                </c:pt>
                <c:pt idx="3215">
                  <c:v>51.845633667383282</c:v>
                </c:pt>
                <c:pt idx="3216">
                  <c:v>49.181724349258715</c:v>
                </c:pt>
                <c:pt idx="3217">
                  <c:v>48.430033298862583</c:v>
                </c:pt>
                <c:pt idx="3218">
                  <c:v>48.11342006726597</c:v>
                </c:pt>
                <c:pt idx="3219">
                  <c:v>47.425908881565149</c:v>
                </c:pt>
                <c:pt idx="3220">
                  <c:v>47.437095896101653</c:v>
                </c:pt>
                <c:pt idx="3221">
                  <c:v>48.734770005801323</c:v>
                </c:pt>
                <c:pt idx="3222">
                  <c:v>50.146727194761638</c:v>
                </c:pt>
                <c:pt idx="3223">
                  <c:v>51.71117732798163</c:v>
                </c:pt>
                <c:pt idx="3224">
                  <c:v>54.458503953091672</c:v>
                </c:pt>
                <c:pt idx="3225">
                  <c:v>57.890643716700772</c:v>
                </c:pt>
                <c:pt idx="3226">
                  <c:v>59.648812674523015</c:v>
                </c:pt>
                <c:pt idx="3227">
                  <c:v>59.852131941769017</c:v>
                </c:pt>
                <c:pt idx="3228">
                  <c:v>57.429257007012744</c:v>
                </c:pt>
                <c:pt idx="3229">
                  <c:v>57.297964356476811</c:v>
                </c:pt>
                <c:pt idx="3230">
                  <c:v>60.688407874660086</c:v>
                </c:pt>
                <c:pt idx="3231">
                  <c:v>61.395694770422118</c:v>
                </c:pt>
                <c:pt idx="3232">
                  <c:v>62.006008747874937</c:v>
                </c:pt>
                <c:pt idx="3233">
                  <c:v>61.724728531038409</c:v>
                </c:pt>
                <c:pt idx="3234">
                  <c:v>60.875242188366599</c:v>
                </c:pt>
                <c:pt idx="3235">
                  <c:v>60.880863069445667</c:v>
                </c:pt>
                <c:pt idx="3236">
                  <c:v>61.280518258826739</c:v>
                </c:pt>
                <c:pt idx="3237">
                  <c:v>59.80348983756457</c:v>
                </c:pt>
                <c:pt idx="3238">
                  <c:v>59.134103666281938</c:v>
                </c:pt>
                <c:pt idx="3239">
                  <c:v>57.427653353635819</c:v>
                </c:pt>
                <c:pt idx="3240">
                  <c:v>54.955019017923512</c:v>
                </c:pt>
                <c:pt idx="3241">
                  <c:v>54.096738978683071</c:v>
                </c:pt>
                <c:pt idx="3242">
                  <c:v>53.15827597664488</c:v>
                </c:pt>
                <c:pt idx="3243">
                  <c:v>53.711886110580721</c:v>
                </c:pt>
                <c:pt idx="3244">
                  <c:v>53.853103346894144</c:v>
                </c:pt>
                <c:pt idx="3245">
                  <c:v>54.133743806083707</c:v>
                </c:pt>
                <c:pt idx="3246">
                  <c:v>55.12531350420128</c:v>
                </c:pt>
                <c:pt idx="3247">
                  <c:v>57.000393367524495</c:v>
                </c:pt>
                <c:pt idx="3248">
                  <c:v>57.965338382455471</c:v>
                </c:pt>
                <c:pt idx="3249">
                  <c:v>60.324262680781942</c:v>
                </c:pt>
                <c:pt idx="3250">
                  <c:v>60.788176562221025</c:v>
                </c:pt>
                <c:pt idx="3251">
                  <c:v>60.856562439869009</c:v>
                </c:pt>
                <c:pt idx="3252">
                  <c:v>59.462804804641003</c:v>
                </c:pt>
                <c:pt idx="3253">
                  <c:v>58.552871349069044</c:v>
                </c:pt>
                <c:pt idx="3254">
                  <c:v>61.633625823879576</c:v>
                </c:pt>
                <c:pt idx="3255">
                  <c:v>60.956134727736597</c:v>
                </c:pt>
                <c:pt idx="3256">
                  <c:v>61.366761820109026</c:v>
                </c:pt>
                <c:pt idx="3257">
                  <c:v>61.919204038117904</c:v>
                </c:pt>
                <c:pt idx="3258">
                  <c:v>61.128048622560392</c:v>
                </c:pt>
                <c:pt idx="3259">
                  <c:v>61.016617566293348</c:v>
                </c:pt>
                <c:pt idx="3260">
                  <c:v>61.535612738134439</c:v>
                </c:pt>
                <c:pt idx="3261">
                  <c:v>60.155178463622775</c:v>
                </c:pt>
                <c:pt idx="3262">
                  <c:v>59.731818286424343</c:v>
                </c:pt>
                <c:pt idx="3263">
                  <c:v>57.775742705909643</c:v>
                </c:pt>
                <c:pt idx="3264">
                  <c:v>56.806705613849104</c:v>
                </c:pt>
                <c:pt idx="3265">
                  <c:v>55.0880307385262</c:v>
                </c:pt>
                <c:pt idx="3266">
                  <c:v>54.565867130156704</c:v>
                </c:pt>
                <c:pt idx="3267">
                  <c:v>54.348868111319526</c:v>
                </c:pt>
                <c:pt idx="3268">
                  <c:v>54.341730415654439</c:v>
                </c:pt>
                <c:pt idx="3269">
                  <c:v>54.856976152211722</c:v>
                </c:pt>
                <c:pt idx="3270">
                  <c:v>55.78774327184346</c:v>
                </c:pt>
                <c:pt idx="3271">
                  <c:v>56.576348953140652</c:v>
                </c:pt>
                <c:pt idx="3272">
                  <c:v>57.824966549302886</c:v>
                </c:pt>
                <c:pt idx="3273">
                  <c:v>60.502328115063762</c:v>
                </c:pt>
                <c:pt idx="3274">
                  <c:v>61.272609484154927</c:v>
                </c:pt>
                <c:pt idx="3275">
                  <c:v>61.893030820276543</c:v>
                </c:pt>
                <c:pt idx="3276">
                  <c:v>59.535245335714976</c:v>
                </c:pt>
                <c:pt idx="3277">
                  <c:v>59.295259843360228</c:v>
                </c:pt>
                <c:pt idx="3278">
                  <c:v>62.404192004244528</c:v>
                </c:pt>
                <c:pt idx="3279">
                  <c:v>62.549049423032343</c:v>
                </c:pt>
                <c:pt idx="3280">
                  <c:v>63.006024810630798</c:v>
                </c:pt>
                <c:pt idx="3281">
                  <c:v>62.801267307666741</c:v>
                </c:pt>
                <c:pt idx="3282">
                  <c:v>61.489828147039887</c:v>
                </c:pt>
                <c:pt idx="3283">
                  <c:v>61.578977498090481</c:v>
                </c:pt>
                <c:pt idx="3284">
                  <c:v>61.69722213416275</c:v>
                </c:pt>
                <c:pt idx="3285">
                  <c:v>59.692137389459596</c:v>
                </c:pt>
                <c:pt idx="3286">
                  <c:v>58.33845394151156</c:v>
                </c:pt>
                <c:pt idx="3287">
                  <c:v>57.29148743848264</c:v>
                </c:pt>
                <c:pt idx="3288">
                  <c:v>54.749890881096633</c:v>
                </c:pt>
                <c:pt idx="3289">
                  <c:v>55.105604779619853</c:v>
                </c:pt>
                <c:pt idx="3290">
                  <c:v>54.370158324764191</c:v>
                </c:pt>
                <c:pt idx="3291">
                  <c:v>54.069421457970634</c:v>
                </c:pt>
                <c:pt idx="3292">
                  <c:v>53.508285546341462</c:v>
                </c:pt>
                <c:pt idx="3293">
                  <c:v>54.470979599444576</c:v>
                </c:pt>
                <c:pt idx="3294">
                  <c:v>55.206431974736617</c:v>
                </c:pt>
                <c:pt idx="3295">
                  <c:v>55.611366358944402</c:v>
                </c:pt>
                <c:pt idx="3296">
                  <c:v>56.397591081348843</c:v>
                </c:pt>
                <c:pt idx="3297">
                  <c:v>59.271528279743436</c:v>
                </c:pt>
                <c:pt idx="3298">
                  <c:v>60.406544319581563</c:v>
                </c:pt>
                <c:pt idx="3299">
                  <c:v>60.984004606676848</c:v>
                </c:pt>
                <c:pt idx="3300">
                  <c:v>58.879132154467968</c:v>
                </c:pt>
                <c:pt idx="3301">
                  <c:v>58.805213004259265</c:v>
                </c:pt>
                <c:pt idx="3302">
                  <c:v>61.962053247363698</c:v>
                </c:pt>
                <c:pt idx="3303">
                  <c:v>61.250605592965577</c:v>
                </c:pt>
                <c:pt idx="3304">
                  <c:v>61.956865486459279</c:v>
                </c:pt>
                <c:pt idx="3305">
                  <c:v>62.495241967901435</c:v>
                </c:pt>
                <c:pt idx="3306">
                  <c:v>61.218522703826004</c:v>
                </c:pt>
                <c:pt idx="3307">
                  <c:v>60.660320171946132</c:v>
                </c:pt>
                <c:pt idx="3308">
                  <c:v>60.850661647710133</c:v>
                </c:pt>
                <c:pt idx="3309">
                  <c:v>58.896678669219519</c:v>
                </c:pt>
                <c:pt idx="3310">
                  <c:v>58.036713715809796</c:v>
                </c:pt>
                <c:pt idx="3311">
                  <c:v>56.319559848168183</c:v>
                </c:pt>
                <c:pt idx="3312">
                  <c:v>54.872676033261278</c:v>
                </c:pt>
                <c:pt idx="3313">
                  <c:v>53.200161438651435</c:v>
                </c:pt>
                <c:pt idx="3314">
                  <c:v>52.731190103486135</c:v>
                </c:pt>
                <c:pt idx="3315">
                  <c:v>52.049609581833707</c:v>
                </c:pt>
                <c:pt idx="3316">
                  <c:v>52.282616876756023</c:v>
                </c:pt>
                <c:pt idx="3317">
                  <c:v>52.583539136746651</c:v>
                </c:pt>
                <c:pt idx="3318">
                  <c:v>53.682607589013017</c:v>
                </c:pt>
                <c:pt idx="3319">
                  <c:v>55.404647391470363</c:v>
                </c:pt>
                <c:pt idx="3320">
                  <c:v>55.856725500369727</c:v>
                </c:pt>
                <c:pt idx="3321">
                  <c:v>59.263194833716256</c:v>
                </c:pt>
                <c:pt idx="3322">
                  <c:v>59.949319633226139</c:v>
                </c:pt>
                <c:pt idx="3323">
                  <c:v>61.031188407702253</c:v>
                </c:pt>
                <c:pt idx="3324">
                  <c:v>58.704807463206727</c:v>
                </c:pt>
                <c:pt idx="3325">
                  <c:v>58.361267411211372</c:v>
                </c:pt>
                <c:pt idx="3326">
                  <c:v>62.228054126059789</c:v>
                </c:pt>
                <c:pt idx="3327">
                  <c:v>61.967669815140709</c:v>
                </c:pt>
                <c:pt idx="3328">
                  <c:v>62.111600880088631</c:v>
                </c:pt>
                <c:pt idx="3329">
                  <c:v>62.101347061076986</c:v>
                </c:pt>
                <c:pt idx="3330">
                  <c:v>60.581448716617786</c:v>
                </c:pt>
                <c:pt idx="3331">
                  <c:v>59.813790328120596</c:v>
                </c:pt>
                <c:pt idx="3332">
                  <c:v>60.313605984206902</c:v>
                </c:pt>
                <c:pt idx="3333">
                  <c:v>58.869946185806214</c:v>
                </c:pt>
                <c:pt idx="3334">
                  <c:v>57.458786182946639</c:v>
                </c:pt>
                <c:pt idx="3335">
                  <c:v>56.086475978497596</c:v>
                </c:pt>
                <c:pt idx="3336">
                  <c:v>54.377198330703813</c:v>
                </c:pt>
                <c:pt idx="3337">
                  <c:v>52.842349880328179</c:v>
                </c:pt>
                <c:pt idx="3338">
                  <c:v>52.248952988671611</c:v>
                </c:pt>
                <c:pt idx="3339">
                  <c:v>51.870571923209425</c:v>
                </c:pt>
                <c:pt idx="3340">
                  <c:v>51.909645526438496</c:v>
                </c:pt>
                <c:pt idx="3341">
                  <c:v>52.082302692097564</c:v>
                </c:pt>
                <c:pt idx="3342">
                  <c:v>52.01564621017755</c:v>
                </c:pt>
                <c:pt idx="3343">
                  <c:v>51.803867845466016</c:v>
                </c:pt>
                <c:pt idx="3344">
                  <c:v>51.830133206348641</c:v>
                </c:pt>
                <c:pt idx="3345">
                  <c:v>53.662814397451726</c:v>
                </c:pt>
                <c:pt idx="3346">
                  <c:v>55.110752961179806</c:v>
                </c:pt>
                <c:pt idx="3347">
                  <c:v>55.656550532333021</c:v>
                </c:pt>
                <c:pt idx="3348">
                  <c:v>53.946461114022817</c:v>
                </c:pt>
                <c:pt idx="3349">
                  <c:v>53.932059144954998</c:v>
                </c:pt>
                <c:pt idx="3350">
                  <c:v>56.155949837595351</c:v>
                </c:pt>
                <c:pt idx="3351">
                  <c:v>55.649933103726482</c:v>
                </c:pt>
                <c:pt idx="3352">
                  <c:v>55.202441936999634</c:v>
                </c:pt>
                <c:pt idx="3353">
                  <c:v>54.098394790690278</c:v>
                </c:pt>
                <c:pt idx="3354">
                  <c:v>53.364212953569172</c:v>
                </c:pt>
                <c:pt idx="3355">
                  <c:v>53.982398649681549</c:v>
                </c:pt>
                <c:pt idx="3356">
                  <c:v>55.555081208768392</c:v>
                </c:pt>
                <c:pt idx="3357">
                  <c:v>54.755881008104801</c:v>
                </c:pt>
                <c:pt idx="3358">
                  <c:v>53.620227930929396</c:v>
                </c:pt>
                <c:pt idx="3359">
                  <c:v>52.68926012557607</c:v>
                </c:pt>
                <c:pt idx="3360">
                  <c:v>51.135990815738417</c:v>
                </c:pt>
                <c:pt idx="3361">
                  <c:v>48.800800542742323</c:v>
                </c:pt>
                <c:pt idx="3362">
                  <c:v>48.549162208321171</c:v>
                </c:pt>
                <c:pt idx="3363">
                  <c:v>48.182285184085856</c:v>
                </c:pt>
                <c:pt idx="3364">
                  <c:v>48.993039272393823</c:v>
                </c:pt>
                <c:pt idx="3365">
                  <c:v>49.424429713921555</c:v>
                </c:pt>
                <c:pt idx="3366">
                  <c:v>50.083244915254809</c:v>
                </c:pt>
                <c:pt idx="3367">
                  <c:v>50.375644017668442</c:v>
                </c:pt>
                <c:pt idx="3368">
                  <c:v>49.638373555258951</c:v>
                </c:pt>
                <c:pt idx="3369">
                  <c:v>49.771195813816632</c:v>
                </c:pt>
                <c:pt idx="3370">
                  <c:v>50.235613685912412</c:v>
                </c:pt>
                <c:pt idx="3371">
                  <c:v>50.116346084095234</c:v>
                </c:pt>
                <c:pt idx="3372">
                  <c:v>49.333398063110728</c:v>
                </c:pt>
                <c:pt idx="3373">
                  <c:v>49.460844175529289</c:v>
                </c:pt>
                <c:pt idx="3374">
                  <c:v>50.33529880046828</c:v>
                </c:pt>
                <c:pt idx="3375">
                  <c:v>50.29382873167205</c:v>
                </c:pt>
                <c:pt idx="3376">
                  <c:v>50.518185924598548</c:v>
                </c:pt>
                <c:pt idx="3377">
                  <c:v>51.562259277753419</c:v>
                </c:pt>
                <c:pt idx="3378">
                  <c:v>52.405711718957029</c:v>
                </c:pt>
                <c:pt idx="3379">
                  <c:v>53.23365071982434</c:v>
                </c:pt>
                <c:pt idx="3380">
                  <c:v>54.228080365491593</c:v>
                </c:pt>
                <c:pt idx="3381">
                  <c:v>53.718247828055262</c:v>
                </c:pt>
                <c:pt idx="3382">
                  <c:v>53.233821717502067</c:v>
                </c:pt>
                <c:pt idx="3383">
                  <c:v>52.659681257776221</c:v>
                </c:pt>
                <c:pt idx="3384">
                  <c:v>50.031015188232217</c:v>
                </c:pt>
                <c:pt idx="3385">
                  <c:v>48.602037917479528</c:v>
                </c:pt>
                <c:pt idx="3386">
                  <c:v>48.179710045789662</c:v>
                </c:pt>
                <c:pt idx="3387">
                  <c:v>48.109312330930706</c:v>
                </c:pt>
                <c:pt idx="3388">
                  <c:v>48.454117860290587</c:v>
                </c:pt>
                <c:pt idx="3389">
                  <c:v>48.990125436852495</c:v>
                </c:pt>
                <c:pt idx="3390">
                  <c:v>50.006231899146243</c:v>
                </c:pt>
                <c:pt idx="3391">
                  <c:v>52.700568909579069</c:v>
                </c:pt>
                <c:pt idx="3392">
                  <c:v>54.806592441694953</c:v>
                </c:pt>
                <c:pt idx="3393">
                  <c:v>58.421379001739545</c:v>
                </c:pt>
                <c:pt idx="3394">
                  <c:v>60.664758280954601</c:v>
                </c:pt>
                <c:pt idx="3395">
                  <c:v>60.97235601831418</c:v>
                </c:pt>
                <c:pt idx="3396">
                  <c:v>59.476753860831529</c:v>
                </c:pt>
                <c:pt idx="3397">
                  <c:v>59.409011652096474</c:v>
                </c:pt>
                <c:pt idx="3398">
                  <c:v>63.401103599670783</c:v>
                </c:pt>
                <c:pt idx="3399">
                  <c:v>63.694057558390902</c:v>
                </c:pt>
                <c:pt idx="3400">
                  <c:v>63.714887031375696</c:v>
                </c:pt>
                <c:pt idx="3401">
                  <c:v>63.938347463552894</c:v>
                </c:pt>
                <c:pt idx="3402">
                  <c:v>63.356020292901057</c:v>
                </c:pt>
                <c:pt idx="3403">
                  <c:v>62.695461912465952</c:v>
                </c:pt>
                <c:pt idx="3404">
                  <c:v>62.382586955105296</c:v>
                </c:pt>
                <c:pt idx="3405">
                  <c:v>60.330961924748223</c:v>
                </c:pt>
                <c:pt idx="3406">
                  <c:v>59.250474080691518</c:v>
                </c:pt>
                <c:pt idx="3407">
                  <c:v>57.640921682375605</c:v>
                </c:pt>
                <c:pt idx="3408">
                  <c:v>56.129591224536632</c:v>
                </c:pt>
                <c:pt idx="3409">
                  <c:v>54.374316215609994</c:v>
                </c:pt>
                <c:pt idx="3410">
                  <c:v>53.473314684300433</c:v>
                </c:pt>
                <c:pt idx="3411">
                  <c:v>52.956662802184233</c:v>
                </c:pt>
                <c:pt idx="3412">
                  <c:v>52.935114750250641</c:v>
                </c:pt>
                <c:pt idx="3413">
                  <c:v>53.386124115835479</c:v>
                </c:pt>
                <c:pt idx="3414">
                  <c:v>54.351009079904578</c:v>
                </c:pt>
                <c:pt idx="3415">
                  <c:v>55.621020437044571</c:v>
                </c:pt>
                <c:pt idx="3416">
                  <c:v>57.861762987646706</c:v>
                </c:pt>
                <c:pt idx="3417">
                  <c:v>61.441678690618907</c:v>
                </c:pt>
                <c:pt idx="3418">
                  <c:v>62.48586012279938</c:v>
                </c:pt>
                <c:pt idx="3419">
                  <c:v>62.885501715682672</c:v>
                </c:pt>
                <c:pt idx="3420">
                  <c:v>60.700106496316373</c:v>
                </c:pt>
                <c:pt idx="3421">
                  <c:v>60.417252313136615</c:v>
                </c:pt>
                <c:pt idx="3422">
                  <c:v>64.263054553915254</c:v>
                </c:pt>
                <c:pt idx="3423">
                  <c:v>64.415723394026358</c:v>
                </c:pt>
                <c:pt idx="3424">
                  <c:v>64.646777056061836</c:v>
                </c:pt>
                <c:pt idx="3425">
                  <c:v>64.208057853730281</c:v>
                </c:pt>
                <c:pt idx="3426">
                  <c:v>63.340756181625963</c:v>
                </c:pt>
                <c:pt idx="3427">
                  <c:v>62.284290568247165</c:v>
                </c:pt>
                <c:pt idx="3428">
                  <c:v>62.297314628227305</c:v>
                </c:pt>
                <c:pt idx="3429">
                  <c:v>60.785573832933707</c:v>
                </c:pt>
                <c:pt idx="3430">
                  <c:v>58.865285411418242</c:v>
                </c:pt>
                <c:pt idx="3431">
                  <c:v>57.563950190132914</c:v>
                </c:pt>
                <c:pt idx="3432">
                  <c:v>55.952719845600321</c:v>
                </c:pt>
                <c:pt idx="3433">
                  <c:v>54.11989197798421</c:v>
                </c:pt>
                <c:pt idx="3434">
                  <c:v>53.754963746040104</c:v>
                </c:pt>
                <c:pt idx="3435">
                  <c:v>53.39307959519693</c:v>
                </c:pt>
                <c:pt idx="3436">
                  <c:v>53.680242320640332</c:v>
                </c:pt>
                <c:pt idx="3437">
                  <c:v>54.065110232772518</c:v>
                </c:pt>
                <c:pt idx="3438">
                  <c:v>55.375869070510333</c:v>
                </c:pt>
                <c:pt idx="3439">
                  <c:v>56.654232124905</c:v>
                </c:pt>
                <c:pt idx="3440">
                  <c:v>58.917676150874854</c:v>
                </c:pt>
                <c:pt idx="3441">
                  <c:v>62.066824981446736</c:v>
                </c:pt>
                <c:pt idx="3442">
                  <c:v>62.789028441393448</c:v>
                </c:pt>
                <c:pt idx="3443">
                  <c:v>62.74262558340159</c:v>
                </c:pt>
                <c:pt idx="3444">
                  <c:v>60.947685371060686</c:v>
                </c:pt>
                <c:pt idx="3445">
                  <c:v>60.468947190705222</c:v>
                </c:pt>
                <c:pt idx="3446">
                  <c:v>63.345356936466445</c:v>
                </c:pt>
                <c:pt idx="3447">
                  <c:v>63.6809742162662</c:v>
                </c:pt>
                <c:pt idx="3448">
                  <c:v>63.844031128177875</c:v>
                </c:pt>
                <c:pt idx="3449">
                  <c:v>63.281091339084583</c:v>
                </c:pt>
                <c:pt idx="3450">
                  <c:v>62.304618176922062</c:v>
                </c:pt>
                <c:pt idx="3451">
                  <c:v>62.081351707473047</c:v>
                </c:pt>
                <c:pt idx="3452">
                  <c:v>61.858085238024053</c:v>
                </c:pt>
                <c:pt idx="3453">
                  <c:v>60.183116285656489</c:v>
                </c:pt>
                <c:pt idx="3454">
                  <c:v>58.29415737295426</c:v>
                </c:pt>
                <c:pt idx="3455">
                  <c:v>56.747715358616212</c:v>
                </c:pt>
                <c:pt idx="3456">
                  <c:v>54.503867569946905</c:v>
                </c:pt>
                <c:pt idx="3457">
                  <c:v>52.484259459451451</c:v>
                </c:pt>
                <c:pt idx="3458">
                  <c:v>52.640053176790978</c:v>
                </c:pt>
                <c:pt idx="3459">
                  <c:v>52.5321003076971</c:v>
                </c:pt>
                <c:pt idx="3460">
                  <c:v>52.455015895833156</c:v>
                </c:pt>
                <c:pt idx="3461">
                  <c:v>52.82613154946371</c:v>
                </c:pt>
                <c:pt idx="3462">
                  <c:v>54.156218674501773</c:v>
                </c:pt>
                <c:pt idx="3463">
                  <c:v>54.276429028787746</c:v>
                </c:pt>
                <c:pt idx="3464">
                  <c:v>56.73618906095281</c:v>
                </c:pt>
                <c:pt idx="3465">
                  <c:v>60.249764566241758</c:v>
                </c:pt>
                <c:pt idx="3466">
                  <c:v>61.398293397526878</c:v>
                </c:pt>
                <c:pt idx="3467">
                  <c:v>61.903244132634292</c:v>
                </c:pt>
                <c:pt idx="3468">
                  <c:v>59.468843547714982</c:v>
                </c:pt>
                <c:pt idx="3469">
                  <c:v>58.965591537424501</c:v>
                </c:pt>
                <c:pt idx="3470">
                  <c:v>62.508792123453674</c:v>
                </c:pt>
                <c:pt idx="3471">
                  <c:v>62.169901379735862</c:v>
                </c:pt>
                <c:pt idx="3472">
                  <c:v>62.519404984960232</c:v>
                </c:pt>
                <c:pt idx="3473">
                  <c:v>62.405140986252839</c:v>
                </c:pt>
                <c:pt idx="3474">
                  <c:v>60.975892620930964</c:v>
                </c:pt>
                <c:pt idx="3475">
                  <c:v>60.691699526166744</c:v>
                </c:pt>
                <c:pt idx="3476">
                  <c:v>61.020715685076183</c:v>
                </c:pt>
                <c:pt idx="3477">
                  <c:v>59.317842481700737</c:v>
                </c:pt>
                <c:pt idx="3478">
                  <c:v>57.57635879039757</c:v>
                </c:pt>
                <c:pt idx="3479">
                  <c:v>56.426644503097258</c:v>
                </c:pt>
                <c:pt idx="3480">
                  <c:v>54.3769391376158</c:v>
                </c:pt>
                <c:pt idx="3481">
                  <c:v>52.282380493661819</c:v>
                </c:pt>
                <c:pt idx="3482">
                  <c:v>52.068046565166298</c:v>
                </c:pt>
                <c:pt idx="3483">
                  <c:v>51.331749221074048</c:v>
                </c:pt>
                <c:pt idx="3484">
                  <c:v>51.28175778467066</c:v>
                </c:pt>
                <c:pt idx="3485">
                  <c:v>51.913478933733074</c:v>
                </c:pt>
                <c:pt idx="3486">
                  <c:v>53.545825872716705</c:v>
                </c:pt>
                <c:pt idx="3487">
                  <c:v>55.58444983895339</c:v>
                </c:pt>
                <c:pt idx="3488">
                  <c:v>55.669392991185397</c:v>
                </c:pt>
                <c:pt idx="3489">
                  <c:v>59.128465828976132</c:v>
                </c:pt>
                <c:pt idx="3490">
                  <c:v>59.289221594245191</c:v>
                </c:pt>
                <c:pt idx="3491">
                  <c:v>60.275330986326672</c:v>
                </c:pt>
                <c:pt idx="3492">
                  <c:v>57.585238770179579</c:v>
                </c:pt>
                <c:pt idx="3493">
                  <c:v>57.633842742571616</c:v>
                </c:pt>
                <c:pt idx="3494">
                  <c:v>60.441275744872158</c:v>
                </c:pt>
                <c:pt idx="3495">
                  <c:v>60.484466333287443</c:v>
                </c:pt>
                <c:pt idx="3496">
                  <c:v>60.958893872306263</c:v>
                </c:pt>
                <c:pt idx="3497">
                  <c:v>60.425493741379981</c:v>
                </c:pt>
                <c:pt idx="3498">
                  <c:v>59.333857907563853</c:v>
                </c:pt>
                <c:pt idx="3499">
                  <c:v>59.060838296497494</c:v>
                </c:pt>
                <c:pt idx="3500">
                  <c:v>59.721605837737151</c:v>
                </c:pt>
                <c:pt idx="3501">
                  <c:v>58.497529661490944</c:v>
                </c:pt>
                <c:pt idx="3502">
                  <c:v>58.142297742652147</c:v>
                </c:pt>
                <c:pt idx="3503">
                  <c:v>56.634993328015781</c:v>
                </c:pt>
                <c:pt idx="3504">
                  <c:v>55.202722341028263</c:v>
                </c:pt>
                <c:pt idx="3505">
                  <c:v>52.339064361640624</c:v>
                </c:pt>
                <c:pt idx="3506">
                  <c:v>51.544754935378265</c:v>
                </c:pt>
                <c:pt idx="3507">
                  <c:v>51.307291618617214</c:v>
                </c:pt>
                <c:pt idx="3508">
                  <c:v>50.812422874507782</c:v>
                </c:pt>
                <c:pt idx="3509">
                  <c:v>50.756477315551692</c:v>
                </c:pt>
                <c:pt idx="3510">
                  <c:v>51.055685128890914</c:v>
                </c:pt>
                <c:pt idx="3511">
                  <c:v>51.056325344131771</c:v>
                </c:pt>
                <c:pt idx="3512">
                  <c:v>52.010717303963908</c:v>
                </c:pt>
                <c:pt idx="3513">
                  <c:v>54.271397498309874</c:v>
                </c:pt>
                <c:pt idx="3514">
                  <c:v>54.605197800126994</c:v>
                </c:pt>
                <c:pt idx="3515">
                  <c:v>55.328178503970918</c:v>
                </c:pt>
                <c:pt idx="3516">
                  <c:v>53.554025467991082</c:v>
                </c:pt>
                <c:pt idx="3517">
                  <c:v>53.310936617441527</c:v>
                </c:pt>
                <c:pt idx="3518">
                  <c:v>55.0352383862027</c:v>
                </c:pt>
                <c:pt idx="3519">
                  <c:v>54.389675056897445</c:v>
                </c:pt>
                <c:pt idx="3520">
                  <c:v>54.39097004048044</c:v>
                </c:pt>
                <c:pt idx="3521">
                  <c:v>54.087026728583282</c:v>
                </c:pt>
                <c:pt idx="3522">
                  <c:v>53.607260991392096</c:v>
                </c:pt>
                <c:pt idx="3523">
                  <c:v>54.238493716070558</c:v>
                </c:pt>
                <c:pt idx="3524">
                  <c:v>55.62329233000397</c:v>
                </c:pt>
                <c:pt idx="3525">
                  <c:v>55.412881391136871</c:v>
                </c:pt>
                <c:pt idx="3526">
                  <c:v>54.930613575107095</c:v>
                </c:pt>
                <c:pt idx="3527">
                  <c:v>53.651751399945468</c:v>
                </c:pt>
                <c:pt idx="3528">
                  <c:v>51.164188321788643</c:v>
                </c:pt>
                <c:pt idx="3529">
                  <c:v>49.087926032368379</c:v>
                </c:pt>
                <c:pt idx="3530">
                  <c:v>47.964086652111391</c:v>
                </c:pt>
                <c:pt idx="3531">
                  <c:v>47.863730092795677</c:v>
                </c:pt>
                <c:pt idx="3532">
                  <c:v>47.706616825244176</c:v>
                </c:pt>
                <c:pt idx="3533">
                  <c:v>47.211499674332273</c:v>
                </c:pt>
                <c:pt idx="3534">
                  <c:v>48.0712501626871</c:v>
                </c:pt>
                <c:pt idx="3535">
                  <c:v>48.584237789658836</c:v>
                </c:pt>
                <c:pt idx="3536">
                  <c:v>47.576271334422181</c:v>
                </c:pt>
                <c:pt idx="3537">
                  <c:v>48.679869946815465</c:v>
                </c:pt>
                <c:pt idx="3538">
                  <c:v>48.022207121400093</c:v>
                </c:pt>
                <c:pt idx="3539">
                  <c:v>48.170639923127617</c:v>
                </c:pt>
                <c:pt idx="3540">
                  <c:v>48.018783992971983</c:v>
                </c:pt>
                <c:pt idx="3541">
                  <c:v>48.493347817183398</c:v>
                </c:pt>
                <c:pt idx="3542">
                  <c:v>48.860130390205278</c:v>
                </c:pt>
                <c:pt idx="3543">
                  <c:v>49.217485615313834</c:v>
                </c:pt>
                <c:pt idx="3544">
                  <c:v>49.567897570635147</c:v>
                </c:pt>
                <c:pt idx="3545">
                  <c:v>50.528826652864744</c:v>
                </c:pt>
                <c:pt idx="3546">
                  <c:v>51.67842046670944</c:v>
                </c:pt>
                <c:pt idx="3547">
                  <c:v>52.282529882403409</c:v>
                </c:pt>
                <c:pt idx="3548">
                  <c:v>54.256467799261827</c:v>
                </c:pt>
                <c:pt idx="3549">
                  <c:v>53.513277895470416</c:v>
                </c:pt>
                <c:pt idx="3550">
                  <c:v>52.484184980745759</c:v>
                </c:pt>
                <c:pt idx="3551">
                  <c:v>51.316646522248796</c:v>
                </c:pt>
                <c:pt idx="3552">
                  <c:v>48.377917722823113</c:v>
                </c:pt>
                <c:pt idx="3553">
                  <c:v>47.458244892845372</c:v>
                </c:pt>
                <c:pt idx="3554">
                  <c:v>46.996552317514819</c:v>
                </c:pt>
                <c:pt idx="3555">
                  <c:v>46.953728327449092</c:v>
                </c:pt>
                <c:pt idx="3556">
                  <c:v>47.44569843560874</c:v>
                </c:pt>
                <c:pt idx="3557">
                  <c:v>47.875546721143266</c:v>
                </c:pt>
                <c:pt idx="3558">
                  <c:v>50.21344302145495</c:v>
                </c:pt>
                <c:pt idx="3559">
                  <c:v>53.27489935662323</c:v>
                </c:pt>
                <c:pt idx="3560">
                  <c:v>57.393469013637045</c:v>
                </c:pt>
                <c:pt idx="3561">
                  <c:v>60.737577184581575</c:v>
                </c:pt>
                <c:pt idx="3562">
                  <c:v>62.010046967317074</c:v>
                </c:pt>
                <c:pt idx="3563">
                  <c:v>63.216392067970851</c:v>
                </c:pt>
                <c:pt idx="3564">
                  <c:v>61.735604811052745</c:v>
                </c:pt>
                <c:pt idx="3565">
                  <c:v>61.562649084080675</c:v>
                </c:pt>
                <c:pt idx="3566">
                  <c:v>65.29480765777744</c:v>
                </c:pt>
                <c:pt idx="3567">
                  <c:v>65.78194482513824</c:v>
                </c:pt>
                <c:pt idx="3568">
                  <c:v>66.265175523726555</c:v>
                </c:pt>
                <c:pt idx="3569">
                  <c:v>66.266353025891561</c:v>
                </c:pt>
                <c:pt idx="3570">
                  <c:v>64.490028407993677</c:v>
                </c:pt>
                <c:pt idx="3571">
                  <c:v>63.354019308644922</c:v>
                </c:pt>
                <c:pt idx="3572">
                  <c:v>62.923845919332607</c:v>
                </c:pt>
                <c:pt idx="3573">
                  <c:v>61.703127458824262</c:v>
                </c:pt>
                <c:pt idx="3574">
                  <c:v>59.818150968406037</c:v>
                </c:pt>
                <c:pt idx="3575">
                  <c:v>59.098927374897208</c:v>
                </c:pt>
                <c:pt idx="3576">
                  <c:v>56.332113550136036</c:v>
                </c:pt>
                <c:pt idx="3577">
                  <c:v>53.016314389655456</c:v>
                </c:pt>
                <c:pt idx="3578">
                  <c:v>52.78149733218762</c:v>
                </c:pt>
                <c:pt idx="3579">
                  <c:v>52.660520462711929</c:v>
                </c:pt>
                <c:pt idx="3580">
                  <c:v>52.722725115888466</c:v>
                </c:pt>
                <c:pt idx="3581">
                  <c:v>52.581725734663117</c:v>
                </c:pt>
                <c:pt idx="3582">
                  <c:v>52.904477497122024</c:v>
                </c:pt>
                <c:pt idx="3583">
                  <c:v>55.224243017130753</c:v>
                </c:pt>
                <c:pt idx="3584">
                  <c:v>56.61740109832337</c:v>
                </c:pt>
                <c:pt idx="3585">
                  <c:v>61.296462752589207</c:v>
                </c:pt>
                <c:pt idx="3586">
                  <c:v>62.783171146915969</c:v>
                </c:pt>
                <c:pt idx="3587">
                  <c:v>63.738303200689948</c:v>
                </c:pt>
                <c:pt idx="3588">
                  <c:v>62.060150954640257</c:v>
                </c:pt>
                <c:pt idx="3589">
                  <c:v>61.31368132607691</c:v>
                </c:pt>
                <c:pt idx="3590">
                  <c:v>64.559301460152923</c:v>
                </c:pt>
                <c:pt idx="3591">
                  <c:v>64.999739116365205</c:v>
                </c:pt>
                <c:pt idx="3592">
                  <c:v>65.043131682472406</c:v>
                </c:pt>
                <c:pt idx="3593">
                  <c:v>64.911262782863957</c:v>
                </c:pt>
                <c:pt idx="3594">
                  <c:v>63.057207065887937</c:v>
                </c:pt>
                <c:pt idx="3595">
                  <c:v>62.536290042215946</c:v>
                </c:pt>
                <c:pt idx="3596">
                  <c:v>62.05270051831301</c:v>
                </c:pt>
                <c:pt idx="3597">
                  <c:v>59.855298897430707</c:v>
                </c:pt>
                <c:pt idx="3598">
                  <c:v>57.894834284597628</c:v>
                </c:pt>
                <c:pt idx="3599">
                  <c:v>57.306885614660423</c:v>
                </c:pt>
                <c:pt idx="3600">
                  <c:v>55.266438599493725</c:v>
                </c:pt>
                <c:pt idx="3601">
                  <c:v>53.523374649679049</c:v>
                </c:pt>
                <c:pt idx="3602">
                  <c:v>53.465061388920638</c:v>
                </c:pt>
                <c:pt idx="3603">
                  <c:v>52.819670538159798</c:v>
                </c:pt>
                <c:pt idx="3604">
                  <c:v>52.383064960906715</c:v>
                </c:pt>
                <c:pt idx="3605">
                  <c:v>52.665661274283181</c:v>
                </c:pt>
                <c:pt idx="3606">
                  <c:v>54.01203001854946</c:v>
                </c:pt>
                <c:pt idx="3607">
                  <c:v>55.369801134361616</c:v>
                </c:pt>
                <c:pt idx="3608">
                  <c:v>58.27974004974331</c:v>
                </c:pt>
                <c:pt idx="3609">
                  <c:v>61.083122656362157</c:v>
                </c:pt>
                <c:pt idx="3610">
                  <c:v>61.9405246790296</c:v>
                </c:pt>
                <c:pt idx="3611">
                  <c:v>62.627105132939434</c:v>
                </c:pt>
                <c:pt idx="3612">
                  <c:v>61.437041806065466</c:v>
                </c:pt>
                <c:pt idx="3613">
                  <c:v>61.224614900531009</c:v>
                </c:pt>
                <c:pt idx="3614">
                  <c:v>65.06668574411357</c:v>
                </c:pt>
                <c:pt idx="3615">
                  <c:v>65.022779107152672</c:v>
                </c:pt>
                <c:pt idx="3616">
                  <c:v>65.626619245521098</c:v>
                </c:pt>
                <c:pt idx="3617">
                  <c:v>65.063849315676663</c:v>
                </c:pt>
                <c:pt idx="3618">
                  <c:v>63.528009959411001</c:v>
                </c:pt>
                <c:pt idx="3619">
                  <c:v>62.408685079065094</c:v>
                </c:pt>
                <c:pt idx="3620">
                  <c:v>61.812050423893524</c:v>
                </c:pt>
                <c:pt idx="3621">
                  <c:v>60.37997901046235</c:v>
                </c:pt>
                <c:pt idx="3622">
                  <c:v>58.474324595482365</c:v>
                </c:pt>
                <c:pt idx="3623">
                  <c:v>57.690811727896914</c:v>
                </c:pt>
                <c:pt idx="3624">
                  <c:v>55.046449262289762</c:v>
                </c:pt>
                <c:pt idx="3625">
                  <c:v>53.67884329657543</c:v>
                </c:pt>
                <c:pt idx="3626">
                  <c:v>53.665196004854998</c:v>
                </c:pt>
                <c:pt idx="3627">
                  <c:v>53.381819826265435</c:v>
                </c:pt>
                <c:pt idx="3628">
                  <c:v>53.336392366479046</c:v>
                </c:pt>
                <c:pt idx="3629">
                  <c:v>53.465529066018711</c:v>
                </c:pt>
                <c:pt idx="3630">
                  <c:v>54.884749449551173</c:v>
                </c:pt>
                <c:pt idx="3631">
                  <c:v>56.080635330133553</c:v>
                </c:pt>
                <c:pt idx="3632">
                  <c:v>58.684927493462993</c:v>
                </c:pt>
                <c:pt idx="3633">
                  <c:v>61.857346344129702</c:v>
                </c:pt>
                <c:pt idx="3634">
                  <c:v>63.164678077524442</c:v>
                </c:pt>
                <c:pt idx="3635">
                  <c:v>64.258372632225559</c:v>
                </c:pt>
                <c:pt idx="3636">
                  <c:v>62.545235716517574</c:v>
                </c:pt>
                <c:pt idx="3637">
                  <c:v>61.65091619717905</c:v>
                </c:pt>
                <c:pt idx="3638">
                  <c:v>64.7821123979341</c:v>
                </c:pt>
                <c:pt idx="3639">
                  <c:v>65.413078129215791</c:v>
                </c:pt>
                <c:pt idx="3640">
                  <c:v>64.755884152662048</c:v>
                </c:pt>
                <c:pt idx="3641">
                  <c:v>64.225519869177461</c:v>
                </c:pt>
                <c:pt idx="3642">
                  <c:v>62.81930135080718</c:v>
                </c:pt>
                <c:pt idx="3643">
                  <c:v>62.202823042480929</c:v>
                </c:pt>
                <c:pt idx="3644">
                  <c:v>61.664350782500058</c:v>
                </c:pt>
                <c:pt idx="3645">
                  <c:v>59.506895356962694</c:v>
                </c:pt>
                <c:pt idx="3646">
                  <c:v>57.25966050492918</c:v>
                </c:pt>
                <c:pt idx="3647">
                  <c:v>55.445881694368531</c:v>
                </c:pt>
                <c:pt idx="3648">
                  <c:v>54.046686966144506</c:v>
                </c:pt>
                <c:pt idx="3649">
                  <c:v>52.189426159674092</c:v>
                </c:pt>
                <c:pt idx="3650">
                  <c:v>51.826218477653264</c:v>
                </c:pt>
                <c:pt idx="3651">
                  <c:v>52.015345308367863</c:v>
                </c:pt>
                <c:pt idx="3652">
                  <c:v>51.957285752601429</c:v>
                </c:pt>
                <c:pt idx="3653">
                  <c:v>51.997843246891087</c:v>
                </c:pt>
                <c:pt idx="3654">
                  <c:v>53.495915973884287</c:v>
                </c:pt>
                <c:pt idx="3655">
                  <c:v>54.557491881464735</c:v>
                </c:pt>
                <c:pt idx="3656">
                  <c:v>56.185408202645498</c:v>
                </c:pt>
                <c:pt idx="3657">
                  <c:v>59.067799693264902</c:v>
                </c:pt>
                <c:pt idx="3658">
                  <c:v>59.947930782291195</c:v>
                </c:pt>
                <c:pt idx="3659">
                  <c:v>60.715237679097385</c:v>
                </c:pt>
                <c:pt idx="3660">
                  <c:v>58.269174817394799</c:v>
                </c:pt>
                <c:pt idx="3661">
                  <c:v>58.200110219951533</c:v>
                </c:pt>
                <c:pt idx="3662">
                  <c:v>61.775796572683667</c:v>
                </c:pt>
                <c:pt idx="3663">
                  <c:v>61.603074886288837</c:v>
                </c:pt>
                <c:pt idx="3664">
                  <c:v>61.484151715277086</c:v>
                </c:pt>
                <c:pt idx="3665">
                  <c:v>61.344776672085843</c:v>
                </c:pt>
                <c:pt idx="3666">
                  <c:v>60.237866648817899</c:v>
                </c:pt>
                <c:pt idx="3667">
                  <c:v>59.307082235572324</c:v>
                </c:pt>
                <c:pt idx="3668">
                  <c:v>59.259260838601676</c:v>
                </c:pt>
                <c:pt idx="3669">
                  <c:v>57.948414175165205</c:v>
                </c:pt>
                <c:pt idx="3670">
                  <c:v>55.928475505120467</c:v>
                </c:pt>
                <c:pt idx="3671">
                  <c:v>54.855636038559496</c:v>
                </c:pt>
                <c:pt idx="3672">
                  <c:v>53.385583257052744</c:v>
                </c:pt>
                <c:pt idx="3673">
                  <c:v>52.109252784124529</c:v>
                </c:pt>
                <c:pt idx="3674">
                  <c:v>51.286639123344848</c:v>
                </c:pt>
                <c:pt idx="3675">
                  <c:v>51.157585630129084</c:v>
                </c:pt>
                <c:pt idx="3676">
                  <c:v>51.090191209908106</c:v>
                </c:pt>
                <c:pt idx="3677">
                  <c:v>50.959966625892207</c:v>
                </c:pt>
                <c:pt idx="3678">
                  <c:v>51.305825177742314</c:v>
                </c:pt>
                <c:pt idx="3679">
                  <c:v>51.149060840164232</c:v>
                </c:pt>
                <c:pt idx="3680">
                  <c:v>51.03821811829652</c:v>
                </c:pt>
                <c:pt idx="3681">
                  <c:v>50.950903871198584</c:v>
                </c:pt>
                <c:pt idx="3682">
                  <c:v>52.154487390822609</c:v>
                </c:pt>
                <c:pt idx="3683">
                  <c:v>53.029885262189339</c:v>
                </c:pt>
                <c:pt idx="3684">
                  <c:v>52.309413325327554</c:v>
                </c:pt>
                <c:pt idx="3685">
                  <c:v>52.37367781458471</c:v>
                </c:pt>
                <c:pt idx="3686">
                  <c:v>52.778044484401278</c:v>
                </c:pt>
                <c:pt idx="3687">
                  <c:v>52.596524509336824</c:v>
                </c:pt>
                <c:pt idx="3688">
                  <c:v>53.04429549320038</c:v>
                </c:pt>
                <c:pt idx="3689">
                  <c:v>52.2495308125539</c:v>
                </c:pt>
                <c:pt idx="3690">
                  <c:v>51.677188092675436</c:v>
                </c:pt>
                <c:pt idx="3691">
                  <c:v>52.079875123279031</c:v>
                </c:pt>
                <c:pt idx="3692">
                  <c:v>52.87436377885809</c:v>
                </c:pt>
                <c:pt idx="3693">
                  <c:v>52.642550260482345</c:v>
                </c:pt>
                <c:pt idx="3694">
                  <c:v>51.509288283005141</c:v>
                </c:pt>
                <c:pt idx="3695">
                  <c:v>50.470634419119186</c:v>
                </c:pt>
                <c:pt idx="3696">
                  <c:v>50.101201583615335</c:v>
                </c:pt>
                <c:pt idx="3697">
                  <c:v>48.083818076328612</c:v>
                </c:pt>
                <c:pt idx="3698">
                  <c:v>47.605315231551167</c:v>
                </c:pt>
                <c:pt idx="3699">
                  <c:v>47.303380270868416</c:v>
                </c:pt>
                <c:pt idx="3700">
                  <c:v>47.177934804308734</c:v>
                </c:pt>
                <c:pt idx="3701">
                  <c:v>47.599735934946438</c:v>
                </c:pt>
                <c:pt idx="3702">
                  <c:v>47.789318603906658</c:v>
                </c:pt>
                <c:pt idx="3703">
                  <c:v>47.728030777930279</c:v>
                </c:pt>
                <c:pt idx="3704">
                  <c:v>47.630262611980889</c:v>
                </c:pt>
                <c:pt idx="3705">
                  <c:v>47.904554703719313</c:v>
                </c:pt>
                <c:pt idx="3706">
                  <c:v>47.834948505039684</c:v>
                </c:pt>
                <c:pt idx="3707">
                  <c:v>49.063802965375793</c:v>
                </c:pt>
                <c:pt idx="3708">
                  <c:v>48.823667007469147</c:v>
                </c:pt>
                <c:pt idx="3709">
                  <c:v>49.00475062586721</c:v>
                </c:pt>
                <c:pt idx="3710">
                  <c:v>48.243719191606154</c:v>
                </c:pt>
                <c:pt idx="3711">
                  <c:v>49.063096594991052</c:v>
                </c:pt>
                <c:pt idx="3712">
                  <c:v>49.63757396300236</c:v>
                </c:pt>
                <c:pt idx="3713">
                  <c:v>50.522798053626637</c:v>
                </c:pt>
                <c:pt idx="3714">
                  <c:v>51.236246505404807</c:v>
                </c:pt>
                <c:pt idx="3715">
                  <c:v>52.05268044985354</c:v>
                </c:pt>
                <c:pt idx="3716">
                  <c:v>52.727370290669057</c:v>
                </c:pt>
                <c:pt idx="3717">
                  <c:v>52.251474150083745</c:v>
                </c:pt>
                <c:pt idx="3718">
                  <c:v>51.542470558086322</c:v>
                </c:pt>
                <c:pt idx="3719">
                  <c:v>50.387104622832531</c:v>
                </c:pt>
                <c:pt idx="3720">
                  <c:v>48.079854241649045</c:v>
                </c:pt>
                <c:pt idx="3721">
                  <c:v>47.801584598526503</c:v>
                </c:pt>
                <c:pt idx="3722">
                  <c:v>47.546998731270563</c:v>
                </c:pt>
                <c:pt idx="3723">
                  <c:v>47.135050361345044</c:v>
                </c:pt>
                <c:pt idx="3724">
                  <c:v>48.108718170038088</c:v>
                </c:pt>
                <c:pt idx="3725">
                  <c:v>48.30970774304685</c:v>
                </c:pt>
                <c:pt idx="3726">
                  <c:v>50.771383369219322</c:v>
                </c:pt>
                <c:pt idx="3727">
                  <c:v>52.024154478276287</c:v>
                </c:pt>
                <c:pt idx="3728">
                  <c:v>54.462708331636193</c:v>
                </c:pt>
                <c:pt idx="3729">
                  <c:v>57.150777152539042</c:v>
                </c:pt>
                <c:pt idx="3730">
                  <c:v>58.188400376638938</c:v>
                </c:pt>
                <c:pt idx="3731">
                  <c:v>59.495979342042162</c:v>
                </c:pt>
                <c:pt idx="3732">
                  <c:v>57.343593024227673</c:v>
                </c:pt>
                <c:pt idx="3733">
                  <c:v>56.475334298078351</c:v>
                </c:pt>
                <c:pt idx="3734">
                  <c:v>59.807025638129403</c:v>
                </c:pt>
                <c:pt idx="3735">
                  <c:v>59.96239049101829</c:v>
                </c:pt>
                <c:pt idx="3736">
                  <c:v>60.79952995101992</c:v>
                </c:pt>
                <c:pt idx="3737">
                  <c:v>61.12385444745005</c:v>
                </c:pt>
                <c:pt idx="3738">
                  <c:v>59.907034682679225</c:v>
                </c:pt>
                <c:pt idx="3739">
                  <c:v>59.294579275006917</c:v>
                </c:pt>
                <c:pt idx="3740">
                  <c:v>58.905676595084365</c:v>
                </c:pt>
                <c:pt idx="3741">
                  <c:v>57.551618442405285</c:v>
                </c:pt>
                <c:pt idx="3742">
                  <c:v>55.221418426536168</c:v>
                </c:pt>
                <c:pt idx="3743">
                  <c:v>54.169177258152743</c:v>
                </c:pt>
                <c:pt idx="3744">
                  <c:v>52.832371161094798</c:v>
                </c:pt>
                <c:pt idx="3745">
                  <c:v>51.436814734462615</c:v>
                </c:pt>
                <c:pt idx="3746">
                  <c:v>51.179216574232711</c:v>
                </c:pt>
                <c:pt idx="3747">
                  <c:v>50.607107555524109</c:v>
                </c:pt>
                <c:pt idx="3748">
                  <c:v>50.762419107313264</c:v>
                </c:pt>
                <c:pt idx="3749">
                  <c:v>50.850943902328723</c:v>
                </c:pt>
                <c:pt idx="3750">
                  <c:v>51.485605858707174</c:v>
                </c:pt>
                <c:pt idx="3751">
                  <c:v>51.571241788866701</c:v>
                </c:pt>
                <c:pt idx="3752">
                  <c:v>51.307156412255189</c:v>
                </c:pt>
                <c:pt idx="3753">
                  <c:v>54.622454571086266</c:v>
                </c:pt>
                <c:pt idx="3754">
                  <c:v>56.446878676760548</c:v>
                </c:pt>
                <c:pt idx="3755">
                  <c:v>57.298391774405523</c:v>
                </c:pt>
                <c:pt idx="3756">
                  <c:v>55.513699954598835</c:v>
                </c:pt>
                <c:pt idx="3757">
                  <c:v>55.439362541369242</c:v>
                </c:pt>
                <c:pt idx="3758">
                  <c:v>57.335494079402025</c:v>
                </c:pt>
                <c:pt idx="3759">
                  <c:v>57.239494091523831</c:v>
                </c:pt>
                <c:pt idx="3760">
                  <c:v>57.219119258757424</c:v>
                </c:pt>
                <c:pt idx="3761">
                  <c:v>56.063018623714704</c:v>
                </c:pt>
                <c:pt idx="3762">
                  <c:v>55.523456440793062</c:v>
                </c:pt>
                <c:pt idx="3763">
                  <c:v>55.494833796702331</c:v>
                </c:pt>
                <c:pt idx="3764">
                  <c:v>56.02365580196669</c:v>
                </c:pt>
                <c:pt idx="3765">
                  <c:v>55.244870388176288</c:v>
                </c:pt>
                <c:pt idx="3766">
                  <c:v>54.154308012002694</c:v>
                </c:pt>
                <c:pt idx="3767">
                  <c:v>53.17590865137258</c:v>
                </c:pt>
                <c:pt idx="3768">
                  <c:v>51.375085280904145</c:v>
                </c:pt>
                <c:pt idx="3769">
                  <c:v>49.934538182482164</c:v>
                </c:pt>
                <c:pt idx="3770">
                  <c:v>49.08003082186984</c:v>
                </c:pt>
                <c:pt idx="3771">
                  <c:v>49.438739939963924</c:v>
                </c:pt>
                <c:pt idx="3772">
                  <c:v>49.633019050380511</c:v>
                </c:pt>
                <c:pt idx="3773">
                  <c:v>49.560453175961193</c:v>
                </c:pt>
                <c:pt idx="3774">
                  <c:v>51.531461537464111</c:v>
                </c:pt>
                <c:pt idx="3775">
                  <c:v>53.183351382344313</c:v>
                </c:pt>
                <c:pt idx="3776">
                  <c:v>56.403694808813306</c:v>
                </c:pt>
                <c:pt idx="3777">
                  <c:v>59.787058860909141</c:v>
                </c:pt>
                <c:pt idx="3778">
                  <c:v>61.821126248801477</c:v>
                </c:pt>
                <c:pt idx="3779">
                  <c:v>62.318417197880763</c:v>
                </c:pt>
                <c:pt idx="3780">
                  <c:v>60.631535162842582</c:v>
                </c:pt>
                <c:pt idx="3781">
                  <c:v>59.695044874244502</c:v>
                </c:pt>
                <c:pt idx="3782">
                  <c:v>62.714455232971723</c:v>
                </c:pt>
                <c:pt idx="3783">
                  <c:v>62.625202519243821</c:v>
                </c:pt>
                <c:pt idx="3784">
                  <c:v>62.769592443769078</c:v>
                </c:pt>
                <c:pt idx="3785">
                  <c:v>61.696929091249991</c:v>
                </c:pt>
                <c:pt idx="3786">
                  <c:v>60.508886726190596</c:v>
                </c:pt>
                <c:pt idx="3787">
                  <c:v>60.492767688145356</c:v>
                </c:pt>
                <c:pt idx="3788">
                  <c:v>59.724617948885751</c:v>
                </c:pt>
                <c:pt idx="3789">
                  <c:v>58.21835783316196</c:v>
                </c:pt>
                <c:pt idx="3790">
                  <c:v>56.602690425116826</c:v>
                </c:pt>
                <c:pt idx="3791">
                  <c:v>54.865780360307568</c:v>
                </c:pt>
                <c:pt idx="3792">
                  <c:v>53.79562198270132</c:v>
                </c:pt>
                <c:pt idx="3793">
                  <c:v>52.284529325184387</c:v>
                </c:pt>
                <c:pt idx="3794">
                  <c:v>52.181147061252709</c:v>
                </c:pt>
                <c:pt idx="3795">
                  <c:v>51.659962859328161</c:v>
                </c:pt>
                <c:pt idx="3796">
                  <c:v>51.519256428082592</c:v>
                </c:pt>
                <c:pt idx="3797">
                  <c:v>51.78791055826786</c:v>
                </c:pt>
                <c:pt idx="3798">
                  <c:v>53.190509053547572</c:v>
                </c:pt>
                <c:pt idx="3799">
                  <c:v>55.992966572033197</c:v>
                </c:pt>
                <c:pt idx="3800">
                  <c:v>57.301529413755254</c:v>
                </c:pt>
                <c:pt idx="3801">
                  <c:v>59.985935764432817</c:v>
                </c:pt>
                <c:pt idx="3802">
                  <c:v>60.406474741069836</c:v>
                </c:pt>
                <c:pt idx="3803">
                  <c:v>60.535241114839657</c:v>
                </c:pt>
                <c:pt idx="3804">
                  <c:v>57.872039739889352</c:v>
                </c:pt>
                <c:pt idx="3805">
                  <c:v>58.001495098507249</c:v>
                </c:pt>
                <c:pt idx="3806">
                  <c:v>61.940160487846029</c:v>
                </c:pt>
                <c:pt idx="3807">
                  <c:v>61.694166495028547</c:v>
                </c:pt>
                <c:pt idx="3808">
                  <c:v>62.143305983567117</c:v>
                </c:pt>
                <c:pt idx="3809">
                  <c:v>61.668111127306638</c:v>
                </c:pt>
                <c:pt idx="3810">
                  <c:v>60.892154527510307</c:v>
                </c:pt>
                <c:pt idx="3811">
                  <c:v>60.28453958315685</c:v>
                </c:pt>
                <c:pt idx="3812">
                  <c:v>60.141481200227339</c:v>
                </c:pt>
                <c:pt idx="3813">
                  <c:v>58.477298265715412</c:v>
                </c:pt>
                <c:pt idx="3814">
                  <c:v>56.752360996041389</c:v>
                </c:pt>
                <c:pt idx="3815">
                  <c:v>54.414909624452584</c:v>
                </c:pt>
                <c:pt idx="3816">
                  <c:v>53.37911179179968</c:v>
                </c:pt>
                <c:pt idx="3817">
                  <c:v>52.125250887079723</c:v>
                </c:pt>
                <c:pt idx="3818">
                  <c:v>51.778595300650032</c:v>
                </c:pt>
                <c:pt idx="3819">
                  <c:v>51.235747848292547</c:v>
                </c:pt>
                <c:pt idx="3820">
                  <c:v>50.957094992021354</c:v>
                </c:pt>
                <c:pt idx="3821">
                  <c:v>51.308351699972704</c:v>
                </c:pt>
                <c:pt idx="3822">
                  <c:v>52.129361951829573</c:v>
                </c:pt>
                <c:pt idx="3823">
                  <c:v>54.699153151516107</c:v>
                </c:pt>
                <c:pt idx="3824">
                  <c:v>56.128667121290896</c:v>
                </c:pt>
                <c:pt idx="3825">
                  <c:v>59.180601134079367</c:v>
                </c:pt>
                <c:pt idx="3826">
                  <c:v>60.006613599092027</c:v>
                </c:pt>
                <c:pt idx="3827">
                  <c:v>60.883665371279207</c:v>
                </c:pt>
                <c:pt idx="3828">
                  <c:v>58.471032541939593</c:v>
                </c:pt>
                <c:pt idx="3829">
                  <c:v>58.179458002467946</c:v>
                </c:pt>
                <c:pt idx="3830">
                  <c:v>61.659371471260918</c:v>
                </c:pt>
                <c:pt idx="3831">
                  <c:v>62.025781528527276</c:v>
                </c:pt>
                <c:pt idx="3832">
                  <c:v>61.9807068847267</c:v>
                </c:pt>
                <c:pt idx="3833">
                  <c:v>61.682009846151104</c:v>
                </c:pt>
                <c:pt idx="3834">
                  <c:v>59.993205986555857</c:v>
                </c:pt>
                <c:pt idx="3835">
                  <c:v>59.107662807543427</c:v>
                </c:pt>
                <c:pt idx="3836">
                  <c:v>59.530079306983914</c:v>
                </c:pt>
                <c:pt idx="3837">
                  <c:v>58.366680057785196</c:v>
                </c:pt>
                <c:pt idx="3838">
                  <c:v>56.463038588140861</c:v>
                </c:pt>
                <c:pt idx="3839">
                  <c:v>54.504219121236218</c:v>
                </c:pt>
                <c:pt idx="3840">
                  <c:v>53.200519187155749</c:v>
                </c:pt>
                <c:pt idx="3841">
                  <c:v>51.193335519976316</c:v>
                </c:pt>
                <c:pt idx="3842">
                  <c:v>50.347700245904278</c:v>
                </c:pt>
                <c:pt idx="3843">
                  <c:v>49.966721137198832</c:v>
                </c:pt>
                <c:pt idx="3844">
                  <c:v>49.997725418997078</c:v>
                </c:pt>
                <c:pt idx="3845">
                  <c:v>49.544651164606343</c:v>
                </c:pt>
                <c:pt idx="3846">
                  <c:v>51.061322502542005</c:v>
                </c:pt>
                <c:pt idx="3847">
                  <c:v>51.625412201799023</c:v>
                </c:pt>
                <c:pt idx="3848">
                  <c:v>52.159859406495194</c:v>
                </c:pt>
                <c:pt idx="3849">
                  <c:v>54.101850844664114</c:v>
                </c:pt>
                <c:pt idx="3850">
                  <c:v>54.653489988460393</c:v>
                </c:pt>
                <c:pt idx="3851">
                  <c:v>55.143971827608382</c:v>
                </c:pt>
                <c:pt idx="3852">
                  <c:v>53.183541400976999</c:v>
                </c:pt>
                <c:pt idx="3853">
                  <c:v>52.817643226598918</c:v>
                </c:pt>
                <c:pt idx="3854">
                  <c:v>54.505954037384718</c:v>
                </c:pt>
                <c:pt idx="3855">
                  <c:v>54.131059603874441</c:v>
                </c:pt>
                <c:pt idx="3856">
                  <c:v>53.215256584652465</c:v>
                </c:pt>
                <c:pt idx="3857">
                  <c:v>52.621295652487476</c:v>
                </c:pt>
                <c:pt idx="3858">
                  <c:v>52.412412040743746</c:v>
                </c:pt>
                <c:pt idx="3859">
                  <c:v>52.636515742828159</c:v>
                </c:pt>
                <c:pt idx="3860">
                  <c:v>53.256094760759517</c:v>
                </c:pt>
                <c:pt idx="3861">
                  <c:v>53.043417969576183</c:v>
                </c:pt>
                <c:pt idx="3862">
                  <c:v>52.859788529193871</c:v>
                </c:pt>
                <c:pt idx="3863">
                  <c:v>51.838156872436933</c:v>
                </c:pt>
                <c:pt idx="3864">
                  <c:v>50.320455325035269</c:v>
                </c:pt>
                <c:pt idx="3865">
                  <c:v>48.374036596467924</c:v>
                </c:pt>
                <c:pt idx="3866">
                  <c:v>47.555019994233426</c:v>
                </c:pt>
                <c:pt idx="3867">
                  <c:v>47.189844345425023</c:v>
                </c:pt>
                <c:pt idx="3868">
                  <c:v>47.258434638235151</c:v>
                </c:pt>
                <c:pt idx="3869">
                  <c:v>46.939413472940664</c:v>
                </c:pt>
                <c:pt idx="3870">
                  <c:v>47.489538453771019</c:v>
                </c:pt>
                <c:pt idx="3871">
                  <c:v>48.764315952095998</c:v>
                </c:pt>
                <c:pt idx="3872">
                  <c:v>48.998070986717373</c:v>
                </c:pt>
                <c:pt idx="3873">
                  <c:v>49.968019141103412</c:v>
                </c:pt>
                <c:pt idx="3874">
                  <c:v>50.844846588249439</c:v>
                </c:pt>
                <c:pt idx="3875">
                  <c:v>50.51495062481743</c:v>
                </c:pt>
                <c:pt idx="3876">
                  <c:v>50.374348973476977</c:v>
                </c:pt>
                <c:pt idx="3877">
                  <c:v>50.223772487905407</c:v>
                </c:pt>
                <c:pt idx="3878">
                  <c:v>50.601006419071311</c:v>
                </c:pt>
                <c:pt idx="3879">
                  <c:v>50.458778455881266</c:v>
                </c:pt>
                <c:pt idx="3880">
                  <c:v>50.553139273825145</c:v>
                </c:pt>
                <c:pt idx="3881">
                  <c:v>51.136519620508651</c:v>
                </c:pt>
                <c:pt idx="3882">
                  <c:v>52.025642039179104</c:v>
                </c:pt>
                <c:pt idx="3883">
                  <c:v>53.139042328444305</c:v>
                </c:pt>
                <c:pt idx="3884">
                  <c:v>54.555419934803716</c:v>
                </c:pt>
                <c:pt idx="3885">
                  <c:v>54.348097496977658</c:v>
                </c:pt>
                <c:pt idx="3886">
                  <c:v>53.303803544181626</c:v>
                </c:pt>
                <c:pt idx="3887">
                  <c:v>51.431169283724131</c:v>
                </c:pt>
                <c:pt idx="3888">
                  <c:v>49.360087264002672</c:v>
                </c:pt>
                <c:pt idx="3889">
                  <c:v>48.015624743675936</c:v>
                </c:pt>
                <c:pt idx="3890">
                  <c:v>48.316685602082039</c:v>
                </c:pt>
                <c:pt idx="3891">
                  <c:v>48.36243471096401</c:v>
                </c:pt>
                <c:pt idx="3892">
                  <c:v>48.39628355990515</c:v>
                </c:pt>
                <c:pt idx="3893">
                  <c:v>48.609741197148502</c:v>
                </c:pt>
                <c:pt idx="3894">
                  <c:v>49.976024620613238</c:v>
                </c:pt>
                <c:pt idx="3895">
                  <c:v>53.565586416521036</c:v>
                </c:pt>
                <c:pt idx="3896">
                  <c:v>55.640541270350262</c:v>
                </c:pt>
                <c:pt idx="3897">
                  <c:v>59.100159994395462</c:v>
                </c:pt>
                <c:pt idx="3898">
                  <c:v>60.786687090131444</c:v>
                </c:pt>
                <c:pt idx="3899">
                  <c:v>61.587073638764728</c:v>
                </c:pt>
                <c:pt idx="3900">
                  <c:v>59.471837594512159</c:v>
                </c:pt>
                <c:pt idx="3901">
                  <c:v>58.764039924996645</c:v>
                </c:pt>
                <c:pt idx="3902">
                  <c:v>62.731684259398442</c:v>
                </c:pt>
                <c:pt idx="3903">
                  <c:v>63.317704541892525</c:v>
                </c:pt>
                <c:pt idx="3904">
                  <c:v>63.954090316000389</c:v>
                </c:pt>
                <c:pt idx="3905">
                  <c:v>63.188991470232573</c:v>
                </c:pt>
                <c:pt idx="3906">
                  <c:v>61.681162286339244</c:v>
                </c:pt>
                <c:pt idx="3907">
                  <c:v>60.786418956285488</c:v>
                </c:pt>
                <c:pt idx="3908">
                  <c:v>60.228432519828075</c:v>
                </c:pt>
                <c:pt idx="3909">
                  <c:v>59.086365071578776</c:v>
                </c:pt>
                <c:pt idx="3910">
                  <c:v>57.659429568514746</c:v>
                </c:pt>
                <c:pt idx="3911">
                  <c:v>55.736939605309495</c:v>
                </c:pt>
                <c:pt idx="3912">
                  <c:v>54.543853560806468</c:v>
                </c:pt>
                <c:pt idx="3913">
                  <c:v>52.285987197033222</c:v>
                </c:pt>
                <c:pt idx="3914">
                  <c:v>52.24690887947613</c:v>
                </c:pt>
                <c:pt idx="3915">
                  <c:v>51.918411292608646</c:v>
                </c:pt>
                <c:pt idx="3916">
                  <c:v>51.603299153763622</c:v>
                </c:pt>
                <c:pt idx="3917">
                  <c:v>51.808069666333544</c:v>
                </c:pt>
                <c:pt idx="3918">
                  <c:v>52.890471623530964</c:v>
                </c:pt>
                <c:pt idx="3919">
                  <c:v>54.578590350955892</c:v>
                </c:pt>
                <c:pt idx="3920">
                  <c:v>56.821085725486093</c:v>
                </c:pt>
                <c:pt idx="3921">
                  <c:v>60.727829483583569</c:v>
                </c:pt>
                <c:pt idx="3922">
                  <c:v>62.484374226608914</c:v>
                </c:pt>
                <c:pt idx="3923">
                  <c:v>63.085649279604311</c:v>
                </c:pt>
                <c:pt idx="3924">
                  <c:v>59.795957122222873</c:v>
                </c:pt>
                <c:pt idx="3925">
                  <c:v>59.887022927921038</c:v>
                </c:pt>
                <c:pt idx="3926">
                  <c:v>63.580444840008809</c:v>
                </c:pt>
                <c:pt idx="3927">
                  <c:v>63.384521170555708</c:v>
                </c:pt>
                <c:pt idx="3928">
                  <c:v>63.856908975299703</c:v>
                </c:pt>
                <c:pt idx="3929">
                  <c:v>63.802359204926908</c:v>
                </c:pt>
                <c:pt idx="3930">
                  <c:v>62.15273446990934</c:v>
                </c:pt>
                <c:pt idx="3931">
                  <c:v>61.614331447012532</c:v>
                </c:pt>
                <c:pt idx="3932">
                  <c:v>60.869340995181751</c:v>
                </c:pt>
                <c:pt idx="3933">
                  <c:v>59.390637739947302</c:v>
                </c:pt>
                <c:pt idx="3934">
                  <c:v>57.948308006316218</c:v>
                </c:pt>
                <c:pt idx="3935">
                  <c:v>56.330285165641278</c:v>
                </c:pt>
                <c:pt idx="3936">
                  <c:v>54.433863332279252</c:v>
                </c:pt>
                <c:pt idx="3937">
                  <c:v>53.447329481982159</c:v>
                </c:pt>
                <c:pt idx="3938">
                  <c:v>52.817590943721306</c:v>
                </c:pt>
                <c:pt idx="3939">
                  <c:v>51.738704410524576</c:v>
                </c:pt>
                <c:pt idx="3940">
                  <c:v>51.830415367012456</c:v>
                </c:pt>
                <c:pt idx="3941">
                  <c:v>51.556733281238287</c:v>
                </c:pt>
                <c:pt idx="3942">
                  <c:v>53.292591928671357</c:v>
                </c:pt>
                <c:pt idx="3943">
                  <c:v>56.337499437064757</c:v>
                </c:pt>
                <c:pt idx="3944">
                  <c:v>58.082246420166157</c:v>
                </c:pt>
                <c:pt idx="3945">
                  <c:v>60.49123583053963</c:v>
                </c:pt>
                <c:pt idx="3946">
                  <c:v>61.246821849253003</c:v>
                </c:pt>
                <c:pt idx="3947">
                  <c:v>61.923067378920599</c:v>
                </c:pt>
                <c:pt idx="3948">
                  <c:v>59.4500763129261</c:v>
                </c:pt>
                <c:pt idx="3949">
                  <c:v>59.56392414768559</c:v>
                </c:pt>
                <c:pt idx="3950">
                  <c:v>63.398570200400499</c:v>
                </c:pt>
                <c:pt idx="3951">
                  <c:v>63.466648333543709</c:v>
                </c:pt>
                <c:pt idx="3952">
                  <c:v>63.615833655967585</c:v>
                </c:pt>
                <c:pt idx="3953">
                  <c:v>63.214712732810298</c:v>
                </c:pt>
                <c:pt idx="3954">
                  <c:v>61.610228087618196</c:v>
                </c:pt>
                <c:pt idx="3955">
                  <c:v>60.63457726709759</c:v>
                </c:pt>
                <c:pt idx="3956">
                  <c:v>61.280337488034888</c:v>
                </c:pt>
                <c:pt idx="3957">
                  <c:v>59.631614104857434</c:v>
                </c:pt>
                <c:pt idx="3958">
                  <c:v>57.210051077586385</c:v>
                </c:pt>
                <c:pt idx="3959">
                  <c:v>55.323947027384072</c:v>
                </c:pt>
                <c:pt idx="3960">
                  <c:v>54.875350651252781</c:v>
                </c:pt>
                <c:pt idx="3961">
                  <c:v>52.195450012259663</c:v>
                </c:pt>
                <c:pt idx="3962">
                  <c:v>52.084097721736676</c:v>
                </c:pt>
                <c:pt idx="3963">
                  <c:v>51.933825066373537</c:v>
                </c:pt>
                <c:pt idx="3964">
                  <c:v>52.266088580086731</c:v>
                </c:pt>
                <c:pt idx="3965">
                  <c:v>52.200056006701473</c:v>
                </c:pt>
                <c:pt idx="3966">
                  <c:v>53.024127199922624</c:v>
                </c:pt>
                <c:pt idx="3967">
                  <c:v>55.143874907610353</c:v>
                </c:pt>
                <c:pt idx="3968">
                  <c:v>57.47075676183254</c:v>
                </c:pt>
                <c:pt idx="3969">
                  <c:v>60.891442977122551</c:v>
                </c:pt>
                <c:pt idx="3970">
                  <c:v>62.240318391318247</c:v>
                </c:pt>
                <c:pt idx="3971">
                  <c:v>63.366690091004799</c:v>
                </c:pt>
                <c:pt idx="3972">
                  <c:v>61.451439151717963</c:v>
                </c:pt>
                <c:pt idx="3973">
                  <c:v>61.928218272709117</c:v>
                </c:pt>
                <c:pt idx="3974">
                  <c:v>65.235274294177827</c:v>
                </c:pt>
                <c:pt idx="3975">
                  <c:v>65.960341494753663</c:v>
                </c:pt>
                <c:pt idx="3976">
                  <c:v>66.356896252318421</c:v>
                </c:pt>
                <c:pt idx="3977">
                  <c:v>66.228369558743012</c:v>
                </c:pt>
                <c:pt idx="3978">
                  <c:v>64.536600600971212</c:v>
                </c:pt>
                <c:pt idx="3979">
                  <c:v>63.563108535598296</c:v>
                </c:pt>
                <c:pt idx="3980">
                  <c:v>62.529434844601759</c:v>
                </c:pt>
                <c:pt idx="3981">
                  <c:v>60.521296835605909</c:v>
                </c:pt>
                <c:pt idx="3982">
                  <c:v>58.511797504037474</c:v>
                </c:pt>
                <c:pt idx="3983">
                  <c:v>56.536894943944759</c:v>
                </c:pt>
                <c:pt idx="3984">
                  <c:v>54.487277557703372</c:v>
                </c:pt>
                <c:pt idx="3985">
                  <c:v>53.355096221991481</c:v>
                </c:pt>
                <c:pt idx="3986">
                  <c:v>52.809567401880358</c:v>
                </c:pt>
                <c:pt idx="3987">
                  <c:v>52.217989093320483</c:v>
                </c:pt>
                <c:pt idx="3988">
                  <c:v>52.474740835197835</c:v>
                </c:pt>
                <c:pt idx="3989">
                  <c:v>52.686355908597278</c:v>
                </c:pt>
                <c:pt idx="3990">
                  <c:v>53.973641177779101</c:v>
                </c:pt>
                <c:pt idx="3991">
                  <c:v>55.618024202281994</c:v>
                </c:pt>
                <c:pt idx="3992">
                  <c:v>58.403420083795027</c:v>
                </c:pt>
                <c:pt idx="3993">
                  <c:v>62.200639871215252</c:v>
                </c:pt>
                <c:pt idx="3994">
                  <c:v>62.683701142895082</c:v>
                </c:pt>
                <c:pt idx="3995">
                  <c:v>64.463228690605902</c:v>
                </c:pt>
                <c:pt idx="3996">
                  <c:v>62.648811913378275</c:v>
                </c:pt>
                <c:pt idx="3997">
                  <c:v>62.754592368197919</c:v>
                </c:pt>
                <c:pt idx="3998">
                  <c:v>66.969783209396127</c:v>
                </c:pt>
                <c:pt idx="3999">
                  <c:v>67.002171995492603</c:v>
                </c:pt>
                <c:pt idx="4000">
                  <c:v>67.475346230356024</c:v>
                </c:pt>
                <c:pt idx="4001">
                  <c:v>67.018273369202262</c:v>
                </c:pt>
                <c:pt idx="4002">
                  <c:v>64.739464459281535</c:v>
                </c:pt>
                <c:pt idx="4003">
                  <c:v>62.836432624879706</c:v>
                </c:pt>
                <c:pt idx="4004">
                  <c:v>62.173870579274251</c:v>
                </c:pt>
                <c:pt idx="4005">
                  <c:v>60.721163347998541</c:v>
                </c:pt>
                <c:pt idx="4006">
                  <c:v>58.278759750333748</c:v>
                </c:pt>
                <c:pt idx="4007">
                  <c:v>56.564158239278449</c:v>
                </c:pt>
                <c:pt idx="4008">
                  <c:v>54.820004369553445</c:v>
                </c:pt>
                <c:pt idx="4009">
                  <c:v>52.989320123152645</c:v>
                </c:pt>
                <c:pt idx="4010">
                  <c:v>52.704526856146764</c:v>
                </c:pt>
                <c:pt idx="4011">
                  <c:v>51.796050165309119</c:v>
                </c:pt>
                <c:pt idx="4012">
                  <c:v>51.845266670028018</c:v>
                </c:pt>
                <c:pt idx="4013">
                  <c:v>51.070141723353323</c:v>
                </c:pt>
                <c:pt idx="4014">
                  <c:v>52.900551979110666</c:v>
                </c:pt>
                <c:pt idx="4015">
                  <c:v>53.063590795356568</c:v>
                </c:pt>
                <c:pt idx="4016">
                  <c:v>53.751030214580254</c:v>
                </c:pt>
                <c:pt idx="4017">
                  <c:v>55.249962276598872</c:v>
                </c:pt>
                <c:pt idx="4018">
                  <c:v>56.045650287733253</c:v>
                </c:pt>
                <c:pt idx="4019">
                  <c:v>57.2911496655165</c:v>
                </c:pt>
                <c:pt idx="4020">
                  <c:v>56.238588421837193</c:v>
                </c:pt>
                <c:pt idx="4021">
                  <c:v>56.338514510578079</c:v>
                </c:pt>
                <c:pt idx="4022">
                  <c:v>58.254437294640596</c:v>
                </c:pt>
                <c:pt idx="4023">
                  <c:v>57.828794990744349</c:v>
                </c:pt>
                <c:pt idx="4024">
                  <c:v>58.031901982921134</c:v>
                </c:pt>
                <c:pt idx="4025">
                  <c:v>56.721517046852284</c:v>
                </c:pt>
                <c:pt idx="4026">
                  <c:v>55.925540339441866</c:v>
                </c:pt>
                <c:pt idx="4027">
                  <c:v>56.185669185703354</c:v>
                </c:pt>
                <c:pt idx="4028">
                  <c:v>56.986357407894033</c:v>
                </c:pt>
                <c:pt idx="4029">
                  <c:v>55.968023382678439</c:v>
                </c:pt>
                <c:pt idx="4030">
                  <c:v>54.436601051758416</c:v>
                </c:pt>
                <c:pt idx="4031">
                  <c:v>53.000265146292122</c:v>
                </c:pt>
                <c:pt idx="4032">
                  <c:v>52.296167679808633</c:v>
                </c:pt>
                <c:pt idx="4033">
                  <c:v>49.241852462663147</c:v>
                </c:pt>
                <c:pt idx="4034">
                  <c:v>50.068577679121177</c:v>
                </c:pt>
                <c:pt idx="4035">
                  <c:v>49.37439567179127</c:v>
                </c:pt>
                <c:pt idx="4036">
                  <c:v>49.09591686786419</c:v>
                </c:pt>
                <c:pt idx="4037">
                  <c:v>49.271491042927615</c:v>
                </c:pt>
                <c:pt idx="4038">
                  <c:v>49.562960555009596</c:v>
                </c:pt>
                <c:pt idx="4039">
                  <c:v>50.132741699755002</c:v>
                </c:pt>
                <c:pt idx="4040">
                  <c:v>50.411975432554577</c:v>
                </c:pt>
                <c:pt idx="4041">
                  <c:v>51.061368837709438</c:v>
                </c:pt>
                <c:pt idx="4042">
                  <c:v>51.446713889940547</c:v>
                </c:pt>
                <c:pt idx="4043">
                  <c:v>51.423223980333667</c:v>
                </c:pt>
                <c:pt idx="4044">
                  <c:v>51.274550757978382</c:v>
                </c:pt>
                <c:pt idx="4045">
                  <c:v>51.789070949654565</c:v>
                </c:pt>
                <c:pt idx="4046">
                  <c:v>52.00536359810701</c:v>
                </c:pt>
                <c:pt idx="4047">
                  <c:v>52.525362252093522</c:v>
                </c:pt>
                <c:pt idx="4048">
                  <c:v>53.088030146585908</c:v>
                </c:pt>
                <c:pt idx="4049">
                  <c:v>53.762432648754888</c:v>
                </c:pt>
                <c:pt idx="4050">
                  <c:v>54.417177077842304</c:v>
                </c:pt>
                <c:pt idx="4051">
                  <c:v>54.653843296384899</c:v>
                </c:pt>
                <c:pt idx="4052">
                  <c:v>55.122975150025276</c:v>
                </c:pt>
                <c:pt idx="4053">
                  <c:v>54.190042244664511</c:v>
                </c:pt>
                <c:pt idx="4054">
                  <c:v>53.400509408485632</c:v>
                </c:pt>
                <c:pt idx="4055">
                  <c:v>51.363482777193937</c:v>
                </c:pt>
                <c:pt idx="4056">
                  <c:v>50.730778032631875</c:v>
                </c:pt>
                <c:pt idx="4057">
                  <c:v>49.899106921408929</c:v>
                </c:pt>
                <c:pt idx="4058">
                  <c:v>49.699513782463576</c:v>
                </c:pt>
                <c:pt idx="4059">
                  <c:v>48.996203268342406</c:v>
                </c:pt>
                <c:pt idx="4060">
                  <c:v>49.307892093903519</c:v>
                </c:pt>
                <c:pt idx="4061">
                  <c:v>49.957510260480447</c:v>
                </c:pt>
                <c:pt idx="4062">
                  <c:v>52.022252820174046</c:v>
                </c:pt>
                <c:pt idx="4063">
                  <c:v>54.203109647774461</c:v>
                </c:pt>
                <c:pt idx="4064">
                  <c:v>57.306902754732832</c:v>
                </c:pt>
                <c:pt idx="4065">
                  <c:v>62.741984010531255</c:v>
                </c:pt>
                <c:pt idx="4066">
                  <c:v>65.305901731261258</c:v>
                </c:pt>
                <c:pt idx="4067">
                  <c:v>66.214376356360589</c:v>
                </c:pt>
                <c:pt idx="4068">
                  <c:v>64.305159505418018</c:v>
                </c:pt>
                <c:pt idx="4069">
                  <c:v>63.879430483947772</c:v>
                </c:pt>
                <c:pt idx="4070">
                  <c:v>67.569931223840186</c:v>
                </c:pt>
                <c:pt idx="4071">
                  <c:v>67.557658509762447</c:v>
                </c:pt>
                <c:pt idx="4072">
                  <c:v>68.413838207278516</c:v>
                </c:pt>
                <c:pt idx="4073">
                  <c:v>68.194364608671037</c:v>
                </c:pt>
                <c:pt idx="4074">
                  <c:v>66.590116561733169</c:v>
                </c:pt>
                <c:pt idx="4075">
                  <c:v>65.662241882856506</c:v>
                </c:pt>
                <c:pt idx="4076">
                  <c:v>65.063917258770132</c:v>
                </c:pt>
                <c:pt idx="4077">
                  <c:v>63.180309060897315</c:v>
                </c:pt>
                <c:pt idx="4078">
                  <c:v>60.258794829750286</c:v>
                </c:pt>
                <c:pt idx="4079">
                  <c:v>57.832868940893761</c:v>
                </c:pt>
                <c:pt idx="4080">
                  <c:v>54.929522913753267</c:v>
                </c:pt>
                <c:pt idx="4081">
                  <c:v>52.617071944895009</c:v>
                </c:pt>
                <c:pt idx="4082">
                  <c:v>53.004746845914937</c:v>
                </c:pt>
                <c:pt idx="4083">
                  <c:v>52.627711503417935</c:v>
                </c:pt>
                <c:pt idx="4084">
                  <c:v>52.281248772096838</c:v>
                </c:pt>
                <c:pt idx="4085">
                  <c:v>52.365395200872676</c:v>
                </c:pt>
                <c:pt idx="4086">
                  <c:v>54.067836701301296</c:v>
                </c:pt>
                <c:pt idx="4087">
                  <c:v>56.832957904517414</c:v>
                </c:pt>
                <c:pt idx="4088">
                  <c:v>59.614930997009687</c:v>
                </c:pt>
                <c:pt idx="4089">
                  <c:v>64.386973589346624</c:v>
                </c:pt>
                <c:pt idx="4090">
                  <c:v>65.825396578436752</c:v>
                </c:pt>
                <c:pt idx="4091">
                  <c:v>67.132630835245777</c:v>
                </c:pt>
                <c:pt idx="4092">
                  <c:v>64.996923220054143</c:v>
                </c:pt>
                <c:pt idx="4093">
                  <c:v>65.537050677876508</c:v>
                </c:pt>
                <c:pt idx="4094">
                  <c:v>69.304829484773109</c:v>
                </c:pt>
                <c:pt idx="4095">
                  <c:v>69.34016882200568</c:v>
                </c:pt>
                <c:pt idx="4096">
                  <c:v>69.111616930715797</c:v>
                </c:pt>
                <c:pt idx="4097">
                  <c:v>68.012484941590998</c:v>
                </c:pt>
                <c:pt idx="4098">
                  <c:v>66.373913465310352</c:v>
                </c:pt>
                <c:pt idx="4099">
                  <c:v>65.114029413083244</c:v>
                </c:pt>
                <c:pt idx="4100">
                  <c:v>63.60793027544868</c:v>
                </c:pt>
                <c:pt idx="4101">
                  <c:v>61.943770708528369</c:v>
                </c:pt>
                <c:pt idx="4102">
                  <c:v>59.524025858277341</c:v>
                </c:pt>
                <c:pt idx="4103">
                  <c:v>56.811315522587293</c:v>
                </c:pt>
                <c:pt idx="4104">
                  <c:v>55.304592722892366</c:v>
                </c:pt>
                <c:pt idx="4105">
                  <c:v>53.689851483831319</c:v>
                </c:pt>
                <c:pt idx="4106">
                  <c:v>53.670746200307818</c:v>
                </c:pt>
                <c:pt idx="4107">
                  <c:v>53.206307767802215</c:v>
                </c:pt>
                <c:pt idx="4108">
                  <c:v>53.223049232505375</c:v>
                </c:pt>
                <c:pt idx="4109">
                  <c:v>53.532226085906977</c:v>
                </c:pt>
                <c:pt idx="4110">
                  <c:v>54.668044921158788</c:v>
                </c:pt>
                <c:pt idx="4111">
                  <c:v>56.722899671278128</c:v>
                </c:pt>
                <c:pt idx="4112">
                  <c:v>59.094897446692357</c:v>
                </c:pt>
                <c:pt idx="4113">
                  <c:v>64.01210726907037</c:v>
                </c:pt>
                <c:pt idx="4114">
                  <c:v>65.627241582276469</c:v>
                </c:pt>
                <c:pt idx="4115">
                  <c:v>66.43951597015689</c:v>
                </c:pt>
                <c:pt idx="4116">
                  <c:v>65.625549701164758</c:v>
                </c:pt>
                <c:pt idx="4117">
                  <c:v>65.400529080967488</c:v>
                </c:pt>
                <c:pt idx="4118">
                  <c:v>68.980304551116092</c:v>
                </c:pt>
                <c:pt idx="4119">
                  <c:v>68.982213423645291</c:v>
                </c:pt>
                <c:pt idx="4120">
                  <c:v>69.046703442031699</c:v>
                </c:pt>
                <c:pt idx="4121">
                  <c:v>67.901543699661914</c:v>
                </c:pt>
                <c:pt idx="4122">
                  <c:v>65.482270505454338</c:v>
                </c:pt>
                <c:pt idx="4123">
                  <c:v>64.056693056146614</c:v>
                </c:pt>
                <c:pt idx="4124">
                  <c:v>63.445601469125542</c:v>
                </c:pt>
                <c:pt idx="4125">
                  <c:v>61.509468465883295</c:v>
                </c:pt>
                <c:pt idx="4126">
                  <c:v>59.008850129541706</c:v>
                </c:pt>
                <c:pt idx="4127">
                  <c:v>57.231926327320039</c:v>
                </c:pt>
                <c:pt idx="4128">
                  <c:v>56.633569273667163</c:v>
                </c:pt>
                <c:pt idx="4129">
                  <c:v>53.341438201563541</c:v>
                </c:pt>
                <c:pt idx="4130">
                  <c:v>53.557259381858749</c:v>
                </c:pt>
                <c:pt idx="4131">
                  <c:v>53.653871470733613</c:v>
                </c:pt>
                <c:pt idx="4132">
                  <c:v>53.457955135914283</c:v>
                </c:pt>
                <c:pt idx="4133">
                  <c:v>53.635806321311371</c:v>
                </c:pt>
                <c:pt idx="4134">
                  <c:v>54.906979612323354</c:v>
                </c:pt>
                <c:pt idx="4135">
                  <c:v>56.107080166807293</c:v>
                </c:pt>
                <c:pt idx="4136">
                  <c:v>59.492060236405855</c:v>
                </c:pt>
                <c:pt idx="4137">
                  <c:v>63.67772131376811</c:v>
                </c:pt>
                <c:pt idx="4138">
                  <c:v>65.268865273315654</c:v>
                </c:pt>
                <c:pt idx="4139">
                  <c:v>66.343325934351938</c:v>
                </c:pt>
                <c:pt idx="4140">
                  <c:v>64.604998717487476</c:v>
                </c:pt>
                <c:pt idx="4141">
                  <c:v>64.540337733747876</c:v>
                </c:pt>
                <c:pt idx="4142">
                  <c:v>68.104988525413305</c:v>
                </c:pt>
                <c:pt idx="4143">
                  <c:v>68.41975928508883</c:v>
                </c:pt>
                <c:pt idx="4144">
                  <c:v>69.072548415566928</c:v>
                </c:pt>
                <c:pt idx="4145">
                  <c:v>68.443959264216772</c:v>
                </c:pt>
                <c:pt idx="4146">
                  <c:v>66.892542504476893</c:v>
                </c:pt>
                <c:pt idx="4147">
                  <c:v>65.627669524468359</c:v>
                </c:pt>
                <c:pt idx="4148">
                  <c:v>64.325885583401003</c:v>
                </c:pt>
                <c:pt idx="4149">
                  <c:v>62.319357949260258</c:v>
                </c:pt>
                <c:pt idx="4150">
                  <c:v>59.750993147449435</c:v>
                </c:pt>
                <c:pt idx="4151">
                  <c:v>57.780835519621398</c:v>
                </c:pt>
                <c:pt idx="4152">
                  <c:v>57.222736874681999</c:v>
                </c:pt>
                <c:pt idx="4153">
                  <c:v>53.840763984723679</c:v>
                </c:pt>
                <c:pt idx="4154">
                  <c:v>54.177455156526626</c:v>
                </c:pt>
                <c:pt idx="4155">
                  <c:v>53.551576782175047</c:v>
                </c:pt>
                <c:pt idx="4156">
                  <c:v>54.188522717849914</c:v>
                </c:pt>
                <c:pt idx="4157">
                  <c:v>54.214445435876655</c:v>
                </c:pt>
                <c:pt idx="4158">
                  <c:v>55.576285538005365</c:v>
                </c:pt>
                <c:pt idx="4159">
                  <c:v>56.543884886286534</c:v>
                </c:pt>
                <c:pt idx="4160">
                  <c:v>59.169310600293741</c:v>
                </c:pt>
                <c:pt idx="4161">
                  <c:v>63.90198617879755</c:v>
                </c:pt>
                <c:pt idx="4162">
                  <c:v>65.922162615829649</c:v>
                </c:pt>
                <c:pt idx="4163">
                  <c:v>67.389735516346178</c:v>
                </c:pt>
                <c:pt idx="4164">
                  <c:v>66.064681216786738</c:v>
                </c:pt>
                <c:pt idx="4165">
                  <c:v>66.020202891539952</c:v>
                </c:pt>
                <c:pt idx="4166">
                  <c:v>69.719054805433998</c:v>
                </c:pt>
                <c:pt idx="4167">
                  <c:v>69.939750266548259</c:v>
                </c:pt>
                <c:pt idx="4168">
                  <c:v>69.744570728570565</c:v>
                </c:pt>
                <c:pt idx="4169">
                  <c:v>68.999637123434425</c:v>
                </c:pt>
                <c:pt idx="4170">
                  <c:v>66.687360203889853</c:v>
                </c:pt>
                <c:pt idx="4171">
                  <c:v>65.444237377754192</c:v>
                </c:pt>
                <c:pt idx="4172">
                  <c:v>64.491278416059018</c:v>
                </c:pt>
                <c:pt idx="4173">
                  <c:v>62.420481421761224</c:v>
                </c:pt>
                <c:pt idx="4174">
                  <c:v>59.868962066547304</c:v>
                </c:pt>
                <c:pt idx="4175">
                  <c:v>57.202156578227111</c:v>
                </c:pt>
                <c:pt idx="4176">
                  <c:v>54.921018870064174</c:v>
                </c:pt>
                <c:pt idx="4177">
                  <c:v>53.110837114008135</c:v>
                </c:pt>
                <c:pt idx="4178">
                  <c:v>52.131948095611897</c:v>
                </c:pt>
                <c:pt idx="4179">
                  <c:v>51.769000347112431</c:v>
                </c:pt>
                <c:pt idx="4180">
                  <c:v>51.30077490308814</c:v>
                </c:pt>
                <c:pt idx="4181">
                  <c:v>50.932606746937445</c:v>
                </c:pt>
                <c:pt idx="4182">
                  <c:v>51.43608712384318</c:v>
                </c:pt>
                <c:pt idx="4183">
                  <c:v>52.544642664771452</c:v>
                </c:pt>
                <c:pt idx="4184">
                  <c:v>53.791790827011006</c:v>
                </c:pt>
                <c:pt idx="4185">
                  <c:v>56.073090376933706</c:v>
                </c:pt>
                <c:pt idx="4186">
                  <c:v>57.754977014237404</c:v>
                </c:pt>
                <c:pt idx="4187">
                  <c:v>59.017113229350009</c:v>
                </c:pt>
                <c:pt idx="4188">
                  <c:v>58.518488885066247</c:v>
                </c:pt>
                <c:pt idx="4189">
                  <c:v>58.172208897342387</c:v>
                </c:pt>
                <c:pt idx="4190">
                  <c:v>59.630450632540686</c:v>
                </c:pt>
                <c:pt idx="4191">
                  <c:v>58.718890001448592</c:v>
                </c:pt>
                <c:pt idx="4192">
                  <c:v>58.113325550381681</c:v>
                </c:pt>
                <c:pt idx="4193">
                  <c:v>56.341078427217965</c:v>
                </c:pt>
                <c:pt idx="4194">
                  <c:v>55.705854771837906</c:v>
                </c:pt>
                <c:pt idx="4195">
                  <c:v>55.669201863417889</c:v>
                </c:pt>
                <c:pt idx="4196">
                  <c:v>56.306914896123686</c:v>
                </c:pt>
                <c:pt idx="4197">
                  <c:v>55.867272546139766</c:v>
                </c:pt>
                <c:pt idx="4198">
                  <c:v>54.349595382531589</c:v>
                </c:pt>
                <c:pt idx="4199">
                  <c:v>52.82359352677809</c:v>
                </c:pt>
                <c:pt idx="4200">
                  <c:v>52.538569179918234</c:v>
                </c:pt>
                <c:pt idx="4201">
                  <c:v>50.619680463302714</c:v>
                </c:pt>
                <c:pt idx="4202">
                  <c:v>50.276508827910725</c:v>
                </c:pt>
                <c:pt idx="4203">
                  <c:v>49.848342157424959</c:v>
                </c:pt>
                <c:pt idx="4204">
                  <c:v>49.911355188054316</c:v>
                </c:pt>
                <c:pt idx="4205">
                  <c:v>49.217982455182437</c:v>
                </c:pt>
                <c:pt idx="4206">
                  <c:v>49.994921422146952</c:v>
                </c:pt>
                <c:pt idx="4207">
                  <c:v>50.074074081535585</c:v>
                </c:pt>
                <c:pt idx="4208">
                  <c:v>49.913418722261135</c:v>
                </c:pt>
                <c:pt idx="4209">
                  <c:v>50.049127039503077</c:v>
                </c:pt>
                <c:pt idx="4210">
                  <c:v>50.850997788300099</c:v>
                </c:pt>
                <c:pt idx="4211">
                  <c:v>52.346396330652261</c:v>
                </c:pt>
                <c:pt idx="4212">
                  <c:v>52.330301061224638</c:v>
                </c:pt>
                <c:pt idx="4213">
                  <c:v>52.970819049404348</c:v>
                </c:pt>
                <c:pt idx="4214">
                  <c:v>53.314322198928878</c:v>
                </c:pt>
                <c:pt idx="4215">
                  <c:v>53.145013160749343</c:v>
                </c:pt>
                <c:pt idx="4216">
                  <c:v>52.646709972612356</c:v>
                </c:pt>
                <c:pt idx="4217">
                  <c:v>53.430040003667607</c:v>
                </c:pt>
                <c:pt idx="4218">
                  <c:v>53.956898106951762</c:v>
                </c:pt>
                <c:pt idx="4219">
                  <c:v>54.451354512517234</c:v>
                </c:pt>
                <c:pt idx="4220">
                  <c:v>55.376590269764876</c:v>
                </c:pt>
                <c:pt idx="4221">
                  <c:v>54.984734912359457</c:v>
                </c:pt>
                <c:pt idx="4222">
                  <c:v>54.620523041094522</c:v>
                </c:pt>
                <c:pt idx="4223">
                  <c:v>52.966146069482747</c:v>
                </c:pt>
                <c:pt idx="4224">
                  <c:v>51.250203395238735</c:v>
                </c:pt>
                <c:pt idx="4225">
                  <c:v>50.66673694716728</c:v>
                </c:pt>
                <c:pt idx="4226">
                  <c:v>49.848877684683515</c:v>
                </c:pt>
                <c:pt idx="4227">
                  <c:v>49.588960065975058</c:v>
                </c:pt>
                <c:pt idx="4228">
                  <c:v>49.00871128567362</c:v>
                </c:pt>
                <c:pt idx="4229">
                  <c:v>49.539157875446485</c:v>
                </c:pt>
                <c:pt idx="4230">
                  <c:v>51.705114633454521</c:v>
                </c:pt>
                <c:pt idx="4231">
                  <c:v>55.096224293157412</c:v>
                </c:pt>
                <c:pt idx="4232">
                  <c:v>58.732843252754677</c:v>
                </c:pt>
                <c:pt idx="4233">
                  <c:v>64.076232047746828</c:v>
                </c:pt>
                <c:pt idx="4234">
                  <c:v>65.489945025399024</c:v>
                </c:pt>
                <c:pt idx="4235">
                  <c:v>67.042192511961233</c:v>
                </c:pt>
                <c:pt idx="4236">
                  <c:v>65.39863127453286</c:v>
                </c:pt>
                <c:pt idx="4237">
                  <c:v>65.359751698175941</c:v>
                </c:pt>
                <c:pt idx="4238">
                  <c:v>68.747493254861126</c:v>
                </c:pt>
                <c:pt idx="4239">
                  <c:v>68.506443426437016</c:v>
                </c:pt>
                <c:pt idx="4240">
                  <c:v>68.698020206654036</c:v>
                </c:pt>
                <c:pt idx="4241">
                  <c:v>67.504732215773473</c:v>
                </c:pt>
                <c:pt idx="4242">
                  <c:v>65.390687942937618</c:v>
                </c:pt>
                <c:pt idx="4243">
                  <c:v>64.218383311941267</c:v>
                </c:pt>
                <c:pt idx="4244">
                  <c:v>62.972640002280151</c:v>
                </c:pt>
                <c:pt idx="4245">
                  <c:v>61.700288378767247</c:v>
                </c:pt>
                <c:pt idx="4246">
                  <c:v>59.125894298903575</c:v>
                </c:pt>
                <c:pt idx="4247">
                  <c:v>56.194581041494594</c:v>
                </c:pt>
                <c:pt idx="4248">
                  <c:v>54.58429363428661</c:v>
                </c:pt>
                <c:pt idx="4249">
                  <c:v>52.680934662693168</c:v>
                </c:pt>
                <c:pt idx="4250">
                  <c:v>52.395366775126242</c:v>
                </c:pt>
                <c:pt idx="4251">
                  <c:v>51.932701667360199</c:v>
                </c:pt>
                <c:pt idx="4252">
                  <c:v>52.02549191000417</c:v>
                </c:pt>
                <c:pt idx="4253">
                  <c:v>52.167230987175806</c:v>
                </c:pt>
                <c:pt idx="4254">
                  <c:v>53.218150135552492</c:v>
                </c:pt>
                <c:pt idx="4255">
                  <c:v>55.356183868072108</c:v>
                </c:pt>
                <c:pt idx="4256">
                  <c:v>58.741726777121436</c:v>
                </c:pt>
                <c:pt idx="4257">
                  <c:v>64.38607565986419</c:v>
                </c:pt>
                <c:pt idx="4258">
                  <c:v>66.045008498681071</c:v>
                </c:pt>
                <c:pt idx="4259">
                  <c:v>67.361352058490908</c:v>
                </c:pt>
                <c:pt idx="4260">
                  <c:v>65.457018275583906</c:v>
                </c:pt>
                <c:pt idx="4261">
                  <c:v>65.638869858724007</c:v>
                </c:pt>
                <c:pt idx="4262">
                  <c:v>69.271453277773034</c:v>
                </c:pt>
                <c:pt idx="4263">
                  <c:v>68.537192182969193</c:v>
                </c:pt>
                <c:pt idx="4264">
                  <c:v>68.919274438371161</c:v>
                </c:pt>
                <c:pt idx="4265">
                  <c:v>67.528177486239628</c:v>
                </c:pt>
                <c:pt idx="4266">
                  <c:v>65.772136086370622</c:v>
                </c:pt>
                <c:pt idx="4267">
                  <c:v>64.967079608441537</c:v>
                </c:pt>
                <c:pt idx="4268">
                  <c:v>63.801605020528328</c:v>
                </c:pt>
                <c:pt idx="4269">
                  <c:v>62.48779297809611</c:v>
                </c:pt>
                <c:pt idx="4270">
                  <c:v>60.002237789519256</c:v>
                </c:pt>
                <c:pt idx="4271">
                  <c:v>57.480544229051091</c:v>
                </c:pt>
                <c:pt idx="4272">
                  <c:v>55.52207582149709</c:v>
                </c:pt>
                <c:pt idx="4273">
                  <c:v>53.530852739626162</c:v>
                </c:pt>
                <c:pt idx="4274">
                  <c:v>53.222289346871008</c:v>
                </c:pt>
                <c:pt idx="4275">
                  <c:v>53.160473608078895</c:v>
                </c:pt>
                <c:pt idx="4276">
                  <c:v>53.346514616646367</c:v>
                </c:pt>
                <c:pt idx="4277">
                  <c:v>52.990655027507763</c:v>
                </c:pt>
                <c:pt idx="4278">
                  <c:v>53.830010890393517</c:v>
                </c:pt>
                <c:pt idx="4279">
                  <c:v>55.824514617274836</c:v>
                </c:pt>
                <c:pt idx="4280">
                  <c:v>59.823131265542791</c:v>
                </c:pt>
                <c:pt idx="4281">
                  <c:v>64.49191622615416</c:v>
                </c:pt>
                <c:pt idx="4282">
                  <c:v>66.147281760128863</c:v>
                </c:pt>
                <c:pt idx="4283">
                  <c:v>67.092279143041821</c:v>
                </c:pt>
                <c:pt idx="4284">
                  <c:v>65.906996383176391</c:v>
                </c:pt>
                <c:pt idx="4285">
                  <c:v>65.915292253978848</c:v>
                </c:pt>
                <c:pt idx="4286">
                  <c:v>69.39553489236711</c:v>
                </c:pt>
                <c:pt idx="4287">
                  <c:v>69.221284584858296</c:v>
                </c:pt>
                <c:pt idx="4288">
                  <c:v>69.406867167198939</c:v>
                </c:pt>
                <c:pt idx="4289">
                  <c:v>68.692592485746147</c:v>
                </c:pt>
                <c:pt idx="4290">
                  <c:v>66.58724428137208</c:v>
                </c:pt>
                <c:pt idx="4291">
                  <c:v>65.108352548980108</c:v>
                </c:pt>
                <c:pt idx="4292">
                  <c:v>64.012996445681097</c:v>
                </c:pt>
                <c:pt idx="4293">
                  <c:v>62.527149081396367</c:v>
                </c:pt>
                <c:pt idx="4294">
                  <c:v>60.17828808948989</c:v>
                </c:pt>
                <c:pt idx="4295">
                  <c:v>57.459653008167557</c:v>
                </c:pt>
                <c:pt idx="4296">
                  <c:v>55.607672105642834</c:v>
                </c:pt>
                <c:pt idx="4297">
                  <c:v>53.609153772375286</c:v>
                </c:pt>
                <c:pt idx="4298">
                  <c:v>53.707319605580807</c:v>
                </c:pt>
                <c:pt idx="4299">
                  <c:v>53.075193482912425</c:v>
                </c:pt>
                <c:pt idx="4300">
                  <c:v>52.686724230247393</c:v>
                </c:pt>
                <c:pt idx="4301">
                  <c:v>52.779957858118784</c:v>
                </c:pt>
                <c:pt idx="4302">
                  <c:v>54.035409935923688</c:v>
                </c:pt>
                <c:pt idx="4303">
                  <c:v>56.448754932847194</c:v>
                </c:pt>
                <c:pt idx="4304">
                  <c:v>59.720650938322905</c:v>
                </c:pt>
                <c:pt idx="4305">
                  <c:v>65.294104371353157</c:v>
                </c:pt>
                <c:pt idx="4306">
                  <c:v>67.595905206522417</c:v>
                </c:pt>
                <c:pt idx="4307">
                  <c:v>68.647921244782296</c:v>
                </c:pt>
                <c:pt idx="4308">
                  <c:v>66.752918749420587</c:v>
                </c:pt>
                <c:pt idx="4309">
                  <c:v>66.90321597141272</c:v>
                </c:pt>
                <c:pt idx="4310">
                  <c:v>70.374829996534544</c:v>
                </c:pt>
                <c:pt idx="4311">
                  <c:v>70.719757602443792</c:v>
                </c:pt>
                <c:pt idx="4312">
                  <c:v>71.089658053427129</c:v>
                </c:pt>
                <c:pt idx="4313">
                  <c:v>69.941770118217903</c:v>
                </c:pt>
                <c:pt idx="4314">
                  <c:v>67.470674050466073</c:v>
                </c:pt>
                <c:pt idx="4315">
                  <c:v>65.867822037575777</c:v>
                </c:pt>
                <c:pt idx="4316">
                  <c:v>64.69258180957064</c:v>
                </c:pt>
                <c:pt idx="4317">
                  <c:v>63.33373303999025</c:v>
                </c:pt>
                <c:pt idx="4318">
                  <c:v>60.075988625994825</c:v>
                </c:pt>
                <c:pt idx="4319">
                  <c:v>57.462354845418304</c:v>
                </c:pt>
                <c:pt idx="4320">
                  <c:v>55.984954280132506</c:v>
                </c:pt>
                <c:pt idx="4321">
                  <c:v>54.132602467976447</c:v>
                </c:pt>
                <c:pt idx="4322">
                  <c:v>53.289340908065938</c:v>
                </c:pt>
                <c:pt idx="4323">
                  <c:v>53.060709542923156</c:v>
                </c:pt>
                <c:pt idx="4324">
                  <c:v>52.937873527128986</c:v>
                </c:pt>
                <c:pt idx="4325">
                  <c:v>53.044291484960901</c:v>
                </c:pt>
                <c:pt idx="4326">
                  <c:v>54.824460945959594</c:v>
                </c:pt>
                <c:pt idx="4327">
                  <c:v>56.399115140666083</c:v>
                </c:pt>
                <c:pt idx="4328">
                  <c:v>59.601994545547882</c:v>
                </c:pt>
                <c:pt idx="4329">
                  <c:v>65.581820196467874</c:v>
                </c:pt>
                <c:pt idx="4330">
                  <c:v>67.877120347045661</c:v>
                </c:pt>
                <c:pt idx="4331">
                  <c:v>68.867055500664534</c:v>
                </c:pt>
                <c:pt idx="4332">
                  <c:v>67.093971979746925</c:v>
                </c:pt>
                <c:pt idx="4333">
                  <c:v>67.163681079469427</c:v>
                </c:pt>
                <c:pt idx="4334">
                  <c:v>70.609373619946624</c:v>
                </c:pt>
                <c:pt idx="4335">
                  <c:v>69.986567872270342</c:v>
                </c:pt>
                <c:pt idx="4336">
                  <c:v>70.213034775978983</c:v>
                </c:pt>
                <c:pt idx="4337">
                  <c:v>68.822387588115262</c:v>
                </c:pt>
                <c:pt idx="4338">
                  <c:v>66.324538261380312</c:v>
                </c:pt>
                <c:pt idx="4339">
                  <c:v>65.085955583645713</c:v>
                </c:pt>
                <c:pt idx="4340">
                  <c:v>64.724530723710075</c:v>
                </c:pt>
                <c:pt idx="4341">
                  <c:v>62.95377088366039</c:v>
                </c:pt>
                <c:pt idx="4342">
                  <c:v>59.910168900681398</c:v>
                </c:pt>
                <c:pt idx="4343">
                  <c:v>57.168191202451219</c:v>
                </c:pt>
                <c:pt idx="4344">
                  <c:v>54.992124558401628</c:v>
                </c:pt>
                <c:pt idx="4345">
                  <c:v>53.013234673810651</c:v>
                </c:pt>
                <c:pt idx="4346">
                  <c:v>51.940569473743679</c:v>
                </c:pt>
                <c:pt idx="4347">
                  <c:v>51.70209074507207</c:v>
                </c:pt>
                <c:pt idx="4348">
                  <c:v>51.463977163177411</c:v>
                </c:pt>
                <c:pt idx="4349">
                  <c:v>51.01341987811368</c:v>
                </c:pt>
                <c:pt idx="4350">
                  <c:v>52.570350703593412</c:v>
                </c:pt>
                <c:pt idx="4351">
                  <c:v>53.139701626258685</c:v>
                </c:pt>
                <c:pt idx="4352">
                  <c:v>53.397377379458966</c:v>
                </c:pt>
                <c:pt idx="4353">
                  <c:v>56.327091360431943</c:v>
                </c:pt>
                <c:pt idx="4354">
                  <c:v>58.3718442056337</c:v>
                </c:pt>
                <c:pt idx="4355">
                  <c:v>59.42555449883664</c:v>
                </c:pt>
                <c:pt idx="4356">
                  <c:v>58.810320338747822</c:v>
                </c:pt>
                <c:pt idx="4357">
                  <c:v>58.314261237419075</c:v>
                </c:pt>
                <c:pt idx="4358">
                  <c:v>59.952604009697353</c:v>
                </c:pt>
                <c:pt idx="4359">
                  <c:v>59.542570460011227</c:v>
                </c:pt>
                <c:pt idx="4360">
                  <c:v>59.541280873611576</c:v>
                </c:pt>
                <c:pt idx="4361">
                  <c:v>58.688582781585822</c:v>
                </c:pt>
                <c:pt idx="4362">
                  <c:v>57.996522509756424</c:v>
                </c:pt>
                <c:pt idx="4363">
                  <c:v>58.275150826672437</c:v>
                </c:pt>
                <c:pt idx="4364">
                  <c:v>58.85304408141107</c:v>
                </c:pt>
                <c:pt idx="4365">
                  <c:v>58.778945392782511</c:v>
                </c:pt>
                <c:pt idx="4366">
                  <c:v>56.760654028347652</c:v>
                </c:pt>
                <c:pt idx="4367">
                  <c:v>55.712788608928541</c:v>
                </c:pt>
                <c:pt idx="4368">
                  <c:v>53.821783951612559</c:v>
                </c:pt>
                <c:pt idx="4369">
                  <c:v>52.472595363404231</c:v>
                </c:pt>
                <c:pt idx="4370">
                  <c:v>50.965819665655836</c:v>
                </c:pt>
                <c:pt idx="4371">
                  <c:v>50.923451913851572</c:v>
                </c:pt>
                <c:pt idx="4372">
                  <c:v>50.432855304504024</c:v>
                </c:pt>
                <c:pt idx="4373">
                  <c:v>50.788452925697328</c:v>
                </c:pt>
                <c:pt idx="4374">
                  <c:v>51.377781600764784</c:v>
                </c:pt>
                <c:pt idx="4375">
                  <c:v>51.848605271877979</c:v>
                </c:pt>
                <c:pt idx="4376">
                  <c:v>51.896257767213427</c:v>
                </c:pt>
                <c:pt idx="4377">
                  <c:v>53.427922121854984</c:v>
                </c:pt>
                <c:pt idx="4378">
                  <c:v>55.821050180140865</c:v>
                </c:pt>
                <c:pt idx="4379">
                  <c:v>56.805713168504212</c:v>
                </c:pt>
                <c:pt idx="4380">
                  <c:v>56.973205383252669</c:v>
                </c:pt>
                <c:pt idx="4381">
                  <c:v>57.876620302011347</c:v>
                </c:pt>
                <c:pt idx="4382">
                  <c:v>58.018928847178969</c:v>
                </c:pt>
                <c:pt idx="4383">
                  <c:v>57.348891302638044</c:v>
                </c:pt>
                <c:pt idx="4384">
                  <c:v>57.398054753741782</c:v>
                </c:pt>
                <c:pt idx="4385">
                  <c:v>57.693529596085256</c:v>
                </c:pt>
                <c:pt idx="4386">
                  <c:v>58.033089194561391</c:v>
                </c:pt>
                <c:pt idx="4387">
                  <c:v>58.280837927544411</c:v>
                </c:pt>
                <c:pt idx="4388">
                  <c:v>58.978923777280201</c:v>
                </c:pt>
                <c:pt idx="4389">
                  <c:v>58.43506840320763</c:v>
                </c:pt>
                <c:pt idx="4390">
                  <c:v>56.436285479668747</c:v>
                </c:pt>
                <c:pt idx="4391">
                  <c:v>55.955326890209975</c:v>
                </c:pt>
                <c:pt idx="4392">
                  <c:v>53.687125910287463</c:v>
                </c:pt>
                <c:pt idx="4393">
                  <c:v>52.417965935332873</c:v>
                </c:pt>
                <c:pt idx="4394">
                  <c:v>51.563054802172218</c:v>
                </c:pt>
                <c:pt idx="4395">
                  <c:v>50.902476567415846</c:v>
                </c:pt>
                <c:pt idx="4396">
                  <c:v>50.397631385981541</c:v>
                </c:pt>
                <c:pt idx="4397">
                  <c:v>50.308383881550739</c:v>
                </c:pt>
                <c:pt idx="4398">
                  <c:v>51.904473794451377</c:v>
                </c:pt>
                <c:pt idx="4399">
                  <c:v>55.082356464424549</c:v>
                </c:pt>
                <c:pt idx="4400">
                  <c:v>61.23050145172212</c:v>
                </c:pt>
                <c:pt idx="4401">
                  <c:v>67.683392147324838</c:v>
                </c:pt>
                <c:pt idx="4402">
                  <c:v>69.875012583813046</c:v>
                </c:pt>
                <c:pt idx="4403">
                  <c:v>71.228943943594444</c:v>
                </c:pt>
                <c:pt idx="4404">
                  <c:v>70.069078585794088</c:v>
                </c:pt>
                <c:pt idx="4405">
                  <c:v>70.321156360842082</c:v>
                </c:pt>
                <c:pt idx="4406">
                  <c:v>73.136838806854797</c:v>
                </c:pt>
                <c:pt idx="4407">
                  <c:v>73.064477778927852</c:v>
                </c:pt>
                <c:pt idx="4408">
                  <c:v>72.740013635555897</c:v>
                </c:pt>
                <c:pt idx="4409">
                  <c:v>71.651180598542382</c:v>
                </c:pt>
                <c:pt idx="4410">
                  <c:v>70.15651953184657</c:v>
                </c:pt>
                <c:pt idx="4411">
                  <c:v>68.906653347877253</c:v>
                </c:pt>
                <c:pt idx="4412">
                  <c:v>67.718216857116033</c:v>
                </c:pt>
                <c:pt idx="4413">
                  <c:v>65.635323141565451</c:v>
                </c:pt>
                <c:pt idx="4414">
                  <c:v>62.854372615812387</c:v>
                </c:pt>
                <c:pt idx="4415">
                  <c:v>60.601239685868869</c:v>
                </c:pt>
                <c:pt idx="4416">
                  <c:v>58.815589391758941</c:v>
                </c:pt>
                <c:pt idx="4417">
                  <c:v>57.087367653690897</c:v>
                </c:pt>
                <c:pt idx="4418">
                  <c:v>56.24305100858227</c:v>
                </c:pt>
                <c:pt idx="4419">
                  <c:v>55.492145492310492</c:v>
                </c:pt>
                <c:pt idx="4420">
                  <c:v>55.715266240334785</c:v>
                </c:pt>
                <c:pt idx="4421">
                  <c:v>55.625998454293104</c:v>
                </c:pt>
                <c:pt idx="4422">
                  <c:v>58.660591937251297</c:v>
                </c:pt>
                <c:pt idx="4423">
                  <c:v>62.11670747414383</c:v>
                </c:pt>
                <c:pt idx="4424">
                  <c:v>64.423044019154631</c:v>
                </c:pt>
                <c:pt idx="4425">
                  <c:v>69.160308049991741</c:v>
                </c:pt>
                <c:pt idx="4426">
                  <c:v>71.739326188648633</c:v>
                </c:pt>
                <c:pt idx="4427">
                  <c:v>73.407420770925924</c:v>
                </c:pt>
                <c:pt idx="4428">
                  <c:v>71.440120380439268</c:v>
                </c:pt>
                <c:pt idx="4429">
                  <c:v>71.053593293540516</c:v>
                </c:pt>
                <c:pt idx="4430">
                  <c:v>74.355300358835294</c:v>
                </c:pt>
                <c:pt idx="4431">
                  <c:v>74.057225779242088</c:v>
                </c:pt>
                <c:pt idx="4432">
                  <c:v>74.183805742224081</c:v>
                </c:pt>
                <c:pt idx="4433">
                  <c:v>73.436150170757585</c:v>
                </c:pt>
                <c:pt idx="4434">
                  <c:v>71.564603920033775</c:v>
                </c:pt>
                <c:pt idx="4435">
                  <c:v>70.523859118836128</c:v>
                </c:pt>
                <c:pt idx="4436">
                  <c:v>68.837539334336512</c:v>
                </c:pt>
                <c:pt idx="4437">
                  <c:v>66.534499063237547</c:v>
                </c:pt>
                <c:pt idx="4438">
                  <c:v>63.687028804411824</c:v>
                </c:pt>
                <c:pt idx="4439">
                  <c:v>61.079713214334376</c:v>
                </c:pt>
                <c:pt idx="4440">
                  <c:v>58.65235174239006</c:v>
                </c:pt>
                <c:pt idx="4441">
                  <c:v>56.278055962881844</c:v>
                </c:pt>
                <c:pt idx="4442">
                  <c:v>55.791076969458885</c:v>
                </c:pt>
                <c:pt idx="4443">
                  <c:v>55.388554249399661</c:v>
                </c:pt>
                <c:pt idx="4444">
                  <c:v>55.687864871858928</c:v>
                </c:pt>
                <c:pt idx="4445">
                  <c:v>55.765405339148799</c:v>
                </c:pt>
                <c:pt idx="4446">
                  <c:v>57.269115226653327</c:v>
                </c:pt>
                <c:pt idx="4447">
                  <c:v>60.953137536370498</c:v>
                </c:pt>
                <c:pt idx="4448">
                  <c:v>64.778178742226913</c:v>
                </c:pt>
                <c:pt idx="4449">
                  <c:v>69.079916019322425</c:v>
                </c:pt>
                <c:pt idx="4450">
                  <c:v>72.036896314940535</c:v>
                </c:pt>
                <c:pt idx="4451">
                  <c:v>73.455044442898227</c:v>
                </c:pt>
                <c:pt idx="4452">
                  <c:v>71.64120052470993</c:v>
                </c:pt>
                <c:pt idx="4453">
                  <c:v>71.3609834408648</c:v>
                </c:pt>
                <c:pt idx="4454">
                  <c:v>75.031516941902524</c:v>
                </c:pt>
                <c:pt idx="4455">
                  <c:v>74.878682436647964</c:v>
                </c:pt>
                <c:pt idx="4456">
                  <c:v>75.336146710264842</c:v>
                </c:pt>
                <c:pt idx="4457">
                  <c:v>74.627609993313555</c:v>
                </c:pt>
                <c:pt idx="4458">
                  <c:v>72.189098556784145</c:v>
                </c:pt>
                <c:pt idx="4459">
                  <c:v>70.753881983503533</c:v>
                </c:pt>
                <c:pt idx="4460">
                  <c:v>69.879452111059479</c:v>
                </c:pt>
                <c:pt idx="4461">
                  <c:v>68.440189176600327</c:v>
                </c:pt>
                <c:pt idx="4462">
                  <c:v>65.296152335246674</c:v>
                </c:pt>
                <c:pt idx="4463">
                  <c:v>62.198543752890387</c:v>
                </c:pt>
                <c:pt idx="4464">
                  <c:v>60.202697694087213</c:v>
                </c:pt>
                <c:pt idx="4465">
                  <c:v>57.422952503924158</c:v>
                </c:pt>
                <c:pt idx="4466">
                  <c:v>56.652704367461574</c:v>
                </c:pt>
                <c:pt idx="4467">
                  <c:v>56.082401012146342</c:v>
                </c:pt>
                <c:pt idx="4468">
                  <c:v>55.988734138842815</c:v>
                </c:pt>
                <c:pt idx="4469">
                  <c:v>56.270247654813105</c:v>
                </c:pt>
                <c:pt idx="4470">
                  <c:v>57.40130004179705</c:v>
                </c:pt>
                <c:pt idx="4471">
                  <c:v>59.63417598808347</c:v>
                </c:pt>
                <c:pt idx="4472">
                  <c:v>64.656586965582861</c:v>
                </c:pt>
                <c:pt idx="4473">
                  <c:v>69.875878392832135</c:v>
                </c:pt>
                <c:pt idx="4474">
                  <c:v>73.197333022629564</c:v>
                </c:pt>
                <c:pt idx="4475">
                  <c:v>74.534458211106099</c:v>
                </c:pt>
                <c:pt idx="4476">
                  <c:v>72.831135271746803</c:v>
                </c:pt>
                <c:pt idx="4477">
                  <c:v>73.188932155751829</c:v>
                </c:pt>
                <c:pt idx="4478">
                  <c:v>76.891630422907454</c:v>
                </c:pt>
                <c:pt idx="4479">
                  <c:v>76.973757585895441</c:v>
                </c:pt>
                <c:pt idx="4480">
                  <c:v>77.329289299429391</c:v>
                </c:pt>
                <c:pt idx="4481">
                  <c:v>76.02457950012257</c:v>
                </c:pt>
                <c:pt idx="4482">
                  <c:v>73.789692488372893</c:v>
                </c:pt>
                <c:pt idx="4483">
                  <c:v>71.98194671662003</c:v>
                </c:pt>
                <c:pt idx="4484">
                  <c:v>71.217726902616903</c:v>
                </c:pt>
                <c:pt idx="4485">
                  <c:v>68.769013440035096</c:v>
                </c:pt>
                <c:pt idx="4486">
                  <c:v>65.616988443089724</c:v>
                </c:pt>
                <c:pt idx="4487">
                  <c:v>62.860758994869187</c:v>
                </c:pt>
                <c:pt idx="4488">
                  <c:v>60.603207994084109</c:v>
                </c:pt>
                <c:pt idx="4489">
                  <c:v>58.812489977154591</c:v>
                </c:pt>
                <c:pt idx="4490">
                  <c:v>57.360306560552608</c:v>
                </c:pt>
                <c:pt idx="4491">
                  <c:v>57.077158935454392</c:v>
                </c:pt>
                <c:pt idx="4492">
                  <c:v>56.177568913552435</c:v>
                </c:pt>
                <c:pt idx="4493">
                  <c:v>56.347725789332607</c:v>
                </c:pt>
                <c:pt idx="4494">
                  <c:v>58.1063534249068</c:v>
                </c:pt>
                <c:pt idx="4495">
                  <c:v>61.506803897784557</c:v>
                </c:pt>
                <c:pt idx="4496">
                  <c:v>64.980574892124764</c:v>
                </c:pt>
                <c:pt idx="4497">
                  <c:v>70.898018880841406</c:v>
                </c:pt>
                <c:pt idx="4498">
                  <c:v>73.644675909749637</c:v>
                </c:pt>
                <c:pt idx="4499">
                  <c:v>74.668029443755145</c:v>
                </c:pt>
                <c:pt idx="4500">
                  <c:v>72.777292920285106</c:v>
                </c:pt>
                <c:pt idx="4501">
                  <c:v>72.552012055443058</c:v>
                </c:pt>
                <c:pt idx="4502">
                  <c:v>76.082159139922652</c:v>
                </c:pt>
                <c:pt idx="4503">
                  <c:v>75.447419683506766</c:v>
                </c:pt>
                <c:pt idx="4504">
                  <c:v>75.376377005744303</c:v>
                </c:pt>
                <c:pt idx="4505">
                  <c:v>74.237900075377226</c:v>
                </c:pt>
                <c:pt idx="4506">
                  <c:v>71.742560257067893</c:v>
                </c:pt>
                <c:pt idx="4507">
                  <c:v>69.966756740604993</c:v>
                </c:pt>
                <c:pt idx="4508">
                  <c:v>69.031420929018083</c:v>
                </c:pt>
                <c:pt idx="4509">
                  <c:v>67.700198134784046</c:v>
                </c:pt>
                <c:pt idx="4510">
                  <c:v>64.43205032918975</c:v>
                </c:pt>
                <c:pt idx="4511">
                  <c:v>62.371940830665906</c:v>
                </c:pt>
                <c:pt idx="4512">
                  <c:v>60.139614067734151</c:v>
                </c:pt>
                <c:pt idx="4513">
                  <c:v>58.368277084637207</c:v>
                </c:pt>
                <c:pt idx="4514">
                  <c:v>57.154930636139682</c:v>
                </c:pt>
                <c:pt idx="4515">
                  <c:v>56.425849689817717</c:v>
                </c:pt>
                <c:pt idx="4516">
                  <c:v>56.601808280097572</c:v>
                </c:pt>
                <c:pt idx="4517">
                  <c:v>56.176286661786534</c:v>
                </c:pt>
                <c:pt idx="4518">
                  <c:v>56.293006931458692</c:v>
                </c:pt>
                <c:pt idx="4519">
                  <c:v>56.369624745055127</c:v>
                </c:pt>
                <c:pt idx="4520">
                  <c:v>58.436545544506082</c:v>
                </c:pt>
                <c:pt idx="4521">
                  <c:v>61.807540333247893</c:v>
                </c:pt>
                <c:pt idx="4522">
                  <c:v>64.449253615203631</c:v>
                </c:pt>
                <c:pt idx="4523">
                  <c:v>65.800186425989452</c:v>
                </c:pt>
                <c:pt idx="4524">
                  <c:v>64.716390529776902</c:v>
                </c:pt>
                <c:pt idx="4525">
                  <c:v>64.307254818660525</c:v>
                </c:pt>
                <c:pt idx="4526">
                  <c:v>65.627814289794614</c:v>
                </c:pt>
                <c:pt idx="4527">
                  <c:v>64.771680582987912</c:v>
                </c:pt>
                <c:pt idx="4528">
                  <c:v>64.286811610460319</c:v>
                </c:pt>
                <c:pt idx="4529">
                  <c:v>62.918811460455991</c:v>
                </c:pt>
                <c:pt idx="4530">
                  <c:v>62.621518161283433</c:v>
                </c:pt>
                <c:pt idx="4531">
                  <c:v>63.008189639756274</c:v>
                </c:pt>
                <c:pt idx="4532">
                  <c:v>63.235516557305097</c:v>
                </c:pt>
                <c:pt idx="4533">
                  <c:v>62.411155064714151</c:v>
                </c:pt>
                <c:pt idx="4534">
                  <c:v>60.874325668249305</c:v>
                </c:pt>
                <c:pt idx="4535">
                  <c:v>59.012250353022772</c:v>
                </c:pt>
                <c:pt idx="4536">
                  <c:v>57.58398811562401</c:v>
                </c:pt>
                <c:pt idx="4537">
                  <c:v>54.848874741631903</c:v>
                </c:pt>
                <c:pt idx="4538">
                  <c:v>54.242830866537304</c:v>
                </c:pt>
                <c:pt idx="4539">
                  <c:v>53.691674165070019</c:v>
                </c:pt>
                <c:pt idx="4540">
                  <c:v>53.296459122151802</c:v>
                </c:pt>
                <c:pt idx="4541">
                  <c:v>52.921132308900226</c:v>
                </c:pt>
                <c:pt idx="4542">
                  <c:v>53.934858334544131</c:v>
                </c:pt>
                <c:pt idx="4543">
                  <c:v>54.867350442658683</c:v>
                </c:pt>
                <c:pt idx="4544">
                  <c:v>54.930193494842563</c:v>
                </c:pt>
                <c:pt idx="4545">
                  <c:v>55.691995266666851</c:v>
                </c:pt>
                <c:pt idx="4546">
                  <c:v>58.07679727517791</c:v>
                </c:pt>
                <c:pt idx="4547">
                  <c:v>59.430735108952959</c:v>
                </c:pt>
                <c:pt idx="4548">
                  <c:v>59.880673818016234</c:v>
                </c:pt>
                <c:pt idx="4549">
                  <c:v>60.907708536119095</c:v>
                </c:pt>
                <c:pt idx="4550">
                  <c:v>61.67010449813008</c:v>
                </c:pt>
                <c:pt idx="4551">
                  <c:v>61.691742255634729</c:v>
                </c:pt>
                <c:pt idx="4552">
                  <c:v>61.540396264856092</c:v>
                </c:pt>
                <c:pt idx="4553">
                  <c:v>61.709191726140894</c:v>
                </c:pt>
                <c:pt idx="4554">
                  <c:v>61.943595916761048</c:v>
                </c:pt>
                <c:pt idx="4555">
                  <c:v>62.397106005575274</c:v>
                </c:pt>
                <c:pt idx="4556">
                  <c:v>62.88936594843986</c:v>
                </c:pt>
                <c:pt idx="4557">
                  <c:v>62.122475831767574</c:v>
                </c:pt>
                <c:pt idx="4558">
                  <c:v>60.237885175813879</c:v>
                </c:pt>
                <c:pt idx="4559">
                  <c:v>58.096298131935292</c:v>
                </c:pt>
                <c:pt idx="4560">
                  <c:v>55.286143932021687</c:v>
                </c:pt>
                <c:pt idx="4561">
                  <c:v>52.89913714027837</c:v>
                </c:pt>
                <c:pt idx="4562">
                  <c:v>52.909755581803786</c:v>
                </c:pt>
                <c:pt idx="4563">
                  <c:v>52.44112340450792</c:v>
                </c:pt>
                <c:pt idx="4564">
                  <c:v>52.383347490271987</c:v>
                </c:pt>
                <c:pt idx="4565">
                  <c:v>52.95049538735033</c:v>
                </c:pt>
                <c:pt idx="4566">
                  <c:v>55.031312962134479</c:v>
                </c:pt>
                <c:pt idx="4567">
                  <c:v>59.738025685669228</c:v>
                </c:pt>
                <c:pt idx="4568">
                  <c:v>64.217603758861742</c:v>
                </c:pt>
                <c:pt idx="4569">
                  <c:v>70.44877482755777</c:v>
                </c:pt>
                <c:pt idx="4570">
                  <c:v>72.884234875626262</c:v>
                </c:pt>
                <c:pt idx="4571">
                  <c:v>74.528688865564476</c:v>
                </c:pt>
                <c:pt idx="4572">
                  <c:v>72.536947490450501</c:v>
                </c:pt>
                <c:pt idx="4573">
                  <c:v>71.925307548390364</c:v>
                </c:pt>
                <c:pt idx="4574">
                  <c:v>74.885806692387135</c:v>
                </c:pt>
                <c:pt idx="4575">
                  <c:v>74.624944808018668</c:v>
                </c:pt>
                <c:pt idx="4576">
                  <c:v>74.086014674358054</c:v>
                </c:pt>
                <c:pt idx="4577">
                  <c:v>73.417596904034212</c:v>
                </c:pt>
                <c:pt idx="4578">
                  <c:v>72.147592700712735</c:v>
                </c:pt>
                <c:pt idx="4579">
                  <c:v>71.319071960656643</c:v>
                </c:pt>
                <c:pt idx="4580">
                  <c:v>69.935053394771842</c:v>
                </c:pt>
                <c:pt idx="4581">
                  <c:v>67.597879803875486</c:v>
                </c:pt>
                <c:pt idx="4582">
                  <c:v>64.836083791877471</c:v>
                </c:pt>
                <c:pt idx="4583">
                  <c:v>62.333936434406084</c:v>
                </c:pt>
                <c:pt idx="4584">
                  <c:v>60.487446939148548</c:v>
                </c:pt>
                <c:pt idx="4585">
                  <c:v>57.990133940713939</c:v>
                </c:pt>
                <c:pt idx="4586">
                  <c:v>56.88888610824106</c:v>
                </c:pt>
                <c:pt idx="4587">
                  <c:v>56.288755817730895</c:v>
                </c:pt>
                <c:pt idx="4588">
                  <c:v>56.25256214163025</c:v>
                </c:pt>
                <c:pt idx="4589">
                  <c:v>56.931520543328816</c:v>
                </c:pt>
                <c:pt idx="4590">
                  <c:v>58.194639711491384</c:v>
                </c:pt>
                <c:pt idx="4591">
                  <c:v>60.758243612728691</c:v>
                </c:pt>
                <c:pt idx="4592">
                  <c:v>63.245577583836891</c:v>
                </c:pt>
                <c:pt idx="4593">
                  <c:v>69.584820357643835</c:v>
                </c:pt>
                <c:pt idx="4594">
                  <c:v>72.2516203901925</c:v>
                </c:pt>
                <c:pt idx="4595">
                  <c:v>73.715634369026944</c:v>
                </c:pt>
                <c:pt idx="4596">
                  <c:v>72.530704024121363</c:v>
                </c:pt>
                <c:pt idx="4597">
                  <c:v>72.651659283650773</c:v>
                </c:pt>
                <c:pt idx="4598">
                  <c:v>76.402380680004683</c:v>
                </c:pt>
                <c:pt idx="4599">
                  <c:v>76.256846822319972</c:v>
                </c:pt>
                <c:pt idx="4600">
                  <c:v>76.745484032895845</c:v>
                </c:pt>
                <c:pt idx="4601">
                  <c:v>75.671214621854119</c:v>
                </c:pt>
                <c:pt idx="4602">
                  <c:v>74.194848981372473</c:v>
                </c:pt>
                <c:pt idx="4603">
                  <c:v>73.096638599435025</c:v>
                </c:pt>
                <c:pt idx="4604">
                  <c:v>71.306740089691814</c:v>
                </c:pt>
                <c:pt idx="4605">
                  <c:v>69.235224826558493</c:v>
                </c:pt>
                <c:pt idx="4606">
                  <c:v>66.113247888712394</c:v>
                </c:pt>
                <c:pt idx="4607">
                  <c:v>63.239010371359477</c:v>
                </c:pt>
                <c:pt idx="4608">
                  <c:v>60.333724583598411</c:v>
                </c:pt>
                <c:pt idx="4609">
                  <c:v>58.204254516319821</c:v>
                </c:pt>
                <c:pt idx="4610">
                  <c:v>57.478078311239827</c:v>
                </c:pt>
                <c:pt idx="4611">
                  <c:v>57.034241260872257</c:v>
                </c:pt>
                <c:pt idx="4612">
                  <c:v>56.911581419728428</c:v>
                </c:pt>
                <c:pt idx="4613">
                  <c:v>57.039965381391411</c:v>
                </c:pt>
                <c:pt idx="4614">
                  <c:v>59.039335129168869</c:v>
                </c:pt>
                <c:pt idx="4615">
                  <c:v>62.459535017127621</c:v>
                </c:pt>
                <c:pt idx="4616">
                  <c:v>66.454888622092042</c:v>
                </c:pt>
                <c:pt idx="4617">
                  <c:v>71.967819786721989</c:v>
                </c:pt>
                <c:pt idx="4618">
                  <c:v>73.795895385419371</c:v>
                </c:pt>
                <c:pt idx="4619">
                  <c:v>75.234827791643625</c:v>
                </c:pt>
                <c:pt idx="4620">
                  <c:v>73.508145156922666</c:v>
                </c:pt>
                <c:pt idx="4621">
                  <c:v>73.782008967061799</c:v>
                </c:pt>
                <c:pt idx="4622">
                  <c:v>77.315370081793716</c:v>
                </c:pt>
                <c:pt idx="4623">
                  <c:v>76.957119115168112</c:v>
                </c:pt>
                <c:pt idx="4624">
                  <c:v>76.711876128845645</c:v>
                </c:pt>
                <c:pt idx="4625">
                  <c:v>76.198554645224391</c:v>
                </c:pt>
                <c:pt idx="4626">
                  <c:v>74.228456824814216</c:v>
                </c:pt>
                <c:pt idx="4627">
                  <c:v>72.366811177100416</c:v>
                </c:pt>
                <c:pt idx="4628">
                  <c:v>71.474291741136412</c:v>
                </c:pt>
                <c:pt idx="4629">
                  <c:v>69.391385326093257</c:v>
                </c:pt>
                <c:pt idx="4630">
                  <c:v>67.422189380776231</c:v>
                </c:pt>
                <c:pt idx="4631">
                  <c:v>64.09318840984524</c:v>
                </c:pt>
                <c:pt idx="4632">
                  <c:v>60.938435958473477</c:v>
                </c:pt>
                <c:pt idx="4633">
                  <c:v>58.918973258784369</c:v>
                </c:pt>
                <c:pt idx="4634">
                  <c:v>57.942234952793214</c:v>
                </c:pt>
                <c:pt idx="4635">
                  <c:v>57.453661740710196</c:v>
                </c:pt>
                <c:pt idx="4636">
                  <c:v>57.329929055079418</c:v>
                </c:pt>
                <c:pt idx="4637">
                  <c:v>57.131218679359598</c:v>
                </c:pt>
                <c:pt idx="4638">
                  <c:v>58.782994958128299</c:v>
                </c:pt>
                <c:pt idx="4639">
                  <c:v>62.221913868866508</c:v>
                </c:pt>
                <c:pt idx="4640">
                  <c:v>66.568759144618284</c:v>
                </c:pt>
                <c:pt idx="4641">
                  <c:v>71.18198003107095</c:v>
                </c:pt>
                <c:pt idx="4642">
                  <c:v>73.831829436091667</c:v>
                </c:pt>
                <c:pt idx="4643">
                  <c:v>75.097636169222866</c:v>
                </c:pt>
                <c:pt idx="4644">
                  <c:v>74.014407367174954</c:v>
                </c:pt>
                <c:pt idx="4645">
                  <c:v>73.453357155907781</c:v>
                </c:pt>
                <c:pt idx="4646">
                  <c:v>77.602451547454919</c:v>
                </c:pt>
                <c:pt idx="4647">
                  <c:v>77.57996635438576</c:v>
                </c:pt>
                <c:pt idx="4648">
                  <c:v>77.356756884667732</c:v>
                </c:pt>
                <c:pt idx="4649">
                  <c:v>77.353274043774988</c:v>
                </c:pt>
                <c:pt idx="4650">
                  <c:v>75.964859353371878</c:v>
                </c:pt>
                <c:pt idx="4651">
                  <c:v>74.206660984284454</c:v>
                </c:pt>
                <c:pt idx="4652">
                  <c:v>73.470386574433348</c:v>
                </c:pt>
                <c:pt idx="4653">
                  <c:v>71.206129517291117</c:v>
                </c:pt>
                <c:pt idx="4654">
                  <c:v>67.812213423267877</c:v>
                </c:pt>
                <c:pt idx="4655">
                  <c:v>63.915616608234352</c:v>
                </c:pt>
                <c:pt idx="4656">
                  <c:v>61.441882300698673</c:v>
                </c:pt>
                <c:pt idx="4657">
                  <c:v>58.581151166458248</c:v>
                </c:pt>
                <c:pt idx="4658">
                  <c:v>58.071171952508898</c:v>
                </c:pt>
                <c:pt idx="4659">
                  <c:v>57.226030315148357</c:v>
                </c:pt>
                <c:pt idx="4660">
                  <c:v>56.90947250998812</c:v>
                </c:pt>
                <c:pt idx="4661">
                  <c:v>56.901332625158105</c:v>
                </c:pt>
                <c:pt idx="4662">
                  <c:v>58.959282133131808</c:v>
                </c:pt>
                <c:pt idx="4663">
                  <c:v>62.233492511026171</c:v>
                </c:pt>
                <c:pt idx="4664">
                  <c:v>67.523254157014421</c:v>
                </c:pt>
                <c:pt idx="4665">
                  <c:v>72.696231879295738</c:v>
                </c:pt>
                <c:pt idx="4666">
                  <c:v>75.006967690363368</c:v>
                </c:pt>
                <c:pt idx="4667">
                  <c:v>77.678892474251626</c:v>
                </c:pt>
                <c:pt idx="4668">
                  <c:v>75.929354536861823</c:v>
                </c:pt>
                <c:pt idx="4669">
                  <c:v>76.049405825255491</c:v>
                </c:pt>
                <c:pt idx="4670">
                  <c:v>79.056319108498741</c:v>
                </c:pt>
                <c:pt idx="4671">
                  <c:v>79.153265579296402</c:v>
                </c:pt>
                <c:pt idx="4672">
                  <c:v>78.48634828452802</c:v>
                </c:pt>
                <c:pt idx="4673">
                  <c:v>77.194588811979685</c:v>
                </c:pt>
                <c:pt idx="4674">
                  <c:v>74.305834399797675</c:v>
                </c:pt>
                <c:pt idx="4675">
                  <c:v>71.816589829829297</c:v>
                </c:pt>
                <c:pt idx="4676">
                  <c:v>71.317781047941864</c:v>
                </c:pt>
                <c:pt idx="4677">
                  <c:v>68.783672751612613</c:v>
                </c:pt>
                <c:pt idx="4678">
                  <c:v>66.113630760433409</c:v>
                </c:pt>
                <c:pt idx="4679">
                  <c:v>62.815480028839467</c:v>
                </c:pt>
                <c:pt idx="4680">
                  <c:v>59.781045458232157</c:v>
                </c:pt>
                <c:pt idx="4681">
                  <c:v>57.337401195296067</c:v>
                </c:pt>
                <c:pt idx="4682">
                  <c:v>55.48501969509617</c:v>
                </c:pt>
                <c:pt idx="4683">
                  <c:v>54.636472589602526</c:v>
                </c:pt>
                <c:pt idx="4684">
                  <c:v>54.072080414736156</c:v>
                </c:pt>
                <c:pt idx="4685">
                  <c:v>53.998631593245641</c:v>
                </c:pt>
                <c:pt idx="4686">
                  <c:v>54.683340290236835</c:v>
                </c:pt>
                <c:pt idx="4687">
                  <c:v>56.457105211863912</c:v>
                </c:pt>
                <c:pt idx="4688">
                  <c:v>58.843544753880884</c:v>
                </c:pt>
                <c:pt idx="4689">
                  <c:v>61.295408836124203</c:v>
                </c:pt>
                <c:pt idx="4690">
                  <c:v>65.129703430482778</c:v>
                </c:pt>
                <c:pt idx="4691">
                  <c:v>66.791294736146781</c:v>
                </c:pt>
                <c:pt idx="4692">
                  <c:v>65.527838999106137</c:v>
                </c:pt>
                <c:pt idx="4693">
                  <c:v>65.105519050962229</c:v>
                </c:pt>
                <c:pt idx="4694">
                  <c:v>66.256824289116452</c:v>
                </c:pt>
                <c:pt idx="4695">
                  <c:v>65.321957233458207</c:v>
                </c:pt>
                <c:pt idx="4696">
                  <c:v>64.743092928160948</c:v>
                </c:pt>
                <c:pt idx="4697">
                  <c:v>62.691954903949878</c:v>
                </c:pt>
                <c:pt idx="4698">
                  <c:v>61.94286143415242</c:v>
                </c:pt>
                <c:pt idx="4699">
                  <c:v>62.195852243321156</c:v>
                </c:pt>
                <c:pt idx="4700">
                  <c:v>63.182562762227533</c:v>
                </c:pt>
                <c:pt idx="4701">
                  <c:v>62.009180912833735</c:v>
                </c:pt>
                <c:pt idx="4702">
                  <c:v>60.039748336937969</c:v>
                </c:pt>
                <c:pt idx="4703">
                  <c:v>58.128134558793818</c:v>
                </c:pt>
                <c:pt idx="4704">
                  <c:v>56.890332360438045</c:v>
                </c:pt>
                <c:pt idx="4705">
                  <c:v>54.432623066013662</c:v>
                </c:pt>
                <c:pt idx="4706">
                  <c:v>53.282096301098235</c:v>
                </c:pt>
                <c:pt idx="4707">
                  <c:v>52.561064207720129</c:v>
                </c:pt>
                <c:pt idx="4708">
                  <c:v>52.744615348033363</c:v>
                </c:pt>
                <c:pt idx="4709">
                  <c:v>52.540474971517433</c:v>
                </c:pt>
                <c:pt idx="4710">
                  <c:v>53.302453411951021</c:v>
                </c:pt>
                <c:pt idx="4711">
                  <c:v>53.406273666957198</c:v>
                </c:pt>
                <c:pt idx="4712">
                  <c:v>54.024269254534353</c:v>
                </c:pt>
                <c:pt idx="4713">
                  <c:v>54.936916475101931</c:v>
                </c:pt>
                <c:pt idx="4714">
                  <c:v>56.804253105659555</c:v>
                </c:pt>
                <c:pt idx="4715">
                  <c:v>58.496234895088264</c:v>
                </c:pt>
                <c:pt idx="4716">
                  <c:v>58.72738769438125</c:v>
                </c:pt>
                <c:pt idx="4717">
                  <c:v>59.215275684391393</c:v>
                </c:pt>
                <c:pt idx="4718">
                  <c:v>59.640723840198582</c:v>
                </c:pt>
                <c:pt idx="4719">
                  <c:v>59.929120328619852</c:v>
                </c:pt>
                <c:pt idx="4720">
                  <c:v>60.602542683910528</c:v>
                </c:pt>
                <c:pt idx="4721">
                  <c:v>60.744458060989999</c:v>
                </c:pt>
                <c:pt idx="4722">
                  <c:v>61.088413659737093</c:v>
                </c:pt>
                <c:pt idx="4723">
                  <c:v>61.981649700834403</c:v>
                </c:pt>
                <c:pt idx="4724">
                  <c:v>62.8982767567149</c:v>
                </c:pt>
                <c:pt idx="4725">
                  <c:v>62.083153332827798</c:v>
                </c:pt>
                <c:pt idx="4726">
                  <c:v>60.250138684080895</c:v>
                </c:pt>
                <c:pt idx="4727">
                  <c:v>57.952418672060375</c:v>
                </c:pt>
                <c:pt idx="4728">
                  <c:v>55.396640617969929</c:v>
                </c:pt>
                <c:pt idx="4729">
                  <c:v>53.978333824135746</c:v>
                </c:pt>
                <c:pt idx="4730">
                  <c:v>52.396616194279382</c:v>
                </c:pt>
                <c:pt idx="4731">
                  <c:v>52.907110064964201</c:v>
                </c:pt>
                <c:pt idx="4732">
                  <c:v>52.932479531798499</c:v>
                </c:pt>
                <c:pt idx="4733">
                  <c:v>53.956610923866926</c:v>
                </c:pt>
                <c:pt idx="4734">
                  <c:v>55.440592603190503</c:v>
                </c:pt>
                <c:pt idx="4735">
                  <c:v>58.888603399068366</c:v>
                </c:pt>
                <c:pt idx="4736">
                  <c:v>62.801924015479607</c:v>
                </c:pt>
                <c:pt idx="4737">
                  <c:v>70.726608916065871</c:v>
                </c:pt>
                <c:pt idx="4738">
                  <c:v>73.952412924339441</c:v>
                </c:pt>
                <c:pt idx="4739">
                  <c:v>76.017014417843129</c:v>
                </c:pt>
                <c:pt idx="4740">
                  <c:v>74.4135498716158</c:v>
                </c:pt>
                <c:pt idx="4741">
                  <c:v>73.862504948310459</c:v>
                </c:pt>
                <c:pt idx="4742">
                  <c:v>77.058155408460664</c:v>
                </c:pt>
                <c:pt idx="4743">
                  <c:v>76.321463538650775</c:v>
                </c:pt>
                <c:pt idx="4744">
                  <c:v>76.35241396680216</c:v>
                </c:pt>
                <c:pt idx="4745">
                  <c:v>75.561823823114935</c:v>
                </c:pt>
                <c:pt idx="4746">
                  <c:v>73.080601254522477</c:v>
                </c:pt>
                <c:pt idx="4747">
                  <c:v>71.050301582435537</c:v>
                </c:pt>
                <c:pt idx="4748">
                  <c:v>69.897285316957195</c:v>
                </c:pt>
                <c:pt idx="4749">
                  <c:v>67.685953752762131</c:v>
                </c:pt>
                <c:pt idx="4750">
                  <c:v>64.435885585042357</c:v>
                </c:pt>
                <c:pt idx="4751">
                  <c:v>62.049636553596734</c:v>
                </c:pt>
                <c:pt idx="4752">
                  <c:v>60.276921602823926</c:v>
                </c:pt>
                <c:pt idx="4753">
                  <c:v>57.835339915470833</c:v>
                </c:pt>
                <c:pt idx="4754">
                  <c:v>56.768140165077924</c:v>
                </c:pt>
                <c:pt idx="4755">
                  <c:v>56.686139237389781</c:v>
                </c:pt>
                <c:pt idx="4756">
                  <c:v>56.306011078529394</c:v>
                </c:pt>
                <c:pt idx="4757">
                  <c:v>57.889068668496542</c:v>
                </c:pt>
                <c:pt idx="4758">
                  <c:v>59.501923198531934</c:v>
                </c:pt>
                <c:pt idx="4759">
                  <c:v>62.12080358880695</c:v>
                </c:pt>
                <c:pt idx="4760">
                  <c:v>66.942420188902858</c:v>
                </c:pt>
                <c:pt idx="4761">
                  <c:v>71.35508123147811</c:v>
                </c:pt>
                <c:pt idx="4762">
                  <c:v>73.82618574400864</c:v>
                </c:pt>
                <c:pt idx="4763">
                  <c:v>75.477455226959108</c:v>
                </c:pt>
                <c:pt idx="4764">
                  <c:v>73.271581467691036</c:v>
                </c:pt>
                <c:pt idx="4765">
                  <c:v>73.416168132327158</c:v>
                </c:pt>
                <c:pt idx="4766">
                  <c:v>77.477506156245454</c:v>
                </c:pt>
                <c:pt idx="4767">
                  <c:v>77.276759748417547</c:v>
                </c:pt>
                <c:pt idx="4768">
                  <c:v>77.442246849453497</c:v>
                </c:pt>
                <c:pt idx="4769">
                  <c:v>76.340533525827638</c:v>
                </c:pt>
                <c:pt idx="4770">
                  <c:v>75.055044521687378</c:v>
                </c:pt>
                <c:pt idx="4771">
                  <c:v>73.183443954672171</c:v>
                </c:pt>
                <c:pt idx="4772">
                  <c:v>72.374331437403626</c:v>
                </c:pt>
                <c:pt idx="4773">
                  <c:v>70.529619769084078</c:v>
                </c:pt>
                <c:pt idx="4774">
                  <c:v>66.803842087358206</c:v>
                </c:pt>
                <c:pt idx="4775">
                  <c:v>64.008531453790312</c:v>
                </c:pt>
                <c:pt idx="4776">
                  <c:v>61.471599893181626</c:v>
                </c:pt>
                <c:pt idx="4777">
                  <c:v>59.239122324280459</c:v>
                </c:pt>
                <c:pt idx="4778">
                  <c:v>58.254509893473895</c:v>
                </c:pt>
                <c:pt idx="4779">
                  <c:v>57.876022811694021</c:v>
                </c:pt>
                <c:pt idx="4780">
                  <c:v>58.126922746179773</c:v>
                </c:pt>
                <c:pt idx="4781">
                  <c:v>58.330923601011357</c:v>
                </c:pt>
                <c:pt idx="4782">
                  <c:v>59.572366199021829</c:v>
                </c:pt>
                <c:pt idx="4783">
                  <c:v>63.527147233342248</c:v>
                </c:pt>
                <c:pt idx="4784">
                  <c:v>67.477987029837152</c:v>
                </c:pt>
                <c:pt idx="4785">
                  <c:v>71.959886814122626</c:v>
                </c:pt>
                <c:pt idx="4786">
                  <c:v>74.785501862391754</c:v>
                </c:pt>
                <c:pt idx="4787">
                  <c:v>76.405845332298696</c:v>
                </c:pt>
                <c:pt idx="4788">
                  <c:v>75.104148570439733</c:v>
                </c:pt>
                <c:pt idx="4789">
                  <c:v>75.138757488860904</c:v>
                </c:pt>
                <c:pt idx="4790">
                  <c:v>78.79711892727974</c:v>
                </c:pt>
                <c:pt idx="4791">
                  <c:v>79.145722937299183</c:v>
                </c:pt>
                <c:pt idx="4792">
                  <c:v>79.026154833688153</c:v>
                </c:pt>
                <c:pt idx="4793">
                  <c:v>78.834772758147878</c:v>
                </c:pt>
                <c:pt idx="4794">
                  <c:v>76.226429518301714</c:v>
                </c:pt>
                <c:pt idx="4795">
                  <c:v>74.640180034311996</c:v>
                </c:pt>
                <c:pt idx="4796">
                  <c:v>74.069473799413089</c:v>
                </c:pt>
                <c:pt idx="4797">
                  <c:v>71.806163071648911</c:v>
                </c:pt>
                <c:pt idx="4798">
                  <c:v>68.493186559261801</c:v>
                </c:pt>
                <c:pt idx="4799">
                  <c:v>65.186026066991118</c:v>
                </c:pt>
                <c:pt idx="4800">
                  <c:v>61.802872501004792</c:v>
                </c:pt>
                <c:pt idx="4801">
                  <c:v>59.977488719969628</c:v>
                </c:pt>
                <c:pt idx="4802">
                  <c:v>59.587835894192196</c:v>
                </c:pt>
                <c:pt idx="4803">
                  <c:v>58.382609476203434</c:v>
                </c:pt>
                <c:pt idx="4804">
                  <c:v>57.885245744445193</c:v>
                </c:pt>
                <c:pt idx="4805">
                  <c:v>58.378011159843325</c:v>
                </c:pt>
                <c:pt idx="4806">
                  <c:v>60.156177013249717</c:v>
                </c:pt>
                <c:pt idx="4807">
                  <c:v>63.879084696522995</c:v>
                </c:pt>
                <c:pt idx="4808">
                  <c:v>67.900250135326999</c:v>
                </c:pt>
                <c:pt idx="4809">
                  <c:v>73.460456501570008</c:v>
                </c:pt>
                <c:pt idx="4810">
                  <c:v>76.222242771768251</c:v>
                </c:pt>
                <c:pt idx="4811">
                  <c:v>78.166455054411259</c:v>
                </c:pt>
                <c:pt idx="4812">
                  <c:v>77.008823856763556</c:v>
                </c:pt>
                <c:pt idx="4813">
                  <c:v>77.042144697935711</c:v>
                </c:pt>
                <c:pt idx="4814">
                  <c:v>80.410612932122632</c:v>
                </c:pt>
                <c:pt idx="4815">
                  <c:v>80.62572123773522</c:v>
                </c:pt>
                <c:pt idx="4816">
                  <c:v>81.019437931444784</c:v>
                </c:pt>
                <c:pt idx="4817">
                  <c:v>80.615601330084857</c:v>
                </c:pt>
                <c:pt idx="4818">
                  <c:v>79.286544631693104</c:v>
                </c:pt>
                <c:pt idx="4819">
                  <c:v>78.2676293299333</c:v>
                </c:pt>
                <c:pt idx="4820">
                  <c:v>77.674705791357056</c:v>
                </c:pt>
                <c:pt idx="4821">
                  <c:v>75.255111687477097</c:v>
                </c:pt>
                <c:pt idx="4822">
                  <c:v>70.968674865519517</c:v>
                </c:pt>
                <c:pt idx="4823">
                  <c:v>67.46194758888204</c:v>
                </c:pt>
                <c:pt idx="4824">
                  <c:v>63.914563740295705</c:v>
                </c:pt>
                <c:pt idx="4825">
                  <c:v>60.608488976860379</c:v>
                </c:pt>
                <c:pt idx="4826">
                  <c:v>59.671881424024626</c:v>
                </c:pt>
                <c:pt idx="4827">
                  <c:v>58.999421982606862</c:v>
                </c:pt>
                <c:pt idx="4828">
                  <c:v>58.111385695818008</c:v>
                </c:pt>
                <c:pt idx="4829">
                  <c:v>58.778588046314319</c:v>
                </c:pt>
                <c:pt idx="4830">
                  <c:v>60.071293850260972</c:v>
                </c:pt>
                <c:pt idx="4831">
                  <c:v>64.247249090908625</c:v>
                </c:pt>
                <c:pt idx="4832">
                  <c:v>68.664424201054601</c:v>
                </c:pt>
                <c:pt idx="4833">
                  <c:v>75.256223803215505</c:v>
                </c:pt>
                <c:pt idx="4834">
                  <c:v>77.772129217397847</c:v>
                </c:pt>
                <c:pt idx="4835">
                  <c:v>79.714091800889264</c:v>
                </c:pt>
                <c:pt idx="4836">
                  <c:v>78.091902345790871</c:v>
                </c:pt>
                <c:pt idx="4837">
                  <c:v>77.957508277540981</c:v>
                </c:pt>
                <c:pt idx="4838">
                  <c:v>80.584798071395298</c:v>
                </c:pt>
                <c:pt idx="4839">
                  <c:v>80.281066358783036</c:v>
                </c:pt>
                <c:pt idx="4840">
                  <c:v>81.01406983208885</c:v>
                </c:pt>
                <c:pt idx="4841">
                  <c:v>80.549444864926869</c:v>
                </c:pt>
                <c:pt idx="4842">
                  <c:v>79.533565659103431</c:v>
                </c:pt>
                <c:pt idx="4843">
                  <c:v>78.274427499027482</c:v>
                </c:pt>
                <c:pt idx="4844">
                  <c:v>77.251280692396861</c:v>
                </c:pt>
                <c:pt idx="4845">
                  <c:v>75.176471928188732</c:v>
                </c:pt>
                <c:pt idx="4846">
                  <c:v>71.406681408328481</c:v>
                </c:pt>
                <c:pt idx="4847">
                  <c:v>68.114894799354815</c:v>
                </c:pt>
                <c:pt idx="4848">
                  <c:v>64.125246080814861</c:v>
                </c:pt>
                <c:pt idx="4849">
                  <c:v>59.603222787095071</c:v>
                </c:pt>
                <c:pt idx="4850">
                  <c:v>58.132745424135514</c:v>
                </c:pt>
                <c:pt idx="4851">
                  <c:v>57.119195974167937</c:v>
                </c:pt>
                <c:pt idx="4852">
                  <c:v>56.583473701828616</c:v>
                </c:pt>
                <c:pt idx="4853">
                  <c:v>56.270047588307946</c:v>
                </c:pt>
                <c:pt idx="4854">
                  <c:v>56.915811660912844</c:v>
                </c:pt>
                <c:pt idx="4855">
                  <c:v>58.089378906534129</c:v>
                </c:pt>
                <c:pt idx="4856">
                  <c:v>61.243169306693396</c:v>
                </c:pt>
                <c:pt idx="4857">
                  <c:v>66.230850335728306</c:v>
                </c:pt>
                <c:pt idx="4858">
                  <c:v>69.233360159819483</c:v>
                </c:pt>
                <c:pt idx="4859">
                  <c:v>71.195553925946697</c:v>
                </c:pt>
                <c:pt idx="4860">
                  <c:v>70.759298050414756</c:v>
                </c:pt>
                <c:pt idx="4861">
                  <c:v>70.319290644566578</c:v>
                </c:pt>
                <c:pt idx="4862">
                  <c:v>71.982141358668017</c:v>
                </c:pt>
                <c:pt idx="4863">
                  <c:v>71.325899723851563</c:v>
                </c:pt>
                <c:pt idx="4864">
                  <c:v>71.161264866651294</c:v>
                </c:pt>
                <c:pt idx="4865">
                  <c:v>69.350247418929911</c:v>
                </c:pt>
                <c:pt idx="4866">
                  <c:v>68.398745035092972</c:v>
                </c:pt>
                <c:pt idx="4867">
                  <c:v>68.266831928684198</c:v>
                </c:pt>
                <c:pt idx="4868">
                  <c:v>68.293890254288328</c:v>
                </c:pt>
                <c:pt idx="4869">
                  <c:v>67.579353669539259</c:v>
                </c:pt>
                <c:pt idx="4870">
                  <c:v>64.887324400959614</c:v>
                </c:pt>
                <c:pt idx="4871">
                  <c:v>61.909455137072399</c:v>
                </c:pt>
                <c:pt idx="4872">
                  <c:v>59.149103187285689</c:v>
                </c:pt>
                <c:pt idx="4873">
                  <c:v>56.867429827616853</c:v>
                </c:pt>
                <c:pt idx="4874">
                  <c:v>55.346921323651976</c:v>
                </c:pt>
                <c:pt idx="4875">
                  <c:v>55.626893085665195</c:v>
                </c:pt>
                <c:pt idx="4876">
                  <c:v>54.930780903952751</c:v>
                </c:pt>
                <c:pt idx="4877">
                  <c:v>54.373101321055771</c:v>
                </c:pt>
                <c:pt idx="4878">
                  <c:v>55.118745030057774</c:v>
                </c:pt>
                <c:pt idx="4879">
                  <c:v>57.253389512257961</c:v>
                </c:pt>
                <c:pt idx="4880">
                  <c:v>56.699081608277815</c:v>
                </c:pt>
                <c:pt idx="4881">
                  <c:v>58.760306367108967</c:v>
                </c:pt>
                <c:pt idx="4882">
                  <c:v>60.752750045780047</c:v>
                </c:pt>
                <c:pt idx="4883">
                  <c:v>62.385692842693139</c:v>
                </c:pt>
                <c:pt idx="4884">
                  <c:v>62.086885133070133</c:v>
                </c:pt>
                <c:pt idx="4885">
                  <c:v>62.832605629960128</c:v>
                </c:pt>
                <c:pt idx="4886">
                  <c:v>63.532706400867369</c:v>
                </c:pt>
                <c:pt idx="4887">
                  <c:v>62.855862426299218</c:v>
                </c:pt>
                <c:pt idx="4888">
                  <c:v>62.974554485132465</c:v>
                </c:pt>
                <c:pt idx="4889">
                  <c:v>63.162282567550662</c:v>
                </c:pt>
                <c:pt idx="4890">
                  <c:v>63.930756084272943</c:v>
                </c:pt>
                <c:pt idx="4891">
                  <c:v>65.277306213496814</c:v>
                </c:pt>
                <c:pt idx="4892">
                  <c:v>66.284263452017626</c:v>
                </c:pt>
                <c:pt idx="4893">
                  <c:v>64.966072920108601</c:v>
                </c:pt>
                <c:pt idx="4894">
                  <c:v>62.54194014768413</c:v>
                </c:pt>
                <c:pt idx="4895">
                  <c:v>60.131439410820661</c:v>
                </c:pt>
                <c:pt idx="4896">
                  <c:v>57.549645295614695</c:v>
                </c:pt>
                <c:pt idx="4897">
                  <c:v>56.483422918252899</c:v>
                </c:pt>
                <c:pt idx="4898">
                  <c:v>54.850471950309284</c:v>
                </c:pt>
                <c:pt idx="4899">
                  <c:v>53.971609673122956</c:v>
                </c:pt>
                <c:pt idx="4900">
                  <c:v>54.767517514171047</c:v>
                </c:pt>
                <c:pt idx="4901">
                  <c:v>55.542492487232508</c:v>
                </c:pt>
                <c:pt idx="4902">
                  <c:v>57.274653090304859</c:v>
                </c:pt>
                <c:pt idx="4903">
                  <c:v>61.427946067237933</c:v>
                </c:pt>
                <c:pt idx="4904">
                  <c:v>67.384739683240909</c:v>
                </c:pt>
                <c:pt idx="4905">
                  <c:v>73.107588000525567</c:v>
                </c:pt>
                <c:pt idx="4906">
                  <c:v>76.558421875827094</c:v>
                </c:pt>
                <c:pt idx="4907">
                  <c:v>78.570761520834679</c:v>
                </c:pt>
                <c:pt idx="4908">
                  <c:v>76.553999673508855</c:v>
                </c:pt>
                <c:pt idx="4909">
                  <c:v>75.980215789513622</c:v>
                </c:pt>
                <c:pt idx="4910">
                  <c:v>78.59620235312012</c:v>
                </c:pt>
                <c:pt idx="4911">
                  <c:v>77.254372830955617</c:v>
                </c:pt>
                <c:pt idx="4912">
                  <c:v>76.820081934214201</c:v>
                </c:pt>
                <c:pt idx="4913">
                  <c:v>76.218478604588157</c:v>
                </c:pt>
                <c:pt idx="4914">
                  <c:v>75.563916672623563</c:v>
                </c:pt>
                <c:pt idx="4915">
                  <c:v>74.095463968594629</c:v>
                </c:pt>
                <c:pt idx="4916">
                  <c:v>74.081066253230532</c:v>
                </c:pt>
                <c:pt idx="4917">
                  <c:v>71.153219867395322</c:v>
                </c:pt>
                <c:pt idx="4918">
                  <c:v>68.442630618695262</c:v>
                </c:pt>
                <c:pt idx="4919">
                  <c:v>65.16458547789712</c:v>
                </c:pt>
                <c:pt idx="4920">
                  <c:v>62.230134951860144</c:v>
                </c:pt>
                <c:pt idx="4921">
                  <c:v>60.167851774365566</c:v>
                </c:pt>
                <c:pt idx="4922">
                  <c:v>58.727121658598136</c:v>
                </c:pt>
                <c:pt idx="4923">
                  <c:v>58.555529412869923</c:v>
                </c:pt>
                <c:pt idx="4924">
                  <c:v>58.55538033222134</c:v>
                </c:pt>
                <c:pt idx="4925">
                  <c:v>59.045385432296385</c:v>
                </c:pt>
                <c:pt idx="4926">
                  <c:v>60.174739372252162</c:v>
                </c:pt>
                <c:pt idx="4927">
                  <c:v>62.360283516705316</c:v>
                </c:pt>
                <c:pt idx="4928">
                  <c:v>67.613568371345906</c:v>
                </c:pt>
                <c:pt idx="4929">
                  <c:v>73.274169461041524</c:v>
                </c:pt>
                <c:pt idx="4930">
                  <c:v>76.523407456506376</c:v>
                </c:pt>
                <c:pt idx="4931">
                  <c:v>78.262786585716086</c:v>
                </c:pt>
                <c:pt idx="4932">
                  <c:v>76.452692038162553</c:v>
                </c:pt>
                <c:pt idx="4933">
                  <c:v>75.770203568449304</c:v>
                </c:pt>
                <c:pt idx="4934">
                  <c:v>79.701176560368083</c:v>
                </c:pt>
                <c:pt idx="4935">
                  <c:v>79.456942482668438</c:v>
                </c:pt>
                <c:pt idx="4936">
                  <c:v>78.896893285772208</c:v>
                </c:pt>
                <c:pt idx="4937">
                  <c:v>78.430479361938765</c:v>
                </c:pt>
                <c:pt idx="4938">
                  <c:v>76.646897995178421</c:v>
                </c:pt>
                <c:pt idx="4939">
                  <c:v>74.958944624803948</c:v>
                </c:pt>
                <c:pt idx="4940">
                  <c:v>73.975738955742287</c:v>
                </c:pt>
                <c:pt idx="4941">
                  <c:v>71.712597467000407</c:v>
                </c:pt>
                <c:pt idx="4942">
                  <c:v>67.663493467749603</c:v>
                </c:pt>
                <c:pt idx="4943">
                  <c:v>64.709768509069406</c:v>
                </c:pt>
                <c:pt idx="4944">
                  <c:v>61.526950550811755</c:v>
                </c:pt>
                <c:pt idx="4945">
                  <c:v>59.276178172892607</c:v>
                </c:pt>
                <c:pt idx="4946">
                  <c:v>58.633840248027262</c:v>
                </c:pt>
                <c:pt idx="4947">
                  <c:v>58.245062787202727</c:v>
                </c:pt>
                <c:pt idx="4948">
                  <c:v>57.754587021022402</c:v>
                </c:pt>
                <c:pt idx="4949">
                  <c:v>58.307392475631616</c:v>
                </c:pt>
                <c:pt idx="4950">
                  <c:v>59.912404047741838</c:v>
                </c:pt>
                <c:pt idx="4951">
                  <c:v>62.310418565106609</c:v>
                </c:pt>
                <c:pt idx="4952">
                  <c:v>65.489749703526115</c:v>
                </c:pt>
                <c:pt idx="4953">
                  <c:v>70.353488949764596</c:v>
                </c:pt>
                <c:pt idx="4954">
                  <c:v>72.694140016694902</c:v>
                </c:pt>
                <c:pt idx="4955">
                  <c:v>74.768598093284254</c:v>
                </c:pt>
                <c:pt idx="4956">
                  <c:v>72.726791972804477</c:v>
                </c:pt>
                <c:pt idx="4957">
                  <c:v>72.442361077718232</c:v>
                </c:pt>
                <c:pt idx="4958">
                  <c:v>77.025592295261717</c:v>
                </c:pt>
                <c:pt idx="4959">
                  <c:v>76.941862494088497</c:v>
                </c:pt>
                <c:pt idx="4960">
                  <c:v>77.22302288597993</c:v>
                </c:pt>
                <c:pt idx="4961">
                  <c:v>76.368314932578997</c:v>
                </c:pt>
                <c:pt idx="4962">
                  <c:v>73.951848787867632</c:v>
                </c:pt>
                <c:pt idx="4963">
                  <c:v>72.029722981501138</c:v>
                </c:pt>
                <c:pt idx="4964">
                  <c:v>71.547838254372678</c:v>
                </c:pt>
                <c:pt idx="4965">
                  <c:v>69.260926946964375</c:v>
                </c:pt>
                <c:pt idx="4966">
                  <c:v>65.98520764772573</c:v>
                </c:pt>
                <c:pt idx="4967">
                  <c:v>63.136159842617076</c:v>
                </c:pt>
                <c:pt idx="4968">
                  <c:v>60.43553519238943</c:v>
                </c:pt>
                <c:pt idx="4969">
                  <c:v>58.426430015816926</c:v>
                </c:pt>
                <c:pt idx="4970">
                  <c:v>57.363423176847967</c:v>
                </c:pt>
                <c:pt idx="4971">
                  <c:v>57.218871377228282</c:v>
                </c:pt>
                <c:pt idx="4972">
                  <c:v>57.437988834465763</c:v>
                </c:pt>
                <c:pt idx="4973">
                  <c:v>57.548191706763667</c:v>
                </c:pt>
                <c:pt idx="4974">
                  <c:v>59.386808618680945</c:v>
                </c:pt>
                <c:pt idx="4975">
                  <c:v>62.081655045237753</c:v>
                </c:pt>
                <c:pt idx="4976">
                  <c:v>64.963714404528474</c:v>
                </c:pt>
                <c:pt idx="4977">
                  <c:v>68.037977468851992</c:v>
                </c:pt>
                <c:pt idx="4978">
                  <c:v>70.523313725530457</c:v>
                </c:pt>
                <c:pt idx="4979">
                  <c:v>72.975949624183428</c:v>
                </c:pt>
                <c:pt idx="4980">
                  <c:v>71.354672094070963</c:v>
                </c:pt>
                <c:pt idx="4981">
                  <c:v>70.989095260695493</c:v>
                </c:pt>
                <c:pt idx="4982">
                  <c:v>74.872640457082241</c:v>
                </c:pt>
                <c:pt idx="4983">
                  <c:v>74.946919790235043</c:v>
                </c:pt>
                <c:pt idx="4984">
                  <c:v>75.273600091026893</c:v>
                </c:pt>
                <c:pt idx="4985">
                  <c:v>74.766931580853509</c:v>
                </c:pt>
                <c:pt idx="4986">
                  <c:v>73.097044714500313</c:v>
                </c:pt>
                <c:pt idx="4987">
                  <c:v>72.230686783792848</c:v>
                </c:pt>
                <c:pt idx="4988">
                  <c:v>70.548971762373185</c:v>
                </c:pt>
                <c:pt idx="4989">
                  <c:v>68.57293233404711</c:v>
                </c:pt>
                <c:pt idx="4990">
                  <c:v>65.378557743591969</c:v>
                </c:pt>
                <c:pt idx="4991">
                  <c:v>62.169036527320308</c:v>
                </c:pt>
                <c:pt idx="4992">
                  <c:v>61.008435141395587</c:v>
                </c:pt>
                <c:pt idx="4993">
                  <c:v>58.487158052968333</c:v>
                </c:pt>
                <c:pt idx="4994">
                  <c:v>57.544651867655148</c:v>
                </c:pt>
                <c:pt idx="4995">
                  <c:v>56.819854369674218</c:v>
                </c:pt>
                <c:pt idx="4996">
                  <c:v>57.146836252100627</c:v>
                </c:pt>
                <c:pt idx="4997">
                  <c:v>57.242330675522446</c:v>
                </c:pt>
                <c:pt idx="4998">
                  <c:v>58.283459581823273</c:v>
                </c:pt>
                <c:pt idx="4999">
                  <c:v>61.023198403552477</c:v>
                </c:pt>
                <c:pt idx="5000">
                  <c:v>64.722598361362145</c:v>
                </c:pt>
                <c:pt idx="5001">
                  <c:v>68.526703401121594</c:v>
                </c:pt>
                <c:pt idx="5002">
                  <c:v>71.17054257732832</c:v>
                </c:pt>
                <c:pt idx="5003">
                  <c:v>73.261488813644689</c:v>
                </c:pt>
                <c:pt idx="5004">
                  <c:v>71.299062427198507</c:v>
                </c:pt>
                <c:pt idx="5005">
                  <c:v>71.129024390465787</c:v>
                </c:pt>
                <c:pt idx="5006">
                  <c:v>74.290656821240773</c:v>
                </c:pt>
                <c:pt idx="5007">
                  <c:v>73.958715700086927</c:v>
                </c:pt>
                <c:pt idx="5008">
                  <c:v>73.852418152071735</c:v>
                </c:pt>
                <c:pt idx="5009">
                  <c:v>73.034671405152864</c:v>
                </c:pt>
                <c:pt idx="5010">
                  <c:v>71.042200909258653</c:v>
                </c:pt>
                <c:pt idx="5011">
                  <c:v>69.809186459003755</c:v>
                </c:pt>
                <c:pt idx="5012">
                  <c:v>68.94049535311315</c:v>
                </c:pt>
                <c:pt idx="5013">
                  <c:v>66.511185794966181</c:v>
                </c:pt>
                <c:pt idx="5014">
                  <c:v>64.114896144867288</c:v>
                </c:pt>
                <c:pt idx="5015">
                  <c:v>61.481535452120724</c:v>
                </c:pt>
                <c:pt idx="5016">
                  <c:v>59.645030440971226</c:v>
                </c:pt>
                <c:pt idx="5017">
                  <c:v>57.128583028567107</c:v>
                </c:pt>
                <c:pt idx="5018">
                  <c:v>56.125111035074617</c:v>
                </c:pt>
                <c:pt idx="5019">
                  <c:v>56.482211012705875</c:v>
                </c:pt>
                <c:pt idx="5020">
                  <c:v>55.749442440617429</c:v>
                </c:pt>
                <c:pt idx="5021">
                  <c:v>55.846963065455171</c:v>
                </c:pt>
                <c:pt idx="5022">
                  <c:v>56.139968012052151</c:v>
                </c:pt>
                <c:pt idx="5023">
                  <c:v>57.371801784258736</c:v>
                </c:pt>
                <c:pt idx="5024">
                  <c:v>57.446404064538314</c:v>
                </c:pt>
                <c:pt idx="5025">
                  <c:v>58.796843272957418</c:v>
                </c:pt>
                <c:pt idx="5026">
                  <c:v>61.252146514566441</c:v>
                </c:pt>
                <c:pt idx="5027">
                  <c:v>62.591427685353658</c:v>
                </c:pt>
                <c:pt idx="5028">
                  <c:v>62.672101908001139</c:v>
                </c:pt>
                <c:pt idx="5029">
                  <c:v>61.953522230889767</c:v>
                </c:pt>
                <c:pt idx="5030">
                  <c:v>63.209680461899069</c:v>
                </c:pt>
                <c:pt idx="5031">
                  <c:v>62.449639193094683</c:v>
                </c:pt>
                <c:pt idx="5032">
                  <c:v>61.951239733470196</c:v>
                </c:pt>
                <c:pt idx="5033">
                  <c:v>61.27012651920424</c:v>
                </c:pt>
                <c:pt idx="5034">
                  <c:v>60.7633890780195</c:v>
                </c:pt>
                <c:pt idx="5035">
                  <c:v>60.814468279702488</c:v>
                </c:pt>
                <c:pt idx="5036">
                  <c:v>61.323661217073841</c:v>
                </c:pt>
                <c:pt idx="5037">
                  <c:v>59.756083248932612</c:v>
                </c:pt>
                <c:pt idx="5038">
                  <c:v>58.513776168218179</c:v>
                </c:pt>
                <c:pt idx="5039">
                  <c:v>56.469191669074029</c:v>
                </c:pt>
                <c:pt idx="5040">
                  <c:v>54.947384911699757</c:v>
                </c:pt>
                <c:pt idx="5041">
                  <c:v>52.009961300301391</c:v>
                </c:pt>
                <c:pt idx="5042">
                  <c:v>50.89930424891562</c:v>
                </c:pt>
                <c:pt idx="5043">
                  <c:v>51.064724854390143</c:v>
                </c:pt>
                <c:pt idx="5044">
                  <c:v>50.272924843620444</c:v>
                </c:pt>
                <c:pt idx="5045">
                  <c:v>50.468910969081115</c:v>
                </c:pt>
                <c:pt idx="5046">
                  <c:v>50.90052530634005</c:v>
                </c:pt>
                <c:pt idx="5047">
                  <c:v>52.144845642503419</c:v>
                </c:pt>
                <c:pt idx="5048">
                  <c:v>51.968182254628374</c:v>
                </c:pt>
                <c:pt idx="5049">
                  <c:v>53.245108674378457</c:v>
                </c:pt>
                <c:pt idx="5050">
                  <c:v>54.402217784693534</c:v>
                </c:pt>
                <c:pt idx="5051">
                  <c:v>56.163730863776109</c:v>
                </c:pt>
                <c:pt idx="5052">
                  <c:v>56.225737886907574</c:v>
                </c:pt>
                <c:pt idx="5053">
                  <c:v>57.267089117160232</c:v>
                </c:pt>
                <c:pt idx="5054">
                  <c:v>57.725954172487327</c:v>
                </c:pt>
                <c:pt idx="5055">
                  <c:v>58.168467140140265</c:v>
                </c:pt>
                <c:pt idx="5056">
                  <c:v>58.828840525373877</c:v>
                </c:pt>
                <c:pt idx="5057">
                  <c:v>59.494469432779987</c:v>
                </c:pt>
                <c:pt idx="5058">
                  <c:v>60.289902875251805</c:v>
                </c:pt>
                <c:pt idx="5059">
                  <c:v>60.76799821703024</c:v>
                </c:pt>
                <c:pt idx="5060">
                  <c:v>61.877258619192595</c:v>
                </c:pt>
                <c:pt idx="5061">
                  <c:v>60.811411098082999</c:v>
                </c:pt>
                <c:pt idx="5062">
                  <c:v>58.408976628994125</c:v>
                </c:pt>
                <c:pt idx="5063">
                  <c:v>57.029776700311679</c:v>
                </c:pt>
                <c:pt idx="5064">
                  <c:v>53.653633083519679</c:v>
                </c:pt>
                <c:pt idx="5065">
                  <c:v>52.431404096553003</c:v>
                </c:pt>
                <c:pt idx="5066">
                  <c:v>52.000276117939698</c:v>
                </c:pt>
                <c:pt idx="5067">
                  <c:v>51.78189583028589</c:v>
                </c:pt>
                <c:pt idx="5068">
                  <c:v>51.627317344887693</c:v>
                </c:pt>
                <c:pt idx="5069">
                  <c:v>51.572422526513328</c:v>
                </c:pt>
                <c:pt idx="5070">
                  <c:v>53.406727534417726</c:v>
                </c:pt>
                <c:pt idx="5071">
                  <c:v>56.24975102126583</c:v>
                </c:pt>
                <c:pt idx="5072">
                  <c:v>58.458393572960212</c:v>
                </c:pt>
                <c:pt idx="5073">
                  <c:v>61.927345497757734</c:v>
                </c:pt>
                <c:pt idx="5074">
                  <c:v>64.34545651060877</c:v>
                </c:pt>
                <c:pt idx="5075">
                  <c:v>65.172818767434521</c:v>
                </c:pt>
                <c:pt idx="5076">
                  <c:v>64.067148731633239</c:v>
                </c:pt>
                <c:pt idx="5077">
                  <c:v>63.863585037540282</c:v>
                </c:pt>
                <c:pt idx="5078">
                  <c:v>65.655679850382128</c:v>
                </c:pt>
                <c:pt idx="5079">
                  <c:v>65.119129072520522</c:v>
                </c:pt>
                <c:pt idx="5080">
                  <c:v>64.792331381223391</c:v>
                </c:pt>
                <c:pt idx="5081">
                  <c:v>64.427084520505275</c:v>
                </c:pt>
                <c:pt idx="5082">
                  <c:v>63.359061657732859</c:v>
                </c:pt>
                <c:pt idx="5083">
                  <c:v>62.612123308595791</c:v>
                </c:pt>
                <c:pt idx="5084">
                  <c:v>63.046606996806936</c:v>
                </c:pt>
                <c:pt idx="5085">
                  <c:v>60.828045192879529</c:v>
                </c:pt>
                <c:pt idx="5086">
                  <c:v>59.171670752302276</c:v>
                </c:pt>
                <c:pt idx="5087">
                  <c:v>57.378076571019541</c:v>
                </c:pt>
                <c:pt idx="5088">
                  <c:v>55.269439921326338</c:v>
                </c:pt>
                <c:pt idx="5089">
                  <c:v>53.310396341510156</c:v>
                </c:pt>
                <c:pt idx="5090">
                  <c:v>51.786392634547028</c:v>
                </c:pt>
                <c:pt idx="5091">
                  <c:v>51.853496599836468</c:v>
                </c:pt>
                <c:pt idx="5092">
                  <c:v>51.239655176695003</c:v>
                </c:pt>
                <c:pt idx="5093">
                  <c:v>51.595047829168898</c:v>
                </c:pt>
                <c:pt idx="5094">
                  <c:v>52.597041265145272</c:v>
                </c:pt>
                <c:pt idx="5095">
                  <c:v>54.458157857573873</c:v>
                </c:pt>
                <c:pt idx="5096">
                  <c:v>57.241244206253754</c:v>
                </c:pt>
                <c:pt idx="5097">
                  <c:v>60.779441529590635</c:v>
                </c:pt>
                <c:pt idx="5098">
                  <c:v>63.174509564667268</c:v>
                </c:pt>
                <c:pt idx="5099">
                  <c:v>64.182341182243377</c:v>
                </c:pt>
                <c:pt idx="5100">
                  <c:v>63.798637730345824</c:v>
                </c:pt>
                <c:pt idx="5101">
                  <c:v>63.397532776507525</c:v>
                </c:pt>
                <c:pt idx="5102">
                  <c:v>66.265395135449836</c:v>
                </c:pt>
                <c:pt idx="5103">
                  <c:v>66.676716176503177</c:v>
                </c:pt>
                <c:pt idx="5104">
                  <c:v>66.957899502635769</c:v>
                </c:pt>
                <c:pt idx="5105">
                  <c:v>67.312522001392097</c:v>
                </c:pt>
                <c:pt idx="5106">
                  <c:v>66.883066512213816</c:v>
                </c:pt>
                <c:pt idx="5107">
                  <c:v>66.603340136681496</c:v>
                </c:pt>
                <c:pt idx="5108">
                  <c:v>66.326656265419984</c:v>
                </c:pt>
                <c:pt idx="5109">
                  <c:v>64.463882409411568</c:v>
                </c:pt>
                <c:pt idx="5110">
                  <c:v>61.558280027300469</c:v>
                </c:pt>
                <c:pt idx="5111">
                  <c:v>59.018572058812502</c:v>
                </c:pt>
                <c:pt idx="5112">
                  <c:v>56.432069417833453</c:v>
                </c:pt>
                <c:pt idx="5113">
                  <c:v>55.104608882623168</c:v>
                </c:pt>
                <c:pt idx="5114">
                  <c:v>53.213707155644144</c:v>
                </c:pt>
                <c:pt idx="5115">
                  <c:v>53.899333882913417</c:v>
                </c:pt>
                <c:pt idx="5116">
                  <c:v>54.06525237779303</c:v>
                </c:pt>
                <c:pt idx="5117">
                  <c:v>54.627712741848455</c:v>
                </c:pt>
                <c:pt idx="5118">
                  <c:v>54.805874418323683</c:v>
                </c:pt>
                <c:pt idx="5119">
                  <c:v>57.354080975739365</c:v>
                </c:pt>
                <c:pt idx="5120">
                  <c:v>58.680421009020719</c:v>
                </c:pt>
                <c:pt idx="5121">
                  <c:v>62.883539573368083</c:v>
                </c:pt>
                <c:pt idx="5122">
                  <c:v>65.133933273671644</c:v>
                </c:pt>
                <c:pt idx="5123">
                  <c:v>66.829169720213358</c:v>
                </c:pt>
                <c:pt idx="5124">
                  <c:v>66.161784657434183</c:v>
                </c:pt>
                <c:pt idx="5125">
                  <c:v>66.715937873473081</c:v>
                </c:pt>
                <c:pt idx="5126">
                  <c:v>68.399157070594626</c:v>
                </c:pt>
                <c:pt idx="5127">
                  <c:v>68.523247381492524</c:v>
                </c:pt>
                <c:pt idx="5128">
                  <c:v>69.171305234791902</c:v>
                </c:pt>
                <c:pt idx="5129">
                  <c:v>69.513658748911027</c:v>
                </c:pt>
                <c:pt idx="5130">
                  <c:v>68.345736370166719</c:v>
                </c:pt>
                <c:pt idx="5131">
                  <c:v>67.416832560654655</c:v>
                </c:pt>
                <c:pt idx="5132">
                  <c:v>67.585479681724209</c:v>
                </c:pt>
                <c:pt idx="5133">
                  <c:v>65.144516385515772</c:v>
                </c:pt>
                <c:pt idx="5134">
                  <c:v>62.26561812609939</c:v>
                </c:pt>
                <c:pt idx="5135">
                  <c:v>59.571874815934891</c:v>
                </c:pt>
                <c:pt idx="5136">
                  <c:v>57.999256439186581</c:v>
                </c:pt>
                <c:pt idx="5137">
                  <c:v>55.847413848955249</c:v>
                </c:pt>
                <c:pt idx="5138">
                  <c:v>54.509378399195</c:v>
                </c:pt>
                <c:pt idx="5139">
                  <c:v>53.803684091725451</c:v>
                </c:pt>
                <c:pt idx="5140">
                  <c:v>53.816384623747759</c:v>
                </c:pt>
                <c:pt idx="5141">
                  <c:v>54.46364072611923</c:v>
                </c:pt>
                <c:pt idx="5142">
                  <c:v>55.8759181489676</c:v>
                </c:pt>
                <c:pt idx="5143">
                  <c:v>57.850710100641663</c:v>
                </c:pt>
                <c:pt idx="5144">
                  <c:v>61.417702422366411</c:v>
                </c:pt>
                <c:pt idx="5145">
                  <c:v>63.61166522127008</c:v>
                </c:pt>
                <c:pt idx="5146">
                  <c:v>65.91101616956567</c:v>
                </c:pt>
                <c:pt idx="5147">
                  <c:v>67.871481770316635</c:v>
                </c:pt>
                <c:pt idx="5148">
                  <c:v>66.842544285986861</c:v>
                </c:pt>
                <c:pt idx="5149">
                  <c:v>67.103825787975296</c:v>
                </c:pt>
                <c:pt idx="5150">
                  <c:v>69.946197252044456</c:v>
                </c:pt>
                <c:pt idx="5151">
                  <c:v>69.858164241141921</c:v>
                </c:pt>
                <c:pt idx="5152">
                  <c:v>70.223439646424254</c:v>
                </c:pt>
                <c:pt idx="5153">
                  <c:v>70.163548901001533</c:v>
                </c:pt>
                <c:pt idx="5154">
                  <c:v>69.568373261158399</c:v>
                </c:pt>
                <c:pt idx="5155">
                  <c:v>68.086405543372308</c:v>
                </c:pt>
                <c:pt idx="5156">
                  <c:v>67.739593140634284</c:v>
                </c:pt>
                <c:pt idx="5157">
                  <c:v>65.521883519934093</c:v>
                </c:pt>
                <c:pt idx="5158">
                  <c:v>62.732958957329984</c:v>
                </c:pt>
                <c:pt idx="5159">
                  <c:v>60.274970124567808</c:v>
                </c:pt>
                <c:pt idx="5160">
                  <c:v>58.018196767695777</c:v>
                </c:pt>
                <c:pt idx="5161">
                  <c:v>56.283632824036637</c:v>
                </c:pt>
                <c:pt idx="5162">
                  <c:v>54.959135321264561</c:v>
                </c:pt>
                <c:pt idx="5163">
                  <c:v>54.654670449328385</c:v>
                </c:pt>
                <c:pt idx="5164">
                  <c:v>54.431370872003207</c:v>
                </c:pt>
                <c:pt idx="5165">
                  <c:v>54.703603069072813</c:v>
                </c:pt>
                <c:pt idx="5166">
                  <c:v>55.712650658013445</c:v>
                </c:pt>
                <c:pt idx="5167">
                  <c:v>57.696922607159621</c:v>
                </c:pt>
                <c:pt idx="5168">
                  <c:v>61.285458418011082</c:v>
                </c:pt>
                <c:pt idx="5169">
                  <c:v>64.608251928078587</c:v>
                </c:pt>
                <c:pt idx="5170">
                  <c:v>67.682130397380561</c:v>
                </c:pt>
                <c:pt idx="5171">
                  <c:v>69.721870793667861</c:v>
                </c:pt>
                <c:pt idx="5172">
                  <c:v>68.833160288272012</c:v>
                </c:pt>
                <c:pt idx="5173">
                  <c:v>69.37342430907573</c:v>
                </c:pt>
                <c:pt idx="5174">
                  <c:v>71.597420617007799</c:v>
                </c:pt>
                <c:pt idx="5175">
                  <c:v>71.988584090460506</c:v>
                </c:pt>
                <c:pt idx="5176">
                  <c:v>72.373031027343217</c:v>
                </c:pt>
                <c:pt idx="5177">
                  <c:v>72.981223701635855</c:v>
                </c:pt>
                <c:pt idx="5178">
                  <c:v>71.660429393933441</c:v>
                </c:pt>
                <c:pt idx="5179">
                  <c:v>70.736221101598716</c:v>
                </c:pt>
                <c:pt idx="5180">
                  <c:v>70.658578533297629</c:v>
                </c:pt>
                <c:pt idx="5181">
                  <c:v>68.444979270248567</c:v>
                </c:pt>
                <c:pt idx="5182">
                  <c:v>65.081682027615429</c:v>
                </c:pt>
                <c:pt idx="5183">
                  <c:v>61.253141736788947</c:v>
                </c:pt>
                <c:pt idx="5184">
                  <c:v>59.573300875413373</c:v>
                </c:pt>
                <c:pt idx="5185">
                  <c:v>57.230726753574281</c:v>
                </c:pt>
                <c:pt idx="5186">
                  <c:v>55.91761436206891</c:v>
                </c:pt>
                <c:pt idx="5187">
                  <c:v>54.664783726413269</c:v>
                </c:pt>
                <c:pt idx="5188">
                  <c:v>53.926682258382534</c:v>
                </c:pt>
                <c:pt idx="5189">
                  <c:v>54.806670218510988</c:v>
                </c:pt>
                <c:pt idx="5190">
                  <c:v>55.109251929036681</c:v>
                </c:pt>
                <c:pt idx="5191">
                  <c:v>55.946326993560028</c:v>
                </c:pt>
                <c:pt idx="5192">
                  <c:v>58.032163581154855</c:v>
                </c:pt>
                <c:pt idx="5193">
                  <c:v>61.153947912387046</c:v>
                </c:pt>
                <c:pt idx="5194">
                  <c:v>65.17380850257112</c:v>
                </c:pt>
                <c:pt idx="5195">
                  <c:v>67.16759494449424</c:v>
                </c:pt>
                <c:pt idx="5196">
                  <c:v>67.413823469827634</c:v>
                </c:pt>
                <c:pt idx="5197">
                  <c:v>67.249073446452513</c:v>
                </c:pt>
                <c:pt idx="5198">
                  <c:v>68.829519119900013</c:v>
                </c:pt>
                <c:pt idx="5199">
                  <c:v>68.242081439886462</c:v>
                </c:pt>
                <c:pt idx="5200">
                  <c:v>68.691344607058028</c:v>
                </c:pt>
                <c:pt idx="5201">
                  <c:v>68.173224955731527</c:v>
                </c:pt>
                <c:pt idx="5202">
                  <c:v>67.847882364456353</c:v>
                </c:pt>
                <c:pt idx="5203">
                  <c:v>68.117756845977496</c:v>
                </c:pt>
                <c:pt idx="5204">
                  <c:v>68.748838238403096</c:v>
                </c:pt>
                <c:pt idx="5205">
                  <c:v>67.514542308130004</c:v>
                </c:pt>
                <c:pt idx="5206">
                  <c:v>64.873551983074151</c:v>
                </c:pt>
                <c:pt idx="5207">
                  <c:v>62.433113055096698</c:v>
                </c:pt>
                <c:pt idx="5208">
                  <c:v>59.612139697631875</c:v>
                </c:pt>
                <c:pt idx="5209">
                  <c:v>57.065572031351572</c:v>
                </c:pt>
                <c:pt idx="5210">
                  <c:v>56.278363369999546</c:v>
                </c:pt>
                <c:pt idx="5211">
                  <c:v>55.293990528474708</c:v>
                </c:pt>
                <c:pt idx="5212">
                  <c:v>54.650122100602715</c:v>
                </c:pt>
                <c:pt idx="5213">
                  <c:v>54.783605814635941</c:v>
                </c:pt>
                <c:pt idx="5214">
                  <c:v>55.183160537413954</c:v>
                </c:pt>
                <c:pt idx="5215">
                  <c:v>55.400091801043914</c:v>
                </c:pt>
                <c:pt idx="5216">
                  <c:v>56.759619226780693</c:v>
                </c:pt>
                <c:pt idx="5217">
                  <c:v>58.432114801445742</c:v>
                </c:pt>
                <c:pt idx="5218">
                  <c:v>61.07066590671684</c:v>
                </c:pt>
                <c:pt idx="5219">
                  <c:v>62.658514142879376</c:v>
                </c:pt>
                <c:pt idx="5220">
                  <c:v>62.692840316775239</c:v>
                </c:pt>
                <c:pt idx="5221">
                  <c:v>63.510914632215943</c:v>
                </c:pt>
                <c:pt idx="5222">
                  <c:v>64.514712281023222</c:v>
                </c:pt>
                <c:pt idx="5223">
                  <c:v>64.977698049966946</c:v>
                </c:pt>
                <c:pt idx="5224">
                  <c:v>65.562661118895804</c:v>
                </c:pt>
                <c:pt idx="5225">
                  <c:v>66.688618872904087</c:v>
                </c:pt>
                <c:pt idx="5226">
                  <c:v>67.336844364152256</c:v>
                </c:pt>
                <c:pt idx="5227">
                  <c:v>67.941347348960363</c:v>
                </c:pt>
                <c:pt idx="5228">
                  <c:v>69.015454239427569</c:v>
                </c:pt>
                <c:pt idx="5229">
                  <c:v>67.846416969077382</c:v>
                </c:pt>
                <c:pt idx="5230">
                  <c:v>65.472665103018272</c:v>
                </c:pt>
                <c:pt idx="5231">
                  <c:v>62.421113931646566</c:v>
                </c:pt>
                <c:pt idx="5232">
                  <c:v>58.464676559035482</c:v>
                </c:pt>
                <c:pt idx="5233">
                  <c:v>56.095712844123518</c:v>
                </c:pt>
                <c:pt idx="5234">
                  <c:v>54.574671184711121</c:v>
                </c:pt>
                <c:pt idx="5235">
                  <c:v>55.201797836756526</c:v>
                </c:pt>
                <c:pt idx="5236">
                  <c:v>54.561108975146404</c:v>
                </c:pt>
                <c:pt idx="5237">
                  <c:v>55.332853212243776</c:v>
                </c:pt>
                <c:pt idx="5238">
                  <c:v>57.102381940935707</c:v>
                </c:pt>
                <c:pt idx="5239">
                  <c:v>62.00803016829353</c:v>
                </c:pt>
                <c:pt idx="5240">
                  <c:v>66.932501336685689</c:v>
                </c:pt>
                <c:pt idx="5241">
                  <c:v>71.780872924115968</c:v>
                </c:pt>
                <c:pt idx="5242">
                  <c:v>75.613383802414575</c:v>
                </c:pt>
                <c:pt idx="5243">
                  <c:v>78.053789744237818</c:v>
                </c:pt>
                <c:pt idx="5244">
                  <c:v>77.151574768936513</c:v>
                </c:pt>
                <c:pt idx="5245">
                  <c:v>76.797616346971594</c:v>
                </c:pt>
                <c:pt idx="5246">
                  <c:v>79.960817815611904</c:v>
                </c:pt>
                <c:pt idx="5247">
                  <c:v>79.613901030964342</c:v>
                </c:pt>
                <c:pt idx="5248">
                  <c:v>80.180782241728778</c:v>
                </c:pt>
                <c:pt idx="5249">
                  <c:v>79.568639081769803</c:v>
                </c:pt>
                <c:pt idx="5250">
                  <c:v>77.12004331475589</c:v>
                </c:pt>
                <c:pt idx="5251">
                  <c:v>75.314301301106298</c:v>
                </c:pt>
                <c:pt idx="5252">
                  <c:v>74.738740299292061</c:v>
                </c:pt>
                <c:pt idx="5253">
                  <c:v>71.733178658440224</c:v>
                </c:pt>
                <c:pt idx="5254">
                  <c:v>68.341265830581605</c:v>
                </c:pt>
                <c:pt idx="5255">
                  <c:v>64.449986681594581</c:v>
                </c:pt>
                <c:pt idx="5256">
                  <c:v>61.035223852287075</c:v>
                </c:pt>
                <c:pt idx="5257">
                  <c:v>57.393467596409238</c:v>
                </c:pt>
                <c:pt idx="5258">
                  <c:v>57.218549172555157</c:v>
                </c:pt>
                <c:pt idx="5259">
                  <c:v>56.852792772475858</c:v>
                </c:pt>
                <c:pt idx="5260">
                  <c:v>56.821667771757745</c:v>
                </c:pt>
                <c:pt idx="5261">
                  <c:v>57.364865819811165</c:v>
                </c:pt>
                <c:pt idx="5262">
                  <c:v>57.978530112708917</c:v>
                </c:pt>
                <c:pt idx="5263">
                  <c:v>61.070687670204585</c:v>
                </c:pt>
                <c:pt idx="5264">
                  <c:v>65.88312483624081</c:v>
                </c:pt>
                <c:pt idx="5265">
                  <c:v>72.59302757897413</c:v>
                </c:pt>
                <c:pt idx="5266">
                  <c:v>74.883802316077535</c:v>
                </c:pt>
                <c:pt idx="5267">
                  <c:v>77.04691376650932</c:v>
                </c:pt>
                <c:pt idx="5268">
                  <c:v>75.368463453105576</c:v>
                </c:pt>
                <c:pt idx="5269">
                  <c:v>75.369525137554817</c:v>
                </c:pt>
                <c:pt idx="5270">
                  <c:v>78.863884905453176</c:v>
                </c:pt>
                <c:pt idx="5271">
                  <c:v>78.317014768611912</c:v>
                </c:pt>
                <c:pt idx="5272">
                  <c:v>77.527008306614604</c:v>
                </c:pt>
                <c:pt idx="5273">
                  <c:v>76.819289000807061</c:v>
                </c:pt>
                <c:pt idx="5274">
                  <c:v>75.372783927154629</c:v>
                </c:pt>
                <c:pt idx="5275">
                  <c:v>74.216695007727154</c:v>
                </c:pt>
                <c:pt idx="5276">
                  <c:v>73.46508839097622</c:v>
                </c:pt>
                <c:pt idx="5277">
                  <c:v>70.188246985704723</c:v>
                </c:pt>
                <c:pt idx="5278">
                  <c:v>67.011103056084451</c:v>
                </c:pt>
                <c:pt idx="5279">
                  <c:v>63.847456815293128</c:v>
                </c:pt>
                <c:pt idx="5280">
                  <c:v>61.086839260043376</c:v>
                </c:pt>
                <c:pt idx="5281">
                  <c:v>58.281304463183162</c:v>
                </c:pt>
                <c:pt idx="5282">
                  <c:v>57.6473400303746</c:v>
                </c:pt>
                <c:pt idx="5283">
                  <c:v>57.220327154044696</c:v>
                </c:pt>
                <c:pt idx="5284">
                  <c:v>56.95637716966116</c:v>
                </c:pt>
                <c:pt idx="5285">
                  <c:v>57.415475216028995</c:v>
                </c:pt>
                <c:pt idx="5286">
                  <c:v>58.920163305890391</c:v>
                </c:pt>
                <c:pt idx="5287">
                  <c:v>61.443238445288479</c:v>
                </c:pt>
                <c:pt idx="5288">
                  <c:v>66.924861466597378</c:v>
                </c:pt>
                <c:pt idx="5289">
                  <c:v>71.658981693194278</c:v>
                </c:pt>
                <c:pt idx="5290">
                  <c:v>73.853182539904523</c:v>
                </c:pt>
                <c:pt idx="5291">
                  <c:v>75.435613352536478</c:v>
                </c:pt>
                <c:pt idx="5292">
                  <c:v>73.786433452298667</c:v>
                </c:pt>
                <c:pt idx="5293">
                  <c:v>73.340705040196013</c:v>
                </c:pt>
                <c:pt idx="5294">
                  <c:v>76.272537425224485</c:v>
                </c:pt>
                <c:pt idx="5295">
                  <c:v>76.053517105165369</c:v>
                </c:pt>
                <c:pt idx="5296">
                  <c:v>76.038308516290058</c:v>
                </c:pt>
                <c:pt idx="5297">
                  <c:v>75.401474483024444</c:v>
                </c:pt>
                <c:pt idx="5298">
                  <c:v>73.04952603961344</c:v>
                </c:pt>
                <c:pt idx="5299">
                  <c:v>71.269830917592685</c:v>
                </c:pt>
                <c:pt idx="5300">
                  <c:v>71.010838694100286</c:v>
                </c:pt>
                <c:pt idx="5301">
                  <c:v>68.854618510387212</c:v>
                </c:pt>
                <c:pt idx="5302">
                  <c:v>66.046971382439139</c:v>
                </c:pt>
                <c:pt idx="5303">
                  <c:v>62.41607494228758</c:v>
                </c:pt>
                <c:pt idx="5304">
                  <c:v>59.919643042366168</c:v>
                </c:pt>
                <c:pt idx="5305">
                  <c:v>56.977208431605661</c:v>
                </c:pt>
                <c:pt idx="5306">
                  <c:v>57.077248364246806</c:v>
                </c:pt>
                <c:pt idx="5307">
                  <c:v>56.760133668356119</c:v>
                </c:pt>
                <c:pt idx="5308">
                  <c:v>56.178588518558257</c:v>
                </c:pt>
                <c:pt idx="5309">
                  <c:v>56.630350865463768</c:v>
                </c:pt>
                <c:pt idx="5310">
                  <c:v>58.762362470718628</c:v>
                </c:pt>
                <c:pt idx="5311">
                  <c:v>61.399652132118192</c:v>
                </c:pt>
                <c:pt idx="5312">
                  <c:v>65.650721381382112</c:v>
                </c:pt>
                <c:pt idx="5313">
                  <c:v>71.253356444266018</c:v>
                </c:pt>
                <c:pt idx="5314">
                  <c:v>72.896623407419767</c:v>
                </c:pt>
                <c:pt idx="5315">
                  <c:v>74.313307186504588</c:v>
                </c:pt>
                <c:pt idx="5316">
                  <c:v>72.96209304741113</c:v>
                </c:pt>
                <c:pt idx="5317">
                  <c:v>72.081003113359841</c:v>
                </c:pt>
                <c:pt idx="5318">
                  <c:v>75.402527227725884</c:v>
                </c:pt>
                <c:pt idx="5319">
                  <c:v>74.610000592234357</c:v>
                </c:pt>
                <c:pt idx="5320">
                  <c:v>74.651480369495701</c:v>
                </c:pt>
                <c:pt idx="5321">
                  <c:v>74.31530465749033</c:v>
                </c:pt>
                <c:pt idx="5322">
                  <c:v>73.389683067798416</c:v>
                </c:pt>
                <c:pt idx="5323">
                  <c:v>71.359580871204997</c:v>
                </c:pt>
                <c:pt idx="5324">
                  <c:v>70.795753511625207</c:v>
                </c:pt>
                <c:pt idx="5325">
                  <c:v>68.244513940213338</c:v>
                </c:pt>
                <c:pt idx="5326">
                  <c:v>65.069564158050781</c:v>
                </c:pt>
                <c:pt idx="5327">
                  <c:v>62.080482907931561</c:v>
                </c:pt>
                <c:pt idx="5328">
                  <c:v>59.744206446485968</c:v>
                </c:pt>
                <c:pt idx="5329">
                  <c:v>58.243186561420302</c:v>
                </c:pt>
                <c:pt idx="5330">
                  <c:v>57.237042324777761</c:v>
                </c:pt>
                <c:pt idx="5331">
                  <c:v>57.310808727526073</c:v>
                </c:pt>
                <c:pt idx="5332">
                  <c:v>57.646267340439209</c:v>
                </c:pt>
                <c:pt idx="5333">
                  <c:v>57.889028532564396</c:v>
                </c:pt>
                <c:pt idx="5334">
                  <c:v>59.193948170480354</c:v>
                </c:pt>
                <c:pt idx="5335">
                  <c:v>62.127221041821016</c:v>
                </c:pt>
                <c:pt idx="5336">
                  <c:v>64.198010142877081</c:v>
                </c:pt>
                <c:pt idx="5337">
                  <c:v>70.240741702004371</c:v>
                </c:pt>
                <c:pt idx="5338">
                  <c:v>72.802155927678086</c:v>
                </c:pt>
                <c:pt idx="5339">
                  <c:v>74.571227677675225</c:v>
                </c:pt>
                <c:pt idx="5340">
                  <c:v>72.786619152074707</c:v>
                </c:pt>
                <c:pt idx="5341">
                  <c:v>72.549775921474861</c:v>
                </c:pt>
                <c:pt idx="5342">
                  <c:v>75.959881091669232</c:v>
                </c:pt>
                <c:pt idx="5343">
                  <c:v>75.456669774908733</c:v>
                </c:pt>
                <c:pt idx="5344">
                  <c:v>75.735577569554053</c:v>
                </c:pt>
                <c:pt idx="5345">
                  <c:v>74.606067924445057</c:v>
                </c:pt>
                <c:pt idx="5346">
                  <c:v>72.072527645549343</c:v>
                </c:pt>
                <c:pt idx="5347">
                  <c:v>70.767020906616196</c:v>
                </c:pt>
                <c:pt idx="5348">
                  <c:v>69.738300320770975</c:v>
                </c:pt>
                <c:pt idx="5349">
                  <c:v>67.716577104330369</c:v>
                </c:pt>
                <c:pt idx="5350">
                  <c:v>64.473881598142071</c:v>
                </c:pt>
                <c:pt idx="5351">
                  <c:v>61.308470938014203</c:v>
                </c:pt>
                <c:pt idx="5352">
                  <c:v>58.980354831905892</c:v>
                </c:pt>
                <c:pt idx="5353">
                  <c:v>56.955268443955916</c:v>
                </c:pt>
                <c:pt idx="5354">
                  <c:v>55.872036714519403</c:v>
                </c:pt>
                <c:pt idx="5355">
                  <c:v>55.798060008497103</c:v>
                </c:pt>
                <c:pt idx="5356">
                  <c:v>55.388805521972131</c:v>
                </c:pt>
                <c:pt idx="5357">
                  <c:v>55.869560408418167</c:v>
                </c:pt>
                <c:pt idx="5358">
                  <c:v>56.475653327878334</c:v>
                </c:pt>
                <c:pt idx="5359">
                  <c:v>57.458112487592665</c:v>
                </c:pt>
                <c:pt idx="5360">
                  <c:v>58.173834066722513</c:v>
                </c:pt>
                <c:pt idx="5361">
                  <c:v>59.398933178409415</c:v>
                </c:pt>
                <c:pt idx="5362">
                  <c:v>62.082704552437313</c:v>
                </c:pt>
                <c:pt idx="5363">
                  <c:v>64.031420728510938</c:v>
                </c:pt>
                <c:pt idx="5364">
                  <c:v>63.504625417611315</c:v>
                </c:pt>
                <c:pt idx="5365">
                  <c:v>63.337344551632775</c:v>
                </c:pt>
                <c:pt idx="5366">
                  <c:v>65.301824822408889</c:v>
                </c:pt>
                <c:pt idx="5367">
                  <c:v>64.870942226235911</c:v>
                </c:pt>
                <c:pt idx="5368">
                  <c:v>64.422468847902579</c:v>
                </c:pt>
                <c:pt idx="5369">
                  <c:v>63.074300605133438</c:v>
                </c:pt>
                <c:pt idx="5370">
                  <c:v>61.876061174824052</c:v>
                </c:pt>
                <c:pt idx="5371">
                  <c:v>61.742553877029025</c:v>
                </c:pt>
                <c:pt idx="5372">
                  <c:v>62.451407680269021</c:v>
                </c:pt>
                <c:pt idx="5373">
                  <c:v>61.355324304747811</c:v>
                </c:pt>
                <c:pt idx="5374">
                  <c:v>59.482306555373157</c:v>
                </c:pt>
                <c:pt idx="5375">
                  <c:v>56.951234662063165</c:v>
                </c:pt>
                <c:pt idx="5376">
                  <c:v>55.582854723288143</c:v>
                </c:pt>
                <c:pt idx="5377">
                  <c:v>54.193374093721921</c:v>
                </c:pt>
                <c:pt idx="5378">
                  <c:v>53.664787853345466</c:v>
                </c:pt>
                <c:pt idx="5379">
                  <c:v>53.23452744139658</c:v>
                </c:pt>
                <c:pt idx="5380">
                  <c:v>52.943778233584212</c:v>
                </c:pt>
                <c:pt idx="5381">
                  <c:v>53.043567572467651</c:v>
                </c:pt>
                <c:pt idx="5382">
                  <c:v>52.73969568764025</c:v>
                </c:pt>
                <c:pt idx="5383">
                  <c:v>52.778760812755941</c:v>
                </c:pt>
                <c:pt idx="5384">
                  <c:v>53.765116761061591</c:v>
                </c:pt>
                <c:pt idx="5385">
                  <c:v>53.910808083565158</c:v>
                </c:pt>
                <c:pt idx="5386">
                  <c:v>54.360072699278902</c:v>
                </c:pt>
                <c:pt idx="5387">
                  <c:v>55.741567824873485</c:v>
                </c:pt>
                <c:pt idx="5388">
                  <c:v>55.775126897697852</c:v>
                </c:pt>
                <c:pt idx="5389">
                  <c:v>56.382051655135463</c:v>
                </c:pt>
                <c:pt idx="5390">
                  <c:v>57.158134091225932</c:v>
                </c:pt>
                <c:pt idx="5391">
                  <c:v>56.760650268602866</c:v>
                </c:pt>
                <c:pt idx="5392">
                  <c:v>56.760846575363239</c:v>
                </c:pt>
                <c:pt idx="5393">
                  <c:v>56.715967250405178</c:v>
                </c:pt>
                <c:pt idx="5394">
                  <c:v>56.858961883336491</c:v>
                </c:pt>
                <c:pt idx="5395">
                  <c:v>57.611822913377644</c:v>
                </c:pt>
                <c:pt idx="5396">
                  <c:v>58.382104499649131</c:v>
                </c:pt>
                <c:pt idx="5397">
                  <c:v>57.218178508388078</c:v>
                </c:pt>
                <c:pt idx="5398">
                  <c:v>56.884743722049393</c:v>
                </c:pt>
                <c:pt idx="5399">
                  <c:v>55.516291277374044</c:v>
                </c:pt>
                <c:pt idx="5400">
                  <c:v>52.710828184362207</c:v>
                </c:pt>
                <c:pt idx="5401">
                  <c:v>51.73575811410236</c:v>
                </c:pt>
                <c:pt idx="5402">
                  <c:v>51.701169231827834</c:v>
                </c:pt>
                <c:pt idx="5403">
                  <c:v>51.0984240681153</c:v>
                </c:pt>
                <c:pt idx="5404">
                  <c:v>51.258197220751896</c:v>
                </c:pt>
                <c:pt idx="5405">
                  <c:v>52.068386495793597</c:v>
                </c:pt>
                <c:pt idx="5406">
                  <c:v>53.677360485355571</c:v>
                </c:pt>
                <c:pt idx="5407">
                  <c:v>57.480998218738691</c:v>
                </c:pt>
                <c:pt idx="5408">
                  <c:v>61.175378942516808</c:v>
                </c:pt>
                <c:pt idx="5409">
                  <c:v>64.580114841591666</c:v>
                </c:pt>
                <c:pt idx="5410">
                  <c:v>67.049520720217956</c:v>
                </c:pt>
                <c:pt idx="5411">
                  <c:v>68.147358773275968</c:v>
                </c:pt>
                <c:pt idx="5412">
                  <c:v>66.448697993207929</c:v>
                </c:pt>
                <c:pt idx="5413">
                  <c:v>65.791768667533987</c:v>
                </c:pt>
                <c:pt idx="5414">
                  <c:v>68.498969037646518</c:v>
                </c:pt>
                <c:pt idx="5415">
                  <c:v>68.500277522774041</c:v>
                </c:pt>
                <c:pt idx="5416">
                  <c:v>68.564957556762678</c:v>
                </c:pt>
                <c:pt idx="5417">
                  <c:v>67.829374907627113</c:v>
                </c:pt>
                <c:pt idx="5418">
                  <c:v>66.457901719138235</c:v>
                </c:pt>
                <c:pt idx="5419">
                  <c:v>65.001521876831788</c:v>
                </c:pt>
                <c:pt idx="5420">
                  <c:v>64.573487455015211</c:v>
                </c:pt>
                <c:pt idx="5421">
                  <c:v>61.734283224396513</c:v>
                </c:pt>
                <c:pt idx="5422">
                  <c:v>59.566888600382036</c:v>
                </c:pt>
                <c:pt idx="5423">
                  <c:v>57.861878927589537</c:v>
                </c:pt>
                <c:pt idx="5424">
                  <c:v>56.999606876796612</c:v>
                </c:pt>
                <c:pt idx="5425">
                  <c:v>54.832127355482228</c:v>
                </c:pt>
                <c:pt idx="5426">
                  <c:v>55.323520813543418</c:v>
                </c:pt>
                <c:pt idx="5427">
                  <c:v>55.023461125069979</c:v>
                </c:pt>
                <c:pt idx="5428">
                  <c:v>54.949405964427029</c:v>
                </c:pt>
                <c:pt idx="5429">
                  <c:v>55.34515172734281</c:v>
                </c:pt>
                <c:pt idx="5430">
                  <c:v>55.740897490258597</c:v>
                </c:pt>
                <c:pt idx="5431">
                  <c:v>57.044361043265148</c:v>
                </c:pt>
                <c:pt idx="5432">
                  <c:v>58.095712816847389</c:v>
                </c:pt>
                <c:pt idx="5433">
                  <c:v>59.309416890612013</c:v>
                </c:pt>
                <c:pt idx="5434">
                  <c:v>61.429109112265031</c:v>
                </c:pt>
                <c:pt idx="5435">
                  <c:v>62.71745498302495</c:v>
                </c:pt>
                <c:pt idx="5436">
                  <c:v>62.386370236173306</c:v>
                </c:pt>
                <c:pt idx="5437">
                  <c:v>61.647908585198458</c:v>
                </c:pt>
                <c:pt idx="5438">
                  <c:v>63.544092929361874</c:v>
                </c:pt>
                <c:pt idx="5439">
                  <c:v>63.222781838070965</c:v>
                </c:pt>
                <c:pt idx="5440">
                  <c:v>62.8546236105961</c:v>
                </c:pt>
                <c:pt idx="5441">
                  <c:v>62.181337816266513</c:v>
                </c:pt>
                <c:pt idx="5442">
                  <c:v>61.376029605140658</c:v>
                </c:pt>
                <c:pt idx="5443">
                  <c:v>61.700397752793606</c:v>
                </c:pt>
                <c:pt idx="5444">
                  <c:v>62.194000954889482</c:v>
                </c:pt>
                <c:pt idx="5445">
                  <c:v>60.742745864932743</c:v>
                </c:pt>
                <c:pt idx="5446">
                  <c:v>59.440106903152127</c:v>
                </c:pt>
                <c:pt idx="5447">
                  <c:v>58.206262096796657</c:v>
                </c:pt>
                <c:pt idx="5448">
                  <c:v>55.452345542148365</c:v>
                </c:pt>
                <c:pt idx="5449">
                  <c:v>55.039041613514804</c:v>
                </c:pt>
                <c:pt idx="5450">
                  <c:v>54.709345685273568</c:v>
                </c:pt>
                <c:pt idx="5451">
                  <c:v>54.729474738614243</c:v>
                </c:pt>
                <c:pt idx="5452">
                  <c:v>55.061542373866843</c:v>
                </c:pt>
                <c:pt idx="5453">
                  <c:v>55.337583622721503</c:v>
                </c:pt>
                <c:pt idx="5454">
                  <c:v>56.738440237940686</c:v>
                </c:pt>
                <c:pt idx="5455">
                  <c:v>59.946546246678579</c:v>
                </c:pt>
                <c:pt idx="5456">
                  <c:v>62.540773221695346</c:v>
                </c:pt>
                <c:pt idx="5457">
                  <c:v>66.328559527626126</c:v>
                </c:pt>
                <c:pt idx="5458">
                  <c:v>68.56519523485764</c:v>
                </c:pt>
                <c:pt idx="5459">
                  <c:v>69.764769910949795</c:v>
                </c:pt>
                <c:pt idx="5460">
                  <c:v>68.284887213069482</c:v>
                </c:pt>
                <c:pt idx="5461">
                  <c:v>67.379740829814097</c:v>
                </c:pt>
                <c:pt idx="5462">
                  <c:v>71.268750181884272</c:v>
                </c:pt>
                <c:pt idx="5463">
                  <c:v>71.013829782194492</c:v>
                </c:pt>
                <c:pt idx="5464">
                  <c:v>71.394369883623582</c:v>
                </c:pt>
                <c:pt idx="5465">
                  <c:v>70.545450572487695</c:v>
                </c:pt>
                <c:pt idx="5466">
                  <c:v>68.932054103828861</c:v>
                </c:pt>
                <c:pt idx="5467">
                  <c:v>67.930325811681087</c:v>
                </c:pt>
                <c:pt idx="5468">
                  <c:v>66.768438075848437</c:v>
                </c:pt>
                <c:pt idx="5469">
                  <c:v>64.596368282936837</c:v>
                </c:pt>
                <c:pt idx="5470">
                  <c:v>61.55099491569915</c:v>
                </c:pt>
                <c:pt idx="5471">
                  <c:v>60.167295531135487</c:v>
                </c:pt>
                <c:pt idx="5472">
                  <c:v>58.760745653184252</c:v>
                </c:pt>
                <c:pt idx="5473">
                  <c:v>56.007316536012176</c:v>
                </c:pt>
                <c:pt idx="5474">
                  <c:v>56.746695938466196</c:v>
                </c:pt>
                <c:pt idx="5475">
                  <c:v>56.561767476967347</c:v>
                </c:pt>
                <c:pt idx="5476">
                  <c:v>56.032961072320504</c:v>
                </c:pt>
                <c:pt idx="5477">
                  <c:v>57.222309364830437</c:v>
                </c:pt>
                <c:pt idx="5478">
                  <c:v>57.991663888143059</c:v>
                </c:pt>
                <c:pt idx="5479">
                  <c:v>60.759248388864698</c:v>
                </c:pt>
                <c:pt idx="5480">
                  <c:v>63.952198891636577</c:v>
                </c:pt>
                <c:pt idx="5481">
                  <c:v>67.364871832158698</c:v>
                </c:pt>
                <c:pt idx="5482">
                  <c:v>69.778342079494593</c:v>
                </c:pt>
                <c:pt idx="5483">
                  <c:v>71.069291418965037</c:v>
                </c:pt>
                <c:pt idx="5484">
                  <c:v>68.989693238913247</c:v>
                </c:pt>
                <c:pt idx="5485">
                  <c:v>68.436075863276599</c:v>
                </c:pt>
                <c:pt idx="5486">
                  <c:v>72.214095601806036</c:v>
                </c:pt>
                <c:pt idx="5487">
                  <c:v>72.316371329008007</c:v>
                </c:pt>
                <c:pt idx="5488">
                  <c:v>72.480826277066669</c:v>
                </c:pt>
                <c:pt idx="5489">
                  <c:v>72.482458139641025</c:v>
                </c:pt>
                <c:pt idx="5490">
                  <c:v>70.867165990894364</c:v>
                </c:pt>
                <c:pt idx="5491">
                  <c:v>69.483661864564709</c:v>
                </c:pt>
                <c:pt idx="5492">
                  <c:v>69.048422913124398</c:v>
                </c:pt>
                <c:pt idx="5493">
                  <c:v>66.002733075784008</c:v>
                </c:pt>
                <c:pt idx="5494">
                  <c:v>62.757401485452746</c:v>
                </c:pt>
                <c:pt idx="5495">
                  <c:v>60.570040237759443</c:v>
                </c:pt>
                <c:pt idx="5496">
                  <c:v>58.944398799555422</c:v>
                </c:pt>
                <c:pt idx="5497">
                  <c:v>56.645559393730615</c:v>
                </c:pt>
                <c:pt idx="5498">
                  <c:v>55.790820213841094</c:v>
                </c:pt>
                <c:pt idx="5499">
                  <c:v>56.355403577083415</c:v>
                </c:pt>
                <c:pt idx="5500">
                  <c:v>56.160246387465079</c:v>
                </c:pt>
                <c:pt idx="5501">
                  <c:v>57.126721876108618</c:v>
                </c:pt>
                <c:pt idx="5502">
                  <c:v>58.351918307809377</c:v>
                </c:pt>
                <c:pt idx="5503">
                  <c:v>60.274272571703811</c:v>
                </c:pt>
                <c:pt idx="5504">
                  <c:v>63.746859190879704</c:v>
                </c:pt>
                <c:pt idx="5505">
                  <c:v>67.806423733486596</c:v>
                </c:pt>
                <c:pt idx="5506">
                  <c:v>69.684198527726579</c:v>
                </c:pt>
                <c:pt idx="5507">
                  <c:v>71.388360703335948</c:v>
                </c:pt>
                <c:pt idx="5508">
                  <c:v>69.795592961331863</c:v>
                </c:pt>
                <c:pt idx="5509">
                  <c:v>69.414584412067157</c:v>
                </c:pt>
                <c:pt idx="5510">
                  <c:v>72.876043264506308</c:v>
                </c:pt>
                <c:pt idx="5511">
                  <c:v>72.568566864272896</c:v>
                </c:pt>
                <c:pt idx="5512">
                  <c:v>72.920463512706746</c:v>
                </c:pt>
                <c:pt idx="5513">
                  <c:v>72.792372344451678</c:v>
                </c:pt>
                <c:pt idx="5514">
                  <c:v>70.349177106360187</c:v>
                </c:pt>
                <c:pt idx="5515">
                  <c:v>69.237326000639058</c:v>
                </c:pt>
                <c:pt idx="5516">
                  <c:v>68.35173839865611</c:v>
                </c:pt>
                <c:pt idx="5517">
                  <c:v>65.900737688971773</c:v>
                </c:pt>
                <c:pt idx="5518">
                  <c:v>62.595903344333337</c:v>
                </c:pt>
                <c:pt idx="5519">
                  <c:v>60.284536255752407</c:v>
                </c:pt>
                <c:pt idx="5520">
                  <c:v>58.735477208530568</c:v>
                </c:pt>
                <c:pt idx="5521">
                  <c:v>56.604777110745097</c:v>
                </c:pt>
                <c:pt idx="5522">
                  <c:v>56.251450641067699</c:v>
                </c:pt>
                <c:pt idx="5523">
                  <c:v>55.930684203659212</c:v>
                </c:pt>
                <c:pt idx="5524">
                  <c:v>56.265282987587959</c:v>
                </c:pt>
                <c:pt idx="5525">
                  <c:v>56.382198330638339</c:v>
                </c:pt>
                <c:pt idx="5526">
                  <c:v>57.155793237961085</c:v>
                </c:pt>
                <c:pt idx="5527">
                  <c:v>57.626797987959186</c:v>
                </c:pt>
                <c:pt idx="5528">
                  <c:v>58.309104024188485</c:v>
                </c:pt>
                <c:pt idx="5529">
                  <c:v>60.238585441916591</c:v>
                </c:pt>
                <c:pt idx="5530">
                  <c:v>62.685962000064116</c:v>
                </c:pt>
                <c:pt idx="5531">
                  <c:v>64.001130433560547</c:v>
                </c:pt>
                <c:pt idx="5532">
                  <c:v>62.459728025777636</c:v>
                </c:pt>
                <c:pt idx="5533">
                  <c:v>62.178277922418445</c:v>
                </c:pt>
                <c:pt idx="5534">
                  <c:v>64.410725897218882</c:v>
                </c:pt>
                <c:pt idx="5535">
                  <c:v>64.058495886094477</c:v>
                </c:pt>
                <c:pt idx="5536">
                  <c:v>63.603764678237226</c:v>
                </c:pt>
                <c:pt idx="5537">
                  <c:v>62.351478631815013</c:v>
                </c:pt>
                <c:pt idx="5538">
                  <c:v>61.014389509412553</c:v>
                </c:pt>
                <c:pt idx="5539">
                  <c:v>61.506609872932685</c:v>
                </c:pt>
                <c:pt idx="5540">
                  <c:v>62.257804516810687</c:v>
                </c:pt>
                <c:pt idx="5541">
                  <c:v>60.804910904420034</c:v>
                </c:pt>
                <c:pt idx="5542">
                  <c:v>59.167416677851229</c:v>
                </c:pt>
                <c:pt idx="5543">
                  <c:v>57.385726766769089</c:v>
                </c:pt>
                <c:pt idx="5544">
                  <c:v>56.810873833386587</c:v>
                </c:pt>
                <c:pt idx="5545">
                  <c:v>53.239873500486162</c:v>
                </c:pt>
                <c:pt idx="5546">
                  <c:v>52.688780488408618</c:v>
                </c:pt>
                <c:pt idx="5547">
                  <c:v>52.759622605706987</c:v>
                </c:pt>
                <c:pt idx="5548">
                  <c:v>52.293841623089094</c:v>
                </c:pt>
                <c:pt idx="5549">
                  <c:v>53.191308093257035</c:v>
                </c:pt>
                <c:pt idx="5550">
                  <c:v>53.434501539866041</c:v>
                </c:pt>
                <c:pt idx="5551">
                  <c:v>53.943362192367275</c:v>
                </c:pt>
                <c:pt idx="5552">
                  <c:v>54.840665865182061</c:v>
                </c:pt>
                <c:pt idx="5553">
                  <c:v>54.677817961543646</c:v>
                </c:pt>
                <c:pt idx="5554">
                  <c:v>54.66003450913049</c:v>
                </c:pt>
                <c:pt idx="5555">
                  <c:v>56.04900784891953</c:v>
                </c:pt>
                <c:pt idx="5556">
                  <c:v>56.396016127087719</c:v>
                </c:pt>
                <c:pt idx="5557">
                  <c:v>57.158366681240707</c:v>
                </c:pt>
                <c:pt idx="5558">
                  <c:v>57.232279636254681</c:v>
                </c:pt>
                <c:pt idx="5559">
                  <c:v>57.093206852502597</c:v>
                </c:pt>
                <c:pt idx="5560">
                  <c:v>57.474082198514914</c:v>
                </c:pt>
                <c:pt idx="5561">
                  <c:v>58.570973553493403</c:v>
                </c:pt>
                <c:pt idx="5562">
                  <c:v>59.123801758498104</c:v>
                </c:pt>
                <c:pt idx="5563">
                  <c:v>60.065465377126344</c:v>
                </c:pt>
                <c:pt idx="5564">
                  <c:v>61.107626744497438</c:v>
                </c:pt>
                <c:pt idx="5565">
                  <c:v>60.079825238466796</c:v>
                </c:pt>
                <c:pt idx="5566">
                  <c:v>58.517287616303911</c:v>
                </c:pt>
                <c:pt idx="5567">
                  <c:v>56.493717304526882</c:v>
                </c:pt>
                <c:pt idx="5568">
                  <c:v>54.376924556230541</c:v>
                </c:pt>
                <c:pt idx="5569">
                  <c:v>53.18600321761582</c:v>
                </c:pt>
                <c:pt idx="5570">
                  <c:v>52.784291309449202</c:v>
                </c:pt>
                <c:pt idx="5571">
                  <c:v>52.459141758138436</c:v>
                </c:pt>
                <c:pt idx="5572">
                  <c:v>52.054831715815887</c:v>
                </c:pt>
                <c:pt idx="5573">
                  <c:v>52.879647474873074</c:v>
                </c:pt>
                <c:pt idx="5574">
                  <c:v>54.622033781702768</c:v>
                </c:pt>
                <c:pt idx="5575">
                  <c:v>59.42522242912657</c:v>
                </c:pt>
                <c:pt idx="5576">
                  <c:v>62.48167152669776</c:v>
                </c:pt>
                <c:pt idx="5577">
                  <c:v>69.444323089223076</c:v>
                </c:pt>
                <c:pt idx="5578">
                  <c:v>71.58512660006663</c:v>
                </c:pt>
                <c:pt idx="5579">
                  <c:v>73.514769706013055</c:v>
                </c:pt>
                <c:pt idx="5580">
                  <c:v>72.019461642999943</c:v>
                </c:pt>
                <c:pt idx="5581">
                  <c:v>71.230213525161858</c:v>
                </c:pt>
                <c:pt idx="5582">
                  <c:v>74.232572234180481</c:v>
                </c:pt>
                <c:pt idx="5583">
                  <c:v>74.1738199954398</c:v>
                </c:pt>
                <c:pt idx="5584">
                  <c:v>74.48142784330058</c:v>
                </c:pt>
                <c:pt idx="5585">
                  <c:v>73.83794725199256</c:v>
                </c:pt>
                <c:pt idx="5586">
                  <c:v>72.176730618735093</c:v>
                </c:pt>
                <c:pt idx="5587">
                  <c:v>70.764855798691784</c:v>
                </c:pt>
                <c:pt idx="5588">
                  <c:v>69.910997192042146</c:v>
                </c:pt>
                <c:pt idx="5589">
                  <c:v>67.073575257225173</c:v>
                </c:pt>
                <c:pt idx="5590">
                  <c:v>64.317958960547955</c:v>
                </c:pt>
                <c:pt idx="5591">
                  <c:v>61.954489398466393</c:v>
                </c:pt>
                <c:pt idx="5592">
                  <c:v>58.970819838317468</c:v>
                </c:pt>
                <c:pt idx="5593">
                  <c:v>57.808129487886411</c:v>
                </c:pt>
                <c:pt idx="5594">
                  <c:v>57.666259087334723</c:v>
                </c:pt>
                <c:pt idx="5595">
                  <c:v>56.702704649669656</c:v>
                </c:pt>
                <c:pt idx="5596">
                  <c:v>56.420055219039121</c:v>
                </c:pt>
                <c:pt idx="5597">
                  <c:v>56.825212822183666</c:v>
                </c:pt>
                <c:pt idx="5598">
                  <c:v>57.864997144958366</c:v>
                </c:pt>
                <c:pt idx="5599">
                  <c:v>60.513404029242928</c:v>
                </c:pt>
                <c:pt idx="5600">
                  <c:v>64.679963614140817</c:v>
                </c:pt>
                <c:pt idx="5601">
                  <c:v>69.919619272726763</c:v>
                </c:pt>
                <c:pt idx="5602">
                  <c:v>72.483810522465788</c:v>
                </c:pt>
                <c:pt idx="5603">
                  <c:v>74.499084779594696</c:v>
                </c:pt>
                <c:pt idx="5604">
                  <c:v>72.932176189464826</c:v>
                </c:pt>
                <c:pt idx="5605">
                  <c:v>72.244799595960302</c:v>
                </c:pt>
                <c:pt idx="5606">
                  <c:v>75.829089350859945</c:v>
                </c:pt>
                <c:pt idx="5607">
                  <c:v>75.475561951006839</c:v>
                </c:pt>
                <c:pt idx="5608">
                  <c:v>76.196430230829947</c:v>
                </c:pt>
                <c:pt idx="5609">
                  <c:v>75.755836617939352</c:v>
                </c:pt>
                <c:pt idx="5610">
                  <c:v>73.899504507825796</c:v>
                </c:pt>
                <c:pt idx="5611">
                  <c:v>72.25129535005361</c:v>
                </c:pt>
                <c:pt idx="5612">
                  <c:v>71.492297762965663</c:v>
                </c:pt>
                <c:pt idx="5613">
                  <c:v>68.541158085407375</c:v>
                </c:pt>
                <c:pt idx="5614">
                  <c:v>64.960498894419587</c:v>
                </c:pt>
                <c:pt idx="5615">
                  <c:v>61.913665310795807</c:v>
                </c:pt>
                <c:pt idx="5616">
                  <c:v>59.93784900847352</c:v>
                </c:pt>
                <c:pt idx="5617">
                  <c:v>58.148210371643202</c:v>
                </c:pt>
                <c:pt idx="5618">
                  <c:v>57.238502816932339</c:v>
                </c:pt>
                <c:pt idx="5619">
                  <c:v>56.922402208657374</c:v>
                </c:pt>
                <c:pt idx="5620">
                  <c:v>57.074304689140476</c:v>
                </c:pt>
                <c:pt idx="5621">
                  <c:v>57.343059284918681</c:v>
                </c:pt>
                <c:pt idx="5622">
                  <c:v>58.735242923499207</c:v>
                </c:pt>
                <c:pt idx="5623">
                  <c:v>61.099302698842358</c:v>
                </c:pt>
                <c:pt idx="5624">
                  <c:v>65.111446413869814</c:v>
                </c:pt>
                <c:pt idx="5625">
                  <c:v>71.599676355792411</c:v>
                </c:pt>
                <c:pt idx="5626">
                  <c:v>74.707437643056906</c:v>
                </c:pt>
                <c:pt idx="5627">
                  <c:v>76.322889291046394</c:v>
                </c:pt>
                <c:pt idx="5628">
                  <c:v>74.991170612537118</c:v>
                </c:pt>
                <c:pt idx="5629">
                  <c:v>74.530381024464944</c:v>
                </c:pt>
                <c:pt idx="5630">
                  <c:v>78.347036562025025</c:v>
                </c:pt>
                <c:pt idx="5631">
                  <c:v>78.040856192890843</c:v>
                </c:pt>
                <c:pt idx="5632">
                  <c:v>78.223970883604693</c:v>
                </c:pt>
                <c:pt idx="5633">
                  <c:v>77.861442537565168</c:v>
                </c:pt>
                <c:pt idx="5634">
                  <c:v>75.976493238122217</c:v>
                </c:pt>
                <c:pt idx="5635">
                  <c:v>74.728946111605481</c:v>
                </c:pt>
                <c:pt idx="5636">
                  <c:v>73.698181322621664</c:v>
                </c:pt>
                <c:pt idx="5637">
                  <c:v>71.001675907164241</c:v>
                </c:pt>
                <c:pt idx="5638">
                  <c:v>67.774915644877325</c:v>
                </c:pt>
                <c:pt idx="5639">
                  <c:v>64.645671844637107</c:v>
                </c:pt>
                <c:pt idx="5640">
                  <c:v>61.711586001722381</c:v>
                </c:pt>
                <c:pt idx="5641">
                  <c:v>59.019079686986927</c:v>
                </c:pt>
                <c:pt idx="5642">
                  <c:v>59.099192732875707</c:v>
                </c:pt>
                <c:pt idx="5643">
                  <c:v>58.370965944606596</c:v>
                </c:pt>
                <c:pt idx="5644">
                  <c:v>58.313699290932938</c:v>
                </c:pt>
                <c:pt idx="5645">
                  <c:v>58.777448676971858</c:v>
                </c:pt>
                <c:pt idx="5646">
                  <c:v>59.800726191806632</c:v>
                </c:pt>
                <c:pt idx="5647">
                  <c:v>62.360556151739559</c:v>
                </c:pt>
                <c:pt idx="5648">
                  <c:v>67.106779881675862</c:v>
                </c:pt>
                <c:pt idx="5649">
                  <c:v>73.776446412533915</c:v>
                </c:pt>
                <c:pt idx="5650">
                  <c:v>76.445815755875373</c:v>
                </c:pt>
                <c:pt idx="5651">
                  <c:v>78.198911505812418</c:v>
                </c:pt>
                <c:pt idx="5652">
                  <c:v>76.213848811224494</c:v>
                </c:pt>
                <c:pt idx="5653">
                  <c:v>75.955528866868406</c:v>
                </c:pt>
                <c:pt idx="5654">
                  <c:v>79.103548193134799</c:v>
                </c:pt>
                <c:pt idx="5655">
                  <c:v>78.279688567884165</c:v>
                </c:pt>
                <c:pt idx="5656">
                  <c:v>78.242593753083142</c:v>
                </c:pt>
                <c:pt idx="5657">
                  <c:v>76.727742569013429</c:v>
                </c:pt>
                <c:pt idx="5658">
                  <c:v>74.627300490153303</c:v>
                </c:pt>
                <c:pt idx="5659">
                  <c:v>73.493131086858142</c:v>
                </c:pt>
                <c:pt idx="5660">
                  <c:v>72.08834433021228</c:v>
                </c:pt>
                <c:pt idx="5661">
                  <c:v>68.799979218289039</c:v>
                </c:pt>
                <c:pt idx="5662">
                  <c:v>65.208401083981968</c:v>
                </c:pt>
                <c:pt idx="5663">
                  <c:v>61.967399337767645</c:v>
                </c:pt>
                <c:pt idx="5664">
                  <c:v>60.00057978853652</c:v>
                </c:pt>
                <c:pt idx="5665">
                  <c:v>58.395694853762251</c:v>
                </c:pt>
                <c:pt idx="5666">
                  <c:v>57.585219472446013</c:v>
                </c:pt>
                <c:pt idx="5667">
                  <c:v>57.110528206826388</c:v>
                </c:pt>
                <c:pt idx="5668">
                  <c:v>56.653410089335793</c:v>
                </c:pt>
                <c:pt idx="5669">
                  <c:v>56.928172356250968</c:v>
                </c:pt>
                <c:pt idx="5670">
                  <c:v>58.481725029830358</c:v>
                </c:pt>
                <c:pt idx="5671">
                  <c:v>61.73230412585518</c:v>
                </c:pt>
                <c:pt idx="5672">
                  <c:v>64.522713011860219</c:v>
                </c:pt>
                <c:pt idx="5673">
                  <c:v>69.564837521202037</c:v>
                </c:pt>
                <c:pt idx="5674">
                  <c:v>71.814779543020606</c:v>
                </c:pt>
                <c:pt idx="5675">
                  <c:v>73.519309917042875</c:v>
                </c:pt>
                <c:pt idx="5676">
                  <c:v>71.177813139868874</c:v>
                </c:pt>
                <c:pt idx="5677">
                  <c:v>70.302430773156274</c:v>
                </c:pt>
                <c:pt idx="5678">
                  <c:v>74.340315758624172</c:v>
                </c:pt>
                <c:pt idx="5679">
                  <c:v>73.75670273000307</c:v>
                </c:pt>
                <c:pt idx="5680">
                  <c:v>73.588230953247958</c:v>
                </c:pt>
                <c:pt idx="5681">
                  <c:v>72.801372735060568</c:v>
                </c:pt>
                <c:pt idx="5682">
                  <c:v>70.28145789348487</c:v>
                </c:pt>
                <c:pt idx="5683">
                  <c:v>68.078815243933064</c:v>
                </c:pt>
                <c:pt idx="5684">
                  <c:v>67.306009970896966</c:v>
                </c:pt>
                <c:pt idx="5685">
                  <c:v>64.585326586273737</c:v>
                </c:pt>
                <c:pt idx="5686">
                  <c:v>61.690042512595653</c:v>
                </c:pt>
                <c:pt idx="5687">
                  <c:v>61.239864583962266</c:v>
                </c:pt>
                <c:pt idx="5688">
                  <c:v>58.912255395899251</c:v>
                </c:pt>
                <c:pt idx="5689">
                  <c:v>56.945078499189812</c:v>
                </c:pt>
                <c:pt idx="5690">
                  <c:v>56.636499598750106</c:v>
                </c:pt>
                <c:pt idx="5691">
                  <c:v>55.561626101170361</c:v>
                </c:pt>
                <c:pt idx="5692">
                  <c:v>54.562952124872091</c:v>
                </c:pt>
                <c:pt idx="5693">
                  <c:v>54.149687346273069</c:v>
                </c:pt>
                <c:pt idx="5694">
                  <c:v>54.415393793112536</c:v>
                </c:pt>
                <c:pt idx="5695">
                  <c:v>54.986702974100282</c:v>
                </c:pt>
                <c:pt idx="5696">
                  <c:v>54.563571008965546</c:v>
                </c:pt>
                <c:pt idx="5697">
                  <c:v>56.169290398992551</c:v>
                </c:pt>
                <c:pt idx="5698">
                  <c:v>58.192532466463462</c:v>
                </c:pt>
                <c:pt idx="5699">
                  <c:v>59.379747710903871</c:v>
                </c:pt>
                <c:pt idx="5700">
                  <c:v>57.414680063342082</c:v>
                </c:pt>
                <c:pt idx="5701">
                  <c:v>57.503271043805661</c:v>
                </c:pt>
                <c:pt idx="5702">
                  <c:v>59.197646121908107</c:v>
                </c:pt>
                <c:pt idx="5703">
                  <c:v>59.006920231937812</c:v>
                </c:pt>
                <c:pt idx="5704">
                  <c:v>58.655473474039404</c:v>
                </c:pt>
                <c:pt idx="5705">
                  <c:v>57.928010361453666</c:v>
                </c:pt>
                <c:pt idx="5706">
                  <c:v>56.90806352694316</c:v>
                </c:pt>
                <c:pt idx="5707">
                  <c:v>56.966152429325774</c:v>
                </c:pt>
                <c:pt idx="5708">
                  <c:v>58.088689614603204</c:v>
                </c:pt>
                <c:pt idx="5709">
                  <c:v>56.751720718171804</c:v>
                </c:pt>
                <c:pt idx="5710">
                  <c:v>56.596020776261405</c:v>
                </c:pt>
                <c:pt idx="5711">
                  <c:v>54.80778735970086</c:v>
                </c:pt>
                <c:pt idx="5712">
                  <c:v>53.607470860305469</c:v>
                </c:pt>
                <c:pt idx="5713">
                  <c:v>51.260350303957907</c:v>
                </c:pt>
                <c:pt idx="5714">
                  <c:v>50.838438566921837</c:v>
                </c:pt>
                <c:pt idx="5715">
                  <c:v>50.31611805032118</c:v>
                </c:pt>
                <c:pt idx="5716">
                  <c:v>50.340826737464269</c:v>
                </c:pt>
                <c:pt idx="5717">
                  <c:v>51.038626174852801</c:v>
                </c:pt>
                <c:pt idx="5718">
                  <c:v>50.455034942043952</c:v>
                </c:pt>
                <c:pt idx="5719">
                  <c:v>51.023325935885026</c:v>
                </c:pt>
                <c:pt idx="5720">
                  <c:v>51.51063548683701</c:v>
                </c:pt>
                <c:pt idx="5721">
                  <c:v>51.544574164586386</c:v>
                </c:pt>
                <c:pt idx="5722">
                  <c:v>51.348747261589907</c:v>
                </c:pt>
                <c:pt idx="5723">
                  <c:v>52.413873243027439</c:v>
                </c:pt>
                <c:pt idx="5724">
                  <c:v>52.79655459184049</c:v>
                </c:pt>
                <c:pt idx="5725">
                  <c:v>53.273052969395671</c:v>
                </c:pt>
                <c:pt idx="5726">
                  <c:v>54.020093050842462</c:v>
                </c:pt>
                <c:pt idx="5727">
                  <c:v>54.360255996433395</c:v>
                </c:pt>
                <c:pt idx="5728">
                  <c:v>55.095153977053357</c:v>
                </c:pt>
                <c:pt idx="5729">
                  <c:v>55.379780376848032</c:v>
                </c:pt>
                <c:pt idx="5730">
                  <c:v>56.23233814412734</c:v>
                </c:pt>
                <c:pt idx="5731">
                  <c:v>57.165589429767415</c:v>
                </c:pt>
                <c:pt idx="5732">
                  <c:v>58.0372149639337</c:v>
                </c:pt>
                <c:pt idx="5733">
                  <c:v>57.00697343303591</c:v>
                </c:pt>
                <c:pt idx="5734">
                  <c:v>54.958298799263346</c:v>
                </c:pt>
                <c:pt idx="5735">
                  <c:v>53.724731065491483</c:v>
                </c:pt>
                <c:pt idx="5736">
                  <c:v>51.005896965180213</c:v>
                </c:pt>
                <c:pt idx="5737">
                  <c:v>49.65290801947036</c:v>
                </c:pt>
                <c:pt idx="5738">
                  <c:v>49.434250504681359</c:v>
                </c:pt>
                <c:pt idx="5739">
                  <c:v>49.611270036956832</c:v>
                </c:pt>
                <c:pt idx="5740">
                  <c:v>49.66863718753779</c:v>
                </c:pt>
                <c:pt idx="5741">
                  <c:v>50.627136449344583</c:v>
                </c:pt>
                <c:pt idx="5742">
                  <c:v>53.41375252764189</c:v>
                </c:pt>
                <c:pt idx="5743">
                  <c:v>55.451772127531505</c:v>
                </c:pt>
                <c:pt idx="5744">
                  <c:v>59.783432334530843</c:v>
                </c:pt>
                <c:pt idx="5745">
                  <c:v>66.064591263731131</c:v>
                </c:pt>
                <c:pt idx="5746">
                  <c:v>67.237173769363039</c:v>
                </c:pt>
                <c:pt idx="5747">
                  <c:v>68.724255078451009</c:v>
                </c:pt>
                <c:pt idx="5748">
                  <c:v>66.829639463049773</c:v>
                </c:pt>
                <c:pt idx="5749">
                  <c:v>66.54076010096928</c:v>
                </c:pt>
                <c:pt idx="5750">
                  <c:v>70.442405833027479</c:v>
                </c:pt>
                <c:pt idx="5751">
                  <c:v>70.286596269606179</c:v>
                </c:pt>
                <c:pt idx="5752">
                  <c:v>70.612562368390144</c:v>
                </c:pt>
                <c:pt idx="5753">
                  <c:v>70.068824199967068</c:v>
                </c:pt>
                <c:pt idx="5754">
                  <c:v>68.078193709229637</c:v>
                </c:pt>
                <c:pt idx="5755">
                  <c:v>66.908552412949902</c:v>
                </c:pt>
                <c:pt idx="5756">
                  <c:v>65.542861948309991</c:v>
                </c:pt>
                <c:pt idx="5757">
                  <c:v>63.561165754656152</c:v>
                </c:pt>
                <c:pt idx="5758">
                  <c:v>61.72784376041016</c:v>
                </c:pt>
                <c:pt idx="5759">
                  <c:v>59.419742304124135</c:v>
                </c:pt>
                <c:pt idx="5760">
                  <c:v>57.359839531965058</c:v>
                </c:pt>
                <c:pt idx="5761">
                  <c:v>56.49339174113495</c:v>
                </c:pt>
                <c:pt idx="5762">
                  <c:v>56.537118964933477</c:v>
                </c:pt>
                <c:pt idx="5763">
                  <c:v>55.552647135651981</c:v>
                </c:pt>
                <c:pt idx="5764">
                  <c:v>55.470670839241855</c:v>
                </c:pt>
                <c:pt idx="5765">
                  <c:v>55.987959085941419</c:v>
                </c:pt>
                <c:pt idx="5766">
                  <c:v>57.481416171646295</c:v>
                </c:pt>
                <c:pt idx="5767">
                  <c:v>58.586219442835095</c:v>
                </c:pt>
                <c:pt idx="5768">
                  <c:v>62.003213996845332</c:v>
                </c:pt>
                <c:pt idx="5769">
                  <c:v>64.022367994415987</c:v>
                </c:pt>
                <c:pt idx="5770">
                  <c:v>65.171774471552354</c:v>
                </c:pt>
                <c:pt idx="5771">
                  <c:v>65.557421938784344</c:v>
                </c:pt>
                <c:pt idx="5772">
                  <c:v>62.771080497620702</c:v>
                </c:pt>
                <c:pt idx="5773">
                  <c:v>62.456990767932901</c:v>
                </c:pt>
                <c:pt idx="5774">
                  <c:v>65.936651580260246</c:v>
                </c:pt>
                <c:pt idx="5775">
                  <c:v>65.607739092121093</c:v>
                </c:pt>
                <c:pt idx="5776">
                  <c:v>66.444781663439073</c:v>
                </c:pt>
                <c:pt idx="5777">
                  <c:v>66.389729841880296</c:v>
                </c:pt>
                <c:pt idx="5778">
                  <c:v>65.052529250419056</c:v>
                </c:pt>
                <c:pt idx="5779">
                  <c:v>64.678032423556459</c:v>
                </c:pt>
                <c:pt idx="5780">
                  <c:v>63.700019881268197</c:v>
                </c:pt>
                <c:pt idx="5781">
                  <c:v>62.328259908700161</c:v>
                </c:pt>
                <c:pt idx="5782">
                  <c:v>60.376977996722729</c:v>
                </c:pt>
                <c:pt idx="5783">
                  <c:v>58.06177010257457</c:v>
                </c:pt>
                <c:pt idx="5784">
                  <c:v>56.816622955905515</c:v>
                </c:pt>
                <c:pt idx="5785">
                  <c:v>54.604982720906357</c:v>
                </c:pt>
                <c:pt idx="5786">
                  <c:v>54.733709388053946</c:v>
                </c:pt>
                <c:pt idx="5787">
                  <c:v>54.364589878083891</c:v>
                </c:pt>
                <c:pt idx="5788">
                  <c:v>54.389533961413427</c:v>
                </c:pt>
                <c:pt idx="5789">
                  <c:v>55.635112411013488</c:v>
                </c:pt>
                <c:pt idx="5790">
                  <c:v>56.759973151901342</c:v>
                </c:pt>
                <c:pt idx="5791">
                  <c:v>58.717460550926781</c:v>
                </c:pt>
                <c:pt idx="5792">
                  <c:v>61.846058462974327</c:v>
                </c:pt>
                <c:pt idx="5793">
                  <c:v>63.247412470609227</c:v>
                </c:pt>
                <c:pt idx="5794">
                  <c:v>63.85056720406925</c:v>
                </c:pt>
                <c:pt idx="5795">
                  <c:v>64.471189901696775</c:v>
                </c:pt>
                <c:pt idx="5796">
                  <c:v>61.658649871990541</c:v>
                </c:pt>
                <c:pt idx="5797">
                  <c:v>61.589231502968062</c:v>
                </c:pt>
                <c:pt idx="5798">
                  <c:v>63.870821072451506</c:v>
                </c:pt>
                <c:pt idx="5799">
                  <c:v>63.747048898388947</c:v>
                </c:pt>
                <c:pt idx="5800">
                  <c:v>64.103159914651627</c:v>
                </c:pt>
                <c:pt idx="5801">
                  <c:v>63.529662535936616</c:v>
                </c:pt>
                <c:pt idx="5802">
                  <c:v>62.322994739681178</c:v>
                </c:pt>
                <c:pt idx="5803">
                  <c:v>63.268912000420137</c:v>
                </c:pt>
                <c:pt idx="5804">
                  <c:v>63.618537741792188</c:v>
                </c:pt>
                <c:pt idx="5805">
                  <c:v>62.256885531949372</c:v>
                </c:pt>
                <c:pt idx="5806">
                  <c:v>60.54446105656335</c:v>
                </c:pt>
                <c:pt idx="5807">
                  <c:v>58.041599095047971</c:v>
                </c:pt>
                <c:pt idx="5808">
                  <c:v>56.880235914322427</c:v>
                </c:pt>
                <c:pt idx="5809">
                  <c:v>54.487503365631518</c:v>
                </c:pt>
                <c:pt idx="5810">
                  <c:v>54.501300231959476</c:v>
                </c:pt>
                <c:pt idx="5811">
                  <c:v>54.478498535452957</c:v>
                </c:pt>
                <c:pt idx="5812">
                  <c:v>54.932076350180324</c:v>
                </c:pt>
                <c:pt idx="5813">
                  <c:v>56.157556513314134</c:v>
                </c:pt>
                <c:pt idx="5814">
                  <c:v>57.100835132233115</c:v>
                </c:pt>
                <c:pt idx="5815">
                  <c:v>58.455599254270965</c:v>
                </c:pt>
                <c:pt idx="5816">
                  <c:v>60.760720781490349</c:v>
                </c:pt>
                <c:pt idx="5817">
                  <c:v>62.749024386182477</c:v>
                </c:pt>
                <c:pt idx="5818">
                  <c:v>63.629122458750359</c:v>
                </c:pt>
                <c:pt idx="5819">
                  <c:v>63.325621947208994</c:v>
                </c:pt>
                <c:pt idx="5820">
                  <c:v>61.890193097849021</c:v>
                </c:pt>
                <c:pt idx="5821">
                  <c:v>61.524340301024715</c:v>
                </c:pt>
                <c:pt idx="5822">
                  <c:v>65.05476316510746</c:v>
                </c:pt>
                <c:pt idx="5823">
                  <c:v>64.754531799131399</c:v>
                </c:pt>
                <c:pt idx="5824">
                  <c:v>65.20875596368586</c:v>
                </c:pt>
                <c:pt idx="5825">
                  <c:v>65.37260571809199</c:v>
                </c:pt>
                <c:pt idx="5826">
                  <c:v>64.542198855902114</c:v>
                </c:pt>
                <c:pt idx="5827">
                  <c:v>64.846171577044217</c:v>
                </c:pt>
                <c:pt idx="5828">
                  <c:v>64.016418802361486</c:v>
                </c:pt>
                <c:pt idx="5829">
                  <c:v>62.982905534886761</c:v>
                </c:pt>
                <c:pt idx="5830">
                  <c:v>60.798383583420652</c:v>
                </c:pt>
                <c:pt idx="5831">
                  <c:v>58.747079219291969</c:v>
                </c:pt>
                <c:pt idx="5832">
                  <c:v>57.619625951540826</c:v>
                </c:pt>
                <c:pt idx="5833">
                  <c:v>54.747690660671239</c:v>
                </c:pt>
                <c:pt idx="5834">
                  <c:v>53.861966618944102</c:v>
                </c:pt>
                <c:pt idx="5835">
                  <c:v>54.017437545728718</c:v>
                </c:pt>
                <c:pt idx="5836">
                  <c:v>55.138070234407699</c:v>
                </c:pt>
                <c:pt idx="5837">
                  <c:v>55.59111190367021</c:v>
                </c:pt>
                <c:pt idx="5838">
                  <c:v>57.017578466959911</c:v>
                </c:pt>
                <c:pt idx="5839">
                  <c:v>58.419066233424793</c:v>
                </c:pt>
                <c:pt idx="5840">
                  <c:v>60.263001582126158</c:v>
                </c:pt>
                <c:pt idx="5841">
                  <c:v>61.741266600821824</c:v>
                </c:pt>
                <c:pt idx="5842">
                  <c:v>62.147602164735403</c:v>
                </c:pt>
                <c:pt idx="5843">
                  <c:v>63.437206767138292</c:v>
                </c:pt>
                <c:pt idx="5844">
                  <c:v>62.086122656424131</c:v>
                </c:pt>
                <c:pt idx="5845">
                  <c:v>61.809842681958287</c:v>
                </c:pt>
                <c:pt idx="5846">
                  <c:v>64.904138033165864</c:v>
                </c:pt>
                <c:pt idx="5847">
                  <c:v>65.044494054581435</c:v>
                </c:pt>
                <c:pt idx="5848">
                  <c:v>65.784931227188352</c:v>
                </c:pt>
                <c:pt idx="5849">
                  <c:v>65.557349678348274</c:v>
                </c:pt>
                <c:pt idx="5850">
                  <c:v>64.023475486739073</c:v>
                </c:pt>
                <c:pt idx="5851">
                  <c:v>63.858396720048198</c:v>
                </c:pt>
                <c:pt idx="5852">
                  <c:v>63.370376607636487</c:v>
                </c:pt>
                <c:pt idx="5853">
                  <c:v>60.763080932488741</c:v>
                </c:pt>
                <c:pt idx="5854">
                  <c:v>59.237909403541742</c:v>
                </c:pt>
                <c:pt idx="5855">
                  <c:v>58.099942876206413</c:v>
                </c:pt>
                <c:pt idx="5856">
                  <c:v>56.091777955034161</c:v>
                </c:pt>
                <c:pt idx="5857">
                  <c:v>54.61611168870072</c:v>
                </c:pt>
                <c:pt idx="5858">
                  <c:v>53.778897935859327</c:v>
                </c:pt>
                <c:pt idx="5859">
                  <c:v>52.957125734650056</c:v>
                </c:pt>
                <c:pt idx="5860">
                  <c:v>52.119316492580658</c:v>
                </c:pt>
                <c:pt idx="5861">
                  <c:v>52.838984244074773</c:v>
                </c:pt>
                <c:pt idx="5862">
                  <c:v>53.711435880637907</c:v>
                </c:pt>
                <c:pt idx="5863">
                  <c:v>55.446941250450713</c:v>
                </c:pt>
                <c:pt idx="5864">
                  <c:v>55.913671707015581</c:v>
                </c:pt>
                <c:pt idx="5865">
                  <c:v>56.082117649414748</c:v>
                </c:pt>
                <c:pt idx="5866">
                  <c:v>57.054503235635998</c:v>
                </c:pt>
                <c:pt idx="5867">
                  <c:v>57.63920550939325</c:v>
                </c:pt>
                <c:pt idx="5868">
                  <c:v>57.337145392241233</c:v>
                </c:pt>
                <c:pt idx="5869">
                  <c:v>56.860239633914112</c:v>
                </c:pt>
                <c:pt idx="5870">
                  <c:v>58.730302978464771</c:v>
                </c:pt>
                <c:pt idx="5871">
                  <c:v>58.348388977197622</c:v>
                </c:pt>
                <c:pt idx="5872">
                  <c:v>58.179655942626312</c:v>
                </c:pt>
                <c:pt idx="5873">
                  <c:v>57.250577836315983</c:v>
                </c:pt>
                <c:pt idx="5874">
                  <c:v>56.80585478623113</c:v>
                </c:pt>
                <c:pt idx="5875">
                  <c:v>57.874603843405318</c:v>
                </c:pt>
                <c:pt idx="5876">
                  <c:v>57.575439033788527</c:v>
                </c:pt>
                <c:pt idx="5877">
                  <c:v>55.825275244352682</c:v>
                </c:pt>
                <c:pt idx="5878">
                  <c:v>55.441127575881659</c:v>
                </c:pt>
                <c:pt idx="5879">
                  <c:v>53.906092344375232</c:v>
                </c:pt>
                <c:pt idx="5880">
                  <c:v>52.472539782416277</c:v>
                </c:pt>
                <c:pt idx="5881">
                  <c:v>49.529273674095847</c:v>
                </c:pt>
                <c:pt idx="5882">
                  <c:v>49.163279812091766</c:v>
                </c:pt>
                <c:pt idx="5883">
                  <c:v>48.467408391424598</c:v>
                </c:pt>
                <c:pt idx="5884">
                  <c:v>48.345822472588182</c:v>
                </c:pt>
                <c:pt idx="5885">
                  <c:v>49.472845302089006</c:v>
                </c:pt>
                <c:pt idx="5886">
                  <c:v>49.490746882410392</c:v>
                </c:pt>
                <c:pt idx="5887">
                  <c:v>50.436704864963268</c:v>
                </c:pt>
                <c:pt idx="5888">
                  <c:v>49.911364530848381</c:v>
                </c:pt>
                <c:pt idx="5889">
                  <c:v>50.011135003328462</c:v>
                </c:pt>
                <c:pt idx="5890">
                  <c:v>50.566503976581998</c:v>
                </c:pt>
                <c:pt idx="5891">
                  <c:v>51.673593628172348</c:v>
                </c:pt>
                <c:pt idx="5892">
                  <c:v>51.763426045654924</c:v>
                </c:pt>
                <c:pt idx="5893">
                  <c:v>52.195040444532452</c:v>
                </c:pt>
                <c:pt idx="5894">
                  <c:v>52.830664299592137</c:v>
                </c:pt>
                <c:pt idx="5895">
                  <c:v>53.262635519664549</c:v>
                </c:pt>
                <c:pt idx="5896">
                  <c:v>53.366993030280526</c:v>
                </c:pt>
                <c:pt idx="5897">
                  <c:v>53.632469353869546</c:v>
                </c:pt>
                <c:pt idx="5898">
                  <c:v>55.133084974448238</c:v>
                </c:pt>
                <c:pt idx="5899">
                  <c:v>56.390332358670875</c:v>
                </c:pt>
                <c:pt idx="5900">
                  <c:v>56.685249630459005</c:v>
                </c:pt>
                <c:pt idx="5901">
                  <c:v>55.735381204228851</c:v>
                </c:pt>
                <c:pt idx="5902">
                  <c:v>54.309866705897782</c:v>
                </c:pt>
                <c:pt idx="5903">
                  <c:v>52.481188713658689</c:v>
                </c:pt>
                <c:pt idx="5904">
                  <c:v>50.267291014554111</c:v>
                </c:pt>
                <c:pt idx="5905">
                  <c:v>48.46098443411266</c:v>
                </c:pt>
                <c:pt idx="5906">
                  <c:v>48.696368279672434</c:v>
                </c:pt>
                <c:pt idx="5907">
                  <c:v>49.128148341673111</c:v>
                </c:pt>
                <c:pt idx="5908">
                  <c:v>49.300855448702976</c:v>
                </c:pt>
                <c:pt idx="5909">
                  <c:v>50.319534891631754</c:v>
                </c:pt>
                <c:pt idx="5910">
                  <c:v>51.011378973085435</c:v>
                </c:pt>
                <c:pt idx="5911">
                  <c:v>56.058624288156096</c:v>
                </c:pt>
                <c:pt idx="5912">
                  <c:v>60.233567197823213</c:v>
                </c:pt>
                <c:pt idx="5913">
                  <c:v>63.178321915572816</c:v>
                </c:pt>
                <c:pt idx="5914">
                  <c:v>64.402573189659066</c:v>
                </c:pt>
                <c:pt idx="5915">
                  <c:v>64.933336990978106</c:v>
                </c:pt>
                <c:pt idx="5916">
                  <c:v>64.088605073876067</c:v>
                </c:pt>
                <c:pt idx="5917">
                  <c:v>64.333973031811993</c:v>
                </c:pt>
                <c:pt idx="5918">
                  <c:v>67.465948014909003</c:v>
                </c:pt>
                <c:pt idx="5919">
                  <c:v>67.695284425131533</c:v>
                </c:pt>
                <c:pt idx="5920">
                  <c:v>68.10230355044618</c:v>
                </c:pt>
                <c:pt idx="5921">
                  <c:v>67.653851690136321</c:v>
                </c:pt>
                <c:pt idx="5922">
                  <c:v>65.639559458747954</c:v>
                </c:pt>
                <c:pt idx="5923">
                  <c:v>65.62155485515666</c:v>
                </c:pt>
                <c:pt idx="5924">
                  <c:v>64.345905476865198</c:v>
                </c:pt>
                <c:pt idx="5925">
                  <c:v>62.016128838360821</c:v>
                </c:pt>
                <c:pt idx="5926">
                  <c:v>59.585918450616617</c:v>
                </c:pt>
                <c:pt idx="5927">
                  <c:v>59.062587700088152</c:v>
                </c:pt>
                <c:pt idx="5928">
                  <c:v>56.476812640434453</c:v>
                </c:pt>
                <c:pt idx="5929">
                  <c:v>54.994641466110039</c:v>
                </c:pt>
                <c:pt idx="5930">
                  <c:v>54.930832571654491</c:v>
                </c:pt>
                <c:pt idx="5931">
                  <c:v>54.689216173328909</c:v>
                </c:pt>
                <c:pt idx="5932">
                  <c:v>55.223416112681939</c:v>
                </c:pt>
                <c:pt idx="5933">
                  <c:v>55.964814409191938</c:v>
                </c:pt>
                <c:pt idx="5934">
                  <c:v>57.455263606137571</c:v>
                </c:pt>
                <c:pt idx="5935">
                  <c:v>60.118672846891656</c:v>
                </c:pt>
                <c:pt idx="5936">
                  <c:v>61.32794253906809</c:v>
                </c:pt>
                <c:pt idx="5937">
                  <c:v>63.777028396188506</c:v>
                </c:pt>
                <c:pt idx="5938">
                  <c:v>65.594229382614301</c:v>
                </c:pt>
                <c:pt idx="5939">
                  <c:v>66.254909867882759</c:v>
                </c:pt>
                <c:pt idx="5940">
                  <c:v>64.140779773467969</c:v>
                </c:pt>
                <c:pt idx="5941">
                  <c:v>63.717838844177884</c:v>
                </c:pt>
                <c:pt idx="5942">
                  <c:v>66.901505779475215</c:v>
                </c:pt>
                <c:pt idx="5943">
                  <c:v>66.127687344112545</c:v>
                </c:pt>
                <c:pt idx="5944">
                  <c:v>66.998261184124019</c:v>
                </c:pt>
                <c:pt idx="5945">
                  <c:v>66.510090384939531</c:v>
                </c:pt>
                <c:pt idx="5946">
                  <c:v>65.438949919974149</c:v>
                </c:pt>
                <c:pt idx="5947">
                  <c:v>65.35108029230652</c:v>
                </c:pt>
                <c:pt idx="5948">
                  <c:v>64.427944473737014</c:v>
                </c:pt>
                <c:pt idx="5949">
                  <c:v>62.115450223367553</c:v>
                </c:pt>
                <c:pt idx="5950">
                  <c:v>60.739589667272639</c:v>
                </c:pt>
                <c:pt idx="5951">
                  <c:v>59.443773228075464</c:v>
                </c:pt>
                <c:pt idx="5952">
                  <c:v>58.105750139410574</c:v>
                </c:pt>
                <c:pt idx="5953">
                  <c:v>56.097153083961295</c:v>
                </c:pt>
                <c:pt idx="5954">
                  <c:v>55.777948929605301</c:v>
                </c:pt>
                <c:pt idx="5955">
                  <c:v>55.080926364382094</c:v>
                </c:pt>
                <c:pt idx="5956">
                  <c:v>55.8186547641102</c:v>
                </c:pt>
                <c:pt idx="5957">
                  <c:v>56.474999299969525</c:v>
                </c:pt>
                <c:pt idx="5958">
                  <c:v>57.913748718142422</c:v>
                </c:pt>
                <c:pt idx="5959">
                  <c:v>59.784574693890669</c:v>
                </c:pt>
                <c:pt idx="5960">
                  <c:v>60.954229770513869</c:v>
                </c:pt>
                <c:pt idx="5961">
                  <c:v>64.580574842628337</c:v>
                </c:pt>
                <c:pt idx="5962">
                  <c:v>66.355604475933092</c:v>
                </c:pt>
                <c:pt idx="5963">
                  <c:v>67.210427290446276</c:v>
                </c:pt>
                <c:pt idx="5964">
                  <c:v>65.522764371972869</c:v>
                </c:pt>
                <c:pt idx="5965">
                  <c:v>64.938785550084575</c:v>
                </c:pt>
                <c:pt idx="5966">
                  <c:v>67.926582174606565</c:v>
                </c:pt>
                <c:pt idx="5967">
                  <c:v>67.182739969237318</c:v>
                </c:pt>
                <c:pt idx="5968">
                  <c:v>66.766725200976452</c:v>
                </c:pt>
                <c:pt idx="5969">
                  <c:v>66.104551946518228</c:v>
                </c:pt>
                <c:pt idx="5970">
                  <c:v>64.434621798653836</c:v>
                </c:pt>
                <c:pt idx="5971">
                  <c:v>64.12423926924474</c:v>
                </c:pt>
                <c:pt idx="5972">
                  <c:v>62.668466596426626</c:v>
                </c:pt>
                <c:pt idx="5973">
                  <c:v>61.797792878724294</c:v>
                </c:pt>
                <c:pt idx="5974">
                  <c:v>60.545375078601978</c:v>
                </c:pt>
                <c:pt idx="5975">
                  <c:v>59.442990220313732</c:v>
                </c:pt>
                <c:pt idx="5976">
                  <c:v>57.759914954141969</c:v>
                </c:pt>
                <c:pt idx="5977">
                  <c:v>55.688251135633386</c:v>
                </c:pt>
                <c:pt idx="5978">
                  <c:v>55.366360188056483</c:v>
                </c:pt>
                <c:pt idx="5979">
                  <c:v>55.026117491833986</c:v>
                </c:pt>
                <c:pt idx="5980">
                  <c:v>54.789542706203548</c:v>
                </c:pt>
                <c:pt idx="5981">
                  <c:v>55.411032815943912</c:v>
                </c:pt>
                <c:pt idx="5982">
                  <c:v>57.225048872259173</c:v>
                </c:pt>
                <c:pt idx="5983">
                  <c:v>58.854412276982934</c:v>
                </c:pt>
                <c:pt idx="5984">
                  <c:v>60.658194214056259</c:v>
                </c:pt>
                <c:pt idx="5985">
                  <c:v>63.786106749479359</c:v>
                </c:pt>
                <c:pt idx="5986">
                  <c:v>64.200316931157161</c:v>
                </c:pt>
                <c:pt idx="5987">
                  <c:v>65.470206335995115</c:v>
                </c:pt>
                <c:pt idx="5988">
                  <c:v>63.270356370724436</c:v>
                </c:pt>
                <c:pt idx="5989">
                  <c:v>63.492480234844294</c:v>
                </c:pt>
                <c:pt idx="5990">
                  <c:v>66.377811423644943</c:v>
                </c:pt>
                <c:pt idx="5991">
                  <c:v>66.280278561959165</c:v>
                </c:pt>
                <c:pt idx="5992">
                  <c:v>66.90448114371469</c:v>
                </c:pt>
                <c:pt idx="5993">
                  <c:v>66.280095141567458</c:v>
                </c:pt>
                <c:pt idx="5994">
                  <c:v>65.324094779685566</c:v>
                </c:pt>
                <c:pt idx="5995">
                  <c:v>65.968958644940102</c:v>
                </c:pt>
                <c:pt idx="5996">
                  <c:v>64.228983690125418</c:v>
                </c:pt>
                <c:pt idx="5997">
                  <c:v>61.845549754959173</c:v>
                </c:pt>
                <c:pt idx="5998">
                  <c:v>59.384706984986245</c:v>
                </c:pt>
                <c:pt idx="5999">
                  <c:v>58.309609895727711</c:v>
                </c:pt>
                <c:pt idx="6000">
                  <c:v>57.012851413180698</c:v>
                </c:pt>
                <c:pt idx="6001">
                  <c:v>55.179448653111471</c:v>
                </c:pt>
                <c:pt idx="6002">
                  <c:v>55.059614233908277</c:v>
                </c:pt>
                <c:pt idx="6003">
                  <c:v>55.37574604038786</c:v>
                </c:pt>
                <c:pt idx="6004">
                  <c:v>55.30008491314512</c:v>
                </c:pt>
                <c:pt idx="6005">
                  <c:v>55.971088517138</c:v>
                </c:pt>
                <c:pt idx="6006">
                  <c:v>56.788241285999796</c:v>
                </c:pt>
                <c:pt idx="6007">
                  <c:v>59.175573271423453</c:v>
                </c:pt>
                <c:pt idx="6008">
                  <c:v>60.885559233113256</c:v>
                </c:pt>
                <c:pt idx="6009">
                  <c:v>63.983984762958571</c:v>
                </c:pt>
                <c:pt idx="6010">
                  <c:v>65.531498046973752</c:v>
                </c:pt>
                <c:pt idx="6011">
                  <c:v>66.380472908793365</c:v>
                </c:pt>
                <c:pt idx="6012">
                  <c:v>64.92561885112498</c:v>
                </c:pt>
                <c:pt idx="6013">
                  <c:v>65.390336084565433</c:v>
                </c:pt>
                <c:pt idx="6014">
                  <c:v>68.037382138216103</c:v>
                </c:pt>
                <c:pt idx="6015">
                  <c:v>68.098772124801997</c:v>
                </c:pt>
                <c:pt idx="6016">
                  <c:v>68.643382638866541</c:v>
                </c:pt>
                <c:pt idx="6017">
                  <c:v>68.11167349507717</c:v>
                </c:pt>
                <c:pt idx="6018">
                  <c:v>65.651686636761866</c:v>
                </c:pt>
                <c:pt idx="6019">
                  <c:v>66.378071357166306</c:v>
                </c:pt>
                <c:pt idx="6020">
                  <c:v>64.683869835428752</c:v>
                </c:pt>
                <c:pt idx="6021">
                  <c:v>62.680270215168335</c:v>
                </c:pt>
                <c:pt idx="6022">
                  <c:v>60.859484259564766</c:v>
                </c:pt>
                <c:pt idx="6023">
                  <c:v>59.638190874278784</c:v>
                </c:pt>
                <c:pt idx="6024">
                  <c:v>58.135504044442008</c:v>
                </c:pt>
                <c:pt idx="6025">
                  <c:v>54.965321511589138</c:v>
                </c:pt>
                <c:pt idx="6026">
                  <c:v>55.071231626086586</c:v>
                </c:pt>
                <c:pt idx="6027">
                  <c:v>54.778983483183808</c:v>
                </c:pt>
                <c:pt idx="6028">
                  <c:v>54.62114084433712</c:v>
                </c:pt>
                <c:pt idx="6029">
                  <c:v>54.587138293352339</c:v>
                </c:pt>
                <c:pt idx="6030">
                  <c:v>54.833421692574987</c:v>
                </c:pt>
                <c:pt idx="6031">
                  <c:v>54.989177646803547</c:v>
                </c:pt>
                <c:pt idx="6032">
                  <c:v>55.548903745051859</c:v>
                </c:pt>
                <c:pt idx="6033">
                  <c:v>57.256605823408655</c:v>
                </c:pt>
                <c:pt idx="6034">
                  <c:v>59.542878454020858</c:v>
                </c:pt>
                <c:pt idx="6035">
                  <c:v>60.916506762159983</c:v>
                </c:pt>
                <c:pt idx="6036">
                  <c:v>59.74624044720052</c:v>
                </c:pt>
                <c:pt idx="6037">
                  <c:v>59.855408241152837</c:v>
                </c:pt>
                <c:pt idx="6038">
                  <c:v>61.32093912649615</c:v>
                </c:pt>
                <c:pt idx="6039">
                  <c:v>61.038294289986851</c:v>
                </c:pt>
                <c:pt idx="6040">
                  <c:v>60.942090999111734</c:v>
                </c:pt>
                <c:pt idx="6041">
                  <c:v>59.82625931764435</c:v>
                </c:pt>
                <c:pt idx="6042">
                  <c:v>59.148261300425645</c:v>
                </c:pt>
                <c:pt idx="6043">
                  <c:v>60.591842611881184</c:v>
                </c:pt>
                <c:pt idx="6044">
                  <c:v>60.2840888915796</c:v>
                </c:pt>
                <c:pt idx="6045">
                  <c:v>58.708274611559119</c:v>
                </c:pt>
                <c:pt idx="6046">
                  <c:v>58.01113613770746</c:v>
                </c:pt>
                <c:pt idx="6047">
                  <c:v>56.013584293201809</c:v>
                </c:pt>
                <c:pt idx="6048">
                  <c:v>54.271804785138713</c:v>
                </c:pt>
                <c:pt idx="6049">
                  <c:v>51.612520820808115</c:v>
                </c:pt>
                <c:pt idx="6050">
                  <c:v>51.548385283119941</c:v>
                </c:pt>
                <c:pt idx="6051">
                  <c:v>50.934951361967336</c:v>
                </c:pt>
                <c:pt idx="6052">
                  <c:v>50.59987836431813</c:v>
                </c:pt>
                <c:pt idx="6053">
                  <c:v>50.951431474911182</c:v>
                </c:pt>
                <c:pt idx="6054">
                  <c:v>51.04280453620585</c:v>
                </c:pt>
                <c:pt idx="6055">
                  <c:v>51.514158678821936</c:v>
                </c:pt>
                <c:pt idx="6056">
                  <c:v>51.217599867308728</c:v>
                </c:pt>
                <c:pt idx="6057">
                  <c:v>52.706003749960679</c:v>
                </c:pt>
                <c:pt idx="6058">
                  <c:v>53.400811391146171</c:v>
                </c:pt>
                <c:pt idx="6059">
                  <c:v>54.292119227635872</c:v>
                </c:pt>
                <c:pt idx="6060">
                  <c:v>54.095169233719055</c:v>
                </c:pt>
                <c:pt idx="6061">
                  <c:v>55.279731533753157</c:v>
                </c:pt>
                <c:pt idx="6062">
                  <c:v>55.527010061255183</c:v>
                </c:pt>
                <c:pt idx="6063">
                  <c:v>55.445867544313472</c:v>
                </c:pt>
                <c:pt idx="6064">
                  <c:v>55.983944385612048</c:v>
                </c:pt>
                <c:pt idx="6065">
                  <c:v>56.501763968495197</c:v>
                </c:pt>
                <c:pt idx="6066">
                  <c:v>56.803330328728926</c:v>
                </c:pt>
                <c:pt idx="6067">
                  <c:v>57.524488629122935</c:v>
                </c:pt>
                <c:pt idx="6068">
                  <c:v>57.931640311199772</c:v>
                </c:pt>
                <c:pt idx="6069">
                  <c:v>56.592977529536938</c:v>
                </c:pt>
                <c:pt idx="6070">
                  <c:v>55.872735563394293</c:v>
                </c:pt>
                <c:pt idx="6071">
                  <c:v>53.795147215423597</c:v>
                </c:pt>
                <c:pt idx="6072">
                  <c:v>51.676146971666434</c:v>
                </c:pt>
                <c:pt idx="6073">
                  <c:v>50.980916569302195</c:v>
                </c:pt>
                <c:pt idx="6074">
                  <c:v>50.783379070311774</c:v>
                </c:pt>
                <c:pt idx="6075">
                  <c:v>50.389718913183536</c:v>
                </c:pt>
                <c:pt idx="6076">
                  <c:v>50.210484578087275</c:v>
                </c:pt>
                <c:pt idx="6077">
                  <c:v>51.183257662475285</c:v>
                </c:pt>
                <c:pt idx="6078">
                  <c:v>52.806783316929526</c:v>
                </c:pt>
                <c:pt idx="6079">
                  <c:v>56.347567214368809</c:v>
                </c:pt>
                <c:pt idx="6080">
                  <c:v>58.539176862551194</c:v>
                </c:pt>
                <c:pt idx="6081">
                  <c:v>63.797147120837487</c:v>
                </c:pt>
                <c:pt idx="6082">
                  <c:v>65.06272061443326</c:v>
                </c:pt>
                <c:pt idx="6083">
                  <c:v>66.302380142874014</c:v>
                </c:pt>
                <c:pt idx="6084">
                  <c:v>63.813088408412426</c:v>
                </c:pt>
                <c:pt idx="6085">
                  <c:v>63.338249202593396</c:v>
                </c:pt>
                <c:pt idx="6086">
                  <c:v>67.103061151647836</c:v>
                </c:pt>
                <c:pt idx="6087">
                  <c:v>66.7363706004503</c:v>
                </c:pt>
                <c:pt idx="6088">
                  <c:v>66.995470778720957</c:v>
                </c:pt>
                <c:pt idx="6089">
                  <c:v>66.383882721542889</c:v>
                </c:pt>
                <c:pt idx="6090">
                  <c:v>64.876072557594355</c:v>
                </c:pt>
                <c:pt idx="6091">
                  <c:v>65.313607476684396</c:v>
                </c:pt>
                <c:pt idx="6092">
                  <c:v>63.831740687135799</c:v>
                </c:pt>
                <c:pt idx="6093">
                  <c:v>61.155008826098715</c:v>
                </c:pt>
                <c:pt idx="6094">
                  <c:v>60.576137707400441</c:v>
                </c:pt>
                <c:pt idx="6095">
                  <c:v>58.670147214470894</c:v>
                </c:pt>
                <c:pt idx="6096">
                  <c:v>57.216842679753967</c:v>
                </c:pt>
                <c:pt idx="6097">
                  <c:v>55.100180884115908</c:v>
                </c:pt>
                <c:pt idx="6098">
                  <c:v>54.874729238776425</c:v>
                </c:pt>
                <c:pt idx="6099">
                  <c:v>54.77581883973486</c:v>
                </c:pt>
                <c:pt idx="6100">
                  <c:v>54.577627622948917</c:v>
                </c:pt>
                <c:pt idx="6101">
                  <c:v>55.206618818496139</c:v>
                </c:pt>
                <c:pt idx="6102">
                  <c:v>57.166886293222817</c:v>
                </c:pt>
                <c:pt idx="6103">
                  <c:v>59.667395934352776</c:v>
                </c:pt>
                <c:pt idx="6104">
                  <c:v>60.926384152129884</c:v>
                </c:pt>
                <c:pt idx="6105">
                  <c:v>63.985497107670703</c:v>
                </c:pt>
                <c:pt idx="6106">
                  <c:v>65.303734865691524</c:v>
                </c:pt>
                <c:pt idx="6107">
                  <c:v>65.928091892954455</c:v>
                </c:pt>
                <c:pt idx="6108">
                  <c:v>64.215943507284862</c:v>
                </c:pt>
                <c:pt idx="6109">
                  <c:v>64.677121945092438</c:v>
                </c:pt>
                <c:pt idx="6110">
                  <c:v>67.468273517061135</c:v>
                </c:pt>
                <c:pt idx="6111">
                  <c:v>67.083973871867286</c:v>
                </c:pt>
                <c:pt idx="6112">
                  <c:v>67.96369536185199</c:v>
                </c:pt>
                <c:pt idx="6113">
                  <c:v>66.910357460157257</c:v>
                </c:pt>
                <c:pt idx="6114">
                  <c:v>65.450062581062411</c:v>
                </c:pt>
                <c:pt idx="6115">
                  <c:v>66.157509192237413</c:v>
                </c:pt>
                <c:pt idx="6116">
                  <c:v>64.230759081613456</c:v>
                </c:pt>
                <c:pt idx="6117">
                  <c:v>61.60175638258292</c:v>
                </c:pt>
                <c:pt idx="6118">
                  <c:v>60.45243258043628</c:v>
                </c:pt>
                <c:pt idx="6119">
                  <c:v>58.392348608175389</c:v>
                </c:pt>
                <c:pt idx="6120">
                  <c:v>55.762306880137828</c:v>
                </c:pt>
                <c:pt idx="6121">
                  <c:v>54.257917472806355</c:v>
                </c:pt>
                <c:pt idx="6122">
                  <c:v>54.081650306675684</c:v>
                </c:pt>
                <c:pt idx="6123">
                  <c:v>54.29974695380912</c:v>
                </c:pt>
                <c:pt idx="6124">
                  <c:v>54.20027278901749</c:v>
                </c:pt>
                <c:pt idx="6125">
                  <c:v>55.17056996732007</c:v>
                </c:pt>
                <c:pt idx="6126">
                  <c:v>56.727516484330003</c:v>
                </c:pt>
                <c:pt idx="6127">
                  <c:v>59.681446352131303</c:v>
                </c:pt>
                <c:pt idx="6128">
                  <c:v>61.020692873062096</c:v>
                </c:pt>
                <c:pt idx="6129">
                  <c:v>62.089680128553852</c:v>
                </c:pt>
                <c:pt idx="6130">
                  <c:v>62.274723729963874</c:v>
                </c:pt>
                <c:pt idx="6131">
                  <c:v>63.453055882377861</c:v>
                </c:pt>
                <c:pt idx="6132">
                  <c:v>61.467830020725188</c:v>
                </c:pt>
                <c:pt idx="6133">
                  <c:v>61.384363421889582</c:v>
                </c:pt>
                <c:pt idx="6134">
                  <c:v>65.248025998932789</c:v>
                </c:pt>
                <c:pt idx="6135">
                  <c:v>64.28972224082429</c:v>
                </c:pt>
                <c:pt idx="6136">
                  <c:v>65.444225137875748</c:v>
                </c:pt>
                <c:pt idx="6137">
                  <c:v>65.693593000605887</c:v>
                </c:pt>
                <c:pt idx="6138">
                  <c:v>63.714187563284376</c:v>
                </c:pt>
                <c:pt idx="6139">
                  <c:v>64.48994070553222</c:v>
                </c:pt>
                <c:pt idx="6140">
                  <c:v>63.174485581899766</c:v>
                </c:pt>
                <c:pt idx="6141">
                  <c:v>61.823090980107452</c:v>
                </c:pt>
                <c:pt idx="6142">
                  <c:v>60.645739651366199</c:v>
                </c:pt>
                <c:pt idx="6143">
                  <c:v>58.949262538543067</c:v>
                </c:pt>
                <c:pt idx="6144">
                  <c:v>57.185737131320984</c:v>
                </c:pt>
                <c:pt idx="6145">
                  <c:v>55.649454790853873</c:v>
                </c:pt>
                <c:pt idx="6146">
                  <c:v>55.381709873425947</c:v>
                </c:pt>
                <c:pt idx="6147">
                  <c:v>54.966788417128896</c:v>
                </c:pt>
                <c:pt idx="6148">
                  <c:v>55.203512530892461</c:v>
                </c:pt>
                <c:pt idx="6149">
                  <c:v>56.243157946148536</c:v>
                </c:pt>
                <c:pt idx="6150">
                  <c:v>57.360615109129625</c:v>
                </c:pt>
                <c:pt idx="6151">
                  <c:v>58.557898040971558</c:v>
                </c:pt>
                <c:pt idx="6152">
                  <c:v>60.136160667400702</c:v>
                </c:pt>
                <c:pt idx="6153">
                  <c:v>62.910255810683736</c:v>
                </c:pt>
                <c:pt idx="6154">
                  <c:v>63.613316040150345</c:v>
                </c:pt>
                <c:pt idx="6155">
                  <c:v>64.590357036910888</c:v>
                </c:pt>
                <c:pt idx="6156">
                  <c:v>62.655329523892263</c:v>
                </c:pt>
                <c:pt idx="6157">
                  <c:v>63.137829714776785</c:v>
                </c:pt>
                <c:pt idx="6158">
                  <c:v>66.054903306512145</c:v>
                </c:pt>
                <c:pt idx="6159">
                  <c:v>65.838625392986401</c:v>
                </c:pt>
                <c:pt idx="6160">
                  <c:v>66.632003935936638</c:v>
                </c:pt>
                <c:pt idx="6161">
                  <c:v>66.603389336608785</c:v>
                </c:pt>
                <c:pt idx="6162">
                  <c:v>65.804205843677252</c:v>
                </c:pt>
                <c:pt idx="6163">
                  <c:v>66.450433865959951</c:v>
                </c:pt>
                <c:pt idx="6164">
                  <c:v>64.710425865392779</c:v>
                </c:pt>
                <c:pt idx="6165">
                  <c:v>63.117679516154681</c:v>
                </c:pt>
                <c:pt idx="6166">
                  <c:v>61.278503061886823</c:v>
                </c:pt>
                <c:pt idx="6167">
                  <c:v>58.944967373576617</c:v>
                </c:pt>
                <c:pt idx="6168">
                  <c:v>57.110793318330494</c:v>
                </c:pt>
                <c:pt idx="6169">
                  <c:v>55.881293461740384</c:v>
                </c:pt>
                <c:pt idx="6170">
                  <c:v>55.691154858653228</c:v>
                </c:pt>
                <c:pt idx="6171">
                  <c:v>55.29399175983658</c:v>
                </c:pt>
                <c:pt idx="6172">
                  <c:v>54.683164204478885</c:v>
                </c:pt>
                <c:pt idx="6173">
                  <c:v>55.418817294786592</c:v>
                </c:pt>
                <c:pt idx="6174">
                  <c:v>56.896003027326174</c:v>
                </c:pt>
                <c:pt idx="6175">
                  <c:v>59.620235932249216</c:v>
                </c:pt>
                <c:pt idx="6176">
                  <c:v>61.506849214729854</c:v>
                </c:pt>
                <c:pt idx="6177">
                  <c:v>61.951332060357132</c:v>
                </c:pt>
                <c:pt idx="6178">
                  <c:v>63.520804720668302</c:v>
                </c:pt>
                <c:pt idx="6179">
                  <c:v>63.779133113843663</c:v>
                </c:pt>
                <c:pt idx="6180">
                  <c:v>61.551399982238088</c:v>
                </c:pt>
                <c:pt idx="6181">
                  <c:v>61.726496184846404</c:v>
                </c:pt>
                <c:pt idx="6182">
                  <c:v>64.425354014632347</c:v>
                </c:pt>
                <c:pt idx="6183">
                  <c:v>64.659099029665185</c:v>
                </c:pt>
                <c:pt idx="6184">
                  <c:v>65.007930637582589</c:v>
                </c:pt>
                <c:pt idx="6185">
                  <c:v>64.524711189944682</c:v>
                </c:pt>
                <c:pt idx="6186">
                  <c:v>63.200585432190522</c:v>
                </c:pt>
                <c:pt idx="6187">
                  <c:v>63.20681265242203</c:v>
                </c:pt>
                <c:pt idx="6188">
                  <c:v>61.934811871079447</c:v>
                </c:pt>
                <c:pt idx="6189">
                  <c:v>59.668790859265528</c:v>
                </c:pt>
                <c:pt idx="6190">
                  <c:v>57.04763700324159</c:v>
                </c:pt>
                <c:pt idx="6191">
                  <c:v>55.667869672301492</c:v>
                </c:pt>
                <c:pt idx="6192">
                  <c:v>54.44467342482519</c:v>
                </c:pt>
                <c:pt idx="6193">
                  <c:v>52.551426774723261</c:v>
                </c:pt>
                <c:pt idx="6194">
                  <c:v>53.175399312019309</c:v>
                </c:pt>
                <c:pt idx="6195">
                  <c:v>52.322630365673746</c:v>
                </c:pt>
                <c:pt idx="6196">
                  <c:v>52.579794543068601</c:v>
                </c:pt>
                <c:pt idx="6197">
                  <c:v>52.843903409498807</c:v>
                </c:pt>
                <c:pt idx="6198">
                  <c:v>53.063925437895762</c:v>
                </c:pt>
                <c:pt idx="6199">
                  <c:v>53.952210052696081</c:v>
                </c:pt>
                <c:pt idx="6200">
                  <c:v>55.397805018606242</c:v>
                </c:pt>
                <c:pt idx="6201">
                  <c:v>56.757405504810762</c:v>
                </c:pt>
                <c:pt idx="6202">
                  <c:v>57.758398818370679</c:v>
                </c:pt>
                <c:pt idx="6203">
                  <c:v>58.48164660652408</c:v>
                </c:pt>
                <c:pt idx="6204">
                  <c:v>57.059265555457621</c:v>
                </c:pt>
                <c:pt idx="6205">
                  <c:v>56.917989470350129</c:v>
                </c:pt>
                <c:pt idx="6206">
                  <c:v>58.368912245132513</c:v>
                </c:pt>
                <c:pt idx="6207">
                  <c:v>58.378162765844394</c:v>
                </c:pt>
                <c:pt idx="6208">
                  <c:v>57.636919189600164</c:v>
                </c:pt>
                <c:pt idx="6209">
                  <c:v>56.971751948953226</c:v>
                </c:pt>
                <c:pt idx="6210">
                  <c:v>56.571023210006764</c:v>
                </c:pt>
                <c:pt idx="6211">
                  <c:v>58.114400796983944</c:v>
                </c:pt>
                <c:pt idx="6212">
                  <c:v>58.122446998307687</c:v>
                </c:pt>
                <c:pt idx="6213">
                  <c:v>57.051014600574504</c:v>
                </c:pt>
                <c:pt idx="6214">
                  <c:v>55.194676787204891</c:v>
                </c:pt>
                <c:pt idx="6215">
                  <c:v>53.938123166807365</c:v>
                </c:pt>
                <c:pt idx="6216">
                  <c:v>52.895239152649701</c:v>
                </c:pt>
                <c:pt idx="6217">
                  <c:v>49.630412777518579</c:v>
                </c:pt>
                <c:pt idx="6218">
                  <c:v>49.653752681187719</c:v>
                </c:pt>
                <c:pt idx="6219">
                  <c:v>49.080840093297432</c:v>
                </c:pt>
                <c:pt idx="6220">
                  <c:v>49.439393691094111</c:v>
                </c:pt>
                <c:pt idx="6221">
                  <c:v>49.731048011501521</c:v>
                </c:pt>
                <c:pt idx="6222">
                  <c:v>49.849271501282196</c:v>
                </c:pt>
                <c:pt idx="6223">
                  <c:v>50.11199851402413</c:v>
                </c:pt>
                <c:pt idx="6224">
                  <c:v>49.910148803937979</c:v>
                </c:pt>
                <c:pt idx="6225">
                  <c:v>51.00321343976541</c:v>
                </c:pt>
                <c:pt idx="6226">
                  <c:v>51.582755138542836</c:v>
                </c:pt>
                <c:pt idx="6227">
                  <c:v>52.185781352774228</c:v>
                </c:pt>
                <c:pt idx="6228">
                  <c:v>51.546164624511803</c:v>
                </c:pt>
                <c:pt idx="6229">
                  <c:v>52.515846897666307</c:v>
                </c:pt>
                <c:pt idx="6230">
                  <c:v>52.713411615915952</c:v>
                </c:pt>
                <c:pt idx="6231">
                  <c:v>53.11150975881548</c:v>
                </c:pt>
                <c:pt idx="6232">
                  <c:v>53.556925062564673</c:v>
                </c:pt>
                <c:pt idx="6233">
                  <c:v>54.444762300060347</c:v>
                </c:pt>
                <c:pt idx="6234">
                  <c:v>55.060140173918647</c:v>
                </c:pt>
                <c:pt idx="6235">
                  <c:v>56.652411539708858</c:v>
                </c:pt>
                <c:pt idx="6236">
                  <c:v>56.307041287995389</c:v>
                </c:pt>
                <c:pt idx="6237">
                  <c:v>55.986685280974527</c:v>
                </c:pt>
                <c:pt idx="6238">
                  <c:v>54.753605076601701</c:v>
                </c:pt>
                <c:pt idx="6239">
                  <c:v>52.737088953143882</c:v>
                </c:pt>
                <c:pt idx="6240">
                  <c:v>50.647234211547641</c:v>
                </c:pt>
                <c:pt idx="6241">
                  <c:v>50.00069884174556</c:v>
                </c:pt>
                <c:pt idx="6242">
                  <c:v>49.480554870895809</c:v>
                </c:pt>
                <c:pt idx="6243">
                  <c:v>49.181560009420267</c:v>
                </c:pt>
                <c:pt idx="6244">
                  <c:v>49.014169554255339</c:v>
                </c:pt>
                <c:pt idx="6245">
                  <c:v>50.456798434071061</c:v>
                </c:pt>
                <c:pt idx="6246">
                  <c:v>51.49913323456984</c:v>
                </c:pt>
                <c:pt idx="6247">
                  <c:v>54.902120187647924</c:v>
                </c:pt>
                <c:pt idx="6248">
                  <c:v>58.471859355475708</c:v>
                </c:pt>
                <c:pt idx="6249">
                  <c:v>62.20726978314422</c:v>
                </c:pt>
                <c:pt idx="6250">
                  <c:v>63.454290690851664</c:v>
                </c:pt>
                <c:pt idx="6251">
                  <c:v>64.041454103443129</c:v>
                </c:pt>
                <c:pt idx="6252">
                  <c:v>62.627789432753588</c:v>
                </c:pt>
                <c:pt idx="6253">
                  <c:v>63.535365943514662</c:v>
                </c:pt>
                <c:pt idx="6254">
                  <c:v>66.0813665772489</c:v>
                </c:pt>
                <c:pt idx="6255">
                  <c:v>65.951453900528847</c:v>
                </c:pt>
                <c:pt idx="6256">
                  <c:v>66.67766712929658</c:v>
                </c:pt>
                <c:pt idx="6257">
                  <c:v>66.743695601509387</c:v>
                </c:pt>
                <c:pt idx="6258">
                  <c:v>66.015581300521177</c:v>
                </c:pt>
                <c:pt idx="6259">
                  <c:v>66.422785140218139</c:v>
                </c:pt>
                <c:pt idx="6260">
                  <c:v>64.986434868526615</c:v>
                </c:pt>
                <c:pt idx="6261">
                  <c:v>62.417893182946472</c:v>
                </c:pt>
                <c:pt idx="6262">
                  <c:v>59.609996663308472</c:v>
                </c:pt>
                <c:pt idx="6263">
                  <c:v>58.486141899614282</c:v>
                </c:pt>
                <c:pt idx="6264">
                  <c:v>56.885772359736002</c:v>
                </c:pt>
                <c:pt idx="6265">
                  <c:v>55.327198419721384</c:v>
                </c:pt>
                <c:pt idx="6266">
                  <c:v>54.234445752808369</c:v>
                </c:pt>
                <c:pt idx="6267">
                  <c:v>54.091495541837439</c:v>
                </c:pt>
                <c:pt idx="6268">
                  <c:v>54.453635065415376</c:v>
                </c:pt>
                <c:pt idx="6269">
                  <c:v>55.127896873126296</c:v>
                </c:pt>
                <c:pt idx="6270">
                  <c:v>57.243714871727683</c:v>
                </c:pt>
                <c:pt idx="6271">
                  <c:v>59.110189671201475</c:v>
                </c:pt>
                <c:pt idx="6272">
                  <c:v>60.945756091663071</c:v>
                </c:pt>
                <c:pt idx="6273">
                  <c:v>64.550878521694457</c:v>
                </c:pt>
                <c:pt idx="6274">
                  <c:v>66.092320632059014</c:v>
                </c:pt>
                <c:pt idx="6275">
                  <c:v>66.855026100260687</c:v>
                </c:pt>
                <c:pt idx="6276">
                  <c:v>65.913245027488259</c:v>
                </c:pt>
                <c:pt idx="6277">
                  <c:v>65.50546280934158</c:v>
                </c:pt>
                <c:pt idx="6278">
                  <c:v>67.734276458465118</c:v>
                </c:pt>
                <c:pt idx="6279">
                  <c:v>67.674851204195335</c:v>
                </c:pt>
                <c:pt idx="6280">
                  <c:v>68.091960825895143</c:v>
                </c:pt>
                <c:pt idx="6281">
                  <c:v>67.284527396302636</c:v>
                </c:pt>
                <c:pt idx="6282">
                  <c:v>66.534689822303591</c:v>
                </c:pt>
                <c:pt idx="6283">
                  <c:v>66.618476405522415</c:v>
                </c:pt>
                <c:pt idx="6284">
                  <c:v>65.488919778755744</c:v>
                </c:pt>
                <c:pt idx="6285">
                  <c:v>62.810571436561226</c:v>
                </c:pt>
                <c:pt idx="6286">
                  <c:v>60.652097855570354</c:v>
                </c:pt>
                <c:pt idx="6287">
                  <c:v>58.521842313765724</c:v>
                </c:pt>
                <c:pt idx="6288">
                  <c:v>56.615131609499549</c:v>
                </c:pt>
                <c:pt idx="6289">
                  <c:v>54.489610332870683</c:v>
                </c:pt>
                <c:pt idx="6290">
                  <c:v>54.776256769190788</c:v>
                </c:pt>
                <c:pt idx="6291">
                  <c:v>54.71990598813403</c:v>
                </c:pt>
                <c:pt idx="6292">
                  <c:v>54.554804163964803</c:v>
                </c:pt>
                <c:pt idx="6293">
                  <c:v>55.245999305589855</c:v>
                </c:pt>
                <c:pt idx="6294">
                  <c:v>56.176929344801827</c:v>
                </c:pt>
                <c:pt idx="6295">
                  <c:v>58.121463276540418</c:v>
                </c:pt>
                <c:pt idx="6296">
                  <c:v>59.979101374712961</c:v>
                </c:pt>
                <c:pt idx="6297">
                  <c:v>63.129460137016359</c:v>
                </c:pt>
                <c:pt idx="6298">
                  <c:v>64.632877259396921</c:v>
                </c:pt>
                <c:pt idx="6299">
                  <c:v>64.88870163123255</c:v>
                </c:pt>
                <c:pt idx="6300">
                  <c:v>61.446070650325886</c:v>
                </c:pt>
                <c:pt idx="6301">
                  <c:v>61.115503983577533</c:v>
                </c:pt>
                <c:pt idx="6302">
                  <c:v>64.329400608395986</c:v>
                </c:pt>
                <c:pt idx="6303">
                  <c:v>63.165646970421911</c:v>
                </c:pt>
                <c:pt idx="6304">
                  <c:v>63.9165038736583</c:v>
                </c:pt>
                <c:pt idx="6305">
                  <c:v>63.492574011283558</c:v>
                </c:pt>
                <c:pt idx="6306">
                  <c:v>62.966631007858474</c:v>
                </c:pt>
                <c:pt idx="6307">
                  <c:v>64.305907741096277</c:v>
                </c:pt>
                <c:pt idx="6308">
                  <c:v>63.34787402600022</c:v>
                </c:pt>
                <c:pt idx="6309">
                  <c:v>62.08059367090177</c:v>
                </c:pt>
                <c:pt idx="6310">
                  <c:v>61.259694828505388</c:v>
                </c:pt>
                <c:pt idx="6311">
                  <c:v>58.917532281543664</c:v>
                </c:pt>
                <c:pt idx="6312">
                  <c:v>57.267364218958761</c:v>
                </c:pt>
                <c:pt idx="6313">
                  <c:v>54.875137512513021</c:v>
                </c:pt>
                <c:pt idx="6314">
                  <c:v>54.988085443974569</c:v>
                </c:pt>
                <c:pt idx="6315">
                  <c:v>53.991108248981959</c:v>
                </c:pt>
                <c:pt idx="6316">
                  <c:v>54.48711870596096</c:v>
                </c:pt>
                <c:pt idx="6317">
                  <c:v>55.076662460249032</c:v>
                </c:pt>
                <c:pt idx="6318">
                  <c:v>56.103355733523237</c:v>
                </c:pt>
                <c:pt idx="6319">
                  <c:v>58.209443357064963</c:v>
                </c:pt>
                <c:pt idx="6320">
                  <c:v>60.244422731561805</c:v>
                </c:pt>
                <c:pt idx="6321">
                  <c:v>62.832311047592519</c:v>
                </c:pt>
                <c:pt idx="6322">
                  <c:v>63.521643616500853</c:v>
                </c:pt>
                <c:pt idx="6323">
                  <c:v>64.356695870651606</c:v>
                </c:pt>
                <c:pt idx="6324">
                  <c:v>62.214858725964099</c:v>
                </c:pt>
                <c:pt idx="6325">
                  <c:v>61.933378998199956</c:v>
                </c:pt>
                <c:pt idx="6326">
                  <c:v>64.747805645009024</c:v>
                </c:pt>
                <c:pt idx="6327">
                  <c:v>65.079640350839469</c:v>
                </c:pt>
                <c:pt idx="6328">
                  <c:v>65.483426520910257</c:v>
                </c:pt>
                <c:pt idx="6329">
                  <c:v>65.406512518821998</c:v>
                </c:pt>
                <c:pt idx="6330">
                  <c:v>64.666995904876089</c:v>
                </c:pt>
                <c:pt idx="6331">
                  <c:v>64.842350501550882</c:v>
                </c:pt>
                <c:pt idx="6332">
                  <c:v>63.753504392302759</c:v>
                </c:pt>
                <c:pt idx="6333">
                  <c:v>62.105091653744878</c:v>
                </c:pt>
                <c:pt idx="6334">
                  <c:v>60.300714910298886</c:v>
                </c:pt>
                <c:pt idx="6335">
                  <c:v>58.903611706278483</c:v>
                </c:pt>
                <c:pt idx="6336">
                  <c:v>57.339497527770838</c:v>
                </c:pt>
                <c:pt idx="6337">
                  <c:v>56.083240986809479</c:v>
                </c:pt>
                <c:pt idx="6338">
                  <c:v>55.51430117435671</c:v>
                </c:pt>
                <c:pt idx="6339">
                  <c:v>54.866005859132557</c:v>
                </c:pt>
                <c:pt idx="6340">
                  <c:v>55.343229752274738</c:v>
                </c:pt>
                <c:pt idx="6341">
                  <c:v>56.179294520241534</c:v>
                </c:pt>
                <c:pt idx="6342">
                  <c:v>57.284003245263648</c:v>
                </c:pt>
                <c:pt idx="6343">
                  <c:v>58.986146309636744</c:v>
                </c:pt>
                <c:pt idx="6344">
                  <c:v>60.440620577524314</c:v>
                </c:pt>
                <c:pt idx="6345">
                  <c:v>61.974269209700054</c:v>
                </c:pt>
                <c:pt idx="6346">
                  <c:v>63.374269077875034</c:v>
                </c:pt>
                <c:pt idx="6347">
                  <c:v>64.211945143965821</c:v>
                </c:pt>
                <c:pt idx="6348">
                  <c:v>62.283701831811698</c:v>
                </c:pt>
                <c:pt idx="6349">
                  <c:v>61.716698916229795</c:v>
                </c:pt>
                <c:pt idx="6350">
                  <c:v>65.489545321698628</c:v>
                </c:pt>
                <c:pt idx="6351">
                  <c:v>65.543644028762287</c:v>
                </c:pt>
                <c:pt idx="6352">
                  <c:v>65.615097696530498</c:v>
                </c:pt>
                <c:pt idx="6353">
                  <c:v>65.181369023053847</c:v>
                </c:pt>
                <c:pt idx="6354">
                  <c:v>64.070871346663523</c:v>
                </c:pt>
                <c:pt idx="6355">
                  <c:v>64.460592114524275</c:v>
                </c:pt>
                <c:pt idx="6356">
                  <c:v>62.76499153740744</c:v>
                </c:pt>
                <c:pt idx="6357">
                  <c:v>61.520571939739213</c:v>
                </c:pt>
                <c:pt idx="6358">
                  <c:v>60.825643701860919</c:v>
                </c:pt>
                <c:pt idx="6359">
                  <c:v>59.923610669115021</c:v>
                </c:pt>
                <c:pt idx="6360">
                  <c:v>58.028612767874563</c:v>
                </c:pt>
                <c:pt idx="6361">
                  <c:v>56.009700361685077</c:v>
                </c:pt>
                <c:pt idx="6362">
                  <c:v>54.605310073258003</c:v>
                </c:pt>
                <c:pt idx="6363">
                  <c:v>54.344672056336812</c:v>
                </c:pt>
                <c:pt idx="6364">
                  <c:v>54.178672331979229</c:v>
                </c:pt>
                <c:pt idx="6365">
                  <c:v>54.319410298816521</c:v>
                </c:pt>
                <c:pt idx="6366">
                  <c:v>54.954241650789108</c:v>
                </c:pt>
                <c:pt idx="6367">
                  <c:v>55.782717814333246</c:v>
                </c:pt>
                <c:pt idx="6368">
                  <c:v>56.638943629836447</c:v>
                </c:pt>
                <c:pt idx="6369">
                  <c:v>58.975076159322086</c:v>
                </c:pt>
                <c:pt idx="6370">
                  <c:v>59.942386904260175</c:v>
                </c:pt>
                <c:pt idx="6371">
                  <c:v>61.640103914647433</c:v>
                </c:pt>
                <c:pt idx="6372">
                  <c:v>59.363088309044997</c:v>
                </c:pt>
                <c:pt idx="6373">
                  <c:v>59.268572491026298</c:v>
                </c:pt>
                <c:pt idx="6374">
                  <c:v>60.13259314335793</c:v>
                </c:pt>
                <c:pt idx="6375">
                  <c:v>59.074422639261549</c:v>
                </c:pt>
                <c:pt idx="6376">
                  <c:v>58.792395791860791</c:v>
                </c:pt>
                <c:pt idx="6377">
                  <c:v>58.019846970390034</c:v>
                </c:pt>
                <c:pt idx="6378">
                  <c:v>57.592305995378439</c:v>
                </c:pt>
                <c:pt idx="6379">
                  <c:v>59.83469452325506</c:v>
                </c:pt>
                <c:pt idx="6380">
                  <c:v>59.557678955025509</c:v>
                </c:pt>
                <c:pt idx="6381">
                  <c:v>58.550742679960749</c:v>
                </c:pt>
                <c:pt idx="6382">
                  <c:v>57.322367886086184</c:v>
                </c:pt>
                <c:pt idx="6383">
                  <c:v>55.516573623903795</c:v>
                </c:pt>
                <c:pt idx="6384">
                  <c:v>53.622417975194409</c:v>
                </c:pt>
                <c:pt idx="6385">
                  <c:v>51.794382729609481</c:v>
                </c:pt>
                <c:pt idx="6386">
                  <c:v>51.229167349430639</c:v>
                </c:pt>
                <c:pt idx="6387">
                  <c:v>51.216607789655143</c:v>
                </c:pt>
                <c:pt idx="6388">
                  <c:v>51.277175250753444</c:v>
                </c:pt>
                <c:pt idx="6389">
                  <c:v>50.904167092918335</c:v>
                </c:pt>
                <c:pt idx="6390">
                  <c:v>51.403010556986686</c:v>
                </c:pt>
                <c:pt idx="6391">
                  <c:v>51.799719540858256</c:v>
                </c:pt>
                <c:pt idx="6392">
                  <c:v>52.061689193318308</c:v>
                </c:pt>
                <c:pt idx="6393">
                  <c:v>51.763052483393338</c:v>
                </c:pt>
                <c:pt idx="6394">
                  <c:v>52.293816685738349</c:v>
                </c:pt>
                <c:pt idx="6395">
                  <c:v>53.05569071395815</c:v>
                </c:pt>
                <c:pt idx="6396">
                  <c:v>52.305781682585113</c:v>
                </c:pt>
                <c:pt idx="6397">
                  <c:v>53.3197206944375</c:v>
                </c:pt>
                <c:pt idx="6398">
                  <c:v>54.573302215371243</c:v>
                </c:pt>
                <c:pt idx="6399">
                  <c:v>54.492172739349769</c:v>
                </c:pt>
                <c:pt idx="6400">
                  <c:v>54.548361801883942</c:v>
                </c:pt>
                <c:pt idx="6401">
                  <c:v>55.69029268816201</c:v>
                </c:pt>
                <c:pt idx="6402">
                  <c:v>56.266237484966112</c:v>
                </c:pt>
                <c:pt idx="6403">
                  <c:v>57.278162443358163</c:v>
                </c:pt>
                <c:pt idx="6404">
                  <c:v>57.201944148606309</c:v>
                </c:pt>
                <c:pt idx="6405">
                  <c:v>55.934896318873619</c:v>
                </c:pt>
                <c:pt idx="6406">
                  <c:v>55.277035090655318</c:v>
                </c:pt>
                <c:pt idx="6407">
                  <c:v>53.159917578998709</c:v>
                </c:pt>
                <c:pt idx="6408">
                  <c:v>51.149683423394009</c:v>
                </c:pt>
                <c:pt idx="6409">
                  <c:v>50.037667759643973</c:v>
                </c:pt>
                <c:pt idx="6410">
                  <c:v>50.049334259826772</c:v>
                </c:pt>
                <c:pt idx="6411">
                  <c:v>50.466982798818307</c:v>
                </c:pt>
                <c:pt idx="6412">
                  <c:v>50.627160463426435</c:v>
                </c:pt>
                <c:pt idx="6413">
                  <c:v>51.093288065825327</c:v>
                </c:pt>
                <c:pt idx="6414">
                  <c:v>52.896356325153931</c:v>
                </c:pt>
                <c:pt idx="6415">
                  <c:v>56.26878648384379</c:v>
                </c:pt>
                <c:pt idx="6416">
                  <c:v>58.481611896059221</c:v>
                </c:pt>
                <c:pt idx="6417">
                  <c:v>62.496360557633494</c:v>
                </c:pt>
                <c:pt idx="6418">
                  <c:v>63.797440347595881</c:v>
                </c:pt>
                <c:pt idx="6419">
                  <c:v>64.406724730758569</c:v>
                </c:pt>
                <c:pt idx="6420">
                  <c:v>62.728085600789925</c:v>
                </c:pt>
                <c:pt idx="6421">
                  <c:v>62.724225314653602</c:v>
                </c:pt>
                <c:pt idx="6422">
                  <c:v>66.456422637358926</c:v>
                </c:pt>
                <c:pt idx="6423">
                  <c:v>67.22675391751666</c:v>
                </c:pt>
                <c:pt idx="6424">
                  <c:v>67.879010723893259</c:v>
                </c:pt>
                <c:pt idx="6425">
                  <c:v>67.393412445729666</c:v>
                </c:pt>
                <c:pt idx="6426">
                  <c:v>66.237318283670433</c:v>
                </c:pt>
                <c:pt idx="6427">
                  <c:v>66.169926946399769</c:v>
                </c:pt>
                <c:pt idx="6428">
                  <c:v>64.599020704090123</c:v>
                </c:pt>
                <c:pt idx="6429">
                  <c:v>61.929339329205483</c:v>
                </c:pt>
                <c:pt idx="6430">
                  <c:v>60.108761149503145</c:v>
                </c:pt>
                <c:pt idx="6431">
                  <c:v>58.972866415287406</c:v>
                </c:pt>
                <c:pt idx="6432">
                  <c:v>56.681463790703859</c:v>
                </c:pt>
                <c:pt idx="6433">
                  <c:v>54.880341890236814</c:v>
                </c:pt>
                <c:pt idx="6434">
                  <c:v>54.675041830443014</c:v>
                </c:pt>
                <c:pt idx="6435">
                  <c:v>54.933440724388817</c:v>
                </c:pt>
                <c:pt idx="6436">
                  <c:v>54.547318984848189</c:v>
                </c:pt>
                <c:pt idx="6437">
                  <c:v>55.31357797754859</c:v>
                </c:pt>
                <c:pt idx="6438">
                  <c:v>57.063800954175733</c:v>
                </c:pt>
                <c:pt idx="6439">
                  <c:v>59.497495446499066</c:v>
                </c:pt>
                <c:pt idx="6440">
                  <c:v>61.282426483855609</c:v>
                </c:pt>
                <c:pt idx="6441">
                  <c:v>62.603832679414957</c:v>
                </c:pt>
                <c:pt idx="6442">
                  <c:v>64.53146502698101</c:v>
                </c:pt>
                <c:pt idx="6443">
                  <c:v>65.829981455881068</c:v>
                </c:pt>
                <c:pt idx="6444">
                  <c:v>63.77265622615375</c:v>
                </c:pt>
                <c:pt idx="6445">
                  <c:v>63.897624365738409</c:v>
                </c:pt>
                <c:pt idx="6446">
                  <c:v>67.715685309434178</c:v>
                </c:pt>
                <c:pt idx="6447">
                  <c:v>67.940653307346466</c:v>
                </c:pt>
                <c:pt idx="6448">
                  <c:v>68.350528127517208</c:v>
                </c:pt>
                <c:pt idx="6449">
                  <c:v>68.321757606865958</c:v>
                </c:pt>
                <c:pt idx="6450">
                  <c:v>67.062687881822129</c:v>
                </c:pt>
                <c:pt idx="6451">
                  <c:v>66.806124953479227</c:v>
                </c:pt>
                <c:pt idx="6452">
                  <c:v>65.711040868018301</c:v>
                </c:pt>
                <c:pt idx="6453">
                  <c:v>63.054714358127356</c:v>
                </c:pt>
                <c:pt idx="6454">
                  <c:v>60.734084694822052</c:v>
                </c:pt>
                <c:pt idx="6455">
                  <c:v>58.685491659228894</c:v>
                </c:pt>
                <c:pt idx="6456">
                  <c:v>57.587997175326038</c:v>
                </c:pt>
                <c:pt idx="6457">
                  <c:v>55.829488655577983</c:v>
                </c:pt>
                <c:pt idx="6458">
                  <c:v>55.462700043933239</c:v>
                </c:pt>
                <c:pt idx="6459">
                  <c:v>54.826176500735649</c:v>
                </c:pt>
                <c:pt idx="6460">
                  <c:v>54.696938412334191</c:v>
                </c:pt>
                <c:pt idx="6461">
                  <c:v>55.265688515257423</c:v>
                </c:pt>
                <c:pt idx="6462">
                  <c:v>56.913347377509716</c:v>
                </c:pt>
                <c:pt idx="6463">
                  <c:v>58.991253552202465</c:v>
                </c:pt>
                <c:pt idx="6464">
                  <c:v>61.899769615303335</c:v>
                </c:pt>
                <c:pt idx="6465">
                  <c:v>64.228369801179184</c:v>
                </c:pt>
                <c:pt idx="6466">
                  <c:v>65.796380580391912</c:v>
                </c:pt>
                <c:pt idx="6467">
                  <c:v>65.701148464322785</c:v>
                </c:pt>
                <c:pt idx="6468">
                  <c:v>63.800699566505614</c:v>
                </c:pt>
                <c:pt idx="6469">
                  <c:v>63.72062671917773</c:v>
                </c:pt>
                <c:pt idx="6470">
                  <c:v>66.358425304762605</c:v>
                </c:pt>
                <c:pt idx="6471">
                  <c:v>65.740578767529811</c:v>
                </c:pt>
                <c:pt idx="6472">
                  <c:v>66.067817962161698</c:v>
                </c:pt>
                <c:pt idx="6473">
                  <c:v>65.454409844050673</c:v>
                </c:pt>
                <c:pt idx="6474">
                  <c:v>64.152910745571447</c:v>
                </c:pt>
                <c:pt idx="6475">
                  <c:v>64.519275763681279</c:v>
                </c:pt>
                <c:pt idx="6476">
                  <c:v>63.233020859527159</c:v>
                </c:pt>
                <c:pt idx="6477">
                  <c:v>61.078028576943744</c:v>
                </c:pt>
                <c:pt idx="6478">
                  <c:v>59.694076227821441</c:v>
                </c:pt>
                <c:pt idx="6479">
                  <c:v>58.390171631094283</c:v>
                </c:pt>
                <c:pt idx="6480">
                  <c:v>57.163762310979322</c:v>
                </c:pt>
                <c:pt idx="6481">
                  <c:v>55.283849474532751</c:v>
                </c:pt>
                <c:pt idx="6482">
                  <c:v>54.704914882614915</c:v>
                </c:pt>
                <c:pt idx="6483">
                  <c:v>54.390915415085864</c:v>
                </c:pt>
                <c:pt idx="6484">
                  <c:v>54.321229496078914</c:v>
                </c:pt>
                <c:pt idx="6485">
                  <c:v>54.73922860147232</c:v>
                </c:pt>
                <c:pt idx="6486">
                  <c:v>55.894580818001252</c:v>
                </c:pt>
                <c:pt idx="6487">
                  <c:v>57.129192602191019</c:v>
                </c:pt>
                <c:pt idx="6488">
                  <c:v>59.94363087067223</c:v>
                </c:pt>
                <c:pt idx="6489">
                  <c:v>61.926477160355752</c:v>
                </c:pt>
                <c:pt idx="6490">
                  <c:v>62.338259589369343</c:v>
                </c:pt>
                <c:pt idx="6491">
                  <c:v>62.271867696710522</c:v>
                </c:pt>
                <c:pt idx="6492">
                  <c:v>59.965339252184521</c:v>
                </c:pt>
                <c:pt idx="6493">
                  <c:v>59.566738781320389</c:v>
                </c:pt>
                <c:pt idx="6494">
                  <c:v>62.857658255969994</c:v>
                </c:pt>
                <c:pt idx="6495">
                  <c:v>62.403835735596772</c:v>
                </c:pt>
                <c:pt idx="6496">
                  <c:v>63.266299992987769</c:v>
                </c:pt>
                <c:pt idx="6497">
                  <c:v>63.281808625052925</c:v>
                </c:pt>
                <c:pt idx="6498">
                  <c:v>62.396237422709021</c:v>
                </c:pt>
                <c:pt idx="6499">
                  <c:v>63.199720086826161</c:v>
                </c:pt>
                <c:pt idx="6500">
                  <c:v>62.019126120639612</c:v>
                </c:pt>
                <c:pt idx="6501">
                  <c:v>60.236035428857363</c:v>
                </c:pt>
                <c:pt idx="6502">
                  <c:v>58.647490837858051</c:v>
                </c:pt>
                <c:pt idx="6503">
                  <c:v>57.724179983067081</c:v>
                </c:pt>
                <c:pt idx="6504">
                  <c:v>55.647202967375755</c:v>
                </c:pt>
                <c:pt idx="6505">
                  <c:v>53.925044633963942</c:v>
                </c:pt>
                <c:pt idx="6506">
                  <c:v>53.77436768481973</c:v>
                </c:pt>
                <c:pt idx="6507">
                  <c:v>53.03329186774122</c:v>
                </c:pt>
                <c:pt idx="6508">
                  <c:v>53.047008859190299</c:v>
                </c:pt>
                <c:pt idx="6509">
                  <c:v>53.898346091288076</c:v>
                </c:pt>
                <c:pt idx="6510">
                  <c:v>54.937389670600254</c:v>
                </c:pt>
                <c:pt idx="6511">
                  <c:v>56.163903311006187</c:v>
                </c:pt>
                <c:pt idx="6512">
                  <c:v>58.06302836955269</c:v>
                </c:pt>
                <c:pt idx="6513">
                  <c:v>59.748584352101311</c:v>
                </c:pt>
                <c:pt idx="6514">
                  <c:v>60.309542700136262</c:v>
                </c:pt>
                <c:pt idx="6515">
                  <c:v>60.139230209105406</c:v>
                </c:pt>
                <c:pt idx="6516">
                  <c:v>57.751720568164707</c:v>
                </c:pt>
                <c:pt idx="6517">
                  <c:v>57.193021225710318</c:v>
                </c:pt>
                <c:pt idx="6518">
                  <c:v>60.086382615201337</c:v>
                </c:pt>
                <c:pt idx="6519">
                  <c:v>60.703234919139668</c:v>
                </c:pt>
                <c:pt idx="6520">
                  <c:v>60.283611380758934</c:v>
                </c:pt>
                <c:pt idx="6521">
                  <c:v>60.270887944799711</c:v>
                </c:pt>
                <c:pt idx="6522">
                  <c:v>59.963794199106985</c:v>
                </c:pt>
                <c:pt idx="6523">
                  <c:v>60.404082284752285</c:v>
                </c:pt>
                <c:pt idx="6524">
                  <c:v>58.491273865380847</c:v>
                </c:pt>
                <c:pt idx="6525">
                  <c:v>57.406894784467731</c:v>
                </c:pt>
                <c:pt idx="6526">
                  <c:v>56.534749750950063</c:v>
                </c:pt>
                <c:pt idx="6527">
                  <c:v>56.044637035504131</c:v>
                </c:pt>
                <c:pt idx="6528">
                  <c:v>55.109386520222827</c:v>
                </c:pt>
                <c:pt idx="6529">
                  <c:v>53.216684031054541</c:v>
                </c:pt>
                <c:pt idx="6530">
                  <c:v>52.385307813322648</c:v>
                </c:pt>
                <c:pt idx="6531">
                  <c:v>52.173398340391103</c:v>
                </c:pt>
                <c:pt idx="6532">
                  <c:v>52.805467464843723</c:v>
                </c:pt>
                <c:pt idx="6533">
                  <c:v>53.145286071552057</c:v>
                </c:pt>
                <c:pt idx="6534">
                  <c:v>53.809232222450063</c:v>
                </c:pt>
                <c:pt idx="6535">
                  <c:v>54.662582520090261</c:v>
                </c:pt>
                <c:pt idx="6536">
                  <c:v>54.90201667142918</c:v>
                </c:pt>
                <c:pt idx="6537">
                  <c:v>55.087273717651698</c:v>
                </c:pt>
                <c:pt idx="6538">
                  <c:v>55.444688070353244</c:v>
                </c:pt>
                <c:pt idx="6539">
                  <c:v>55.475596233195255</c:v>
                </c:pt>
                <c:pt idx="6540">
                  <c:v>54.219750095347713</c:v>
                </c:pt>
                <c:pt idx="6541">
                  <c:v>53.893389099114195</c:v>
                </c:pt>
                <c:pt idx="6542">
                  <c:v>56.015861826788523</c:v>
                </c:pt>
                <c:pt idx="6543">
                  <c:v>55.611635324136394</c:v>
                </c:pt>
                <c:pt idx="6544">
                  <c:v>55.604924766590969</c:v>
                </c:pt>
                <c:pt idx="6545">
                  <c:v>54.92080249483265</c:v>
                </c:pt>
                <c:pt idx="6546">
                  <c:v>54.902815832355564</c:v>
                </c:pt>
                <c:pt idx="6547">
                  <c:v>55.652490548393011</c:v>
                </c:pt>
                <c:pt idx="6548">
                  <c:v>55.160185625970207</c:v>
                </c:pt>
                <c:pt idx="6549">
                  <c:v>54.594205675123064</c:v>
                </c:pt>
                <c:pt idx="6550">
                  <c:v>53.666752526063256</c:v>
                </c:pt>
                <c:pt idx="6551">
                  <c:v>52.867390603846687</c:v>
                </c:pt>
                <c:pt idx="6552">
                  <c:v>51.597918876147837</c:v>
                </c:pt>
                <c:pt idx="6553">
                  <c:v>49.861255580702498</c:v>
                </c:pt>
                <c:pt idx="6554">
                  <c:v>49.179331122203578</c:v>
                </c:pt>
                <c:pt idx="6555">
                  <c:v>49.302621376180028</c:v>
                </c:pt>
                <c:pt idx="6556">
                  <c:v>49.362308753956846</c:v>
                </c:pt>
                <c:pt idx="6557">
                  <c:v>49.349986317708911</c:v>
                </c:pt>
                <c:pt idx="6558">
                  <c:v>49.75898684973707</c:v>
                </c:pt>
                <c:pt idx="6559">
                  <c:v>50.31525705159352</c:v>
                </c:pt>
                <c:pt idx="6560">
                  <c:v>50.026951411212771</c:v>
                </c:pt>
                <c:pt idx="6561">
                  <c:v>51.137386109352619</c:v>
                </c:pt>
                <c:pt idx="6562">
                  <c:v>52.138067235807654</c:v>
                </c:pt>
                <c:pt idx="6563">
                  <c:v>52.592887964380154</c:v>
                </c:pt>
                <c:pt idx="6564">
                  <c:v>51.423433325993997</c:v>
                </c:pt>
                <c:pt idx="6565">
                  <c:v>51.339895949609321</c:v>
                </c:pt>
                <c:pt idx="6566">
                  <c:v>51.635731713309973</c:v>
                </c:pt>
                <c:pt idx="6567">
                  <c:v>51.86386796390498</c:v>
                </c:pt>
                <c:pt idx="6568">
                  <c:v>51.64378226127041</c:v>
                </c:pt>
                <c:pt idx="6569">
                  <c:v>51.689651194087318</c:v>
                </c:pt>
                <c:pt idx="6570">
                  <c:v>52.066993636619181</c:v>
                </c:pt>
                <c:pt idx="6571">
                  <c:v>53.311856126566042</c:v>
                </c:pt>
                <c:pt idx="6572">
                  <c:v>52.781544002721859</c:v>
                </c:pt>
                <c:pt idx="6573">
                  <c:v>52.470820651741093</c:v>
                </c:pt>
                <c:pt idx="6574">
                  <c:v>51.820170918068698</c:v>
                </c:pt>
                <c:pt idx="6575">
                  <c:v>50.859845399124076</c:v>
                </c:pt>
                <c:pt idx="6576">
                  <c:v>48.760629807196217</c:v>
                </c:pt>
                <c:pt idx="6577">
                  <c:v>47.881436476501626</c:v>
                </c:pt>
                <c:pt idx="6578">
                  <c:v>46.704569533600655</c:v>
                </c:pt>
                <c:pt idx="6579">
                  <c:v>46.736178211040055</c:v>
                </c:pt>
                <c:pt idx="6580">
                  <c:v>46.784525085376515</c:v>
                </c:pt>
                <c:pt idx="6581">
                  <c:v>47.17624995276821</c:v>
                </c:pt>
                <c:pt idx="6582">
                  <c:v>47.777627656291507</c:v>
                </c:pt>
                <c:pt idx="6583">
                  <c:v>48.393986975059278</c:v>
                </c:pt>
                <c:pt idx="6584">
                  <c:v>49.636260763546815</c:v>
                </c:pt>
                <c:pt idx="6585">
                  <c:v>50.001870394180116</c:v>
                </c:pt>
                <c:pt idx="6586">
                  <c:v>49.750647114572061</c:v>
                </c:pt>
                <c:pt idx="6587">
                  <c:v>50.256004857709399</c:v>
                </c:pt>
                <c:pt idx="6588">
                  <c:v>49.342554653841923</c:v>
                </c:pt>
                <c:pt idx="6589">
                  <c:v>49.539143973886112</c:v>
                </c:pt>
                <c:pt idx="6590">
                  <c:v>51.04101394714656</c:v>
                </c:pt>
                <c:pt idx="6591">
                  <c:v>50.837913367344804</c:v>
                </c:pt>
                <c:pt idx="6592">
                  <c:v>50.741057929443436</c:v>
                </c:pt>
                <c:pt idx="6593">
                  <c:v>50.790716125383327</c:v>
                </c:pt>
                <c:pt idx="6594">
                  <c:v>51.177942400564348</c:v>
                </c:pt>
                <c:pt idx="6595">
                  <c:v>52.166455718104224</c:v>
                </c:pt>
                <c:pt idx="6596">
                  <c:v>51.88849104462917</c:v>
                </c:pt>
                <c:pt idx="6597">
                  <c:v>50.989609706334818</c:v>
                </c:pt>
                <c:pt idx="6598">
                  <c:v>49.692404568733977</c:v>
                </c:pt>
                <c:pt idx="6599">
                  <c:v>48.798375564935441</c:v>
                </c:pt>
                <c:pt idx="6600">
                  <c:v>47.852574245149455</c:v>
                </c:pt>
                <c:pt idx="6601">
                  <c:v>46.258006972317979</c:v>
                </c:pt>
                <c:pt idx="6602">
                  <c:v>45.859993908543757</c:v>
                </c:pt>
                <c:pt idx="6603">
                  <c:v>45.052678578575517</c:v>
                </c:pt>
                <c:pt idx="6604">
                  <c:v>44.865220943226149</c:v>
                </c:pt>
                <c:pt idx="6605">
                  <c:v>45.187279280257172</c:v>
                </c:pt>
                <c:pt idx="6606">
                  <c:v>45.732354018757853</c:v>
                </c:pt>
                <c:pt idx="6607">
                  <c:v>45.77474791200094</c:v>
                </c:pt>
                <c:pt idx="6608">
                  <c:v>44.988091054309308</c:v>
                </c:pt>
                <c:pt idx="6609">
                  <c:v>45.043713085307587</c:v>
                </c:pt>
                <c:pt idx="6610">
                  <c:v>45.66484667992578</c:v>
                </c:pt>
                <c:pt idx="6611">
                  <c:v>46.0508683559096</c:v>
                </c:pt>
                <c:pt idx="6612">
                  <c:v>45.020460913393975</c:v>
                </c:pt>
                <c:pt idx="6613">
                  <c:v>44.786160794570108</c:v>
                </c:pt>
                <c:pt idx="6614">
                  <c:v>44.028229390089258</c:v>
                </c:pt>
                <c:pt idx="6615">
                  <c:v>44.164205071449722</c:v>
                </c:pt>
                <c:pt idx="6616">
                  <c:v>44.07385340412057</c:v>
                </c:pt>
                <c:pt idx="6617">
                  <c:v>45.0937469092474</c:v>
                </c:pt>
                <c:pt idx="6618">
                  <c:v>45.925187246689077</c:v>
                </c:pt>
                <c:pt idx="6619">
                  <c:v>46.849623721793414</c:v>
                </c:pt>
                <c:pt idx="6620">
                  <c:v>46.646000592014467</c:v>
                </c:pt>
                <c:pt idx="6621">
                  <c:v>46.474455667351293</c:v>
                </c:pt>
                <c:pt idx="6622">
                  <c:v>46.194069096999371</c:v>
                </c:pt>
                <c:pt idx="6623">
                  <c:v>45.659880008580899</c:v>
                </c:pt>
                <c:pt idx="6624">
                  <c:v>43.934149159009515</c:v>
                </c:pt>
                <c:pt idx="6625">
                  <c:v>41.140146764094737</c:v>
                </c:pt>
                <c:pt idx="6626">
                  <c:v>40.801557910104513</c:v>
                </c:pt>
                <c:pt idx="6627">
                  <c:v>40.353971950736572</c:v>
                </c:pt>
                <c:pt idx="6628">
                  <c:v>40.614766169800376</c:v>
                </c:pt>
                <c:pt idx="6629">
                  <c:v>41.129237038312048</c:v>
                </c:pt>
                <c:pt idx="6630">
                  <c:v>41.811558704452956</c:v>
                </c:pt>
                <c:pt idx="6631">
                  <c:v>41.609979438405233</c:v>
                </c:pt>
                <c:pt idx="6632">
                  <c:v>41.475967842870631</c:v>
                </c:pt>
                <c:pt idx="6633">
                  <c:v>40.17126744696634</c:v>
                </c:pt>
                <c:pt idx="6634">
                  <c:v>41.507424572881312</c:v>
                </c:pt>
                <c:pt idx="6635">
                  <c:v>40.462831475920936</c:v>
                </c:pt>
                <c:pt idx="6636">
                  <c:v>39.970922804536592</c:v>
                </c:pt>
                <c:pt idx="6637">
                  <c:v>39.967626128588627</c:v>
                </c:pt>
                <c:pt idx="6638">
                  <c:v>39.626807584319636</c:v>
                </c:pt>
                <c:pt idx="6639">
                  <c:v>39.904714055490864</c:v>
                </c:pt>
                <c:pt idx="6640">
                  <c:v>40.118741594080682</c:v>
                </c:pt>
                <c:pt idx="6641">
                  <c:v>40.804705013465238</c:v>
                </c:pt>
                <c:pt idx="6642">
                  <c:v>42.605882002981595</c:v>
                </c:pt>
                <c:pt idx="6643">
                  <c:v>43.917094460695395</c:v>
                </c:pt>
                <c:pt idx="6644">
                  <c:v>44.092993614279123</c:v>
                </c:pt>
                <c:pt idx="6645">
                  <c:v>44.072691778341564</c:v>
                </c:pt>
                <c:pt idx="6646">
                  <c:v>44.25538577159476</c:v>
                </c:pt>
                <c:pt idx="6647">
                  <c:v>44.58930374069579</c:v>
                </c:pt>
                <c:pt idx="6648">
                  <c:v>43.237321144921637</c:v>
                </c:pt>
                <c:pt idx="6649">
                  <c:v>41.021313394617437</c:v>
                </c:pt>
                <c:pt idx="6650">
                  <c:v>40.886829093502897</c:v>
                </c:pt>
                <c:pt idx="6651">
                  <c:v>40.895388134318459</c:v>
                </c:pt>
                <c:pt idx="6652">
                  <c:v>40.814878097967998</c:v>
                </c:pt>
                <c:pt idx="6653">
                  <c:v>41.397297903599792</c:v>
                </c:pt>
                <c:pt idx="6654">
                  <c:v>41.451086461012942</c:v>
                </c:pt>
                <c:pt idx="6655">
                  <c:v>41.770300943050458</c:v>
                </c:pt>
                <c:pt idx="6656">
                  <c:v>41.447035631980754</c:v>
                </c:pt>
                <c:pt idx="6657">
                  <c:v>41.494147205904753</c:v>
                </c:pt>
                <c:pt idx="6658">
                  <c:v>41.705356626883471</c:v>
                </c:pt>
                <c:pt idx="6659">
                  <c:v>42.161785357489897</c:v>
                </c:pt>
                <c:pt idx="6660">
                  <c:v>42.673460829491887</c:v>
                </c:pt>
                <c:pt idx="6661">
                  <c:v>42.415501806492976</c:v>
                </c:pt>
                <c:pt idx="6662">
                  <c:v>42.507112205465098</c:v>
                </c:pt>
                <c:pt idx="6663">
                  <c:v>42.992833607694287</c:v>
                </c:pt>
                <c:pt idx="6664">
                  <c:v>43.273790971347175</c:v>
                </c:pt>
                <c:pt idx="6665">
                  <c:v>43.756845739739269</c:v>
                </c:pt>
                <c:pt idx="6666">
                  <c:v>45.601561352659424</c:v>
                </c:pt>
                <c:pt idx="6667">
                  <c:v>47.433487805806671</c:v>
                </c:pt>
                <c:pt idx="6668">
                  <c:v>47.703691891283725</c:v>
                </c:pt>
                <c:pt idx="6669">
                  <c:v>47.055369786110241</c:v>
                </c:pt>
                <c:pt idx="6670">
                  <c:v>47.315214623149892</c:v>
                </c:pt>
                <c:pt idx="6671">
                  <c:v>46.573682506191332</c:v>
                </c:pt>
                <c:pt idx="6672">
                  <c:v>44.817637746593356</c:v>
                </c:pt>
                <c:pt idx="6673">
                  <c:v>42.668523844170565</c:v>
                </c:pt>
                <c:pt idx="6674">
                  <c:v>42.431747080848204</c:v>
                </c:pt>
                <c:pt idx="6675">
                  <c:v>41.930029794943593</c:v>
                </c:pt>
                <c:pt idx="6676">
                  <c:v>41.841546863201373</c:v>
                </c:pt>
                <c:pt idx="6677">
                  <c:v>42.297046344903833</c:v>
                </c:pt>
                <c:pt idx="6678">
                  <c:v>43.491504808378217</c:v>
                </c:pt>
                <c:pt idx="6679">
                  <c:v>44.306581590015028</c:v>
                </c:pt>
                <c:pt idx="6680">
                  <c:v>44.399044018672924</c:v>
                </c:pt>
                <c:pt idx="6681">
                  <c:v>46.152166988879358</c:v>
                </c:pt>
                <c:pt idx="6682">
                  <c:v>46.638291239377835</c:v>
                </c:pt>
                <c:pt idx="6683">
                  <c:v>47.31012541665163</c:v>
                </c:pt>
                <c:pt idx="6684">
                  <c:v>46.937433605682024</c:v>
                </c:pt>
                <c:pt idx="6685">
                  <c:v>47.317324919813778</c:v>
                </c:pt>
                <c:pt idx="6686">
                  <c:v>47.26322278938229</c:v>
                </c:pt>
                <c:pt idx="6687">
                  <c:v>46.997893726167774</c:v>
                </c:pt>
                <c:pt idx="6688">
                  <c:v>47.105938859519839</c:v>
                </c:pt>
                <c:pt idx="6689">
                  <c:v>48.145806140123746</c:v>
                </c:pt>
                <c:pt idx="6690">
                  <c:v>49.601955641999417</c:v>
                </c:pt>
                <c:pt idx="6691">
                  <c:v>50.736416115401937</c:v>
                </c:pt>
                <c:pt idx="6692">
                  <c:v>50.201629844759147</c:v>
                </c:pt>
                <c:pt idx="6693">
                  <c:v>49.755693380986763</c:v>
                </c:pt>
                <c:pt idx="6694">
                  <c:v>49.591278259757097</c:v>
                </c:pt>
                <c:pt idx="6695">
                  <c:v>49.544998307640356</c:v>
                </c:pt>
                <c:pt idx="6696">
                  <c:v>47.257758230652598</c:v>
                </c:pt>
                <c:pt idx="6697">
                  <c:v>45.83098648154526</c:v>
                </c:pt>
                <c:pt idx="6698">
                  <c:v>45.735514530730143</c:v>
                </c:pt>
                <c:pt idx="6699">
                  <c:v>44.822742492090541</c:v>
                </c:pt>
                <c:pt idx="6700">
                  <c:v>44.934131775997045</c:v>
                </c:pt>
                <c:pt idx="6701">
                  <c:v>45.158833367404469</c:v>
                </c:pt>
                <c:pt idx="6702">
                  <c:v>46.620360989234761</c:v>
                </c:pt>
                <c:pt idx="6703">
                  <c:v>47.147932402572287</c:v>
                </c:pt>
                <c:pt idx="6704">
                  <c:v>47.441975975130028</c:v>
                </c:pt>
                <c:pt idx="6705">
                  <c:v>47.339158739624672</c:v>
                </c:pt>
                <c:pt idx="6706">
                  <c:v>48.705572991500347</c:v>
                </c:pt>
                <c:pt idx="6707">
                  <c:v>48.96233318118685</c:v>
                </c:pt>
                <c:pt idx="6708">
                  <c:v>48.677041471218615</c:v>
                </c:pt>
                <c:pt idx="6709">
                  <c:v>48.855284161001642</c:v>
                </c:pt>
                <c:pt idx="6710">
                  <c:v>48.657438515470325</c:v>
                </c:pt>
                <c:pt idx="6711">
                  <c:v>48.632563947013637</c:v>
                </c:pt>
                <c:pt idx="6712">
                  <c:v>48.980162101056322</c:v>
                </c:pt>
                <c:pt idx="6713">
                  <c:v>50.04027375572727</c:v>
                </c:pt>
                <c:pt idx="6714">
                  <c:v>51.832818952053344</c:v>
                </c:pt>
                <c:pt idx="6715">
                  <c:v>53.079080990328279</c:v>
                </c:pt>
                <c:pt idx="6716">
                  <c:v>53.262441772601456</c:v>
                </c:pt>
                <c:pt idx="6717">
                  <c:v>52.599357454807581</c:v>
                </c:pt>
                <c:pt idx="6718">
                  <c:v>51.769721977697174</c:v>
                </c:pt>
                <c:pt idx="6719">
                  <c:v>51.200743755643217</c:v>
                </c:pt>
                <c:pt idx="6720">
                  <c:v>50.413965657798968</c:v>
                </c:pt>
                <c:pt idx="6721">
                  <c:v>49.30283778171578</c:v>
                </c:pt>
                <c:pt idx="6722">
                  <c:v>48.532202025869523</c:v>
                </c:pt>
                <c:pt idx="6723">
                  <c:v>48.179376711383057</c:v>
                </c:pt>
                <c:pt idx="6724">
                  <c:v>47.834964596585721</c:v>
                </c:pt>
                <c:pt idx="6725">
                  <c:v>47.911676800787156</c:v>
                </c:pt>
                <c:pt idx="6726">
                  <c:v>48.471782072630283</c:v>
                </c:pt>
                <c:pt idx="6727">
                  <c:v>48.820532018729381</c:v>
                </c:pt>
                <c:pt idx="6728">
                  <c:v>48.71199075361757</c:v>
                </c:pt>
                <c:pt idx="6729">
                  <c:v>48.468559783465174</c:v>
                </c:pt>
                <c:pt idx="6730">
                  <c:v>49.320791799466335</c:v>
                </c:pt>
                <c:pt idx="6731">
                  <c:v>50.185324982186636</c:v>
                </c:pt>
                <c:pt idx="6732">
                  <c:v>49.737541176603443</c:v>
                </c:pt>
                <c:pt idx="6733">
                  <c:v>50.194656919252566</c:v>
                </c:pt>
                <c:pt idx="6734">
                  <c:v>50.614326203888531</c:v>
                </c:pt>
                <c:pt idx="6735">
                  <c:v>51.057636204100781</c:v>
                </c:pt>
                <c:pt idx="6736">
                  <c:v>51.127929599678922</c:v>
                </c:pt>
                <c:pt idx="6737">
                  <c:v>51.845049249300573</c:v>
                </c:pt>
                <c:pt idx="6738">
                  <c:v>53.460305390561359</c:v>
                </c:pt>
                <c:pt idx="6739">
                  <c:v>55.793980663184634</c:v>
                </c:pt>
                <c:pt idx="6740">
                  <c:v>55.453388912741381</c:v>
                </c:pt>
                <c:pt idx="6741">
                  <c:v>54.287745640373302</c:v>
                </c:pt>
                <c:pt idx="6742">
                  <c:v>53.659963788655539</c:v>
                </c:pt>
                <c:pt idx="6743">
                  <c:v>52.405719023286558</c:v>
                </c:pt>
                <c:pt idx="6744">
                  <c:v>50.194881957453269</c:v>
                </c:pt>
                <c:pt idx="6745">
                  <c:v>48.849460190065422</c:v>
                </c:pt>
                <c:pt idx="6746">
                  <c:v>49.000252063960772</c:v>
                </c:pt>
                <c:pt idx="6747">
                  <c:v>48.268269273481209</c:v>
                </c:pt>
                <c:pt idx="6748">
                  <c:v>48.659961000167151</c:v>
                </c:pt>
                <c:pt idx="6749">
                  <c:v>49.392814377632696</c:v>
                </c:pt>
                <c:pt idx="6750">
                  <c:v>50.634834181319178</c:v>
                </c:pt>
                <c:pt idx="6751">
                  <c:v>51.408310713249186</c:v>
                </c:pt>
                <c:pt idx="6752">
                  <c:v>52.690464230814328</c:v>
                </c:pt>
                <c:pt idx="6753">
                  <c:v>55.863167091713009</c:v>
                </c:pt>
                <c:pt idx="6754">
                  <c:v>56.742093552248029</c:v>
                </c:pt>
                <c:pt idx="6755">
                  <c:v>57.609599358695277</c:v>
                </c:pt>
                <c:pt idx="6756">
                  <c:v>55.696867789840582</c:v>
                </c:pt>
                <c:pt idx="6757">
                  <c:v>56.139824111406583</c:v>
                </c:pt>
                <c:pt idx="6758">
                  <c:v>58.560599907516398</c:v>
                </c:pt>
                <c:pt idx="6759">
                  <c:v>58.763259507236427</c:v>
                </c:pt>
                <c:pt idx="6760">
                  <c:v>58.807366396568433</c:v>
                </c:pt>
                <c:pt idx="6761">
                  <c:v>58.589308622690872</c:v>
                </c:pt>
                <c:pt idx="6762">
                  <c:v>58.731632517961067</c:v>
                </c:pt>
                <c:pt idx="6763">
                  <c:v>59.429463802064731</c:v>
                </c:pt>
                <c:pt idx="6764">
                  <c:v>59.325367303800697</c:v>
                </c:pt>
                <c:pt idx="6765">
                  <c:v>57.916870019471695</c:v>
                </c:pt>
                <c:pt idx="6766">
                  <c:v>56.302215528288869</c:v>
                </c:pt>
                <c:pt idx="6767">
                  <c:v>55.513917838981001</c:v>
                </c:pt>
                <c:pt idx="6768">
                  <c:v>54.031540308003457</c:v>
                </c:pt>
                <c:pt idx="6769">
                  <c:v>52.010323518679606</c:v>
                </c:pt>
                <c:pt idx="6770">
                  <c:v>52.737016539166362</c:v>
                </c:pt>
                <c:pt idx="6771">
                  <c:v>52.934832344122562</c:v>
                </c:pt>
                <c:pt idx="6772">
                  <c:v>52.825210991812845</c:v>
                </c:pt>
                <c:pt idx="6773">
                  <c:v>53.437710513352542</c:v>
                </c:pt>
                <c:pt idx="6774">
                  <c:v>55.119502605499676</c:v>
                </c:pt>
                <c:pt idx="6775">
                  <c:v>57.258913227874721</c:v>
                </c:pt>
                <c:pt idx="6776">
                  <c:v>60.05320619691765</c:v>
                </c:pt>
                <c:pt idx="6777">
                  <c:v>61.263003928177447</c:v>
                </c:pt>
                <c:pt idx="6778">
                  <c:v>63.341292265472219</c:v>
                </c:pt>
                <c:pt idx="6779">
                  <c:v>63.87847592394089</c:v>
                </c:pt>
                <c:pt idx="6780">
                  <c:v>62.529469309602362</c:v>
                </c:pt>
                <c:pt idx="6781">
                  <c:v>61.715438337038933</c:v>
                </c:pt>
                <c:pt idx="6782">
                  <c:v>64.619404602871953</c:v>
                </c:pt>
                <c:pt idx="6783">
                  <c:v>65.122535093200739</c:v>
                </c:pt>
                <c:pt idx="6784">
                  <c:v>65.439942491586663</c:v>
                </c:pt>
                <c:pt idx="6785">
                  <c:v>65.539789663062336</c:v>
                </c:pt>
                <c:pt idx="6786">
                  <c:v>65.270840485844587</c:v>
                </c:pt>
                <c:pt idx="6787">
                  <c:v>64.852768444230804</c:v>
                </c:pt>
                <c:pt idx="6788">
                  <c:v>63.210705770160963</c:v>
                </c:pt>
                <c:pt idx="6789">
                  <c:v>60.705370091535698</c:v>
                </c:pt>
                <c:pt idx="6790">
                  <c:v>59.846193509736402</c:v>
                </c:pt>
                <c:pt idx="6791">
                  <c:v>58.166479378629759</c:v>
                </c:pt>
                <c:pt idx="6792">
                  <c:v>57.214651029364774</c:v>
                </c:pt>
                <c:pt idx="6793">
                  <c:v>55.354419882086056</c:v>
                </c:pt>
                <c:pt idx="6794">
                  <c:v>54.575457119861461</c:v>
                </c:pt>
                <c:pt idx="6795">
                  <c:v>55.06869671867581</c:v>
                </c:pt>
                <c:pt idx="6796">
                  <c:v>54.66084643419849</c:v>
                </c:pt>
                <c:pt idx="6797">
                  <c:v>55.125665395908108</c:v>
                </c:pt>
                <c:pt idx="6798">
                  <c:v>55.865881260765022</c:v>
                </c:pt>
                <c:pt idx="6799">
                  <c:v>57.608098420495253</c:v>
                </c:pt>
                <c:pt idx="6800">
                  <c:v>59.674839805773701</c:v>
                </c:pt>
                <c:pt idx="6801">
                  <c:v>63.070903217118151</c:v>
                </c:pt>
                <c:pt idx="6802">
                  <c:v>64.363021028093115</c:v>
                </c:pt>
                <c:pt idx="6803">
                  <c:v>64.589294089785383</c:v>
                </c:pt>
                <c:pt idx="6804">
                  <c:v>62.265185716053864</c:v>
                </c:pt>
                <c:pt idx="6805">
                  <c:v>61.206560513150926</c:v>
                </c:pt>
                <c:pt idx="6806">
                  <c:v>64.19009190419429</c:v>
                </c:pt>
                <c:pt idx="6807">
                  <c:v>63.501465335959097</c:v>
                </c:pt>
                <c:pt idx="6808">
                  <c:v>63.426048113320377</c:v>
                </c:pt>
                <c:pt idx="6809">
                  <c:v>62.74651019272293</c:v>
                </c:pt>
                <c:pt idx="6810">
                  <c:v>62.305709760534619</c:v>
                </c:pt>
                <c:pt idx="6811">
                  <c:v>62.409719078580103</c:v>
                </c:pt>
                <c:pt idx="6812">
                  <c:v>60.336620724499944</c:v>
                </c:pt>
                <c:pt idx="6813">
                  <c:v>59.363174715495553</c:v>
                </c:pt>
                <c:pt idx="6814">
                  <c:v>58.075738520137548</c:v>
                </c:pt>
                <c:pt idx="6815">
                  <c:v>57.624740190343083</c:v>
                </c:pt>
                <c:pt idx="6816">
                  <c:v>55.715185936145978</c:v>
                </c:pt>
                <c:pt idx="6817">
                  <c:v>55.339427234081633</c:v>
                </c:pt>
                <c:pt idx="6818">
                  <c:v>54.966376351323007</c:v>
                </c:pt>
                <c:pt idx="6819">
                  <c:v>54.315691231401402</c:v>
                </c:pt>
                <c:pt idx="6820">
                  <c:v>54.012914138394351</c:v>
                </c:pt>
                <c:pt idx="6821">
                  <c:v>55.072585920098113</c:v>
                </c:pt>
                <c:pt idx="6822">
                  <c:v>56.365498883759997</c:v>
                </c:pt>
                <c:pt idx="6823">
                  <c:v>57.408428645183051</c:v>
                </c:pt>
                <c:pt idx="6824">
                  <c:v>58.80185973011136</c:v>
                </c:pt>
                <c:pt idx="6825">
                  <c:v>62.354930491683447</c:v>
                </c:pt>
                <c:pt idx="6826">
                  <c:v>62.910672346363548</c:v>
                </c:pt>
                <c:pt idx="6827">
                  <c:v>63.60496489847322</c:v>
                </c:pt>
                <c:pt idx="6828">
                  <c:v>60.891889168521672</c:v>
                </c:pt>
                <c:pt idx="6829">
                  <c:v>60.274444246176039</c:v>
                </c:pt>
                <c:pt idx="6830">
                  <c:v>62.809669961483905</c:v>
                </c:pt>
                <c:pt idx="6831">
                  <c:v>62.309107581900392</c:v>
                </c:pt>
                <c:pt idx="6832">
                  <c:v>62.864392457885685</c:v>
                </c:pt>
                <c:pt idx="6833">
                  <c:v>62.876567355970337</c:v>
                </c:pt>
                <c:pt idx="6834">
                  <c:v>62.75442352919147</c:v>
                </c:pt>
                <c:pt idx="6835">
                  <c:v>62.783617647418218</c:v>
                </c:pt>
                <c:pt idx="6836">
                  <c:v>61.537806238091797</c:v>
                </c:pt>
                <c:pt idx="6837">
                  <c:v>59.949092838390257</c:v>
                </c:pt>
                <c:pt idx="6838">
                  <c:v>58.739988624481171</c:v>
                </c:pt>
                <c:pt idx="6839">
                  <c:v>58.184019758795039</c:v>
                </c:pt>
                <c:pt idx="6840">
                  <c:v>56.26191124907281</c:v>
                </c:pt>
                <c:pt idx="6841">
                  <c:v>56.316923981205512</c:v>
                </c:pt>
                <c:pt idx="6842">
                  <c:v>55.181157828847148</c:v>
                </c:pt>
                <c:pt idx="6843">
                  <c:v>54.86928400909467</c:v>
                </c:pt>
                <c:pt idx="6844">
                  <c:v>54.808024512522493</c:v>
                </c:pt>
                <c:pt idx="6845">
                  <c:v>55.471757615593418</c:v>
                </c:pt>
                <c:pt idx="6846">
                  <c:v>56.415366918309033</c:v>
                </c:pt>
                <c:pt idx="6847">
                  <c:v>57.919597658753887</c:v>
                </c:pt>
                <c:pt idx="6848">
                  <c:v>58.348595951046903</c:v>
                </c:pt>
                <c:pt idx="6849">
                  <c:v>59.676264138921219</c:v>
                </c:pt>
                <c:pt idx="6850">
                  <c:v>59.233423851241163</c:v>
                </c:pt>
                <c:pt idx="6851">
                  <c:v>59.572277817745629</c:v>
                </c:pt>
                <c:pt idx="6852">
                  <c:v>57.616206891960644</c:v>
                </c:pt>
                <c:pt idx="6853">
                  <c:v>57.608290225057225</c:v>
                </c:pt>
                <c:pt idx="6854">
                  <c:v>60.295698514763551</c:v>
                </c:pt>
                <c:pt idx="6855">
                  <c:v>60.496612039307486</c:v>
                </c:pt>
                <c:pt idx="6856">
                  <c:v>60.719793887730134</c:v>
                </c:pt>
                <c:pt idx="6857">
                  <c:v>61.177098416639936</c:v>
                </c:pt>
                <c:pt idx="6858">
                  <c:v>61.501860563727057</c:v>
                </c:pt>
                <c:pt idx="6859">
                  <c:v>61.643303300885755</c:v>
                </c:pt>
                <c:pt idx="6860">
                  <c:v>60.584700907976618</c:v>
                </c:pt>
                <c:pt idx="6861">
                  <c:v>59.73738984534905</c:v>
                </c:pt>
                <c:pt idx="6862">
                  <c:v>59.161384872425607</c:v>
                </c:pt>
                <c:pt idx="6863">
                  <c:v>59.138673901732538</c:v>
                </c:pt>
                <c:pt idx="6864">
                  <c:v>57.409599795581485</c:v>
                </c:pt>
                <c:pt idx="6865">
                  <c:v>54.735560800732983</c:v>
                </c:pt>
                <c:pt idx="6866">
                  <c:v>54.405736601757809</c:v>
                </c:pt>
                <c:pt idx="6867">
                  <c:v>54.209523802678177</c:v>
                </c:pt>
                <c:pt idx="6868">
                  <c:v>53.926562342524754</c:v>
                </c:pt>
                <c:pt idx="6869">
                  <c:v>54.568346520218412</c:v>
                </c:pt>
                <c:pt idx="6870">
                  <c:v>55.44576242399085</c:v>
                </c:pt>
                <c:pt idx="6871">
                  <c:v>55.74756735427404</c:v>
                </c:pt>
                <c:pt idx="6872">
                  <c:v>56.44224851267515</c:v>
                </c:pt>
                <c:pt idx="6873">
                  <c:v>57.731608008406205</c:v>
                </c:pt>
                <c:pt idx="6874">
                  <c:v>57.886269663763215</c:v>
                </c:pt>
                <c:pt idx="6875">
                  <c:v>57.570999475227715</c:v>
                </c:pt>
                <c:pt idx="6876">
                  <c:v>54.712839192245099</c:v>
                </c:pt>
                <c:pt idx="6877">
                  <c:v>55.282182345915984</c:v>
                </c:pt>
                <c:pt idx="6878">
                  <c:v>56.007603782735899</c:v>
                </c:pt>
                <c:pt idx="6879">
                  <c:v>55.922227046674543</c:v>
                </c:pt>
                <c:pt idx="6880">
                  <c:v>56.726746548802879</c:v>
                </c:pt>
                <c:pt idx="6881">
                  <c:v>56.216640142950162</c:v>
                </c:pt>
                <c:pt idx="6882">
                  <c:v>57.583024214843334</c:v>
                </c:pt>
                <c:pt idx="6883">
                  <c:v>58.625997320406334</c:v>
                </c:pt>
                <c:pt idx="6884">
                  <c:v>58.081179094079445</c:v>
                </c:pt>
                <c:pt idx="6885">
                  <c:v>57.262658713507271</c:v>
                </c:pt>
                <c:pt idx="6886">
                  <c:v>56.760664358049461</c:v>
                </c:pt>
                <c:pt idx="6887">
                  <c:v>55.836611032454883</c:v>
                </c:pt>
                <c:pt idx="6888">
                  <c:v>54.23399228637382</c:v>
                </c:pt>
                <c:pt idx="6889">
                  <c:v>51.657453813547122</c:v>
                </c:pt>
                <c:pt idx="6890">
                  <c:v>50.586642397970238</c:v>
                </c:pt>
                <c:pt idx="6891">
                  <c:v>51.480445563536421</c:v>
                </c:pt>
                <c:pt idx="6892">
                  <c:v>51.284265318270627</c:v>
                </c:pt>
                <c:pt idx="6893">
                  <c:v>51.656989929528478</c:v>
                </c:pt>
                <c:pt idx="6894">
                  <c:v>51.950894718814936</c:v>
                </c:pt>
                <c:pt idx="6895">
                  <c:v>51.514811073332751</c:v>
                </c:pt>
                <c:pt idx="6896">
                  <c:v>51.135694319153593</c:v>
                </c:pt>
                <c:pt idx="6897">
                  <c:v>51.619739438868308</c:v>
                </c:pt>
                <c:pt idx="6898">
                  <c:v>51.160050622651184</c:v>
                </c:pt>
                <c:pt idx="6899">
                  <c:v>50.329261938276836</c:v>
                </c:pt>
                <c:pt idx="6900">
                  <c:v>49.388121144384144</c:v>
                </c:pt>
                <c:pt idx="6901">
                  <c:v>49.82803797897045</c:v>
                </c:pt>
                <c:pt idx="6902">
                  <c:v>49.959411888278453</c:v>
                </c:pt>
                <c:pt idx="6903">
                  <c:v>50.00160654535226</c:v>
                </c:pt>
                <c:pt idx="6904">
                  <c:v>50.717274145577768</c:v>
                </c:pt>
                <c:pt idx="6905">
                  <c:v>51.763094654759591</c:v>
                </c:pt>
                <c:pt idx="6906">
                  <c:v>53.992267593862593</c:v>
                </c:pt>
                <c:pt idx="6907">
                  <c:v>55.370368444696432</c:v>
                </c:pt>
                <c:pt idx="6908">
                  <c:v>54.740402496423833</c:v>
                </c:pt>
                <c:pt idx="6909">
                  <c:v>53.98478201372</c:v>
                </c:pt>
                <c:pt idx="6910">
                  <c:v>53.802818990815211</c:v>
                </c:pt>
                <c:pt idx="6911">
                  <c:v>53.216676079224641</c:v>
                </c:pt>
                <c:pt idx="6912">
                  <c:v>51.079515676223799</c:v>
                </c:pt>
                <c:pt idx="6913">
                  <c:v>48.95289134684154</c:v>
                </c:pt>
                <c:pt idx="6914">
                  <c:v>48.909548474620564</c:v>
                </c:pt>
                <c:pt idx="6915">
                  <c:v>49.313871155827229</c:v>
                </c:pt>
                <c:pt idx="6916">
                  <c:v>49.615734503574288</c:v>
                </c:pt>
                <c:pt idx="6917">
                  <c:v>50.875376409852819</c:v>
                </c:pt>
                <c:pt idx="6918">
                  <c:v>52.369408944598526</c:v>
                </c:pt>
                <c:pt idx="6919">
                  <c:v>54.508622180372448</c:v>
                </c:pt>
                <c:pt idx="6920">
                  <c:v>56.757244619654514</c:v>
                </c:pt>
                <c:pt idx="6921">
                  <c:v>61.094677470305854</c:v>
                </c:pt>
                <c:pt idx="6922">
                  <c:v>62.484603888224932</c:v>
                </c:pt>
                <c:pt idx="6923">
                  <c:v>62.231804329050767</c:v>
                </c:pt>
                <c:pt idx="6924">
                  <c:v>59.244057644889423</c:v>
                </c:pt>
                <c:pt idx="6925">
                  <c:v>59.058174621363385</c:v>
                </c:pt>
                <c:pt idx="6926">
                  <c:v>61.225469427285326</c:v>
                </c:pt>
                <c:pt idx="6927">
                  <c:v>61.269497371068127</c:v>
                </c:pt>
                <c:pt idx="6928">
                  <c:v>61.880152170092614</c:v>
                </c:pt>
                <c:pt idx="6929">
                  <c:v>62.117890031054387</c:v>
                </c:pt>
                <c:pt idx="6930">
                  <c:v>63.033305122799689</c:v>
                </c:pt>
                <c:pt idx="6931">
                  <c:v>62.821383379685486</c:v>
                </c:pt>
                <c:pt idx="6932">
                  <c:v>60.862514498703653</c:v>
                </c:pt>
                <c:pt idx="6933">
                  <c:v>59.063228904257031</c:v>
                </c:pt>
                <c:pt idx="6934">
                  <c:v>58.444863546487589</c:v>
                </c:pt>
                <c:pt idx="6935">
                  <c:v>58.031121626779523</c:v>
                </c:pt>
                <c:pt idx="6936">
                  <c:v>55.934533022674962</c:v>
                </c:pt>
                <c:pt idx="6937">
                  <c:v>53.785653714386669</c:v>
                </c:pt>
                <c:pt idx="6938">
                  <c:v>53.599811909663934</c:v>
                </c:pt>
                <c:pt idx="6939">
                  <c:v>53.655703737200234</c:v>
                </c:pt>
                <c:pt idx="6940">
                  <c:v>53.741171690003561</c:v>
                </c:pt>
                <c:pt idx="6941">
                  <c:v>55.218934813074952</c:v>
                </c:pt>
                <c:pt idx="6942">
                  <c:v>57.044379755116935</c:v>
                </c:pt>
                <c:pt idx="6943">
                  <c:v>58.417892183921694</c:v>
                </c:pt>
                <c:pt idx="6944">
                  <c:v>58.943451114568148</c:v>
                </c:pt>
                <c:pt idx="6945">
                  <c:v>60.195149348833908</c:v>
                </c:pt>
                <c:pt idx="6946">
                  <c:v>60.41454717575521</c:v>
                </c:pt>
                <c:pt idx="6947">
                  <c:v>60.368905870130362</c:v>
                </c:pt>
                <c:pt idx="6948">
                  <c:v>57.729456804062451</c:v>
                </c:pt>
                <c:pt idx="6949">
                  <c:v>56.894300510439933</c:v>
                </c:pt>
                <c:pt idx="6950">
                  <c:v>60.190012512167463</c:v>
                </c:pt>
                <c:pt idx="6951">
                  <c:v>60.48735229903874</c:v>
                </c:pt>
                <c:pt idx="6952">
                  <c:v>61.082908408487576</c:v>
                </c:pt>
                <c:pt idx="6953">
                  <c:v>61.468492802515854</c:v>
                </c:pt>
                <c:pt idx="6954">
                  <c:v>62.380728514875379</c:v>
                </c:pt>
                <c:pt idx="6955">
                  <c:v>62.614876409491877</c:v>
                </c:pt>
                <c:pt idx="6956">
                  <c:v>60.847179362394925</c:v>
                </c:pt>
                <c:pt idx="6957">
                  <c:v>58.995517736144571</c:v>
                </c:pt>
                <c:pt idx="6958">
                  <c:v>57.13669233238867</c:v>
                </c:pt>
                <c:pt idx="6959">
                  <c:v>57.981611831663315</c:v>
                </c:pt>
                <c:pt idx="6960">
                  <c:v>56.535035857224592</c:v>
                </c:pt>
                <c:pt idx="6961">
                  <c:v>53.510258970920816</c:v>
                </c:pt>
                <c:pt idx="6962">
                  <c:v>53.148957604762366</c:v>
                </c:pt>
                <c:pt idx="6963">
                  <c:v>53.155355915604588</c:v>
                </c:pt>
                <c:pt idx="6964">
                  <c:v>53.427041546594843</c:v>
                </c:pt>
                <c:pt idx="6965">
                  <c:v>54.038356416191554</c:v>
                </c:pt>
                <c:pt idx="6966">
                  <c:v>54.985492734275773</c:v>
                </c:pt>
                <c:pt idx="6967">
                  <c:v>57.024546643793677</c:v>
                </c:pt>
                <c:pt idx="6968">
                  <c:v>58.523674490329768</c:v>
                </c:pt>
                <c:pt idx="6969">
                  <c:v>61.109831558033932</c:v>
                </c:pt>
                <c:pt idx="6970">
                  <c:v>61.829026545359923</c:v>
                </c:pt>
                <c:pt idx="6971">
                  <c:v>61.601489942743406</c:v>
                </c:pt>
                <c:pt idx="6972">
                  <c:v>58.961483554614844</c:v>
                </c:pt>
                <c:pt idx="6973">
                  <c:v>58.916622636445972</c:v>
                </c:pt>
                <c:pt idx="6974">
                  <c:v>61.655580884853237</c:v>
                </c:pt>
                <c:pt idx="6975">
                  <c:v>62.051477606269721</c:v>
                </c:pt>
                <c:pt idx="6976">
                  <c:v>62.609809304878596</c:v>
                </c:pt>
                <c:pt idx="6977">
                  <c:v>62.387275348768355</c:v>
                </c:pt>
                <c:pt idx="6978">
                  <c:v>62.663274581818477</c:v>
                </c:pt>
                <c:pt idx="6979">
                  <c:v>62.101725739702722</c:v>
                </c:pt>
                <c:pt idx="6980">
                  <c:v>60.349577860618886</c:v>
                </c:pt>
                <c:pt idx="6981">
                  <c:v>58.8629278514315</c:v>
                </c:pt>
                <c:pt idx="6982">
                  <c:v>58.478589918863534</c:v>
                </c:pt>
                <c:pt idx="6983">
                  <c:v>56.986071455160946</c:v>
                </c:pt>
                <c:pt idx="6984">
                  <c:v>56.161191484471132</c:v>
                </c:pt>
                <c:pt idx="6985">
                  <c:v>54.246077170794415</c:v>
                </c:pt>
                <c:pt idx="6986">
                  <c:v>53.538384376137273</c:v>
                </c:pt>
                <c:pt idx="6987">
                  <c:v>52.914784121254172</c:v>
                </c:pt>
                <c:pt idx="6988">
                  <c:v>54.119993492103511</c:v>
                </c:pt>
                <c:pt idx="6989">
                  <c:v>54.874464773762554</c:v>
                </c:pt>
                <c:pt idx="6990">
                  <c:v>56.160394081190077</c:v>
                </c:pt>
                <c:pt idx="6991">
                  <c:v>58.085874179926599</c:v>
                </c:pt>
                <c:pt idx="6992">
                  <c:v>59.274867159382161</c:v>
                </c:pt>
                <c:pt idx="6993">
                  <c:v>60.608675264032222</c:v>
                </c:pt>
                <c:pt idx="6994">
                  <c:v>60.118770230544413</c:v>
                </c:pt>
                <c:pt idx="6995">
                  <c:v>60.098876945122079</c:v>
                </c:pt>
                <c:pt idx="6996">
                  <c:v>57.6332697895892</c:v>
                </c:pt>
                <c:pt idx="6997">
                  <c:v>57.809674354087853</c:v>
                </c:pt>
                <c:pt idx="6998">
                  <c:v>60.394882628680044</c:v>
                </c:pt>
                <c:pt idx="6999">
                  <c:v>60.31556069592434</c:v>
                </c:pt>
                <c:pt idx="7000">
                  <c:v>61.083114673217878</c:v>
                </c:pt>
                <c:pt idx="7001">
                  <c:v>61.333459228144093</c:v>
                </c:pt>
                <c:pt idx="7002">
                  <c:v>62.392779211074007</c:v>
                </c:pt>
                <c:pt idx="7003">
                  <c:v>62.476157738746686</c:v>
                </c:pt>
                <c:pt idx="7004">
                  <c:v>61.195256939455177</c:v>
                </c:pt>
                <c:pt idx="7005">
                  <c:v>58.976386063697724</c:v>
                </c:pt>
                <c:pt idx="7006">
                  <c:v>58.437883159069486</c:v>
                </c:pt>
                <c:pt idx="7007">
                  <c:v>57.332258470517765</c:v>
                </c:pt>
                <c:pt idx="7008">
                  <c:v>56.642029911597724</c:v>
                </c:pt>
                <c:pt idx="7009">
                  <c:v>54.003904404991403</c:v>
                </c:pt>
                <c:pt idx="7010">
                  <c:v>53.958990248351547</c:v>
                </c:pt>
                <c:pt idx="7011">
                  <c:v>53.451315173082428</c:v>
                </c:pt>
                <c:pt idx="7012">
                  <c:v>53.444553505433092</c:v>
                </c:pt>
                <c:pt idx="7013">
                  <c:v>53.881105503797684</c:v>
                </c:pt>
                <c:pt idx="7014">
                  <c:v>53.96619755283259</c:v>
                </c:pt>
                <c:pt idx="7015">
                  <c:v>55.927383797260561</c:v>
                </c:pt>
                <c:pt idx="7016">
                  <c:v>57.267209404749899</c:v>
                </c:pt>
                <c:pt idx="7017">
                  <c:v>59.710032035163039</c:v>
                </c:pt>
                <c:pt idx="7018">
                  <c:v>59.897426628623045</c:v>
                </c:pt>
                <c:pt idx="7019">
                  <c:v>59.607493321793633</c:v>
                </c:pt>
                <c:pt idx="7020">
                  <c:v>57.150934124409076</c:v>
                </c:pt>
                <c:pt idx="7021">
                  <c:v>58.324911954969551</c:v>
                </c:pt>
                <c:pt idx="7022">
                  <c:v>60.762453448054849</c:v>
                </c:pt>
                <c:pt idx="7023">
                  <c:v>60.187842165651858</c:v>
                </c:pt>
                <c:pt idx="7024">
                  <c:v>60.173266023023004</c:v>
                </c:pt>
                <c:pt idx="7025">
                  <c:v>60.909609115390751</c:v>
                </c:pt>
                <c:pt idx="7026">
                  <c:v>61.035781176368026</c:v>
                </c:pt>
                <c:pt idx="7027">
                  <c:v>61.067582275565542</c:v>
                </c:pt>
                <c:pt idx="7028">
                  <c:v>59.431785386890105</c:v>
                </c:pt>
                <c:pt idx="7029">
                  <c:v>59.107288812941484</c:v>
                </c:pt>
                <c:pt idx="7030">
                  <c:v>58.46759729889051</c:v>
                </c:pt>
                <c:pt idx="7031">
                  <c:v>57.813009472971665</c:v>
                </c:pt>
                <c:pt idx="7032">
                  <c:v>56.071454076809971</c:v>
                </c:pt>
                <c:pt idx="7033">
                  <c:v>53.919584238025294</c:v>
                </c:pt>
                <c:pt idx="7034">
                  <c:v>53.925450350023539</c:v>
                </c:pt>
                <c:pt idx="7035">
                  <c:v>53.240232667228433</c:v>
                </c:pt>
                <c:pt idx="7036">
                  <c:v>53.119519059688685</c:v>
                </c:pt>
                <c:pt idx="7037">
                  <c:v>53.404235135760295</c:v>
                </c:pt>
                <c:pt idx="7038">
                  <c:v>54.327187687479544</c:v>
                </c:pt>
                <c:pt idx="7039">
                  <c:v>54.151882356391205</c:v>
                </c:pt>
                <c:pt idx="7040">
                  <c:v>54.594531577922368</c:v>
                </c:pt>
                <c:pt idx="7041">
                  <c:v>55.392565806170239</c:v>
                </c:pt>
                <c:pt idx="7042">
                  <c:v>55.813550512571972</c:v>
                </c:pt>
                <c:pt idx="7043">
                  <c:v>56.353272686675069</c:v>
                </c:pt>
                <c:pt idx="7044">
                  <c:v>54.455350990913189</c:v>
                </c:pt>
                <c:pt idx="7045">
                  <c:v>55.047255390158604</c:v>
                </c:pt>
                <c:pt idx="7046">
                  <c:v>55.510776348973792</c:v>
                </c:pt>
                <c:pt idx="7047">
                  <c:v>55.13603083954024</c:v>
                </c:pt>
                <c:pt idx="7048">
                  <c:v>55.749075013952236</c:v>
                </c:pt>
                <c:pt idx="7049">
                  <c:v>55.926318782376455</c:v>
                </c:pt>
                <c:pt idx="7050">
                  <c:v>56.859632957374586</c:v>
                </c:pt>
                <c:pt idx="7051">
                  <c:v>56.190483293433488</c:v>
                </c:pt>
                <c:pt idx="7052">
                  <c:v>56.017554756426577</c:v>
                </c:pt>
                <c:pt idx="7053">
                  <c:v>56.207463359500473</c:v>
                </c:pt>
                <c:pt idx="7054">
                  <c:v>55.720826701850534</c:v>
                </c:pt>
                <c:pt idx="7055">
                  <c:v>55.376861455246775</c:v>
                </c:pt>
                <c:pt idx="7056">
                  <c:v>53.480670884574238</c:v>
                </c:pt>
                <c:pt idx="7057">
                  <c:v>51.545021867156457</c:v>
                </c:pt>
                <c:pt idx="7058">
                  <c:v>50.526187118080124</c:v>
                </c:pt>
                <c:pt idx="7059">
                  <c:v>50.639481945091141</c:v>
                </c:pt>
                <c:pt idx="7060">
                  <c:v>49.903219650871137</c:v>
                </c:pt>
                <c:pt idx="7061">
                  <c:v>50.413859734414245</c:v>
                </c:pt>
                <c:pt idx="7062">
                  <c:v>50.901638966584052</c:v>
                </c:pt>
                <c:pt idx="7063">
                  <c:v>50.960510475702428</c:v>
                </c:pt>
                <c:pt idx="7064">
                  <c:v>49.50260278200944</c:v>
                </c:pt>
                <c:pt idx="7065">
                  <c:v>49.771335831480201</c:v>
                </c:pt>
                <c:pt idx="7066">
                  <c:v>49.045847284933153</c:v>
                </c:pt>
                <c:pt idx="7067">
                  <c:v>48.923064905605536</c:v>
                </c:pt>
                <c:pt idx="7068">
                  <c:v>48.556551147264635</c:v>
                </c:pt>
                <c:pt idx="7069">
                  <c:v>49.159768118541777</c:v>
                </c:pt>
                <c:pt idx="7070">
                  <c:v>49.021775514920563</c:v>
                </c:pt>
                <c:pt idx="7071">
                  <c:v>49.291466852828648</c:v>
                </c:pt>
                <c:pt idx="7072">
                  <c:v>50.049462437627739</c:v>
                </c:pt>
                <c:pt idx="7073">
                  <c:v>51.369130541155293</c:v>
                </c:pt>
                <c:pt idx="7074">
                  <c:v>53.94914572028847</c:v>
                </c:pt>
                <c:pt idx="7075">
                  <c:v>54.481757972553147</c:v>
                </c:pt>
                <c:pt idx="7076">
                  <c:v>54.934123760516577</c:v>
                </c:pt>
                <c:pt idx="7077">
                  <c:v>53.973196959185344</c:v>
                </c:pt>
                <c:pt idx="7078">
                  <c:v>53.920419711500166</c:v>
                </c:pt>
                <c:pt idx="7079">
                  <c:v>53.061286103119066</c:v>
                </c:pt>
                <c:pt idx="7080">
                  <c:v>51.147085656929399</c:v>
                </c:pt>
                <c:pt idx="7081">
                  <c:v>49.151289443533628</c:v>
                </c:pt>
                <c:pt idx="7082">
                  <c:v>48.856404539693393</c:v>
                </c:pt>
                <c:pt idx="7083">
                  <c:v>49.251814009499597</c:v>
                </c:pt>
                <c:pt idx="7084">
                  <c:v>49.577507935893905</c:v>
                </c:pt>
                <c:pt idx="7085">
                  <c:v>50.959766710908198</c:v>
                </c:pt>
                <c:pt idx="7086">
                  <c:v>53.648546033672453</c:v>
                </c:pt>
                <c:pt idx="7087">
                  <c:v>55.375328981455048</c:v>
                </c:pt>
                <c:pt idx="7088">
                  <c:v>57.034245698421635</c:v>
                </c:pt>
                <c:pt idx="7089">
                  <c:v>59.121488187121258</c:v>
                </c:pt>
                <c:pt idx="7090">
                  <c:v>59.202639396326219</c:v>
                </c:pt>
                <c:pt idx="7091">
                  <c:v>59.46249382061405</c:v>
                </c:pt>
                <c:pt idx="7092">
                  <c:v>56.617855612274141</c:v>
                </c:pt>
                <c:pt idx="7093">
                  <c:v>55.976793064155089</c:v>
                </c:pt>
                <c:pt idx="7094">
                  <c:v>59.459219341504308</c:v>
                </c:pt>
                <c:pt idx="7095">
                  <c:v>59.814767607208609</c:v>
                </c:pt>
                <c:pt idx="7096">
                  <c:v>60.637419028068805</c:v>
                </c:pt>
                <c:pt idx="7097">
                  <c:v>61.439452389363169</c:v>
                </c:pt>
                <c:pt idx="7098">
                  <c:v>62.884023250089363</c:v>
                </c:pt>
                <c:pt idx="7099">
                  <c:v>62.254217048544113</c:v>
                </c:pt>
                <c:pt idx="7100">
                  <c:v>61.094949858865682</c:v>
                </c:pt>
                <c:pt idx="7101">
                  <c:v>59.676884440242489</c:v>
                </c:pt>
                <c:pt idx="7102">
                  <c:v>59.078546282287064</c:v>
                </c:pt>
                <c:pt idx="7103">
                  <c:v>58.984692691491631</c:v>
                </c:pt>
                <c:pt idx="7104">
                  <c:v>57.201467715606093</c:v>
                </c:pt>
                <c:pt idx="7105">
                  <c:v>54.703678101335761</c:v>
                </c:pt>
                <c:pt idx="7106">
                  <c:v>54.270153842011091</c:v>
                </c:pt>
                <c:pt idx="7107">
                  <c:v>54.10407889952463</c:v>
                </c:pt>
                <c:pt idx="7108">
                  <c:v>54.397138380603486</c:v>
                </c:pt>
                <c:pt idx="7109">
                  <c:v>54.651573963122779</c:v>
                </c:pt>
                <c:pt idx="7110">
                  <c:v>55.484723477310276</c:v>
                </c:pt>
                <c:pt idx="7111">
                  <c:v>57.624694196603301</c:v>
                </c:pt>
                <c:pt idx="7112">
                  <c:v>58.65281374653631</c:v>
                </c:pt>
                <c:pt idx="7113">
                  <c:v>60.377349616483187</c:v>
                </c:pt>
                <c:pt idx="7114">
                  <c:v>60.892636909230859</c:v>
                </c:pt>
                <c:pt idx="7115">
                  <c:v>60.518686678751834</c:v>
                </c:pt>
                <c:pt idx="7116">
                  <c:v>57.800713329683681</c:v>
                </c:pt>
                <c:pt idx="7117">
                  <c:v>57.180912881775257</c:v>
                </c:pt>
                <c:pt idx="7118">
                  <c:v>60.364708334280927</c:v>
                </c:pt>
                <c:pt idx="7119">
                  <c:v>60.07853706828481</c:v>
                </c:pt>
                <c:pt idx="7120">
                  <c:v>61.722474055940168</c:v>
                </c:pt>
                <c:pt idx="7121">
                  <c:v>62.080324025884906</c:v>
                </c:pt>
                <c:pt idx="7122">
                  <c:v>63.671040104859152</c:v>
                </c:pt>
                <c:pt idx="7123">
                  <c:v>63.160027385353743</c:v>
                </c:pt>
                <c:pt idx="7124">
                  <c:v>61.807444954725021</c:v>
                </c:pt>
                <c:pt idx="7125">
                  <c:v>60.298851567854697</c:v>
                </c:pt>
                <c:pt idx="7126">
                  <c:v>59.468337768098579</c:v>
                </c:pt>
                <c:pt idx="7127">
                  <c:v>59.662661329769648</c:v>
                </c:pt>
                <c:pt idx="7128">
                  <c:v>57.092719633216845</c:v>
                </c:pt>
                <c:pt idx="7129">
                  <c:v>54.437884196488952</c:v>
                </c:pt>
                <c:pt idx="7130">
                  <c:v>54.254566602794021</c:v>
                </c:pt>
                <c:pt idx="7131">
                  <c:v>54.445827095743859</c:v>
                </c:pt>
                <c:pt idx="7132">
                  <c:v>54.853367537653554</c:v>
                </c:pt>
                <c:pt idx="7133">
                  <c:v>55.635003620848615</c:v>
                </c:pt>
                <c:pt idx="7134">
                  <c:v>57.602567275291477</c:v>
                </c:pt>
                <c:pt idx="7135">
                  <c:v>58.996745330191395</c:v>
                </c:pt>
                <c:pt idx="7136">
                  <c:v>59.264231363634444</c:v>
                </c:pt>
                <c:pt idx="7137">
                  <c:v>60.232324807231116</c:v>
                </c:pt>
                <c:pt idx="7138">
                  <c:v>60.10986629829911</c:v>
                </c:pt>
                <c:pt idx="7139">
                  <c:v>59.668559162215402</c:v>
                </c:pt>
                <c:pt idx="7140">
                  <c:v>56.763839882737194</c:v>
                </c:pt>
                <c:pt idx="7141">
                  <c:v>57.316647404094894</c:v>
                </c:pt>
                <c:pt idx="7142">
                  <c:v>59.4778353985919</c:v>
                </c:pt>
                <c:pt idx="7143">
                  <c:v>59.474400771728817</c:v>
                </c:pt>
                <c:pt idx="7144">
                  <c:v>61.08784933941962</c:v>
                </c:pt>
                <c:pt idx="7145">
                  <c:v>61.731330486305175</c:v>
                </c:pt>
                <c:pt idx="7146">
                  <c:v>63.083463270852583</c:v>
                </c:pt>
                <c:pt idx="7147">
                  <c:v>62.088369825172528</c:v>
                </c:pt>
                <c:pt idx="7148">
                  <c:v>60.974715612724879</c:v>
                </c:pt>
                <c:pt idx="7149">
                  <c:v>60.38049187924824</c:v>
                </c:pt>
                <c:pt idx="7150">
                  <c:v>60.314012593231134</c:v>
                </c:pt>
                <c:pt idx="7151">
                  <c:v>59.199197803530851</c:v>
                </c:pt>
                <c:pt idx="7152">
                  <c:v>57.733580784475066</c:v>
                </c:pt>
                <c:pt idx="7153">
                  <c:v>54.778846087846254</c:v>
                </c:pt>
                <c:pt idx="7154">
                  <c:v>54.191624104249485</c:v>
                </c:pt>
                <c:pt idx="7155">
                  <c:v>54.126558360043653</c:v>
                </c:pt>
                <c:pt idx="7156">
                  <c:v>54.150013927887123</c:v>
                </c:pt>
                <c:pt idx="7157">
                  <c:v>54.903921413491886</c:v>
                </c:pt>
                <c:pt idx="7158">
                  <c:v>56.988869935631072</c:v>
                </c:pt>
                <c:pt idx="7159">
                  <c:v>58.455265859255896</c:v>
                </c:pt>
                <c:pt idx="7160">
                  <c:v>59.763497556557034</c:v>
                </c:pt>
                <c:pt idx="7161">
                  <c:v>61.630547402025385</c:v>
                </c:pt>
                <c:pt idx="7162">
                  <c:v>61.676531661629554</c:v>
                </c:pt>
                <c:pt idx="7163">
                  <c:v>61.469941150755389</c:v>
                </c:pt>
                <c:pt idx="7164">
                  <c:v>58.660775357643004</c:v>
                </c:pt>
                <c:pt idx="7165">
                  <c:v>58.509342835156339</c:v>
                </c:pt>
                <c:pt idx="7166">
                  <c:v>61.113359190598679</c:v>
                </c:pt>
                <c:pt idx="7167">
                  <c:v>61.203112196857084</c:v>
                </c:pt>
                <c:pt idx="7168">
                  <c:v>61.83522817770988</c:v>
                </c:pt>
                <c:pt idx="7169">
                  <c:v>62.668276764670026</c:v>
                </c:pt>
                <c:pt idx="7170">
                  <c:v>63.722801261819036</c:v>
                </c:pt>
                <c:pt idx="7171">
                  <c:v>63.231752511341909</c:v>
                </c:pt>
                <c:pt idx="7172">
                  <c:v>61.682698520885893</c:v>
                </c:pt>
                <c:pt idx="7173">
                  <c:v>60.133292547810363</c:v>
                </c:pt>
                <c:pt idx="7174">
                  <c:v>59.262356306585161</c:v>
                </c:pt>
                <c:pt idx="7175">
                  <c:v>58.952330971112964</c:v>
                </c:pt>
                <c:pt idx="7176">
                  <c:v>56.742694031572547</c:v>
                </c:pt>
                <c:pt idx="7177">
                  <c:v>54.594717126681154</c:v>
                </c:pt>
                <c:pt idx="7178">
                  <c:v>54.761941855084032</c:v>
                </c:pt>
                <c:pt idx="7179">
                  <c:v>54.801021683812053</c:v>
                </c:pt>
                <c:pt idx="7180">
                  <c:v>55.092895802818823</c:v>
                </c:pt>
                <c:pt idx="7181">
                  <c:v>55.038806527441636</c:v>
                </c:pt>
                <c:pt idx="7182">
                  <c:v>55.73824198514486</c:v>
                </c:pt>
                <c:pt idx="7183">
                  <c:v>57.32119204964367</c:v>
                </c:pt>
                <c:pt idx="7184">
                  <c:v>59.7217757858784</c:v>
                </c:pt>
                <c:pt idx="7185">
                  <c:v>61.294626106151249</c:v>
                </c:pt>
                <c:pt idx="7186">
                  <c:v>61.10021626025668</c:v>
                </c:pt>
                <c:pt idx="7187">
                  <c:v>61.308666259887119</c:v>
                </c:pt>
                <c:pt idx="7188">
                  <c:v>58.439859359516312</c:v>
                </c:pt>
                <c:pt idx="7189">
                  <c:v>58.323327659934648</c:v>
                </c:pt>
                <c:pt idx="7190">
                  <c:v>60.814123201396669</c:v>
                </c:pt>
                <c:pt idx="7191">
                  <c:v>60.986140921542329</c:v>
                </c:pt>
                <c:pt idx="7192">
                  <c:v>61.617296454276385</c:v>
                </c:pt>
                <c:pt idx="7193">
                  <c:v>62.155856695517635</c:v>
                </c:pt>
                <c:pt idx="7194">
                  <c:v>63.691384976843644</c:v>
                </c:pt>
                <c:pt idx="7195">
                  <c:v>62.470666760789427</c:v>
                </c:pt>
                <c:pt idx="7196">
                  <c:v>60.178371816036396</c:v>
                </c:pt>
                <c:pt idx="7197">
                  <c:v>58.379958197519628</c:v>
                </c:pt>
                <c:pt idx="7198">
                  <c:v>57.896434824720011</c:v>
                </c:pt>
                <c:pt idx="7199">
                  <c:v>57.063613340688754</c:v>
                </c:pt>
                <c:pt idx="7200">
                  <c:v>55.268223331755522</c:v>
                </c:pt>
                <c:pt idx="7201">
                  <c:v>53.114992137063652</c:v>
                </c:pt>
                <c:pt idx="7202">
                  <c:v>53.213154088297337</c:v>
                </c:pt>
                <c:pt idx="7203">
                  <c:v>52.851731508249927</c:v>
                </c:pt>
                <c:pt idx="7204">
                  <c:v>52.404971931087914</c:v>
                </c:pt>
                <c:pt idx="7205">
                  <c:v>52.934733698803711</c:v>
                </c:pt>
                <c:pt idx="7206">
                  <c:v>54.094181903728149</c:v>
                </c:pt>
                <c:pt idx="7207">
                  <c:v>54.831108800012892</c:v>
                </c:pt>
                <c:pt idx="7208">
                  <c:v>54.326233775983177</c:v>
                </c:pt>
                <c:pt idx="7209">
                  <c:v>55.446543274091425</c:v>
                </c:pt>
                <c:pt idx="7210">
                  <c:v>55.416105808669052</c:v>
                </c:pt>
                <c:pt idx="7211">
                  <c:v>55.566246552750101</c:v>
                </c:pt>
                <c:pt idx="7212">
                  <c:v>53.627672109433178</c:v>
                </c:pt>
                <c:pt idx="7213">
                  <c:v>53.497665102716589</c:v>
                </c:pt>
                <c:pt idx="7214">
                  <c:v>55.025582303982809</c:v>
                </c:pt>
                <c:pt idx="7215">
                  <c:v>54.744169686955935</c:v>
                </c:pt>
                <c:pt idx="7216">
                  <c:v>55.058499034209397</c:v>
                </c:pt>
                <c:pt idx="7217">
                  <c:v>54.43952431898623</c:v>
                </c:pt>
                <c:pt idx="7218">
                  <c:v>55.949320298913726</c:v>
                </c:pt>
                <c:pt idx="7219">
                  <c:v>55.921926821659333</c:v>
                </c:pt>
                <c:pt idx="7220">
                  <c:v>55.54775034990169</c:v>
                </c:pt>
                <c:pt idx="7221">
                  <c:v>55.540881373964325</c:v>
                </c:pt>
                <c:pt idx="7222">
                  <c:v>55.485141522140701</c:v>
                </c:pt>
                <c:pt idx="7223">
                  <c:v>54.980096825738229</c:v>
                </c:pt>
                <c:pt idx="7224">
                  <c:v>53.18035209493565</c:v>
                </c:pt>
                <c:pt idx="7225">
                  <c:v>50.237612666048804</c:v>
                </c:pt>
                <c:pt idx="7226">
                  <c:v>50.153997357286364</c:v>
                </c:pt>
                <c:pt idx="7227">
                  <c:v>50.049430316154236</c:v>
                </c:pt>
                <c:pt idx="7228">
                  <c:v>50.051655815358032</c:v>
                </c:pt>
                <c:pt idx="7229">
                  <c:v>50.759143331182486</c:v>
                </c:pt>
                <c:pt idx="7230">
                  <c:v>50.953547723325812</c:v>
                </c:pt>
                <c:pt idx="7231">
                  <c:v>51.165878631120968</c:v>
                </c:pt>
                <c:pt idx="7232">
                  <c:v>50.774349117926675</c:v>
                </c:pt>
                <c:pt idx="7233">
                  <c:v>50.760941596303205</c:v>
                </c:pt>
                <c:pt idx="7234">
                  <c:v>50.769247269513869</c:v>
                </c:pt>
                <c:pt idx="7235">
                  <c:v>50.498173584968718</c:v>
                </c:pt>
                <c:pt idx="7236">
                  <c:v>49.740353435396756</c:v>
                </c:pt>
                <c:pt idx="7237">
                  <c:v>50.043098900889248</c:v>
                </c:pt>
                <c:pt idx="7238">
                  <c:v>50.74421881415774</c:v>
                </c:pt>
                <c:pt idx="7239">
                  <c:v>50.05059967860312</c:v>
                </c:pt>
                <c:pt idx="7240">
                  <c:v>50.021137182076309</c:v>
                </c:pt>
                <c:pt idx="7241">
                  <c:v>50.889923730128665</c:v>
                </c:pt>
                <c:pt idx="7242">
                  <c:v>53.805644291538911</c:v>
                </c:pt>
                <c:pt idx="7243">
                  <c:v>53.252549431534675</c:v>
                </c:pt>
                <c:pt idx="7244">
                  <c:v>53.312775142741735</c:v>
                </c:pt>
                <c:pt idx="7245">
                  <c:v>52.97241878848493</c:v>
                </c:pt>
                <c:pt idx="7246">
                  <c:v>53.048242436302218</c:v>
                </c:pt>
                <c:pt idx="7247">
                  <c:v>53.278017666925017</c:v>
                </c:pt>
                <c:pt idx="7248">
                  <c:v>51.506523558416617</c:v>
                </c:pt>
                <c:pt idx="7249">
                  <c:v>48.555312268932788</c:v>
                </c:pt>
                <c:pt idx="7250">
                  <c:v>48.661077001917988</c:v>
                </c:pt>
                <c:pt idx="7251">
                  <c:v>49.071681621683702</c:v>
                </c:pt>
                <c:pt idx="7252">
                  <c:v>49.72058756006826</c:v>
                </c:pt>
                <c:pt idx="7253">
                  <c:v>51.366201108026857</c:v>
                </c:pt>
                <c:pt idx="7254">
                  <c:v>53.135550517499517</c:v>
                </c:pt>
                <c:pt idx="7255">
                  <c:v>56.359691464994135</c:v>
                </c:pt>
                <c:pt idx="7256">
                  <c:v>59.011536336880845</c:v>
                </c:pt>
                <c:pt idx="7257">
                  <c:v>60.298103179645153</c:v>
                </c:pt>
                <c:pt idx="7258">
                  <c:v>60.484944275438309</c:v>
                </c:pt>
                <c:pt idx="7259">
                  <c:v>60.670261774558803</c:v>
                </c:pt>
                <c:pt idx="7260">
                  <c:v>57.806951986731526</c:v>
                </c:pt>
                <c:pt idx="7261">
                  <c:v>57.665449754288524</c:v>
                </c:pt>
                <c:pt idx="7262">
                  <c:v>60.578108232875145</c:v>
                </c:pt>
                <c:pt idx="7263">
                  <c:v>60.382594285700826</c:v>
                </c:pt>
                <c:pt idx="7264">
                  <c:v>60.705673615671401</c:v>
                </c:pt>
                <c:pt idx="7265">
                  <c:v>61.823810606572451</c:v>
                </c:pt>
                <c:pt idx="7266">
                  <c:v>63.57401872604585</c:v>
                </c:pt>
                <c:pt idx="7267">
                  <c:v>62.696934829354745</c:v>
                </c:pt>
                <c:pt idx="7268">
                  <c:v>60.627545646338376</c:v>
                </c:pt>
                <c:pt idx="7269">
                  <c:v>58.563196625454658</c:v>
                </c:pt>
                <c:pt idx="7270">
                  <c:v>59.055502994399369</c:v>
                </c:pt>
                <c:pt idx="7271">
                  <c:v>58.807915612247605</c:v>
                </c:pt>
                <c:pt idx="7272">
                  <c:v>57.686466623579982</c:v>
                </c:pt>
                <c:pt idx="7273">
                  <c:v>54.348559439505316</c:v>
                </c:pt>
                <c:pt idx="7274">
                  <c:v>53.682016787849356</c:v>
                </c:pt>
                <c:pt idx="7275">
                  <c:v>54.141110179487498</c:v>
                </c:pt>
                <c:pt idx="7276">
                  <c:v>54.788206876559286</c:v>
                </c:pt>
                <c:pt idx="7277">
                  <c:v>55.384178134764326</c:v>
                </c:pt>
                <c:pt idx="7278">
                  <c:v>55.650431391127128</c:v>
                </c:pt>
                <c:pt idx="7279">
                  <c:v>57.925195544983346</c:v>
                </c:pt>
                <c:pt idx="7280">
                  <c:v>58.577312274098055</c:v>
                </c:pt>
                <c:pt idx="7281">
                  <c:v>60.471552724143969</c:v>
                </c:pt>
                <c:pt idx="7282">
                  <c:v>60.55036884697904</c:v>
                </c:pt>
                <c:pt idx="7283">
                  <c:v>59.979549322747268</c:v>
                </c:pt>
                <c:pt idx="7284">
                  <c:v>56.656348031891973</c:v>
                </c:pt>
                <c:pt idx="7285">
                  <c:v>56.255724597113804</c:v>
                </c:pt>
                <c:pt idx="7286">
                  <c:v>58.527846223137644</c:v>
                </c:pt>
                <c:pt idx="7287">
                  <c:v>58.908485217370114</c:v>
                </c:pt>
                <c:pt idx="7288">
                  <c:v>60.021867565521099</c:v>
                </c:pt>
                <c:pt idx="7289">
                  <c:v>61.128856414131427</c:v>
                </c:pt>
                <c:pt idx="7290">
                  <c:v>61.934661250975992</c:v>
                </c:pt>
                <c:pt idx="7291">
                  <c:v>61.896992437696618</c:v>
                </c:pt>
                <c:pt idx="7292">
                  <c:v>60.805933993402157</c:v>
                </c:pt>
                <c:pt idx="7293">
                  <c:v>58.990349148726388</c:v>
                </c:pt>
                <c:pt idx="7294">
                  <c:v>58.310428878650825</c:v>
                </c:pt>
                <c:pt idx="7295">
                  <c:v>58.352904803423826</c:v>
                </c:pt>
                <c:pt idx="7296">
                  <c:v>56.286837482200824</c:v>
                </c:pt>
                <c:pt idx="7297">
                  <c:v>53.773109169346924</c:v>
                </c:pt>
                <c:pt idx="7298">
                  <c:v>53.447015415004891</c:v>
                </c:pt>
                <c:pt idx="7299">
                  <c:v>53.326009753480434</c:v>
                </c:pt>
                <c:pt idx="7300">
                  <c:v>53.959818941760055</c:v>
                </c:pt>
                <c:pt idx="7301">
                  <c:v>54.408366520000151</c:v>
                </c:pt>
                <c:pt idx="7302">
                  <c:v>55.204213814207151</c:v>
                </c:pt>
                <c:pt idx="7303">
                  <c:v>57.236677270933782</c:v>
                </c:pt>
                <c:pt idx="7304">
                  <c:v>58.066734090984959</c:v>
                </c:pt>
                <c:pt idx="7305">
                  <c:v>60.734594728142177</c:v>
                </c:pt>
                <c:pt idx="7306">
                  <c:v>60.87235517206868</c:v>
                </c:pt>
                <c:pt idx="7307">
                  <c:v>60.435899629037273</c:v>
                </c:pt>
                <c:pt idx="7308">
                  <c:v>57.719375956544063</c:v>
                </c:pt>
                <c:pt idx="7309">
                  <c:v>57.217949741756982</c:v>
                </c:pt>
                <c:pt idx="7310">
                  <c:v>59.68345599834646</c:v>
                </c:pt>
                <c:pt idx="7311">
                  <c:v>59.392072121977449</c:v>
                </c:pt>
                <c:pt idx="7312">
                  <c:v>60.111899865663183</c:v>
                </c:pt>
                <c:pt idx="7313">
                  <c:v>60.470245411790131</c:v>
                </c:pt>
                <c:pt idx="7314">
                  <c:v>61.401573521304485</c:v>
                </c:pt>
                <c:pt idx="7315">
                  <c:v>60.824278373069177</c:v>
                </c:pt>
                <c:pt idx="7316">
                  <c:v>60.37635384070343</c:v>
                </c:pt>
                <c:pt idx="7317">
                  <c:v>59.515890351398376</c:v>
                </c:pt>
                <c:pt idx="7318">
                  <c:v>59.596115610819851</c:v>
                </c:pt>
                <c:pt idx="7319">
                  <c:v>58.937264771712286</c:v>
                </c:pt>
                <c:pt idx="7320">
                  <c:v>56.70872215250894</c:v>
                </c:pt>
                <c:pt idx="7321">
                  <c:v>53.614501834574469</c:v>
                </c:pt>
                <c:pt idx="7322">
                  <c:v>53.600181155593056</c:v>
                </c:pt>
                <c:pt idx="7323">
                  <c:v>53.77266118999826</c:v>
                </c:pt>
                <c:pt idx="7324">
                  <c:v>53.783493817779657</c:v>
                </c:pt>
                <c:pt idx="7325">
                  <c:v>55.179787103882212</c:v>
                </c:pt>
                <c:pt idx="7326">
                  <c:v>56.289467615603201</c:v>
                </c:pt>
                <c:pt idx="7327">
                  <c:v>57.346665988290063</c:v>
                </c:pt>
                <c:pt idx="7328">
                  <c:v>59.045210797100914</c:v>
                </c:pt>
                <c:pt idx="7329">
                  <c:v>60.806540331544447</c:v>
                </c:pt>
                <c:pt idx="7330">
                  <c:v>61.257945978471987</c:v>
                </c:pt>
                <c:pt idx="7331">
                  <c:v>60.554453678367246</c:v>
                </c:pt>
                <c:pt idx="7332">
                  <c:v>57.289061903077929</c:v>
                </c:pt>
                <c:pt idx="7333">
                  <c:v>57.475841807560045</c:v>
                </c:pt>
                <c:pt idx="7334">
                  <c:v>60.406352698865255</c:v>
                </c:pt>
                <c:pt idx="7335">
                  <c:v>60.254059206945023</c:v>
                </c:pt>
                <c:pt idx="7336">
                  <c:v>61.223580375742685</c:v>
                </c:pt>
                <c:pt idx="7337">
                  <c:v>61.586898447991707</c:v>
                </c:pt>
                <c:pt idx="7338">
                  <c:v>62.438191690469438</c:v>
                </c:pt>
                <c:pt idx="7339">
                  <c:v>61.64470793527375</c:v>
                </c:pt>
                <c:pt idx="7340">
                  <c:v>60.045025374103524</c:v>
                </c:pt>
                <c:pt idx="7341">
                  <c:v>58.579057763392363</c:v>
                </c:pt>
                <c:pt idx="7342">
                  <c:v>58.153394803122907</c:v>
                </c:pt>
                <c:pt idx="7343">
                  <c:v>57.330433663942408</c:v>
                </c:pt>
                <c:pt idx="7344">
                  <c:v>56.579540047131552</c:v>
                </c:pt>
                <c:pt idx="7345">
                  <c:v>53.581193414095985</c:v>
                </c:pt>
                <c:pt idx="7346">
                  <c:v>52.886609302970676</c:v>
                </c:pt>
                <c:pt idx="7347">
                  <c:v>52.253898390487699</c:v>
                </c:pt>
                <c:pt idx="7348">
                  <c:v>53.148818944728276</c:v>
                </c:pt>
                <c:pt idx="7349">
                  <c:v>53.637441572908763</c:v>
                </c:pt>
                <c:pt idx="7350">
                  <c:v>55.327187414235247</c:v>
                </c:pt>
                <c:pt idx="7351">
                  <c:v>56.727840847674436</c:v>
                </c:pt>
                <c:pt idx="7352">
                  <c:v>58.566141967293632</c:v>
                </c:pt>
                <c:pt idx="7353">
                  <c:v>61.642128357407877</c:v>
                </c:pt>
                <c:pt idx="7354">
                  <c:v>61.35760519806346</c:v>
                </c:pt>
                <c:pt idx="7355">
                  <c:v>60.854279789918159</c:v>
                </c:pt>
                <c:pt idx="7356">
                  <c:v>57.765159005153322</c:v>
                </c:pt>
                <c:pt idx="7357">
                  <c:v>57.864729413148524</c:v>
                </c:pt>
                <c:pt idx="7358">
                  <c:v>60.041004447265074</c:v>
                </c:pt>
                <c:pt idx="7359">
                  <c:v>59.749290477021766</c:v>
                </c:pt>
                <c:pt idx="7360">
                  <c:v>60.311949061044608</c:v>
                </c:pt>
                <c:pt idx="7361">
                  <c:v>60.408927436135485</c:v>
                </c:pt>
                <c:pt idx="7362">
                  <c:v>61.392150121022176</c:v>
                </c:pt>
                <c:pt idx="7363">
                  <c:v>60.336958805559085</c:v>
                </c:pt>
                <c:pt idx="7364">
                  <c:v>59.326282190520011</c:v>
                </c:pt>
                <c:pt idx="7365">
                  <c:v>57.527867984101185</c:v>
                </c:pt>
                <c:pt idx="7366">
                  <c:v>56.753266170255039</c:v>
                </c:pt>
                <c:pt idx="7367">
                  <c:v>56.989651278680455</c:v>
                </c:pt>
                <c:pt idx="7368">
                  <c:v>55.766245439069415</c:v>
                </c:pt>
                <c:pt idx="7369">
                  <c:v>53.192960269766786</c:v>
                </c:pt>
                <c:pt idx="7370">
                  <c:v>52.104363889595696</c:v>
                </c:pt>
                <c:pt idx="7371">
                  <c:v>51.702123359494372</c:v>
                </c:pt>
                <c:pt idx="7372">
                  <c:v>51.460120545873181</c:v>
                </c:pt>
                <c:pt idx="7373">
                  <c:v>52.112387556694109</c:v>
                </c:pt>
                <c:pt idx="7374">
                  <c:v>53.106707489937797</c:v>
                </c:pt>
                <c:pt idx="7375">
                  <c:v>52.666312866742054</c:v>
                </c:pt>
                <c:pt idx="7376">
                  <c:v>52.895918395698011</c:v>
                </c:pt>
                <c:pt idx="7377">
                  <c:v>53.729840990991683</c:v>
                </c:pt>
                <c:pt idx="7378">
                  <c:v>54.364142917967477</c:v>
                </c:pt>
                <c:pt idx="7379">
                  <c:v>54.461979055294265</c:v>
                </c:pt>
                <c:pt idx="7380">
                  <c:v>53.228750050081914</c:v>
                </c:pt>
                <c:pt idx="7381">
                  <c:v>52.813357280179204</c:v>
                </c:pt>
                <c:pt idx="7382">
                  <c:v>53.669895159550073</c:v>
                </c:pt>
                <c:pt idx="7383">
                  <c:v>53.542717981009126</c:v>
                </c:pt>
                <c:pt idx="7384">
                  <c:v>54.062913342781997</c:v>
                </c:pt>
                <c:pt idx="7385">
                  <c:v>54.516318064799187</c:v>
                </c:pt>
                <c:pt idx="7386">
                  <c:v>56.133854636731051</c:v>
                </c:pt>
                <c:pt idx="7387">
                  <c:v>56.180621191947544</c:v>
                </c:pt>
                <c:pt idx="7388">
                  <c:v>55.95489074769349</c:v>
                </c:pt>
                <c:pt idx="7389">
                  <c:v>55.148568386323184</c:v>
                </c:pt>
                <c:pt idx="7390">
                  <c:v>55.613819854041701</c:v>
                </c:pt>
                <c:pt idx="7391">
                  <c:v>55.798244447110925</c:v>
                </c:pt>
                <c:pt idx="7392">
                  <c:v>54.37844365070481</c:v>
                </c:pt>
                <c:pt idx="7393">
                  <c:v>52.496286173892727</c:v>
                </c:pt>
                <c:pt idx="7394">
                  <c:v>51.267832495077457</c:v>
                </c:pt>
                <c:pt idx="7395">
                  <c:v>51.045656130899658</c:v>
                </c:pt>
                <c:pt idx="7396">
                  <c:v>51.349734464303033</c:v>
                </c:pt>
                <c:pt idx="7397">
                  <c:v>51.62924227966888</c:v>
                </c:pt>
                <c:pt idx="7398">
                  <c:v>51.833717191649065</c:v>
                </c:pt>
                <c:pt idx="7399">
                  <c:v>51.754460427129494</c:v>
                </c:pt>
                <c:pt idx="7400">
                  <c:v>51.767409024526614</c:v>
                </c:pt>
                <c:pt idx="7401">
                  <c:v>51.036792211349308</c:v>
                </c:pt>
                <c:pt idx="7402">
                  <c:v>51.236549012328517</c:v>
                </c:pt>
                <c:pt idx="7403">
                  <c:v>50.627481928676367</c:v>
                </c:pt>
                <c:pt idx="7404">
                  <c:v>50.290943381096618</c:v>
                </c:pt>
                <c:pt idx="7405">
                  <c:v>50.769921611358079</c:v>
                </c:pt>
                <c:pt idx="7406">
                  <c:v>50.731196478488279</c:v>
                </c:pt>
                <c:pt idx="7407">
                  <c:v>50.685062525079957</c:v>
                </c:pt>
                <c:pt idx="7408">
                  <c:v>51.102414567486711</c:v>
                </c:pt>
                <c:pt idx="7409">
                  <c:v>51.220091710388623</c:v>
                </c:pt>
                <c:pt idx="7410">
                  <c:v>54.527137033454061</c:v>
                </c:pt>
                <c:pt idx="7411">
                  <c:v>54.59008853538527</c:v>
                </c:pt>
                <c:pt idx="7412">
                  <c:v>54.75253867782444</c:v>
                </c:pt>
                <c:pt idx="7413">
                  <c:v>54.43880974726676</c:v>
                </c:pt>
                <c:pt idx="7414">
                  <c:v>54.689497716796573</c:v>
                </c:pt>
                <c:pt idx="7415">
                  <c:v>54.91425649228573</c:v>
                </c:pt>
                <c:pt idx="7416">
                  <c:v>53.21416842137733</c:v>
                </c:pt>
                <c:pt idx="7417">
                  <c:v>51.571861383089271</c:v>
                </c:pt>
                <c:pt idx="7418">
                  <c:v>50.886008231705858</c:v>
                </c:pt>
                <c:pt idx="7419">
                  <c:v>50.229563014083432</c:v>
                </c:pt>
                <c:pt idx="7420">
                  <c:v>50.364058532813715</c:v>
                </c:pt>
                <c:pt idx="7421">
                  <c:v>51.885376712262591</c:v>
                </c:pt>
                <c:pt idx="7422">
                  <c:v>52.997657424888004</c:v>
                </c:pt>
                <c:pt idx="7423">
                  <c:v>55.931725325678372</c:v>
                </c:pt>
                <c:pt idx="7424">
                  <c:v>57.963751776217954</c:v>
                </c:pt>
                <c:pt idx="7425">
                  <c:v>61.249918335458602</c:v>
                </c:pt>
                <c:pt idx="7426">
                  <c:v>61.581759239514206</c:v>
                </c:pt>
                <c:pt idx="7427">
                  <c:v>60.680624351410785</c:v>
                </c:pt>
                <c:pt idx="7428">
                  <c:v>58.020078265404045</c:v>
                </c:pt>
                <c:pt idx="7429">
                  <c:v>57.383288286407513</c:v>
                </c:pt>
                <c:pt idx="7430">
                  <c:v>59.694617612887633</c:v>
                </c:pt>
                <c:pt idx="7431">
                  <c:v>60.062273144706552</c:v>
                </c:pt>
                <c:pt idx="7432">
                  <c:v>61.025823357961976</c:v>
                </c:pt>
                <c:pt idx="7433">
                  <c:v>62.254854489937784</c:v>
                </c:pt>
                <c:pt idx="7434">
                  <c:v>63.586538395353443</c:v>
                </c:pt>
                <c:pt idx="7435">
                  <c:v>62.109444557360447</c:v>
                </c:pt>
                <c:pt idx="7436">
                  <c:v>60.277696286013715</c:v>
                </c:pt>
                <c:pt idx="7437">
                  <c:v>58.34674937896353</c:v>
                </c:pt>
                <c:pt idx="7438">
                  <c:v>58.86068974667824</c:v>
                </c:pt>
                <c:pt idx="7439">
                  <c:v>57.837725743243183</c:v>
                </c:pt>
                <c:pt idx="7440">
                  <c:v>57.491291742352274</c:v>
                </c:pt>
                <c:pt idx="7441">
                  <c:v>54.909314699703408</c:v>
                </c:pt>
                <c:pt idx="7442">
                  <c:v>54.028186200489216</c:v>
                </c:pt>
                <c:pt idx="7443">
                  <c:v>53.858500332241974</c:v>
                </c:pt>
                <c:pt idx="7444">
                  <c:v>53.877241610447854</c:v>
                </c:pt>
                <c:pt idx="7445">
                  <c:v>54.614337220481559</c:v>
                </c:pt>
                <c:pt idx="7446">
                  <c:v>55.825955134901378</c:v>
                </c:pt>
                <c:pt idx="7447">
                  <c:v>57.674749412298958</c:v>
                </c:pt>
                <c:pt idx="7448">
                  <c:v>59.343420553762016</c:v>
                </c:pt>
                <c:pt idx="7449">
                  <c:v>61.817177887461675</c:v>
                </c:pt>
                <c:pt idx="7450">
                  <c:v>62.423924558052029</c:v>
                </c:pt>
                <c:pt idx="7451">
                  <c:v>61.399972765011931</c:v>
                </c:pt>
                <c:pt idx="7452">
                  <c:v>58.29517623651661</c:v>
                </c:pt>
                <c:pt idx="7453">
                  <c:v>57.692430178829284</c:v>
                </c:pt>
                <c:pt idx="7454">
                  <c:v>60.872409859081863</c:v>
                </c:pt>
                <c:pt idx="7455">
                  <c:v>61.365461780770353</c:v>
                </c:pt>
                <c:pt idx="7456">
                  <c:v>61.815314115707579</c:v>
                </c:pt>
                <c:pt idx="7457">
                  <c:v>62.27431061664177</c:v>
                </c:pt>
                <c:pt idx="7458">
                  <c:v>62.990657923570318</c:v>
                </c:pt>
                <c:pt idx="7459">
                  <c:v>61.411352541724028</c:v>
                </c:pt>
                <c:pt idx="7460">
                  <c:v>60.106036991166832</c:v>
                </c:pt>
                <c:pt idx="7461">
                  <c:v>58.377107957424897</c:v>
                </c:pt>
                <c:pt idx="7462">
                  <c:v>58.280738786246324</c:v>
                </c:pt>
                <c:pt idx="7463">
                  <c:v>57.57744445761432</c:v>
                </c:pt>
                <c:pt idx="7464">
                  <c:v>57.30367587144648</c:v>
                </c:pt>
                <c:pt idx="7465">
                  <c:v>54.843692311241519</c:v>
                </c:pt>
                <c:pt idx="7466">
                  <c:v>54.348868080005154</c:v>
                </c:pt>
                <c:pt idx="7467">
                  <c:v>54.276065948759268</c:v>
                </c:pt>
                <c:pt idx="7468">
                  <c:v>54.099503116379672</c:v>
                </c:pt>
                <c:pt idx="7469">
                  <c:v>54.809395947616551</c:v>
                </c:pt>
                <c:pt idx="7470">
                  <c:v>56.821128237269861</c:v>
                </c:pt>
                <c:pt idx="7471">
                  <c:v>58.68938758212937</c:v>
                </c:pt>
                <c:pt idx="7472">
                  <c:v>59.207882186681623</c:v>
                </c:pt>
                <c:pt idx="7473">
                  <c:v>61.71974462769829</c:v>
                </c:pt>
                <c:pt idx="7474">
                  <c:v>61.261383595352399</c:v>
                </c:pt>
                <c:pt idx="7475">
                  <c:v>60.816635329117879</c:v>
                </c:pt>
                <c:pt idx="7476">
                  <c:v>57.232534174612979</c:v>
                </c:pt>
                <c:pt idx="7477">
                  <c:v>56.568748787654322</c:v>
                </c:pt>
                <c:pt idx="7478">
                  <c:v>59.386805011467466</c:v>
                </c:pt>
                <c:pt idx="7479">
                  <c:v>59.527663389131618</c:v>
                </c:pt>
                <c:pt idx="7480">
                  <c:v>60.386032088447188</c:v>
                </c:pt>
                <c:pt idx="7481">
                  <c:v>61.411350074959721</c:v>
                </c:pt>
                <c:pt idx="7482">
                  <c:v>62.393313352419121</c:v>
                </c:pt>
                <c:pt idx="7483">
                  <c:v>61.345947730561448</c:v>
                </c:pt>
                <c:pt idx="7484">
                  <c:v>59.906091466555701</c:v>
                </c:pt>
                <c:pt idx="7485">
                  <c:v>60.007022147586966</c:v>
                </c:pt>
                <c:pt idx="7486">
                  <c:v>59.665691043635199</c:v>
                </c:pt>
                <c:pt idx="7487">
                  <c:v>59.165441619873874</c:v>
                </c:pt>
                <c:pt idx="7488">
                  <c:v>57.926614607215157</c:v>
                </c:pt>
                <c:pt idx="7489">
                  <c:v>55.655132611560539</c:v>
                </c:pt>
                <c:pt idx="7490">
                  <c:v>54.83305673065383</c:v>
                </c:pt>
                <c:pt idx="7491">
                  <c:v>55.063756959507316</c:v>
                </c:pt>
                <c:pt idx="7492">
                  <c:v>55.369590615927578</c:v>
                </c:pt>
                <c:pt idx="7493">
                  <c:v>56.348006069113886</c:v>
                </c:pt>
                <c:pt idx="7494">
                  <c:v>57.665859814964534</c:v>
                </c:pt>
                <c:pt idx="7495">
                  <c:v>58.853279230112982</c:v>
                </c:pt>
                <c:pt idx="7496">
                  <c:v>60.108853319818216</c:v>
                </c:pt>
                <c:pt idx="7497">
                  <c:v>62.257355798038795</c:v>
                </c:pt>
                <c:pt idx="7498">
                  <c:v>62.001561573861167</c:v>
                </c:pt>
                <c:pt idx="7499">
                  <c:v>61.393760496887438</c:v>
                </c:pt>
                <c:pt idx="7500">
                  <c:v>58.330629848979626</c:v>
                </c:pt>
                <c:pt idx="7501">
                  <c:v>57.965277406304445</c:v>
                </c:pt>
                <c:pt idx="7502">
                  <c:v>59.800568541121855</c:v>
                </c:pt>
                <c:pt idx="7503">
                  <c:v>59.30651917894123</c:v>
                </c:pt>
                <c:pt idx="7504">
                  <c:v>60.234898959629703</c:v>
                </c:pt>
                <c:pt idx="7505">
                  <c:v>61.235196873946222</c:v>
                </c:pt>
                <c:pt idx="7506">
                  <c:v>62.359933568509781</c:v>
                </c:pt>
                <c:pt idx="7507">
                  <c:v>62.533358451426352</c:v>
                </c:pt>
                <c:pt idx="7508">
                  <c:v>62.305993001039148</c:v>
                </c:pt>
                <c:pt idx="7509">
                  <c:v>61.264198847193491</c:v>
                </c:pt>
                <c:pt idx="7510">
                  <c:v>60.200863915439548</c:v>
                </c:pt>
                <c:pt idx="7511">
                  <c:v>60.000311745603263</c:v>
                </c:pt>
                <c:pt idx="7512">
                  <c:v>58.702859161844039</c:v>
                </c:pt>
                <c:pt idx="7513">
                  <c:v>56.232584019516473</c:v>
                </c:pt>
                <c:pt idx="7514">
                  <c:v>55.212413718584671</c:v>
                </c:pt>
                <c:pt idx="7515">
                  <c:v>55.090717377195539</c:v>
                </c:pt>
                <c:pt idx="7516">
                  <c:v>55.518816476319728</c:v>
                </c:pt>
                <c:pt idx="7517">
                  <c:v>56.163651515180682</c:v>
                </c:pt>
                <c:pt idx="7518">
                  <c:v>57.23641687375769</c:v>
                </c:pt>
                <c:pt idx="7519">
                  <c:v>57.632533269526185</c:v>
                </c:pt>
                <c:pt idx="7520">
                  <c:v>59.530854422514061</c:v>
                </c:pt>
                <c:pt idx="7521">
                  <c:v>62.044098843486623</c:v>
                </c:pt>
                <c:pt idx="7522">
                  <c:v>61.838933282956155</c:v>
                </c:pt>
                <c:pt idx="7523">
                  <c:v>61.546455045086859</c:v>
                </c:pt>
                <c:pt idx="7524">
                  <c:v>59.030449877460995</c:v>
                </c:pt>
                <c:pt idx="7525">
                  <c:v>59.307114201484104</c:v>
                </c:pt>
                <c:pt idx="7526">
                  <c:v>62.422769930529839</c:v>
                </c:pt>
                <c:pt idx="7527">
                  <c:v>62.491880061088594</c:v>
                </c:pt>
                <c:pt idx="7528">
                  <c:v>63.256072378043683</c:v>
                </c:pt>
                <c:pt idx="7529">
                  <c:v>62.938381864410715</c:v>
                </c:pt>
                <c:pt idx="7530">
                  <c:v>62.444507290967003</c:v>
                </c:pt>
                <c:pt idx="7531">
                  <c:v>61.110058229632614</c:v>
                </c:pt>
                <c:pt idx="7532">
                  <c:v>58.82523937070696</c:v>
                </c:pt>
                <c:pt idx="7533">
                  <c:v>57.637093269218092</c:v>
                </c:pt>
                <c:pt idx="7534">
                  <c:v>57.061547063949149</c:v>
                </c:pt>
                <c:pt idx="7535">
                  <c:v>57.693786570903633</c:v>
                </c:pt>
                <c:pt idx="7536">
                  <c:v>56.626518538009897</c:v>
                </c:pt>
                <c:pt idx="7537">
                  <c:v>54.61678957512968</c:v>
                </c:pt>
                <c:pt idx="7538">
                  <c:v>53.247576102350507</c:v>
                </c:pt>
                <c:pt idx="7539">
                  <c:v>53.50662217847961</c:v>
                </c:pt>
                <c:pt idx="7540">
                  <c:v>54.03497900371444</c:v>
                </c:pt>
                <c:pt idx="7541">
                  <c:v>54.467482208480938</c:v>
                </c:pt>
                <c:pt idx="7542">
                  <c:v>54.329212100945902</c:v>
                </c:pt>
                <c:pt idx="7543">
                  <c:v>54.238907906202954</c:v>
                </c:pt>
                <c:pt idx="7544">
                  <c:v>54.523089718702394</c:v>
                </c:pt>
                <c:pt idx="7545">
                  <c:v>54.99507023863783</c:v>
                </c:pt>
                <c:pt idx="7546">
                  <c:v>55.548936760500141</c:v>
                </c:pt>
                <c:pt idx="7547">
                  <c:v>56.357090063032082</c:v>
                </c:pt>
                <c:pt idx="7548">
                  <c:v>55.043311005743895</c:v>
                </c:pt>
                <c:pt idx="7549">
                  <c:v>54.690287597557628</c:v>
                </c:pt>
                <c:pt idx="7550">
                  <c:v>54.994588227639035</c:v>
                </c:pt>
                <c:pt idx="7551">
                  <c:v>54.671635810772912</c:v>
                </c:pt>
                <c:pt idx="7552">
                  <c:v>55.607284178166168</c:v>
                </c:pt>
                <c:pt idx="7553">
                  <c:v>55.893247393502698</c:v>
                </c:pt>
                <c:pt idx="7554">
                  <c:v>57.083440316415619</c:v>
                </c:pt>
                <c:pt idx="7555">
                  <c:v>56.794003326201768</c:v>
                </c:pt>
                <c:pt idx="7556">
                  <c:v>56.714509470479136</c:v>
                </c:pt>
                <c:pt idx="7557">
                  <c:v>55.993844494663087</c:v>
                </c:pt>
                <c:pt idx="7558">
                  <c:v>56.126367146411837</c:v>
                </c:pt>
                <c:pt idx="7559">
                  <c:v>55.92914556295672</c:v>
                </c:pt>
                <c:pt idx="7560">
                  <c:v>55.070348802252596</c:v>
                </c:pt>
                <c:pt idx="7561">
                  <c:v>53.556898921125878</c:v>
                </c:pt>
                <c:pt idx="7562">
                  <c:v>52.968902161406334</c:v>
                </c:pt>
                <c:pt idx="7563">
                  <c:v>52.577205625439106</c:v>
                </c:pt>
                <c:pt idx="7564">
                  <c:v>52.295474809958293</c:v>
                </c:pt>
                <c:pt idx="7565">
                  <c:v>52.367145591371084</c:v>
                </c:pt>
                <c:pt idx="7566">
                  <c:v>53.364430222775468</c:v>
                </c:pt>
                <c:pt idx="7567">
                  <c:v>53.156814311716609</c:v>
                </c:pt>
                <c:pt idx="7568">
                  <c:v>52.88663747883345</c:v>
                </c:pt>
                <c:pt idx="7569">
                  <c:v>52.04683545485279</c:v>
                </c:pt>
                <c:pt idx="7570">
                  <c:v>52.349022640670974</c:v>
                </c:pt>
                <c:pt idx="7571">
                  <c:v>52.072129701537911</c:v>
                </c:pt>
                <c:pt idx="7572">
                  <c:v>52.225697427734971</c:v>
                </c:pt>
                <c:pt idx="7573">
                  <c:v>52.561026352686348</c:v>
                </c:pt>
                <c:pt idx="7574">
                  <c:v>53.024089929760478</c:v>
                </c:pt>
                <c:pt idx="7575">
                  <c:v>52.787576890008488</c:v>
                </c:pt>
                <c:pt idx="7576">
                  <c:v>53.382315587303452</c:v>
                </c:pt>
                <c:pt idx="7577">
                  <c:v>53.818373891378478</c:v>
                </c:pt>
                <c:pt idx="7578">
                  <c:v>56.311622927937819</c:v>
                </c:pt>
                <c:pt idx="7579">
                  <c:v>56.494551607248333</c:v>
                </c:pt>
                <c:pt idx="7580">
                  <c:v>56.23664480550844</c:v>
                </c:pt>
                <c:pt idx="7581">
                  <c:v>55.749246659130364</c:v>
                </c:pt>
                <c:pt idx="7582">
                  <c:v>55.993056557413304</c:v>
                </c:pt>
                <c:pt idx="7583">
                  <c:v>56.326999649731022</c:v>
                </c:pt>
                <c:pt idx="7584">
                  <c:v>54.685637460964465</c:v>
                </c:pt>
                <c:pt idx="7585">
                  <c:v>52.798676479872292</c:v>
                </c:pt>
                <c:pt idx="7586">
                  <c:v>52.029135205733112</c:v>
                </c:pt>
                <c:pt idx="7587">
                  <c:v>52.10011499716795</c:v>
                </c:pt>
                <c:pt idx="7588">
                  <c:v>51.955988981068863</c:v>
                </c:pt>
                <c:pt idx="7589">
                  <c:v>53.357205346891817</c:v>
                </c:pt>
                <c:pt idx="7590">
                  <c:v>54.999171470675229</c:v>
                </c:pt>
                <c:pt idx="7591">
                  <c:v>57.26592894093357</c:v>
                </c:pt>
                <c:pt idx="7592">
                  <c:v>60.36500637133075</c:v>
                </c:pt>
                <c:pt idx="7593">
                  <c:v>64.515986577928771</c:v>
                </c:pt>
                <c:pt idx="7594">
                  <c:v>64.935099618324529</c:v>
                </c:pt>
                <c:pt idx="7595">
                  <c:v>65.23293340959863</c:v>
                </c:pt>
                <c:pt idx="7596">
                  <c:v>62.425726307149041</c:v>
                </c:pt>
                <c:pt idx="7597">
                  <c:v>61.957540783896867</c:v>
                </c:pt>
                <c:pt idx="7598">
                  <c:v>63.86086559757257</c:v>
                </c:pt>
                <c:pt idx="7599">
                  <c:v>63.405181494420781</c:v>
                </c:pt>
                <c:pt idx="7600">
                  <c:v>63.107359266230652</c:v>
                </c:pt>
                <c:pt idx="7601">
                  <c:v>63.031728687671858</c:v>
                </c:pt>
                <c:pt idx="7602">
                  <c:v>64.049789151553924</c:v>
                </c:pt>
                <c:pt idx="7603">
                  <c:v>64.219231119237691</c:v>
                </c:pt>
                <c:pt idx="7604">
                  <c:v>62.305851874240759</c:v>
                </c:pt>
                <c:pt idx="7605">
                  <c:v>60.256951463854435</c:v>
                </c:pt>
                <c:pt idx="7606">
                  <c:v>59.816981267559932</c:v>
                </c:pt>
                <c:pt idx="7607">
                  <c:v>59.563375826991326</c:v>
                </c:pt>
                <c:pt idx="7608">
                  <c:v>58.41898673027778</c:v>
                </c:pt>
                <c:pt idx="7609">
                  <c:v>55.457429479751184</c:v>
                </c:pt>
                <c:pt idx="7610">
                  <c:v>54.392525357600633</c:v>
                </c:pt>
                <c:pt idx="7611">
                  <c:v>54.853053348449222</c:v>
                </c:pt>
                <c:pt idx="7612">
                  <c:v>54.923798391197984</c:v>
                </c:pt>
                <c:pt idx="7613">
                  <c:v>55.543518258138974</c:v>
                </c:pt>
                <c:pt idx="7614">
                  <c:v>56.980322702353618</c:v>
                </c:pt>
                <c:pt idx="7615">
                  <c:v>59.601862882760479</c:v>
                </c:pt>
                <c:pt idx="7616">
                  <c:v>62.109826260348321</c:v>
                </c:pt>
                <c:pt idx="7617">
                  <c:v>64.197048955335134</c:v>
                </c:pt>
                <c:pt idx="7618">
                  <c:v>63.914516761668459</c:v>
                </c:pt>
                <c:pt idx="7619">
                  <c:v>62.854047113028933</c:v>
                </c:pt>
                <c:pt idx="7620">
                  <c:v>59.202623089620133</c:v>
                </c:pt>
                <c:pt idx="7621">
                  <c:v>58.012797562058047</c:v>
                </c:pt>
                <c:pt idx="7622">
                  <c:v>60.897420990519919</c:v>
                </c:pt>
                <c:pt idx="7623">
                  <c:v>61.314542789469428</c:v>
                </c:pt>
                <c:pt idx="7624">
                  <c:v>63.100222369587094</c:v>
                </c:pt>
                <c:pt idx="7625">
                  <c:v>63.900043335226655</c:v>
                </c:pt>
                <c:pt idx="7626">
                  <c:v>64.903287268176612</c:v>
                </c:pt>
                <c:pt idx="7627">
                  <c:v>63.606849232657403</c:v>
                </c:pt>
                <c:pt idx="7628">
                  <c:v>62.208468029564692</c:v>
                </c:pt>
                <c:pt idx="7629">
                  <c:v>60.427787674605753</c:v>
                </c:pt>
                <c:pt idx="7630">
                  <c:v>59.355197291641723</c:v>
                </c:pt>
                <c:pt idx="7631">
                  <c:v>59.011215611054141</c:v>
                </c:pt>
                <c:pt idx="7632">
                  <c:v>57.442166606906625</c:v>
                </c:pt>
                <c:pt idx="7633">
                  <c:v>54.789263350701283</c:v>
                </c:pt>
                <c:pt idx="7634">
                  <c:v>53.965375732423418</c:v>
                </c:pt>
                <c:pt idx="7635">
                  <c:v>54.233027122916901</c:v>
                </c:pt>
                <c:pt idx="7636">
                  <c:v>54.482906773582073</c:v>
                </c:pt>
                <c:pt idx="7637">
                  <c:v>55.914953649678338</c:v>
                </c:pt>
                <c:pt idx="7638">
                  <c:v>57.692167534089499</c:v>
                </c:pt>
                <c:pt idx="7639">
                  <c:v>60.558506881230763</c:v>
                </c:pt>
                <c:pt idx="7640">
                  <c:v>62.656269255029351</c:v>
                </c:pt>
                <c:pt idx="7641">
                  <c:v>66.170726077021925</c:v>
                </c:pt>
                <c:pt idx="7642">
                  <c:v>65.40105801200535</c:v>
                </c:pt>
                <c:pt idx="7643">
                  <c:v>65.252781472018754</c:v>
                </c:pt>
                <c:pt idx="7644">
                  <c:v>61.781070157187287</c:v>
                </c:pt>
                <c:pt idx="7645">
                  <c:v>61.31001367887901</c:v>
                </c:pt>
                <c:pt idx="7646">
                  <c:v>63.665095167518523</c:v>
                </c:pt>
                <c:pt idx="7647">
                  <c:v>63.513123975224659</c:v>
                </c:pt>
                <c:pt idx="7648">
                  <c:v>64.668533867773988</c:v>
                </c:pt>
                <c:pt idx="7649">
                  <c:v>66.159256840203028</c:v>
                </c:pt>
                <c:pt idx="7650">
                  <c:v>66.604926372197241</c:v>
                </c:pt>
                <c:pt idx="7651">
                  <c:v>65.636292900153748</c:v>
                </c:pt>
                <c:pt idx="7652">
                  <c:v>63.670395573285845</c:v>
                </c:pt>
                <c:pt idx="7653">
                  <c:v>62.134595798384929</c:v>
                </c:pt>
                <c:pt idx="7654">
                  <c:v>61.981992372984365</c:v>
                </c:pt>
                <c:pt idx="7655">
                  <c:v>61.941212615351333</c:v>
                </c:pt>
                <c:pt idx="7656">
                  <c:v>60.579401800240475</c:v>
                </c:pt>
                <c:pt idx="7657">
                  <c:v>57.056286428442945</c:v>
                </c:pt>
                <c:pt idx="7658">
                  <c:v>56.20696353062467</c:v>
                </c:pt>
                <c:pt idx="7659">
                  <c:v>55.376701587302506</c:v>
                </c:pt>
                <c:pt idx="7660">
                  <c:v>55.88933072331632</c:v>
                </c:pt>
                <c:pt idx="7661">
                  <c:v>56.886867215195238</c:v>
                </c:pt>
                <c:pt idx="7662">
                  <c:v>59.406696478636</c:v>
                </c:pt>
                <c:pt idx="7663">
                  <c:v>61.893906955967012</c:v>
                </c:pt>
                <c:pt idx="7664">
                  <c:v>64.239604041827462</c:v>
                </c:pt>
                <c:pt idx="7665">
                  <c:v>67.843867847972646</c:v>
                </c:pt>
                <c:pt idx="7666">
                  <c:v>67.0127388612391</c:v>
                </c:pt>
                <c:pt idx="7667">
                  <c:v>66.443381930255185</c:v>
                </c:pt>
                <c:pt idx="7668">
                  <c:v>63.36422568335432</c:v>
                </c:pt>
                <c:pt idx="7669">
                  <c:v>62.186722626384942</c:v>
                </c:pt>
                <c:pt idx="7670">
                  <c:v>64.7973774011637</c:v>
                </c:pt>
                <c:pt idx="7671">
                  <c:v>65.007157926188029</c:v>
                </c:pt>
                <c:pt idx="7672">
                  <c:v>66.10981985807004</c:v>
                </c:pt>
                <c:pt idx="7673">
                  <c:v>67.765770367725267</c:v>
                </c:pt>
                <c:pt idx="7674">
                  <c:v>67.724166910820799</c:v>
                </c:pt>
                <c:pt idx="7675">
                  <c:v>67.106522662403364</c:v>
                </c:pt>
                <c:pt idx="7676">
                  <c:v>65.942839802988502</c:v>
                </c:pt>
                <c:pt idx="7677">
                  <c:v>64.002938625336824</c:v>
                </c:pt>
                <c:pt idx="7678">
                  <c:v>64.47534631369615</c:v>
                </c:pt>
                <c:pt idx="7679">
                  <c:v>64.50701741481862</c:v>
                </c:pt>
                <c:pt idx="7680">
                  <c:v>62.460067863471963</c:v>
                </c:pt>
                <c:pt idx="7681">
                  <c:v>59.622837919082912</c:v>
                </c:pt>
                <c:pt idx="7682">
                  <c:v>57.949033859290324</c:v>
                </c:pt>
                <c:pt idx="7683">
                  <c:v>57.934535710657819</c:v>
                </c:pt>
                <c:pt idx="7684">
                  <c:v>58.456546939258246</c:v>
                </c:pt>
                <c:pt idx="7685">
                  <c:v>59.638926376119656</c:v>
                </c:pt>
                <c:pt idx="7686">
                  <c:v>61.303218933152657</c:v>
                </c:pt>
                <c:pt idx="7687">
                  <c:v>62.601566150304244</c:v>
                </c:pt>
                <c:pt idx="7688">
                  <c:v>65.407381351193067</c:v>
                </c:pt>
                <c:pt idx="7689">
                  <c:v>69.720476796064546</c:v>
                </c:pt>
                <c:pt idx="7690">
                  <c:v>70.772762322769452</c:v>
                </c:pt>
                <c:pt idx="7691">
                  <c:v>70.172688138520598</c:v>
                </c:pt>
                <c:pt idx="7692">
                  <c:v>67.781896185836857</c:v>
                </c:pt>
                <c:pt idx="7693">
                  <c:v>66.658148300110625</c:v>
                </c:pt>
                <c:pt idx="7694">
                  <c:v>69.813772168804263</c:v>
                </c:pt>
                <c:pt idx="7695">
                  <c:v>69.069523357441213</c:v>
                </c:pt>
                <c:pt idx="7696">
                  <c:v>69.353931869823271</c:v>
                </c:pt>
                <c:pt idx="7697">
                  <c:v>68.718972863302724</c:v>
                </c:pt>
                <c:pt idx="7698">
                  <c:v>68.064630420834334</c:v>
                </c:pt>
                <c:pt idx="7699">
                  <c:v>65.874927427921705</c:v>
                </c:pt>
                <c:pt idx="7700">
                  <c:v>64.926675879834391</c:v>
                </c:pt>
                <c:pt idx="7701">
                  <c:v>63.128561034760232</c:v>
                </c:pt>
                <c:pt idx="7702">
                  <c:v>62.367760681363293</c:v>
                </c:pt>
                <c:pt idx="7703">
                  <c:v>61.984416551769719</c:v>
                </c:pt>
                <c:pt idx="7704">
                  <c:v>60.425565691702779</c:v>
                </c:pt>
                <c:pt idx="7705">
                  <c:v>56.918783174494855</c:v>
                </c:pt>
                <c:pt idx="7706">
                  <c:v>56.091330654500219</c:v>
                </c:pt>
                <c:pt idx="7707">
                  <c:v>56.306480236494167</c:v>
                </c:pt>
                <c:pt idx="7708">
                  <c:v>56.053107847574779</c:v>
                </c:pt>
                <c:pt idx="7709">
                  <c:v>56.937686355068962</c:v>
                </c:pt>
                <c:pt idx="7710">
                  <c:v>57.990783620975918</c:v>
                </c:pt>
                <c:pt idx="7711">
                  <c:v>57.812377332797929</c:v>
                </c:pt>
                <c:pt idx="7712">
                  <c:v>58.652768739704285</c:v>
                </c:pt>
                <c:pt idx="7713">
                  <c:v>59.99941122712945</c:v>
                </c:pt>
                <c:pt idx="7714">
                  <c:v>60.666502013613723</c:v>
                </c:pt>
                <c:pt idx="7715">
                  <c:v>60.050818302396827</c:v>
                </c:pt>
                <c:pt idx="7716">
                  <c:v>57.573110234536173</c:v>
                </c:pt>
                <c:pt idx="7717">
                  <c:v>57.117796672314263</c:v>
                </c:pt>
                <c:pt idx="7718">
                  <c:v>58.067896486491399</c:v>
                </c:pt>
                <c:pt idx="7719">
                  <c:v>58.067796112821313</c:v>
                </c:pt>
                <c:pt idx="7720">
                  <c:v>58.964422853790374</c:v>
                </c:pt>
                <c:pt idx="7721">
                  <c:v>59.510838321119166</c:v>
                </c:pt>
                <c:pt idx="7722">
                  <c:v>60.976146789577662</c:v>
                </c:pt>
                <c:pt idx="7723">
                  <c:v>60.081228855642813</c:v>
                </c:pt>
                <c:pt idx="7724">
                  <c:v>59.878369312654819</c:v>
                </c:pt>
                <c:pt idx="7725">
                  <c:v>59.008985985424388</c:v>
                </c:pt>
                <c:pt idx="7726">
                  <c:v>58.882712380023619</c:v>
                </c:pt>
                <c:pt idx="7727">
                  <c:v>59.050208478764198</c:v>
                </c:pt>
                <c:pt idx="7728">
                  <c:v>58.663716197283549</c:v>
                </c:pt>
                <c:pt idx="7729">
                  <c:v>57.272253204400293</c:v>
                </c:pt>
                <c:pt idx="7730">
                  <c:v>56.753677496637721</c:v>
                </c:pt>
                <c:pt idx="7731">
                  <c:v>56.143887425781458</c:v>
                </c:pt>
                <c:pt idx="7732">
                  <c:v>55.856263525517569</c:v>
                </c:pt>
                <c:pt idx="7733">
                  <c:v>56.018331782133338</c:v>
                </c:pt>
                <c:pt idx="7734">
                  <c:v>55.972641831148586</c:v>
                </c:pt>
                <c:pt idx="7735">
                  <c:v>56.142612511679758</c:v>
                </c:pt>
                <c:pt idx="7736">
                  <c:v>55.490900017757923</c:v>
                </c:pt>
                <c:pt idx="7737">
                  <c:v>55.709388383427196</c:v>
                </c:pt>
                <c:pt idx="7738">
                  <c:v>55.157998692939465</c:v>
                </c:pt>
                <c:pt idx="7739">
                  <c:v>55.076340377802964</c:v>
                </c:pt>
                <c:pt idx="7740">
                  <c:v>55.193175972242081</c:v>
                </c:pt>
                <c:pt idx="7741">
                  <c:v>55.77256103956698</c:v>
                </c:pt>
                <c:pt idx="7742">
                  <c:v>56.179038378789471</c:v>
                </c:pt>
                <c:pt idx="7743">
                  <c:v>55.781541452617411</c:v>
                </c:pt>
                <c:pt idx="7744">
                  <c:v>55.245571241170893</c:v>
                </c:pt>
                <c:pt idx="7745">
                  <c:v>55.729610502067857</c:v>
                </c:pt>
                <c:pt idx="7746">
                  <c:v>58.728550801026941</c:v>
                </c:pt>
                <c:pt idx="7747">
                  <c:v>58.367442905152956</c:v>
                </c:pt>
                <c:pt idx="7748">
                  <c:v>58.027270710711058</c:v>
                </c:pt>
                <c:pt idx="7749">
                  <c:v>57.354213223398425</c:v>
                </c:pt>
                <c:pt idx="7750">
                  <c:v>57.663596833468993</c:v>
                </c:pt>
                <c:pt idx="7751">
                  <c:v>58.700491890361754</c:v>
                </c:pt>
                <c:pt idx="7752">
                  <c:v>57.924258215961544</c:v>
                </c:pt>
                <c:pt idx="7753">
                  <c:v>55.501630484929819</c:v>
                </c:pt>
                <c:pt idx="7754">
                  <c:v>54.444469194518859</c:v>
                </c:pt>
                <c:pt idx="7755">
                  <c:v>55.651315820075169</c:v>
                </c:pt>
                <c:pt idx="7756">
                  <c:v>55.64676599250307</c:v>
                </c:pt>
                <c:pt idx="7757">
                  <c:v>56.447060953672647</c:v>
                </c:pt>
                <c:pt idx="7758">
                  <c:v>58.92476199600268</c:v>
                </c:pt>
                <c:pt idx="7759">
                  <c:v>61.275434413146748</c:v>
                </c:pt>
                <c:pt idx="7760">
                  <c:v>64.566025026294071</c:v>
                </c:pt>
                <c:pt idx="7761">
                  <c:v>69.553567272057705</c:v>
                </c:pt>
                <c:pt idx="7762">
                  <c:v>70.21844634170192</c:v>
                </c:pt>
                <c:pt idx="7763">
                  <c:v>69.64370086913874</c:v>
                </c:pt>
                <c:pt idx="7764">
                  <c:v>65.943913879847472</c:v>
                </c:pt>
                <c:pt idx="7765">
                  <c:v>65.574912839213269</c:v>
                </c:pt>
                <c:pt idx="7766">
                  <c:v>69.134018151774214</c:v>
                </c:pt>
                <c:pt idx="7767">
                  <c:v>69.086673864598239</c:v>
                </c:pt>
                <c:pt idx="7768">
                  <c:v>69.354390421307599</c:v>
                </c:pt>
                <c:pt idx="7769">
                  <c:v>70.284570441942435</c:v>
                </c:pt>
                <c:pt idx="7770">
                  <c:v>70.125013293815599</c:v>
                </c:pt>
                <c:pt idx="7771">
                  <c:v>67.66509511801695</c:v>
                </c:pt>
                <c:pt idx="7772">
                  <c:v>66.304102697927149</c:v>
                </c:pt>
                <c:pt idx="7773">
                  <c:v>64.159104979648774</c:v>
                </c:pt>
                <c:pt idx="7774">
                  <c:v>63.133843436784602</c:v>
                </c:pt>
                <c:pt idx="7775">
                  <c:v>62.955586228245053</c:v>
                </c:pt>
                <c:pt idx="7776">
                  <c:v>62.476414526688984</c:v>
                </c:pt>
                <c:pt idx="7777">
                  <c:v>59.045927001208234</c:v>
                </c:pt>
                <c:pt idx="7778">
                  <c:v>58.314162312291167</c:v>
                </c:pt>
                <c:pt idx="7779">
                  <c:v>58.127560713856901</c:v>
                </c:pt>
                <c:pt idx="7780">
                  <c:v>58.420218702275669</c:v>
                </c:pt>
                <c:pt idx="7781">
                  <c:v>59.568935239980718</c:v>
                </c:pt>
                <c:pt idx="7782">
                  <c:v>62.352562110056233</c:v>
                </c:pt>
                <c:pt idx="7783">
                  <c:v>64.293385605024369</c:v>
                </c:pt>
                <c:pt idx="7784">
                  <c:v>66.956446067326183</c:v>
                </c:pt>
                <c:pt idx="7785">
                  <c:v>72.40519295900549</c:v>
                </c:pt>
                <c:pt idx="7786">
                  <c:v>71.768321812149608</c:v>
                </c:pt>
                <c:pt idx="7787">
                  <c:v>70.747335426389199</c:v>
                </c:pt>
                <c:pt idx="7788">
                  <c:v>66.098017042390396</c:v>
                </c:pt>
                <c:pt idx="7789">
                  <c:v>64.247722717737147</c:v>
                </c:pt>
                <c:pt idx="7790">
                  <c:v>67.258349367159738</c:v>
                </c:pt>
                <c:pt idx="7791">
                  <c:v>67.277681569766472</c:v>
                </c:pt>
                <c:pt idx="7792">
                  <c:v>68.193711197958379</c:v>
                </c:pt>
                <c:pt idx="7793">
                  <c:v>68.915286897702742</c:v>
                </c:pt>
                <c:pt idx="7794">
                  <c:v>70.057553951832887</c:v>
                </c:pt>
                <c:pt idx="7795">
                  <c:v>68.577499916867438</c:v>
                </c:pt>
                <c:pt idx="7796">
                  <c:v>66.466354376954925</c:v>
                </c:pt>
                <c:pt idx="7797">
                  <c:v>64.302213362537231</c:v>
                </c:pt>
                <c:pt idx="7798">
                  <c:v>63.199426273175838</c:v>
                </c:pt>
                <c:pt idx="7799">
                  <c:v>62.98984260947929</c:v>
                </c:pt>
                <c:pt idx="7800">
                  <c:v>62.14014134011817</c:v>
                </c:pt>
                <c:pt idx="7801">
                  <c:v>58.400259539498222</c:v>
                </c:pt>
                <c:pt idx="7802">
                  <c:v>57.521664100146957</c:v>
                </c:pt>
                <c:pt idx="7803">
                  <c:v>57.285447123629282</c:v>
                </c:pt>
                <c:pt idx="7804">
                  <c:v>57.708605598904271</c:v>
                </c:pt>
                <c:pt idx="7805">
                  <c:v>58.751493405131264</c:v>
                </c:pt>
                <c:pt idx="7806">
                  <c:v>61.52901044447043</c:v>
                </c:pt>
                <c:pt idx="7807">
                  <c:v>63.268545219235044</c:v>
                </c:pt>
                <c:pt idx="7808">
                  <c:v>66.419188424110743</c:v>
                </c:pt>
                <c:pt idx="7809">
                  <c:v>72.277567032398579</c:v>
                </c:pt>
                <c:pt idx="7810">
                  <c:v>72.586788367358878</c:v>
                </c:pt>
                <c:pt idx="7811">
                  <c:v>71.646413501763973</c:v>
                </c:pt>
                <c:pt idx="7812">
                  <c:v>67.738972960529949</c:v>
                </c:pt>
                <c:pt idx="7813">
                  <c:v>66.661353882553811</c:v>
                </c:pt>
                <c:pt idx="7814">
                  <c:v>68.929294218825845</c:v>
                </c:pt>
                <c:pt idx="7815">
                  <c:v>68.503928370317055</c:v>
                </c:pt>
                <c:pt idx="7816">
                  <c:v>69.120530419905037</c:v>
                </c:pt>
                <c:pt idx="7817">
                  <c:v>68.911481419796516</c:v>
                </c:pt>
                <c:pt idx="7818">
                  <c:v>68.433356299061543</c:v>
                </c:pt>
                <c:pt idx="7819">
                  <c:v>66.80002745454415</c:v>
                </c:pt>
                <c:pt idx="7820">
                  <c:v>64.248032190593193</c:v>
                </c:pt>
                <c:pt idx="7821">
                  <c:v>62.529076234447167</c:v>
                </c:pt>
                <c:pt idx="7822">
                  <c:v>63.127427185838307</c:v>
                </c:pt>
                <c:pt idx="7823">
                  <c:v>62.790992310039009</c:v>
                </c:pt>
                <c:pt idx="7824">
                  <c:v>61.749157125276284</c:v>
                </c:pt>
                <c:pt idx="7825">
                  <c:v>58.616992429619323</c:v>
                </c:pt>
                <c:pt idx="7826">
                  <c:v>57.646037555585977</c:v>
                </c:pt>
                <c:pt idx="7827">
                  <c:v>56.987890437263317</c:v>
                </c:pt>
                <c:pt idx="7828">
                  <c:v>57.535203928017644</c:v>
                </c:pt>
                <c:pt idx="7829">
                  <c:v>58.59001927809372</c:v>
                </c:pt>
                <c:pt idx="7830">
                  <c:v>59.848666733897474</c:v>
                </c:pt>
                <c:pt idx="7831">
                  <c:v>62.668385150778491</c:v>
                </c:pt>
                <c:pt idx="7832">
                  <c:v>65.931412028416872</c:v>
                </c:pt>
                <c:pt idx="7833">
                  <c:v>70.864093150069152</c:v>
                </c:pt>
                <c:pt idx="7834">
                  <c:v>71.292320795695787</c:v>
                </c:pt>
                <c:pt idx="7835">
                  <c:v>71.060198915619111</c:v>
                </c:pt>
                <c:pt idx="7836">
                  <c:v>67.057302211063572</c:v>
                </c:pt>
                <c:pt idx="7837">
                  <c:v>66.346843888755814</c:v>
                </c:pt>
                <c:pt idx="7838">
                  <c:v>69.122579370706319</c:v>
                </c:pt>
                <c:pt idx="7839">
                  <c:v>69.299734821493189</c:v>
                </c:pt>
                <c:pt idx="7840">
                  <c:v>69.77345802455126</c:v>
                </c:pt>
                <c:pt idx="7841">
                  <c:v>70.221884853567261</c:v>
                </c:pt>
                <c:pt idx="7842">
                  <c:v>70.758707096719803</c:v>
                </c:pt>
                <c:pt idx="7843">
                  <c:v>68.809953557551069</c:v>
                </c:pt>
                <c:pt idx="7844">
                  <c:v>67.061413120251686</c:v>
                </c:pt>
                <c:pt idx="7845">
                  <c:v>64.411839000875204</c:v>
                </c:pt>
                <c:pt idx="7846">
                  <c:v>64.387734154805869</c:v>
                </c:pt>
                <c:pt idx="7847">
                  <c:v>64.086860230061859</c:v>
                </c:pt>
                <c:pt idx="7848">
                  <c:v>64.610595647113428</c:v>
                </c:pt>
                <c:pt idx="7849">
                  <c:v>61.469491446085897</c:v>
                </c:pt>
                <c:pt idx="7850">
                  <c:v>59.510608136250099</c:v>
                </c:pt>
                <c:pt idx="7851">
                  <c:v>60.295482787032398</c:v>
                </c:pt>
                <c:pt idx="7852">
                  <c:v>60.482342502754506</c:v>
                </c:pt>
                <c:pt idx="7853">
                  <c:v>61.630371195050522</c:v>
                </c:pt>
                <c:pt idx="7854">
                  <c:v>62.622188032243614</c:v>
                </c:pt>
                <c:pt idx="7855">
                  <c:v>64.070003749694877</c:v>
                </c:pt>
                <c:pt idx="7856">
                  <c:v>66.938182855518505</c:v>
                </c:pt>
                <c:pt idx="7857">
                  <c:v>71.573937828894955</c:v>
                </c:pt>
                <c:pt idx="7858">
                  <c:v>72.642672457215156</c:v>
                </c:pt>
                <c:pt idx="7859">
                  <c:v>71.6870288589501</c:v>
                </c:pt>
                <c:pt idx="7860">
                  <c:v>68.41086802203192</c:v>
                </c:pt>
                <c:pt idx="7861">
                  <c:v>66.671151984536749</c:v>
                </c:pt>
                <c:pt idx="7862">
                  <c:v>69.602015229183237</c:v>
                </c:pt>
                <c:pt idx="7863">
                  <c:v>69.138617640908009</c:v>
                </c:pt>
                <c:pt idx="7864">
                  <c:v>70.37552400683407</c:v>
                </c:pt>
                <c:pt idx="7865">
                  <c:v>70.712611952928512</c:v>
                </c:pt>
                <c:pt idx="7866">
                  <c:v>70.456585539762074</c:v>
                </c:pt>
                <c:pt idx="7867">
                  <c:v>67.799705654431321</c:v>
                </c:pt>
                <c:pt idx="7868">
                  <c:v>65.937244940111057</c:v>
                </c:pt>
                <c:pt idx="7869">
                  <c:v>64.182802231806392</c:v>
                </c:pt>
                <c:pt idx="7870">
                  <c:v>62.877554500095293</c:v>
                </c:pt>
                <c:pt idx="7871">
                  <c:v>63.449584508605696</c:v>
                </c:pt>
                <c:pt idx="7872">
                  <c:v>62.011302061442329</c:v>
                </c:pt>
                <c:pt idx="7873">
                  <c:v>59.307912716930389</c:v>
                </c:pt>
                <c:pt idx="7874">
                  <c:v>58.577115072352768</c:v>
                </c:pt>
                <c:pt idx="7875">
                  <c:v>58.788271903371019</c:v>
                </c:pt>
                <c:pt idx="7876">
                  <c:v>59.445839628052283</c:v>
                </c:pt>
                <c:pt idx="7877">
                  <c:v>60.110865895442267</c:v>
                </c:pt>
                <c:pt idx="7878">
                  <c:v>60.595728825306409</c:v>
                </c:pt>
                <c:pt idx="7879">
                  <c:v>59.368643374387531</c:v>
                </c:pt>
                <c:pt idx="7880">
                  <c:v>59.963889856428779</c:v>
                </c:pt>
                <c:pt idx="7881">
                  <c:v>61.271492405593811</c:v>
                </c:pt>
                <c:pt idx="7882">
                  <c:v>61.596339480285081</c:v>
                </c:pt>
                <c:pt idx="7883">
                  <c:v>61.844053194710227</c:v>
                </c:pt>
                <c:pt idx="7884">
                  <c:v>59.255961079703383</c:v>
                </c:pt>
                <c:pt idx="7885">
                  <c:v>58.092426653436753</c:v>
                </c:pt>
                <c:pt idx="7886">
                  <c:v>59.55060337495047</c:v>
                </c:pt>
                <c:pt idx="7887">
                  <c:v>59.683899014872431</c:v>
                </c:pt>
                <c:pt idx="7888">
                  <c:v>59.985434855716285</c:v>
                </c:pt>
                <c:pt idx="7889">
                  <c:v>59.501992836641968</c:v>
                </c:pt>
                <c:pt idx="7890">
                  <c:v>60.654668215899648</c:v>
                </c:pt>
                <c:pt idx="7891">
                  <c:v>59.619555270962941</c:v>
                </c:pt>
                <c:pt idx="7892">
                  <c:v>58.743872710549496</c:v>
                </c:pt>
                <c:pt idx="7893">
                  <c:v>57.835930128732443</c:v>
                </c:pt>
                <c:pt idx="7894">
                  <c:v>57.710935662853153</c:v>
                </c:pt>
                <c:pt idx="7895">
                  <c:v>58.883465761360107</c:v>
                </c:pt>
                <c:pt idx="7896">
                  <c:v>58.350294398075086</c:v>
                </c:pt>
                <c:pt idx="7897">
                  <c:v>55.88824724608525</c:v>
                </c:pt>
                <c:pt idx="7898">
                  <c:v>54.149091150956494</c:v>
                </c:pt>
                <c:pt idx="7899">
                  <c:v>54.378152058354537</c:v>
                </c:pt>
                <c:pt idx="7900">
                  <c:v>54.575631077252318</c:v>
                </c:pt>
                <c:pt idx="7901">
                  <c:v>54.980943555214218</c:v>
                </c:pt>
                <c:pt idx="7902">
                  <c:v>54.801879138965106</c:v>
                </c:pt>
                <c:pt idx="7903">
                  <c:v>54.191121128784481</c:v>
                </c:pt>
                <c:pt idx="7904">
                  <c:v>53.74458726762775</c:v>
                </c:pt>
                <c:pt idx="7905">
                  <c:v>53.866107338403133</c:v>
                </c:pt>
                <c:pt idx="7906">
                  <c:v>54.114589569107302</c:v>
                </c:pt>
                <c:pt idx="7907">
                  <c:v>54.530122572843773</c:v>
                </c:pt>
                <c:pt idx="7908">
                  <c:v>54.002676996810536</c:v>
                </c:pt>
                <c:pt idx="7909">
                  <c:v>54.163169251648981</c:v>
                </c:pt>
                <c:pt idx="7910">
                  <c:v>54.30749323821064</c:v>
                </c:pt>
                <c:pt idx="7911">
                  <c:v>53.744549411583826</c:v>
                </c:pt>
                <c:pt idx="7912">
                  <c:v>55.177215971805211</c:v>
                </c:pt>
                <c:pt idx="7913">
                  <c:v>55.202985512051505</c:v>
                </c:pt>
                <c:pt idx="7914">
                  <c:v>57.319896544827913</c:v>
                </c:pt>
                <c:pt idx="7915">
                  <c:v>57.51702472155538</c:v>
                </c:pt>
                <c:pt idx="7916">
                  <c:v>57.346650422017348</c:v>
                </c:pt>
                <c:pt idx="7917">
                  <c:v>55.583533533996118</c:v>
                </c:pt>
                <c:pt idx="7918">
                  <c:v>56.331008152845371</c:v>
                </c:pt>
                <c:pt idx="7919">
                  <c:v>57.400710166932683</c:v>
                </c:pt>
                <c:pt idx="7920">
                  <c:v>57.055323360018441</c:v>
                </c:pt>
                <c:pt idx="7921">
                  <c:v>54.621151049791585</c:v>
                </c:pt>
                <c:pt idx="7922">
                  <c:v>54.201512960329822</c:v>
                </c:pt>
                <c:pt idx="7923">
                  <c:v>54.389502457136075</c:v>
                </c:pt>
                <c:pt idx="7924">
                  <c:v>55.444868130005858</c:v>
                </c:pt>
                <c:pt idx="7925">
                  <c:v>57.132818388135952</c:v>
                </c:pt>
                <c:pt idx="7926">
                  <c:v>59.293878237156491</c:v>
                </c:pt>
                <c:pt idx="7927">
                  <c:v>62.399403668241582</c:v>
                </c:pt>
                <c:pt idx="7928">
                  <c:v>67.420041966481492</c:v>
                </c:pt>
                <c:pt idx="7929">
                  <c:v>71.833939851954526</c:v>
                </c:pt>
                <c:pt idx="7930">
                  <c:v>72.01848861862581</c:v>
                </c:pt>
                <c:pt idx="7931">
                  <c:v>70.414819101658793</c:v>
                </c:pt>
                <c:pt idx="7932">
                  <c:v>66.655415789928568</c:v>
                </c:pt>
                <c:pt idx="7933">
                  <c:v>65.004653845249976</c:v>
                </c:pt>
                <c:pt idx="7934">
                  <c:v>67.852355523337053</c:v>
                </c:pt>
                <c:pt idx="7935">
                  <c:v>67.441082540751665</c:v>
                </c:pt>
                <c:pt idx="7936">
                  <c:v>68.529169072458444</c:v>
                </c:pt>
                <c:pt idx="7937">
                  <c:v>69.184720058724622</c:v>
                </c:pt>
                <c:pt idx="7938">
                  <c:v>69.512937704208056</c:v>
                </c:pt>
                <c:pt idx="7939">
                  <c:v>67.466153077571505</c:v>
                </c:pt>
                <c:pt idx="7940">
                  <c:v>65.434659533984757</c:v>
                </c:pt>
                <c:pt idx="7941">
                  <c:v>63.387853019613118</c:v>
                </c:pt>
                <c:pt idx="7942">
                  <c:v>61.906904938147228</c:v>
                </c:pt>
                <c:pt idx="7943">
                  <c:v>61.669306631194324</c:v>
                </c:pt>
                <c:pt idx="7944">
                  <c:v>61.690098556228193</c:v>
                </c:pt>
                <c:pt idx="7945">
                  <c:v>57.600353306847147</c:v>
                </c:pt>
                <c:pt idx="7946">
                  <c:v>56.959090075026786</c:v>
                </c:pt>
                <c:pt idx="7947">
                  <c:v>56.886824948875727</c:v>
                </c:pt>
                <c:pt idx="7948">
                  <c:v>57.399349429231783</c:v>
                </c:pt>
                <c:pt idx="7949">
                  <c:v>58.7103973319471</c:v>
                </c:pt>
                <c:pt idx="7950">
                  <c:v>61.329050710205934</c:v>
                </c:pt>
                <c:pt idx="7951">
                  <c:v>64.103137964287811</c:v>
                </c:pt>
                <c:pt idx="7952">
                  <c:v>66.459072470530984</c:v>
                </c:pt>
                <c:pt idx="7953">
                  <c:v>71.22741356483516</c:v>
                </c:pt>
                <c:pt idx="7954">
                  <c:v>71.773721047081438</c:v>
                </c:pt>
                <c:pt idx="7955">
                  <c:v>71.305754364814945</c:v>
                </c:pt>
                <c:pt idx="7956">
                  <c:v>67.493924863740048</c:v>
                </c:pt>
                <c:pt idx="7957">
                  <c:v>65.603897795625343</c:v>
                </c:pt>
                <c:pt idx="7958">
                  <c:v>67.842983943287777</c:v>
                </c:pt>
                <c:pt idx="7959">
                  <c:v>67.73143432778231</c:v>
                </c:pt>
                <c:pt idx="7960">
                  <c:v>67.843263915986213</c:v>
                </c:pt>
                <c:pt idx="7961">
                  <c:v>68.365966009307087</c:v>
                </c:pt>
                <c:pt idx="7962">
                  <c:v>69.342154515757571</c:v>
                </c:pt>
                <c:pt idx="7963">
                  <c:v>67.105249009967721</c:v>
                </c:pt>
                <c:pt idx="7964">
                  <c:v>65.52299372650603</c:v>
                </c:pt>
                <c:pt idx="7965">
                  <c:v>62.966610044402401</c:v>
                </c:pt>
                <c:pt idx="7966">
                  <c:v>62.748503625164972</c:v>
                </c:pt>
                <c:pt idx="7967">
                  <c:v>62.01210263959652</c:v>
                </c:pt>
                <c:pt idx="7968">
                  <c:v>61.583441503073495</c:v>
                </c:pt>
                <c:pt idx="7969">
                  <c:v>58.402948583313275</c:v>
                </c:pt>
                <c:pt idx="7970">
                  <c:v>58.119948988317013</c:v>
                </c:pt>
                <c:pt idx="7971">
                  <c:v>58.13117278208712</c:v>
                </c:pt>
                <c:pt idx="7972">
                  <c:v>57.605803315505938</c:v>
                </c:pt>
                <c:pt idx="7973">
                  <c:v>58.734494750449691</c:v>
                </c:pt>
                <c:pt idx="7974">
                  <c:v>60.836943393584811</c:v>
                </c:pt>
                <c:pt idx="7975">
                  <c:v>63.69572561027654</c:v>
                </c:pt>
                <c:pt idx="7976">
                  <c:v>66.87498507717217</c:v>
                </c:pt>
                <c:pt idx="7977">
                  <c:v>69.686911123989077</c:v>
                </c:pt>
                <c:pt idx="7978">
                  <c:v>69.370383931151679</c:v>
                </c:pt>
                <c:pt idx="7979">
                  <c:v>68.06392916681375</c:v>
                </c:pt>
                <c:pt idx="7980">
                  <c:v>64.676740029974965</c:v>
                </c:pt>
                <c:pt idx="7981">
                  <c:v>64.462815270200949</c:v>
                </c:pt>
                <c:pt idx="7982">
                  <c:v>67.592874229980595</c:v>
                </c:pt>
                <c:pt idx="7983">
                  <c:v>68.158534937888035</c:v>
                </c:pt>
                <c:pt idx="7984">
                  <c:v>69.094898461872376</c:v>
                </c:pt>
                <c:pt idx="7985">
                  <c:v>69.714065938261029</c:v>
                </c:pt>
                <c:pt idx="7986">
                  <c:v>69.606148088735182</c:v>
                </c:pt>
                <c:pt idx="7987">
                  <c:v>67.182036280776927</c:v>
                </c:pt>
                <c:pt idx="7988">
                  <c:v>64.824613937862438</c:v>
                </c:pt>
                <c:pt idx="7989">
                  <c:v>63.126828307587253</c:v>
                </c:pt>
                <c:pt idx="7990">
                  <c:v>62.141021483037967</c:v>
                </c:pt>
                <c:pt idx="7991">
                  <c:v>62.091049096883602</c:v>
                </c:pt>
                <c:pt idx="7992">
                  <c:v>62.040858303094033</c:v>
                </c:pt>
                <c:pt idx="7993">
                  <c:v>58.351665678617543</c:v>
                </c:pt>
                <c:pt idx="7994">
                  <c:v>57.772701862310598</c:v>
                </c:pt>
                <c:pt idx="7995">
                  <c:v>57.573794996994891</c:v>
                </c:pt>
                <c:pt idx="7996">
                  <c:v>57.997520596738781</c:v>
                </c:pt>
                <c:pt idx="7997">
                  <c:v>58.955789921161049</c:v>
                </c:pt>
                <c:pt idx="7998">
                  <c:v>61.864706180911114</c:v>
                </c:pt>
                <c:pt idx="7999">
                  <c:v>64.637099763911451</c:v>
                </c:pt>
                <c:pt idx="8000">
                  <c:v>66.937751832396572</c:v>
                </c:pt>
                <c:pt idx="8001">
                  <c:v>72.225416313553893</c:v>
                </c:pt>
                <c:pt idx="8002">
                  <c:v>71.892040468942241</c:v>
                </c:pt>
                <c:pt idx="8003">
                  <c:v>70.754998570125991</c:v>
                </c:pt>
                <c:pt idx="8004">
                  <c:v>66.555346478346706</c:v>
                </c:pt>
                <c:pt idx="8005">
                  <c:v>65.598410207701249</c:v>
                </c:pt>
                <c:pt idx="8006">
                  <c:v>68.466366681480025</c:v>
                </c:pt>
                <c:pt idx="8007">
                  <c:v>67.578535240173395</c:v>
                </c:pt>
                <c:pt idx="8008">
                  <c:v>69.586220955508395</c:v>
                </c:pt>
                <c:pt idx="8009">
                  <c:v>70.853186444608056</c:v>
                </c:pt>
                <c:pt idx="8010">
                  <c:v>71.22985032088603</c:v>
                </c:pt>
                <c:pt idx="8011">
                  <c:v>69.716751438501475</c:v>
                </c:pt>
                <c:pt idx="8012">
                  <c:v>67.392668064749444</c:v>
                </c:pt>
                <c:pt idx="8013">
                  <c:v>65.180099810187912</c:v>
                </c:pt>
                <c:pt idx="8014">
                  <c:v>63.968942454402566</c:v>
                </c:pt>
                <c:pt idx="8015">
                  <c:v>63.59112613856778</c:v>
                </c:pt>
                <c:pt idx="8016">
                  <c:v>63.768756941504016</c:v>
                </c:pt>
                <c:pt idx="8017">
                  <c:v>59.991684331374188</c:v>
                </c:pt>
                <c:pt idx="8018">
                  <c:v>59.767482201151232</c:v>
                </c:pt>
                <c:pt idx="8019">
                  <c:v>59.330127987193904</c:v>
                </c:pt>
                <c:pt idx="8020">
                  <c:v>59.920303820037098</c:v>
                </c:pt>
                <c:pt idx="8021">
                  <c:v>61.151176744109115</c:v>
                </c:pt>
                <c:pt idx="8022">
                  <c:v>63.642659205691018</c:v>
                </c:pt>
                <c:pt idx="8023">
                  <c:v>66.552318119080212</c:v>
                </c:pt>
                <c:pt idx="8024">
                  <c:v>68.474289265789409</c:v>
                </c:pt>
                <c:pt idx="8025">
                  <c:v>72.26257102466522</c:v>
                </c:pt>
                <c:pt idx="8026">
                  <c:v>71.366345930907812</c:v>
                </c:pt>
                <c:pt idx="8027">
                  <c:v>71.148506350515575</c:v>
                </c:pt>
                <c:pt idx="8028">
                  <c:v>67.384932846442496</c:v>
                </c:pt>
                <c:pt idx="8029">
                  <c:v>65.566136160489947</c:v>
                </c:pt>
                <c:pt idx="8030">
                  <c:v>68.204684458579223</c:v>
                </c:pt>
                <c:pt idx="8031">
                  <c:v>68.392911939553173</c:v>
                </c:pt>
                <c:pt idx="8032">
                  <c:v>69.713845647723019</c:v>
                </c:pt>
                <c:pt idx="8033">
                  <c:v>70.704533044249487</c:v>
                </c:pt>
                <c:pt idx="8034">
                  <c:v>70.474319913464839</c:v>
                </c:pt>
                <c:pt idx="8035">
                  <c:v>68.315058022482177</c:v>
                </c:pt>
                <c:pt idx="8036">
                  <c:v>66.801333628469081</c:v>
                </c:pt>
                <c:pt idx="8037">
                  <c:v>64.815003510985079</c:v>
                </c:pt>
                <c:pt idx="8038">
                  <c:v>64.165832799493643</c:v>
                </c:pt>
                <c:pt idx="8039">
                  <c:v>64.469789798801287</c:v>
                </c:pt>
                <c:pt idx="8040">
                  <c:v>63.760725692287281</c:v>
                </c:pt>
                <c:pt idx="8041">
                  <c:v>59.724511133546521</c:v>
                </c:pt>
                <c:pt idx="8042">
                  <c:v>58.789532760350639</c:v>
                </c:pt>
                <c:pt idx="8043">
                  <c:v>58.000508909975672</c:v>
                </c:pt>
                <c:pt idx="8044">
                  <c:v>58.475380823149962</c:v>
                </c:pt>
                <c:pt idx="8045">
                  <c:v>59.037065672669556</c:v>
                </c:pt>
                <c:pt idx="8046">
                  <c:v>59.555879980785811</c:v>
                </c:pt>
                <c:pt idx="8047">
                  <c:v>59.531337914379549</c:v>
                </c:pt>
                <c:pt idx="8048">
                  <c:v>60.296473415133647</c:v>
                </c:pt>
                <c:pt idx="8049">
                  <c:v>62.023032558097704</c:v>
                </c:pt>
                <c:pt idx="8050">
                  <c:v>62.394237454654728</c:v>
                </c:pt>
                <c:pt idx="8051">
                  <c:v>62.397493747185997</c:v>
                </c:pt>
                <c:pt idx="8052">
                  <c:v>60.780024192048295</c:v>
                </c:pt>
                <c:pt idx="8053">
                  <c:v>58.953751267737061</c:v>
                </c:pt>
                <c:pt idx="8054">
                  <c:v>60.093239507832124</c:v>
                </c:pt>
                <c:pt idx="8055">
                  <c:v>59.681426405887208</c:v>
                </c:pt>
                <c:pt idx="8056">
                  <c:v>59.975661784017056</c:v>
                </c:pt>
                <c:pt idx="8057">
                  <c:v>60.168994842844349</c:v>
                </c:pt>
                <c:pt idx="8058">
                  <c:v>61.136690062597175</c:v>
                </c:pt>
                <c:pt idx="8059">
                  <c:v>60.63456009571081</c:v>
                </c:pt>
                <c:pt idx="8060">
                  <c:v>60.078542894778074</c:v>
                </c:pt>
                <c:pt idx="8061">
                  <c:v>59.280294510578443</c:v>
                </c:pt>
                <c:pt idx="8062">
                  <c:v>59.656823393634163</c:v>
                </c:pt>
                <c:pt idx="8063">
                  <c:v>60.203340559938027</c:v>
                </c:pt>
                <c:pt idx="8064">
                  <c:v>60.021637195796238</c:v>
                </c:pt>
                <c:pt idx="8065">
                  <c:v>57.58497032824063</c:v>
                </c:pt>
                <c:pt idx="8066">
                  <c:v>55.298261062163128</c:v>
                </c:pt>
                <c:pt idx="8067">
                  <c:v>55.187787218533209</c:v>
                </c:pt>
                <c:pt idx="8068">
                  <c:v>55.79018588469183</c:v>
                </c:pt>
                <c:pt idx="8069">
                  <c:v>56.356486531061449</c:v>
                </c:pt>
                <c:pt idx="8070">
                  <c:v>55.482704705481375</c:v>
                </c:pt>
                <c:pt idx="8071">
                  <c:v>55.824914137129561</c:v>
                </c:pt>
                <c:pt idx="8072">
                  <c:v>55.728409110068313</c:v>
                </c:pt>
                <c:pt idx="8073">
                  <c:v>55.52782509553716</c:v>
                </c:pt>
                <c:pt idx="8074">
                  <c:v>56.51060005058001</c:v>
                </c:pt>
                <c:pt idx="8075">
                  <c:v>56.786404949675124</c:v>
                </c:pt>
                <c:pt idx="8076">
                  <c:v>56.037278277553312</c:v>
                </c:pt>
                <c:pt idx="8077">
                  <c:v>56.496910616787403</c:v>
                </c:pt>
                <c:pt idx="8078">
                  <c:v>56.375238105634487</c:v>
                </c:pt>
                <c:pt idx="8079">
                  <c:v>55.965275121367853</c:v>
                </c:pt>
                <c:pt idx="8080">
                  <c:v>56.908173117139697</c:v>
                </c:pt>
                <c:pt idx="8081">
                  <c:v>57.370249087444286</c:v>
                </c:pt>
                <c:pt idx="8082">
                  <c:v>59.499474267251635</c:v>
                </c:pt>
                <c:pt idx="8083">
                  <c:v>59.108138901136279</c:v>
                </c:pt>
                <c:pt idx="8084">
                  <c:v>59.120859931949795</c:v>
                </c:pt>
                <c:pt idx="8085">
                  <c:v>58.449999363921776</c:v>
                </c:pt>
                <c:pt idx="8086">
                  <c:v>58.747475592557493</c:v>
                </c:pt>
                <c:pt idx="8087">
                  <c:v>60.245668945537588</c:v>
                </c:pt>
                <c:pt idx="8088">
                  <c:v>59.318044612934095</c:v>
                </c:pt>
                <c:pt idx="8089">
                  <c:v>56.237903720997082</c:v>
                </c:pt>
                <c:pt idx="8090">
                  <c:v>55.082618555607098</c:v>
                </c:pt>
                <c:pt idx="8091">
                  <c:v>55.248556717931883</c:v>
                </c:pt>
                <c:pt idx="8092">
                  <c:v>55.61351287825422</c:v>
                </c:pt>
                <c:pt idx="8093">
                  <c:v>56.442358810980508</c:v>
                </c:pt>
                <c:pt idx="8094">
                  <c:v>59.071760106596912</c:v>
                </c:pt>
                <c:pt idx="8095">
                  <c:v>61.807235976755997</c:v>
                </c:pt>
                <c:pt idx="8096">
                  <c:v>66.388605054933237</c:v>
                </c:pt>
                <c:pt idx="8097">
                  <c:v>72.440994300384304</c:v>
                </c:pt>
                <c:pt idx="8098">
                  <c:v>73.137609915155608</c:v>
                </c:pt>
                <c:pt idx="8099">
                  <c:v>72.497255680932568</c:v>
                </c:pt>
                <c:pt idx="8100">
                  <c:v>68.84887632248622</c:v>
                </c:pt>
                <c:pt idx="8101">
                  <c:v>66.845303769963891</c:v>
                </c:pt>
                <c:pt idx="8102">
                  <c:v>69.713819660835782</c:v>
                </c:pt>
                <c:pt idx="8103">
                  <c:v>70.167198733352834</c:v>
                </c:pt>
                <c:pt idx="8104">
                  <c:v>71.879689086093975</c:v>
                </c:pt>
                <c:pt idx="8105">
                  <c:v>73.794070177818028</c:v>
                </c:pt>
                <c:pt idx="8106">
                  <c:v>74.109670864284226</c:v>
                </c:pt>
                <c:pt idx="8107">
                  <c:v>71.782523589454797</c:v>
                </c:pt>
                <c:pt idx="8108">
                  <c:v>70.072008637128803</c:v>
                </c:pt>
                <c:pt idx="8109">
                  <c:v>67.537493761069442</c:v>
                </c:pt>
                <c:pt idx="8110">
                  <c:v>66.012594835842307</c:v>
                </c:pt>
                <c:pt idx="8111">
                  <c:v>67.133770727841267</c:v>
                </c:pt>
                <c:pt idx="8112">
                  <c:v>65.447735447532565</c:v>
                </c:pt>
                <c:pt idx="8113">
                  <c:v>61.43442576109954</c:v>
                </c:pt>
                <c:pt idx="8114">
                  <c:v>60.275386660247591</c:v>
                </c:pt>
                <c:pt idx="8115">
                  <c:v>61.242633069305718</c:v>
                </c:pt>
                <c:pt idx="8116">
                  <c:v>62.047472432580086</c:v>
                </c:pt>
                <c:pt idx="8117">
                  <c:v>64.423884673642661</c:v>
                </c:pt>
                <c:pt idx="8118">
                  <c:v>66.553637580399794</c:v>
                </c:pt>
                <c:pt idx="8119">
                  <c:v>69.040710353290109</c:v>
                </c:pt>
                <c:pt idx="8120">
                  <c:v>71.42231565849734</c:v>
                </c:pt>
                <c:pt idx="8121">
                  <c:v>76.555814771619126</c:v>
                </c:pt>
                <c:pt idx="8122">
                  <c:v>76.043917251433797</c:v>
                </c:pt>
                <c:pt idx="8123">
                  <c:v>75.257908503234887</c:v>
                </c:pt>
                <c:pt idx="8124">
                  <c:v>71.578856376112682</c:v>
                </c:pt>
                <c:pt idx="8125">
                  <c:v>70.489873704893313</c:v>
                </c:pt>
                <c:pt idx="8126">
                  <c:v>73.048705240456812</c:v>
                </c:pt>
                <c:pt idx="8127">
                  <c:v>72.96194390514394</c:v>
                </c:pt>
                <c:pt idx="8128">
                  <c:v>74.196882024473354</c:v>
                </c:pt>
                <c:pt idx="8129">
                  <c:v>75.482693050451232</c:v>
                </c:pt>
                <c:pt idx="8130">
                  <c:v>74.867911338574842</c:v>
                </c:pt>
                <c:pt idx="8131">
                  <c:v>72.868017811478609</c:v>
                </c:pt>
                <c:pt idx="8132">
                  <c:v>70.968295321202945</c:v>
                </c:pt>
                <c:pt idx="8133">
                  <c:v>69.09046534599085</c:v>
                </c:pt>
                <c:pt idx="8134">
                  <c:v>67.672059011852909</c:v>
                </c:pt>
                <c:pt idx="8135">
                  <c:v>67.30345551725793</c:v>
                </c:pt>
                <c:pt idx="8136">
                  <c:v>66.285358551931012</c:v>
                </c:pt>
                <c:pt idx="8137">
                  <c:v>62.991417686977627</c:v>
                </c:pt>
                <c:pt idx="8138">
                  <c:v>62.602811625866948</c:v>
                </c:pt>
                <c:pt idx="8139">
                  <c:v>61.984582834109304</c:v>
                </c:pt>
                <c:pt idx="8140">
                  <c:v>61.618287605630677</c:v>
                </c:pt>
                <c:pt idx="8141">
                  <c:v>62.008545813957028</c:v>
                </c:pt>
                <c:pt idx="8142">
                  <c:v>64.09299203944596</c:v>
                </c:pt>
                <c:pt idx="8143">
                  <c:v>67.752492660331171</c:v>
                </c:pt>
                <c:pt idx="8144">
                  <c:v>70.913775205539338</c:v>
                </c:pt>
                <c:pt idx="8145">
                  <c:v>76.40726750778505</c:v>
                </c:pt>
                <c:pt idx="8146">
                  <c:v>76.195521262526725</c:v>
                </c:pt>
                <c:pt idx="8147">
                  <c:v>75.661249158701025</c:v>
                </c:pt>
                <c:pt idx="8148">
                  <c:v>71.299892105494479</c:v>
                </c:pt>
                <c:pt idx="8149">
                  <c:v>70.108154037581173</c:v>
                </c:pt>
                <c:pt idx="8150">
                  <c:v>72.099134293678631</c:v>
                </c:pt>
                <c:pt idx="8151">
                  <c:v>71.950538693587831</c:v>
                </c:pt>
                <c:pt idx="8152">
                  <c:v>72.413875582490661</c:v>
                </c:pt>
                <c:pt idx="8153">
                  <c:v>73.01080848886194</c:v>
                </c:pt>
                <c:pt idx="8154">
                  <c:v>72.659280656037154</c:v>
                </c:pt>
                <c:pt idx="8155">
                  <c:v>70.639622052633925</c:v>
                </c:pt>
                <c:pt idx="8156">
                  <c:v>68.734054507759225</c:v>
                </c:pt>
                <c:pt idx="8157">
                  <c:v>66.619576130871394</c:v>
                </c:pt>
                <c:pt idx="8158">
                  <c:v>66.299086334716321</c:v>
                </c:pt>
                <c:pt idx="8159">
                  <c:v>66.124732199865349</c:v>
                </c:pt>
                <c:pt idx="8160">
                  <c:v>66.423857182653151</c:v>
                </c:pt>
                <c:pt idx="8161">
                  <c:v>62.605387165189114</c:v>
                </c:pt>
                <c:pt idx="8162">
                  <c:v>61.050550449873981</c:v>
                </c:pt>
                <c:pt idx="8163">
                  <c:v>61.419121206809443</c:v>
                </c:pt>
                <c:pt idx="8164">
                  <c:v>61.631633101566635</c:v>
                </c:pt>
                <c:pt idx="8165">
                  <c:v>62.418649740166252</c:v>
                </c:pt>
                <c:pt idx="8166">
                  <c:v>64.346836144007128</c:v>
                </c:pt>
                <c:pt idx="8167">
                  <c:v>67.542284810311088</c:v>
                </c:pt>
                <c:pt idx="8168">
                  <c:v>71.306734050058807</c:v>
                </c:pt>
                <c:pt idx="8169">
                  <c:v>75.568708185519938</c:v>
                </c:pt>
                <c:pt idx="8170">
                  <c:v>76.196977102982032</c:v>
                </c:pt>
                <c:pt idx="8171">
                  <c:v>75.526471478296799</c:v>
                </c:pt>
                <c:pt idx="8172">
                  <c:v>71.091658050775479</c:v>
                </c:pt>
                <c:pt idx="8173">
                  <c:v>70.376314010832331</c:v>
                </c:pt>
                <c:pt idx="8174">
                  <c:v>72.257253387912812</c:v>
                </c:pt>
                <c:pt idx="8175">
                  <c:v>72.248362835995124</c:v>
                </c:pt>
                <c:pt idx="8176">
                  <c:v>72.859425261255808</c:v>
                </c:pt>
                <c:pt idx="8177">
                  <c:v>74.119822151964613</c:v>
                </c:pt>
                <c:pt idx="8178">
                  <c:v>73.889909399736609</c:v>
                </c:pt>
                <c:pt idx="8179">
                  <c:v>71.538192530138531</c:v>
                </c:pt>
                <c:pt idx="8180">
                  <c:v>69.447730094790771</c:v>
                </c:pt>
                <c:pt idx="8181">
                  <c:v>67.710962388141795</c:v>
                </c:pt>
                <c:pt idx="8182">
                  <c:v>67.308049549610075</c:v>
                </c:pt>
                <c:pt idx="8183">
                  <c:v>68.230234323463364</c:v>
                </c:pt>
                <c:pt idx="8184">
                  <c:v>66.726074670680887</c:v>
                </c:pt>
                <c:pt idx="8185">
                  <c:v>63.875913579080404</c:v>
                </c:pt>
                <c:pt idx="8186">
                  <c:v>62.812788764734506</c:v>
                </c:pt>
                <c:pt idx="8187">
                  <c:v>61.6272553828274</c:v>
                </c:pt>
                <c:pt idx="8188">
                  <c:v>61.968534082684627</c:v>
                </c:pt>
                <c:pt idx="8189">
                  <c:v>63.106347859529137</c:v>
                </c:pt>
                <c:pt idx="8190">
                  <c:v>64.250728695309633</c:v>
                </c:pt>
                <c:pt idx="8191">
                  <c:v>67.023141605337614</c:v>
                </c:pt>
                <c:pt idx="8192">
                  <c:v>71.889009245926033</c:v>
                </c:pt>
                <c:pt idx="8193">
                  <c:v>76.147459693423002</c:v>
                </c:pt>
                <c:pt idx="8194">
                  <c:v>76.377548189981297</c:v>
                </c:pt>
                <c:pt idx="8195">
                  <c:v>75.735420289591019</c:v>
                </c:pt>
                <c:pt idx="8196">
                  <c:v>72.204013211802362</c:v>
                </c:pt>
                <c:pt idx="8197">
                  <c:v>71.051170904725012</c:v>
                </c:pt>
                <c:pt idx="8198">
                  <c:v>73.44692101932587</c:v>
                </c:pt>
                <c:pt idx="8199">
                  <c:v>73.689501811380921</c:v>
                </c:pt>
                <c:pt idx="8200">
                  <c:v>74.400242970136816</c:v>
                </c:pt>
                <c:pt idx="8201">
                  <c:v>75.355149801864471</c:v>
                </c:pt>
                <c:pt idx="8202">
                  <c:v>74.16722054027197</c:v>
                </c:pt>
                <c:pt idx="8203">
                  <c:v>71.735582736429919</c:v>
                </c:pt>
                <c:pt idx="8204">
                  <c:v>69.373606005156759</c:v>
                </c:pt>
                <c:pt idx="8205">
                  <c:v>67.434388384865585</c:v>
                </c:pt>
                <c:pt idx="8206">
                  <c:v>66.024408565085238</c:v>
                </c:pt>
                <c:pt idx="8207">
                  <c:v>66.18183044485265</c:v>
                </c:pt>
                <c:pt idx="8208">
                  <c:v>64.926384564262747</c:v>
                </c:pt>
                <c:pt idx="8209">
                  <c:v>62.321265650025936</c:v>
                </c:pt>
                <c:pt idx="8210">
                  <c:v>60.930213458252034</c:v>
                </c:pt>
                <c:pt idx="8211">
                  <c:v>60.883022474114014</c:v>
                </c:pt>
                <c:pt idx="8212">
                  <c:v>60.427177793898977</c:v>
                </c:pt>
                <c:pt idx="8213">
                  <c:v>61.139832264753792</c:v>
                </c:pt>
                <c:pt idx="8214">
                  <c:v>61.996067018994637</c:v>
                </c:pt>
                <c:pt idx="8215">
                  <c:v>62.794479281398282</c:v>
                </c:pt>
                <c:pt idx="8216">
                  <c:v>62.797186882513557</c:v>
                </c:pt>
                <c:pt idx="8217">
                  <c:v>64.215013916953225</c:v>
                </c:pt>
                <c:pt idx="8218">
                  <c:v>65.018973936329317</c:v>
                </c:pt>
                <c:pt idx="8219">
                  <c:v>65.011133815890219</c:v>
                </c:pt>
                <c:pt idx="8220">
                  <c:v>61.688795744052491</c:v>
                </c:pt>
                <c:pt idx="8221">
                  <c:v>61.324787823284836</c:v>
                </c:pt>
                <c:pt idx="8222">
                  <c:v>61.907414756307325</c:v>
                </c:pt>
                <c:pt idx="8223">
                  <c:v>60.962602767601553</c:v>
                </c:pt>
                <c:pt idx="8224">
                  <c:v>61.226208691901398</c:v>
                </c:pt>
                <c:pt idx="8225">
                  <c:v>62.179208283487661</c:v>
                </c:pt>
                <c:pt idx="8226">
                  <c:v>62.470437592122195</c:v>
                </c:pt>
                <c:pt idx="8227">
                  <c:v>60.930878889642528</c:v>
                </c:pt>
                <c:pt idx="8228">
                  <c:v>60.067282572289308</c:v>
                </c:pt>
                <c:pt idx="8229">
                  <c:v>59.772811306034356</c:v>
                </c:pt>
                <c:pt idx="8230">
                  <c:v>59.736873985535659</c:v>
                </c:pt>
                <c:pt idx="8231">
                  <c:v>60.565067464152818</c:v>
                </c:pt>
                <c:pt idx="8232">
                  <c:v>61.281293743058349</c:v>
                </c:pt>
                <c:pt idx="8233">
                  <c:v>58.79329797706724</c:v>
                </c:pt>
                <c:pt idx="8234">
                  <c:v>58.152959835400381</c:v>
                </c:pt>
                <c:pt idx="8235">
                  <c:v>57.501510510481523</c:v>
                </c:pt>
                <c:pt idx="8236">
                  <c:v>57.491766880351733</c:v>
                </c:pt>
                <c:pt idx="8237">
                  <c:v>57.802389398048248</c:v>
                </c:pt>
                <c:pt idx="8238">
                  <c:v>57.791727581068514</c:v>
                </c:pt>
                <c:pt idx="8239">
                  <c:v>57.650016465609738</c:v>
                </c:pt>
                <c:pt idx="8240">
                  <c:v>57.293611298309663</c:v>
                </c:pt>
                <c:pt idx="8241">
                  <c:v>57.283231828869823</c:v>
                </c:pt>
                <c:pt idx="8242">
                  <c:v>59.072568668905532</c:v>
                </c:pt>
                <c:pt idx="8243">
                  <c:v>58.787438184511053</c:v>
                </c:pt>
                <c:pt idx="8244">
                  <c:v>58.535715568976002</c:v>
                </c:pt>
                <c:pt idx="8245">
                  <c:v>57.827754793004196</c:v>
                </c:pt>
                <c:pt idx="8246">
                  <c:v>58.040982493873166</c:v>
                </c:pt>
                <c:pt idx="8247">
                  <c:v>58.535350699987823</c:v>
                </c:pt>
                <c:pt idx="8248">
                  <c:v>59.327710870304237</c:v>
                </c:pt>
                <c:pt idx="8249">
                  <c:v>59.567000965435888</c:v>
                </c:pt>
                <c:pt idx="8250">
                  <c:v>60.690154567032316</c:v>
                </c:pt>
                <c:pt idx="8251">
                  <c:v>59.309620411799372</c:v>
                </c:pt>
                <c:pt idx="8252">
                  <c:v>58.969438477578009</c:v>
                </c:pt>
                <c:pt idx="8253">
                  <c:v>58.240448070193416</c:v>
                </c:pt>
                <c:pt idx="8254">
                  <c:v>59.149913940590125</c:v>
                </c:pt>
                <c:pt idx="8255">
                  <c:v>60.530077677120254</c:v>
                </c:pt>
                <c:pt idx="8256">
                  <c:v>59.755961481486395</c:v>
                </c:pt>
                <c:pt idx="8257">
                  <c:v>57.07744017082905</c:v>
                </c:pt>
                <c:pt idx="8258">
                  <c:v>55.948331305220606</c:v>
                </c:pt>
                <c:pt idx="8259">
                  <c:v>56.295472449254127</c:v>
                </c:pt>
                <c:pt idx="8260">
                  <c:v>57.578902299158926</c:v>
                </c:pt>
                <c:pt idx="8261">
                  <c:v>59.852293043095443</c:v>
                </c:pt>
                <c:pt idx="8262">
                  <c:v>63.061892900863846</c:v>
                </c:pt>
                <c:pt idx="8263">
                  <c:v>67.164745230682982</c:v>
                </c:pt>
                <c:pt idx="8264">
                  <c:v>69.935592868651284</c:v>
                </c:pt>
                <c:pt idx="8265">
                  <c:v>77.377155455747513</c:v>
                </c:pt>
                <c:pt idx="8266">
                  <c:v>78.06010889134042</c:v>
                </c:pt>
                <c:pt idx="8267">
                  <c:v>78.08444303032428</c:v>
                </c:pt>
                <c:pt idx="8268">
                  <c:v>74.098621430951226</c:v>
                </c:pt>
                <c:pt idx="8269">
                  <c:v>73.082870033217176</c:v>
                </c:pt>
                <c:pt idx="8270">
                  <c:v>76.308589452283854</c:v>
                </c:pt>
                <c:pt idx="8271">
                  <c:v>76.756671912113021</c:v>
                </c:pt>
                <c:pt idx="8272">
                  <c:v>78.036224118628795</c:v>
                </c:pt>
                <c:pt idx="8273">
                  <c:v>79.025350863480469</c:v>
                </c:pt>
                <c:pt idx="8274">
                  <c:v>78.229501441916554</c:v>
                </c:pt>
                <c:pt idx="8275">
                  <c:v>75.197743521704453</c:v>
                </c:pt>
                <c:pt idx="8276">
                  <c:v>72.055950766148896</c:v>
                </c:pt>
                <c:pt idx="8277">
                  <c:v>69.703373635226086</c:v>
                </c:pt>
                <c:pt idx="8278">
                  <c:v>68.236256852764228</c:v>
                </c:pt>
                <c:pt idx="8279">
                  <c:v>68.240005669841793</c:v>
                </c:pt>
                <c:pt idx="8280">
                  <c:v>67.318789018148365</c:v>
                </c:pt>
                <c:pt idx="8281">
                  <c:v>64.923082740636261</c:v>
                </c:pt>
                <c:pt idx="8282">
                  <c:v>63.966307881430517</c:v>
                </c:pt>
                <c:pt idx="8283">
                  <c:v>63.506273741443316</c:v>
                </c:pt>
                <c:pt idx="8284">
                  <c:v>63.446364624586302</c:v>
                </c:pt>
                <c:pt idx="8285">
                  <c:v>64.460960313947311</c:v>
                </c:pt>
                <c:pt idx="8286">
                  <c:v>66.60402508197572</c:v>
                </c:pt>
                <c:pt idx="8287">
                  <c:v>70.113405272715298</c:v>
                </c:pt>
                <c:pt idx="8288">
                  <c:v>74.342123949390299</c:v>
                </c:pt>
                <c:pt idx="8289">
                  <c:v>79.938970062926273</c:v>
                </c:pt>
                <c:pt idx="8290">
                  <c:v>80.496427690572872</c:v>
                </c:pt>
                <c:pt idx="8291">
                  <c:v>79.285368948792012</c:v>
                </c:pt>
                <c:pt idx="8292">
                  <c:v>75.707595604358872</c:v>
                </c:pt>
                <c:pt idx="8293">
                  <c:v>74.166595058947692</c:v>
                </c:pt>
                <c:pt idx="8294">
                  <c:v>77.520008469941786</c:v>
                </c:pt>
                <c:pt idx="8295">
                  <c:v>77.348874960553701</c:v>
                </c:pt>
                <c:pt idx="8296">
                  <c:v>79.643923747646326</c:v>
                </c:pt>
                <c:pt idx="8297">
                  <c:v>80.697145246753678</c:v>
                </c:pt>
                <c:pt idx="8298">
                  <c:v>80.266107712124509</c:v>
                </c:pt>
                <c:pt idx="8299">
                  <c:v>77.065924812969286</c:v>
                </c:pt>
                <c:pt idx="8300">
                  <c:v>74.246740105093039</c:v>
                </c:pt>
                <c:pt idx="8301">
                  <c:v>71.075768984459586</c:v>
                </c:pt>
                <c:pt idx="8302">
                  <c:v>70.053762286594647</c:v>
                </c:pt>
                <c:pt idx="8303">
                  <c:v>69.533373022196955</c:v>
                </c:pt>
                <c:pt idx="8304">
                  <c:v>69.943326698014332</c:v>
                </c:pt>
                <c:pt idx="8305">
                  <c:v>67.276170303884911</c:v>
                </c:pt>
                <c:pt idx="8306">
                  <c:v>67.176297976868042</c:v>
                </c:pt>
                <c:pt idx="8307">
                  <c:v>66.690532246621601</c:v>
                </c:pt>
                <c:pt idx="8308">
                  <c:v>66.282802220439848</c:v>
                </c:pt>
                <c:pt idx="8309">
                  <c:v>66.534810448290486</c:v>
                </c:pt>
                <c:pt idx="8310">
                  <c:v>67.958715621302929</c:v>
                </c:pt>
                <c:pt idx="8311">
                  <c:v>69.108778098143333</c:v>
                </c:pt>
                <c:pt idx="8312">
                  <c:v>75.365388639475</c:v>
                </c:pt>
                <c:pt idx="8313">
                  <c:v>79.910634695863479</c:v>
                </c:pt>
                <c:pt idx="8314">
                  <c:v>79.853946142850731</c:v>
                </c:pt>
                <c:pt idx="8315">
                  <c:v>79.274058870798399</c:v>
                </c:pt>
                <c:pt idx="8316">
                  <c:v>75.456775541721612</c:v>
                </c:pt>
                <c:pt idx="8317">
                  <c:v>74.391509265841847</c:v>
                </c:pt>
                <c:pt idx="8318">
                  <c:v>77.169152572805373</c:v>
                </c:pt>
                <c:pt idx="8319">
                  <c:v>77.202140977586254</c:v>
                </c:pt>
                <c:pt idx="8320">
                  <c:v>78.267800114471285</c:v>
                </c:pt>
                <c:pt idx="8321">
                  <c:v>78.856731177840359</c:v>
                </c:pt>
                <c:pt idx="8322">
                  <c:v>78.031424407428119</c:v>
                </c:pt>
                <c:pt idx="8323">
                  <c:v>76.031346347774928</c:v>
                </c:pt>
                <c:pt idx="8324">
                  <c:v>73.7015595977592</c:v>
                </c:pt>
                <c:pt idx="8325">
                  <c:v>71.503441989949891</c:v>
                </c:pt>
                <c:pt idx="8326">
                  <c:v>69.678378812514353</c:v>
                </c:pt>
                <c:pt idx="8327">
                  <c:v>70.859537465699574</c:v>
                </c:pt>
                <c:pt idx="8328">
                  <c:v>70.151376839392796</c:v>
                </c:pt>
                <c:pt idx="8329">
                  <c:v>66.84826920956813</c:v>
                </c:pt>
                <c:pt idx="8330">
                  <c:v>66.86426062235951</c:v>
                </c:pt>
                <c:pt idx="8331">
                  <c:v>67.587119928468809</c:v>
                </c:pt>
                <c:pt idx="8332">
                  <c:v>67.026684099096684</c:v>
                </c:pt>
                <c:pt idx="8333">
                  <c:v>67.639806574587894</c:v>
                </c:pt>
                <c:pt idx="8334">
                  <c:v>69.17744622938811</c:v>
                </c:pt>
                <c:pt idx="8335">
                  <c:v>70.187940379628841</c:v>
                </c:pt>
                <c:pt idx="8336">
                  <c:v>75.347293157538957</c:v>
                </c:pt>
                <c:pt idx="8337">
                  <c:v>79.696446887293277</c:v>
                </c:pt>
                <c:pt idx="8338">
                  <c:v>80.339164817099473</c:v>
                </c:pt>
                <c:pt idx="8339">
                  <c:v>79.918941724683364</c:v>
                </c:pt>
                <c:pt idx="8340">
                  <c:v>77.241616348233762</c:v>
                </c:pt>
                <c:pt idx="8341">
                  <c:v>75.622198058382892</c:v>
                </c:pt>
                <c:pt idx="8342">
                  <c:v>78.236544005533162</c:v>
                </c:pt>
                <c:pt idx="8343">
                  <c:v>78.528044037005031</c:v>
                </c:pt>
                <c:pt idx="8344">
                  <c:v>79.656266531164334</c:v>
                </c:pt>
                <c:pt idx="8345">
                  <c:v>80.295607913174081</c:v>
                </c:pt>
                <c:pt idx="8346">
                  <c:v>79.386367327452461</c:v>
                </c:pt>
                <c:pt idx="8347">
                  <c:v>76.306847321708375</c:v>
                </c:pt>
                <c:pt idx="8348">
                  <c:v>73.711025169407762</c:v>
                </c:pt>
                <c:pt idx="8349">
                  <c:v>71.417150523741071</c:v>
                </c:pt>
                <c:pt idx="8350">
                  <c:v>70.309286402100668</c:v>
                </c:pt>
                <c:pt idx="8351">
                  <c:v>71.005156898488835</c:v>
                </c:pt>
                <c:pt idx="8352">
                  <c:v>70.599263946034682</c:v>
                </c:pt>
                <c:pt idx="8353">
                  <c:v>68.218736233987229</c:v>
                </c:pt>
                <c:pt idx="8354">
                  <c:v>67.183329937034657</c:v>
                </c:pt>
                <c:pt idx="8355">
                  <c:v>66.221931821087622</c:v>
                </c:pt>
                <c:pt idx="8356">
                  <c:v>65.880620938138293</c:v>
                </c:pt>
                <c:pt idx="8357">
                  <c:v>66.788490828189069</c:v>
                </c:pt>
                <c:pt idx="8358">
                  <c:v>68.187398864256792</c:v>
                </c:pt>
                <c:pt idx="8359">
                  <c:v>69.099313266928121</c:v>
                </c:pt>
                <c:pt idx="8360">
                  <c:v>74.233546309101257</c:v>
                </c:pt>
                <c:pt idx="8361">
                  <c:v>79.188772121127286</c:v>
                </c:pt>
                <c:pt idx="8362">
                  <c:v>79.370790724009908</c:v>
                </c:pt>
                <c:pt idx="8363">
                  <c:v>79.131739105994754</c:v>
                </c:pt>
                <c:pt idx="8364">
                  <c:v>75.283731712272228</c:v>
                </c:pt>
                <c:pt idx="8365">
                  <c:v>73.816939474980217</c:v>
                </c:pt>
                <c:pt idx="8366">
                  <c:v>76.387561372194995</c:v>
                </c:pt>
                <c:pt idx="8367">
                  <c:v>75.869267424070244</c:v>
                </c:pt>
                <c:pt idx="8368">
                  <c:v>76.9929444706288</c:v>
                </c:pt>
                <c:pt idx="8369">
                  <c:v>76.817020991839783</c:v>
                </c:pt>
                <c:pt idx="8370">
                  <c:v>74.812869506300359</c:v>
                </c:pt>
                <c:pt idx="8371">
                  <c:v>71.675123788717869</c:v>
                </c:pt>
                <c:pt idx="8372">
                  <c:v>69.569421997620367</c:v>
                </c:pt>
                <c:pt idx="8373">
                  <c:v>67.513000092538519</c:v>
                </c:pt>
                <c:pt idx="8374">
                  <c:v>67.403671073012447</c:v>
                </c:pt>
                <c:pt idx="8375">
                  <c:v>67.739568972000839</c:v>
                </c:pt>
                <c:pt idx="8376">
                  <c:v>67.578605185366314</c:v>
                </c:pt>
                <c:pt idx="8377">
                  <c:v>65.058395485654486</c:v>
                </c:pt>
                <c:pt idx="8378">
                  <c:v>62.791921868046131</c:v>
                </c:pt>
                <c:pt idx="8379">
                  <c:v>62.348632338341147</c:v>
                </c:pt>
                <c:pt idx="8380">
                  <c:v>61.818916379509311</c:v>
                </c:pt>
                <c:pt idx="8381">
                  <c:v>62.331923334518876</c:v>
                </c:pt>
                <c:pt idx="8382">
                  <c:v>63.363547797935496</c:v>
                </c:pt>
                <c:pt idx="8383">
                  <c:v>63.293699759380011</c:v>
                </c:pt>
                <c:pt idx="8384">
                  <c:v>64.000690068654691</c:v>
                </c:pt>
                <c:pt idx="8385">
                  <c:v>66.001366944940315</c:v>
                </c:pt>
                <c:pt idx="8386">
                  <c:v>67.201486088038834</c:v>
                </c:pt>
                <c:pt idx="8387">
                  <c:v>67.309693279320854</c:v>
                </c:pt>
                <c:pt idx="8388">
                  <c:v>64.439176403182685</c:v>
                </c:pt>
                <c:pt idx="8389">
                  <c:v>63.613809672821283</c:v>
                </c:pt>
                <c:pt idx="8390">
                  <c:v>63.726496099992232</c:v>
                </c:pt>
                <c:pt idx="8391">
                  <c:v>63.677966975007351</c:v>
                </c:pt>
                <c:pt idx="8392">
                  <c:v>64.690559368909632</c:v>
                </c:pt>
                <c:pt idx="8393">
                  <c:v>64.821537674679547</c:v>
                </c:pt>
                <c:pt idx="8394">
                  <c:v>65.847886425225482</c:v>
                </c:pt>
                <c:pt idx="8395">
                  <c:v>65.232234652646568</c:v>
                </c:pt>
                <c:pt idx="8396">
                  <c:v>64.43528402587711</c:v>
                </c:pt>
                <c:pt idx="8397">
                  <c:v>63.585685718167305</c:v>
                </c:pt>
                <c:pt idx="8398">
                  <c:v>63.717300912783756</c:v>
                </c:pt>
                <c:pt idx="8399">
                  <c:v>64.724400017526193</c:v>
                </c:pt>
                <c:pt idx="8400">
                  <c:v>64.135430169793622</c:v>
                </c:pt>
                <c:pt idx="8401">
                  <c:v>62.577634058547865</c:v>
                </c:pt>
                <c:pt idx="8402">
                  <c:v>61.344619916385973</c:v>
                </c:pt>
                <c:pt idx="8403">
                  <c:v>59.883893367678965</c:v>
                </c:pt>
                <c:pt idx="8404">
                  <c:v>60.101886960228114</c:v>
                </c:pt>
                <c:pt idx="8405">
                  <c:v>60.146237107673926</c:v>
                </c:pt>
                <c:pt idx="8406">
                  <c:v>59.904032898202026</c:v>
                </c:pt>
                <c:pt idx="8407">
                  <c:v>60.183588555865668</c:v>
                </c:pt>
                <c:pt idx="8408">
                  <c:v>59.996145992830094</c:v>
                </c:pt>
                <c:pt idx="8409">
                  <c:v>58.974969221755813</c:v>
                </c:pt>
                <c:pt idx="8410">
                  <c:v>59.100744845828665</c:v>
                </c:pt>
                <c:pt idx="8411">
                  <c:v>59.105957331954215</c:v>
                </c:pt>
                <c:pt idx="8412">
                  <c:v>58.857636788458244</c:v>
                </c:pt>
                <c:pt idx="8413">
                  <c:v>59.157482475531488</c:v>
                </c:pt>
                <c:pt idx="8414">
                  <c:v>59.790106948229258</c:v>
                </c:pt>
                <c:pt idx="8415">
                  <c:v>60.236824908592446</c:v>
                </c:pt>
                <c:pt idx="8416">
                  <c:v>61.155087896905378</c:v>
                </c:pt>
                <c:pt idx="8417">
                  <c:v>62.326072266550455</c:v>
                </c:pt>
                <c:pt idx="8418">
                  <c:v>64.582221191634687</c:v>
                </c:pt>
                <c:pt idx="8419">
                  <c:v>64.396677761348883</c:v>
                </c:pt>
                <c:pt idx="8420">
                  <c:v>64.408766159039857</c:v>
                </c:pt>
                <c:pt idx="8421">
                  <c:v>63.218795591393146</c:v>
                </c:pt>
                <c:pt idx="8422">
                  <c:v>63.880881235312742</c:v>
                </c:pt>
                <c:pt idx="8423">
                  <c:v>64.542951960460002</c:v>
                </c:pt>
                <c:pt idx="8424">
                  <c:v>63.540976190839473</c:v>
                </c:pt>
                <c:pt idx="8425">
                  <c:v>60.089726519281378</c:v>
                </c:pt>
                <c:pt idx="8426">
                  <c:v>59.105830755226712</c:v>
                </c:pt>
                <c:pt idx="8427">
                  <c:v>59.733539483847998</c:v>
                </c:pt>
                <c:pt idx="8428">
                  <c:v>60.615746961125275</c:v>
                </c:pt>
                <c:pt idx="8429">
                  <c:v>62.26314795458439</c:v>
                </c:pt>
                <c:pt idx="8430">
                  <c:v>63.729383207202844</c:v>
                </c:pt>
                <c:pt idx="8431">
                  <c:v>68.206458987406847</c:v>
                </c:pt>
                <c:pt idx="8432">
                  <c:v>71.892344115305022</c:v>
                </c:pt>
                <c:pt idx="8433">
                  <c:v>78.205575452421925</c:v>
                </c:pt>
                <c:pt idx="8434">
                  <c:v>80.221988583924229</c:v>
                </c:pt>
                <c:pt idx="8435">
                  <c:v>80.100131450311792</c:v>
                </c:pt>
                <c:pt idx="8436">
                  <c:v>76.471025012327615</c:v>
                </c:pt>
                <c:pt idx="8437">
                  <c:v>75.100798345907506</c:v>
                </c:pt>
                <c:pt idx="8438">
                  <c:v>77.590177446453595</c:v>
                </c:pt>
                <c:pt idx="8439">
                  <c:v>77.031401776735493</c:v>
                </c:pt>
                <c:pt idx="8440">
                  <c:v>76.854557001882554</c:v>
                </c:pt>
                <c:pt idx="8441">
                  <c:v>77.535863626834669</c:v>
                </c:pt>
                <c:pt idx="8442">
                  <c:v>76.537955854602657</c:v>
                </c:pt>
                <c:pt idx="8443">
                  <c:v>73.542606106860461</c:v>
                </c:pt>
                <c:pt idx="8444">
                  <c:v>71.269655572268093</c:v>
                </c:pt>
                <c:pt idx="8445">
                  <c:v>68.883992748875016</c:v>
                </c:pt>
                <c:pt idx="8446">
                  <c:v>68.766823667498002</c:v>
                </c:pt>
                <c:pt idx="8447">
                  <c:v>68.800154683820395</c:v>
                </c:pt>
                <c:pt idx="8448">
                  <c:v>68.541327201192459</c:v>
                </c:pt>
                <c:pt idx="8449">
                  <c:v>65.543056221656542</c:v>
                </c:pt>
                <c:pt idx="8450">
                  <c:v>64.468737023795612</c:v>
                </c:pt>
                <c:pt idx="8451">
                  <c:v>64.300088299632293</c:v>
                </c:pt>
                <c:pt idx="8452">
                  <c:v>63.881410784556898</c:v>
                </c:pt>
                <c:pt idx="8453">
                  <c:v>64.785681121014235</c:v>
                </c:pt>
                <c:pt idx="8454">
                  <c:v>66.145101609184763</c:v>
                </c:pt>
                <c:pt idx="8455">
                  <c:v>67.251958796017817</c:v>
                </c:pt>
                <c:pt idx="8456">
                  <c:v>73.170893180092918</c:v>
                </c:pt>
                <c:pt idx="8457">
                  <c:v>78.622839271134453</c:v>
                </c:pt>
                <c:pt idx="8458">
                  <c:v>79.459154755086047</c:v>
                </c:pt>
                <c:pt idx="8459">
                  <c:v>79.154727334127244</c:v>
                </c:pt>
                <c:pt idx="8460">
                  <c:v>74.877588383240678</c:v>
                </c:pt>
                <c:pt idx="8461">
                  <c:v>72.533270684304199</c:v>
                </c:pt>
                <c:pt idx="8462">
                  <c:v>75.53040920386205</c:v>
                </c:pt>
                <c:pt idx="8463">
                  <c:v>75.490598249223936</c:v>
                </c:pt>
                <c:pt idx="8464">
                  <c:v>76.177962849324416</c:v>
                </c:pt>
                <c:pt idx="8465">
                  <c:v>77.480060116935675</c:v>
                </c:pt>
                <c:pt idx="8466">
                  <c:v>77.00360773312029</c:v>
                </c:pt>
                <c:pt idx="8467">
                  <c:v>74.85752163438643</c:v>
                </c:pt>
                <c:pt idx="8468">
                  <c:v>73.715721241152522</c:v>
                </c:pt>
                <c:pt idx="8469">
                  <c:v>72.029181349960567</c:v>
                </c:pt>
                <c:pt idx="8470">
                  <c:v>70.645010067929732</c:v>
                </c:pt>
                <c:pt idx="8471">
                  <c:v>70.318600859686839</c:v>
                </c:pt>
                <c:pt idx="8472">
                  <c:v>70.11296336633427</c:v>
                </c:pt>
                <c:pt idx="8473">
                  <c:v>67.596359105297324</c:v>
                </c:pt>
                <c:pt idx="8474">
                  <c:v>66.328196693061912</c:v>
                </c:pt>
                <c:pt idx="8475">
                  <c:v>66.173656435439511</c:v>
                </c:pt>
                <c:pt idx="8476">
                  <c:v>66.612948590753504</c:v>
                </c:pt>
                <c:pt idx="8477">
                  <c:v>67.12665340874031</c:v>
                </c:pt>
                <c:pt idx="8478">
                  <c:v>68.499917864093106</c:v>
                </c:pt>
                <c:pt idx="8479">
                  <c:v>70.198200364541123</c:v>
                </c:pt>
                <c:pt idx="8480">
                  <c:v>75.388302884881028</c:v>
                </c:pt>
                <c:pt idx="8481">
                  <c:v>80.392495254358494</c:v>
                </c:pt>
                <c:pt idx="8482">
                  <c:v>80.43655864903954</c:v>
                </c:pt>
                <c:pt idx="8483">
                  <c:v>79.4871436882338</c:v>
                </c:pt>
                <c:pt idx="8484">
                  <c:v>75.896124140683938</c:v>
                </c:pt>
                <c:pt idx="8485">
                  <c:v>74.496986690484732</c:v>
                </c:pt>
                <c:pt idx="8486">
                  <c:v>77.04573598958595</c:v>
                </c:pt>
                <c:pt idx="8487">
                  <c:v>77.154991702169909</c:v>
                </c:pt>
                <c:pt idx="8488">
                  <c:v>78.251662580744423</c:v>
                </c:pt>
                <c:pt idx="8489">
                  <c:v>78.048188221500766</c:v>
                </c:pt>
                <c:pt idx="8490">
                  <c:v>76.665170609378478</c:v>
                </c:pt>
                <c:pt idx="8491">
                  <c:v>74.098379960786986</c:v>
                </c:pt>
                <c:pt idx="8492">
                  <c:v>71.996787170721305</c:v>
                </c:pt>
                <c:pt idx="8493">
                  <c:v>70.661939608764442</c:v>
                </c:pt>
                <c:pt idx="8494">
                  <c:v>69.845674288162115</c:v>
                </c:pt>
                <c:pt idx="8495">
                  <c:v>70.050358363977253</c:v>
                </c:pt>
                <c:pt idx="8496">
                  <c:v>68.779529101734582</c:v>
                </c:pt>
                <c:pt idx="8497">
                  <c:v>64.984807602093781</c:v>
                </c:pt>
                <c:pt idx="8498">
                  <c:v>64.32338103880825</c:v>
                </c:pt>
                <c:pt idx="8499">
                  <c:v>64.967702283594136</c:v>
                </c:pt>
                <c:pt idx="8500">
                  <c:v>65.037459073083141</c:v>
                </c:pt>
                <c:pt idx="8501">
                  <c:v>65.971383407586956</c:v>
                </c:pt>
                <c:pt idx="8502">
                  <c:v>67.457674466202235</c:v>
                </c:pt>
                <c:pt idx="8503">
                  <c:v>69.83265244746174</c:v>
                </c:pt>
                <c:pt idx="8504">
                  <c:v>74.096523554981019</c:v>
                </c:pt>
                <c:pt idx="8505">
                  <c:v>79.641787371162224</c:v>
                </c:pt>
                <c:pt idx="8506">
                  <c:v>79.825360766901866</c:v>
                </c:pt>
                <c:pt idx="8507">
                  <c:v>79.09305182815875</c:v>
                </c:pt>
                <c:pt idx="8508">
                  <c:v>74.468232383606576</c:v>
                </c:pt>
                <c:pt idx="8509">
                  <c:v>72.857409357217193</c:v>
                </c:pt>
                <c:pt idx="8510">
                  <c:v>74.357475270178043</c:v>
                </c:pt>
                <c:pt idx="8511">
                  <c:v>74.225276704995096</c:v>
                </c:pt>
                <c:pt idx="8512">
                  <c:v>75.56287459501101</c:v>
                </c:pt>
                <c:pt idx="8513">
                  <c:v>76.0207620015385</c:v>
                </c:pt>
                <c:pt idx="8514">
                  <c:v>75.582380293374186</c:v>
                </c:pt>
                <c:pt idx="8515">
                  <c:v>73.724303863709594</c:v>
                </c:pt>
                <c:pt idx="8516">
                  <c:v>72.528163568006093</c:v>
                </c:pt>
                <c:pt idx="8517">
                  <c:v>70.079501951921017</c:v>
                </c:pt>
                <c:pt idx="8518">
                  <c:v>69.316634953082982</c:v>
                </c:pt>
                <c:pt idx="8519">
                  <c:v>69.518772217985855</c:v>
                </c:pt>
                <c:pt idx="8520">
                  <c:v>68.478809251776212</c:v>
                </c:pt>
                <c:pt idx="8521">
                  <c:v>64.8408480511698</c:v>
                </c:pt>
                <c:pt idx="8522">
                  <c:v>64.594617059072107</c:v>
                </c:pt>
                <c:pt idx="8523">
                  <c:v>64.586424337807202</c:v>
                </c:pt>
                <c:pt idx="8524">
                  <c:v>64.729577235589048</c:v>
                </c:pt>
                <c:pt idx="8525">
                  <c:v>65.373259067186041</c:v>
                </c:pt>
                <c:pt idx="8526">
                  <c:v>66.640894890900569</c:v>
                </c:pt>
                <c:pt idx="8527">
                  <c:v>67.887597601164217</c:v>
                </c:pt>
                <c:pt idx="8528">
                  <c:v>71.999251608676019</c:v>
                </c:pt>
                <c:pt idx="8529">
                  <c:v>78.326857602668511</c:v>
                </c:pt>
                <c:pt idx="8530">
                  <c:v>78.061061107820194</c:v>
                </c:pt>
                <c:pt idx="8531">
                  <c:v>76.923780144995519</c:v>
                </c:pt>
                <c:pt idx="8532">
                  <c:v>72.576109812342864</c:v>
                </c:pt>
                <c:pt idx="8533">
                  <c:v>71.110246580510847</c:v>
                </c:pt>
                <c:pt idx="8534">
                  <c:v>73.084034711642275</c:v>
                </c:pt>
                <c:pt idx="8535">
                  <c:v>72.931316732212323</c:v>
                </c:pt>
                <c:pt idx="8536">
                  <c:v>73.492183524097939</c:v>
                </c:pt>
                <c:pt idx="8537">
                  <c:v>73.445150930067911</c:v>
                </c:pt>
                <c:pt idx="8538">
                  <c:v>72.535332645721482</c:v>
                </c:pt>
                <c:pt idx="8539">
                  <c:v>70.93532300998838</c:v>
                </c:pt>
                <c:pt idx="8540">
                  <c:v>68.669916657858295</c:v>
                </c:pt>
                <c:pt idx="8541">
                  <c:v>67.098412924221194</c:v>
                </c:pt>
                <c:pt idx="8542">
                  <c:v>66.373292177081325</c:v>
                </c:pt>
                <c:pt idx="8543">
                  <c:v>66.790475845146489</c:v>
                </c:pt>
                <c:pt idx="8544">
                  <c:v>65.875062019107858</c:v>
                </c:pt>
                <c:pt idx="8545">
                  <c:v>62.640585989789002</c:v>
                </c:pt>
                <c:pt idx="8546">
                  <c:v>61.006314671601729</c:v>
                </c:pt>
                <c:pt idx="8547">
                  <c:v>59.782747481159461</c:v>
                </c:pt>
                <c:pt idx="8548">
                  <c:v>60.084781735671591</c:v>
                </c:pt>
                <c:pt idx="8549">
                  <c:v>60.673041758337192</c:v>
                </c:pt>
                <c:pt idx="8550">
                  <c:v>60.852150843021079</c:v>
                </c:pt>
                <c:pt idx="8551">
                  <c:v>60.312539366229032</c:v>
                </c:pt>
                <c:pt idx="8552">
                  <c:v>60.977905133926264</c:v>
                </c:pt>
                <c:pt idx="8553">
                  <c:v>63.156960644770017</c:v>
                </c:pt>
                <c:pt idx="8554">
                  <c:v>63.519564827144734</c:v>
                </c:pt>
                <c:pt idx="8555">
                  <c:v>62.522986934826548</c:v>
                </c:pt>
                <c:pt idx="8556">
                  <c:v>60.13099315679279</c:v>
                </c:pt>
                <c:pt idx="8557">
                  <c:v>58.77273830365089</c:v>
                </c:pt>
                <c:pt idx="8558">
                  <c:v>59.280342908453783</c:v>
                </c:pt>
                <c:pt idx="8559">
                  <c:v>59.375804468958613</c:v>
                </c:pt>
                <c:pt idx="8560">
                  <c:v>59.789922171218201</c:v>
                </c:pt>
                <c:pt idx="8561">
                  <c:v>60.282385141311202</c:v>
                </c:pt>
                <c:pt idx="8562">
                  <c:v>61.470172537692243</c:v>
                </c:pt>
                <c:pt idx="8563">
                  <c:v>60.562686196156925</c:v>
                </c:pt>
                <c:pt idx="8564">
                  <c:v>60.036282698746376</c:v>
                </c:pt>
                <c:pt idx="8565">
                  <c:v>58.757156028266635</c:v>
                </c:pt>
                <c:pt idx="8566">
                  <c:v>59.364870452315429</c:v>
                </c:pt>
                <c:pt idx="8567">
                  <c:v>60.188734269651178</c:v>
                </c:pt>
                <c:pt idx="8568">
                  <c:v>59.57079290846292</c:v>
                </c:pt>
                <c:pt idx="8569">
                  <c:v>57.167848560605478</c:v>
                </c:pt>
                <c:pt idx="8570">
                  <c:v>56.341192518602774</c:v>
                </c:pt>
                <c:pt idx="8571">
                  <c:v>56.801005784190458</c:v>
                </c:pt>
                <c:pt idx="8572">
                  <c:v>57.118016808300702</c:v>
                </c:pt>
                <c:pt idx="8573">
                  <c:v>57.368982466600144</c:v>
                </c:pt>
                <c:pt idx="8574">
                  <c:v>57.585543680228739</c:v>
                </c:pt>
                <c:pt idx="8575">
                  <c:v>57.574625445018306</c:v>
                </c:pt>
                <c:pt idx="8576">
                  <c:v>56.580360169493723</c:v>
                </c:pt>
                <c:pt idx="8577">
                  <c:v>57.035704158172535</c:v>
                </c:pt>
                <c:pt idx="8578">
                  <c:v>58.471842060851735</c:v>
                </c:pt>
                <c:pt idx="8579">
                  <c:v>59.236388456468895</c:v>
                </c:pt>
                <c:pt idx="8580">
                  <c:v>58.707984313199454</c:v>
                </c:pt>
                <c:pt idx="8581">
                  <c:v>57.862075511128538</c:v>
                </c:pt>
                <c:pt idx="8582">
                  <c:v>56.981404333046953</c:v>
                </c:pt>
                <c:pt idx="8583">
                  <c:v>57.326890988357967</c:v>
                </c:pt>
                <c:pt idx="8584">
                  <c:v>57.803372502619368</c:v>
                </c:pt>
                <c:pt idx="8585">
                  <c:v>57.941590142420992</c:v>
                </c:pt>
                <c:pt idx="8586">
                  <c:v>59.418990093541083</c:v>
                </c:pt>
                <c:pt idx="8587">
                  <c:v>59.004743749825799</c:v>
                </c:pt>
                <c:pt idx="8588">
                  <c:v>58.987840164563956</c:v>
                </c:pt>
                <c:pt idx="8589">
                  <c:v>58.193581787797058</c:v>
                </c:pt>
                <c:pt idx="8590">
                  <c:v>59.067761838231121</c:v>
                </c:pt>
                <c:pt idx="8591">
                  <c:v>60.898050171990683</c:v>
                </c:pt>
                <c:pt idx="8592">
                  <c:v>59.899059539723758</c:v>
                </c:pt>
                <c:pt idx="8593">
                  <c:v>56.582406531303626</c:v>
                </c:pt>
                <c:pt idx="8594">
                  <c:v>55.186098543609027</c:v>
                </c:pt>
                <c:pt idx="8595">
                  <c:v>54.660222216560584</c:v>
                </c:pt>
                <c:pt idx="8596">
                  <c:v>55.418626228637699</c:v>
                </c:pt>
                <c:pt idx="8597">
                  <c:v>56.278063269231673</c:v>
                </c:pt>
                <c:pt idx="8598">
                  <c:v>56.184982142346264</c:v>
                </c:pt>
                <c:pt idx="8599">
                  <c:v>57.193642422016509</c:v>
                </c:pt>
                <c:pt idx="8600">
                  <c:v>58.440729731342266</c:v>
                </c:pt>
                <c:pt idx="8601">
                  <c:v>58.569469467694056</c:v>
                </c:pt>
                <c:pt idx="8602">
                  <c:v>58.504902539192599</c:v>
                </c:pt>
                <c:pt idx="8603">
                  <c:v>57.93460137285291</c:v>
                </c:pt>
                <c:pt idx="8604">
                  <c:v>57.366094186615832</c:v>
                </c:pt>
                <c:pt idx="8605">
                  <c:v>57.40623295625015</c:v>
                </c:pt>
                <c:pt idx="8606">
                  <c:v>57.64890493373283</c:v>
                </c:pt>
                <c:pt idx="8607">
                  <c:v>58.031335751416897</c:v>
                </c:pt>
                <c:pt idx="8608">
                  <c:v>59.656401556734437</c:v>
                </c:pt>
                <c:pt idx="8609">
                  <c:v>60.87132835465615</c:v>
                </c:pt>
                <c:pt idx="8610">
                  <c:v>63.124304743049699</c:v>
                </c:pt>
                <c:pt idx="8611">
                  <c:v>62.328237558320524</c:v>
                </c:pt>
                <c:pt idx="8612">
                  <c:v>62.032416004273244</c:v>
                </c:pt>
                <c:pt idx="8613">
                  <c:v>61.443216805037956</c:v>
                </c:pt>
                <c:pt idx="8614">
                  <c:v>61.33321920854231</c:v>
                </c:pt>
                <c:pt idx="8615">
                  <c:v>63.201840402068434</c:v>
                </c:pt>
                <c:pt idx="8616">
                  <c:v>61.402799635494731</c:v>
                </c:pt>
                <c:pt idx="8617">
                  <c:v>59.868255818389628</c:v>
                </c:pt>
                <c:pt idx="8618">
                  <c:v>58.711852646118935</c:v>
                </c:pt>
                <c:pt idx="8619">
                  <c:v>58.695150486001893</c:v>
                </c:pt>
                <c:pt idx="8620">
                  <c:v>59.19160124424787</c:v>
                </c:pt>
                <c:pt idx="8621">
                  <c:v>60.903182507468848</c:v>
                </c:pt>
                <c:pt idx="8622">
                  <c:v>62.457905037456072</c:v>
                </c:pt>
                <c:pt idx="8623">
                  <c:v>65.901569034000389</c:v>
                </c:pt>
                <c:pt idx="8624">
                  <c:v>69.876094612501944</c:v>
                </c:pt>
                <c:pt idx="8625">
                  <c:v>76.066055024690328</c:v>
                </c:pt>
                <c:pt idx="8626">
                  <c:v>76.667351163368835</c:v>
                </c:pt>
                <c:pt idx="8627">
                  <c:v>75.765352777448939</c:v>
                </c:pt>
                <c:pt idx="8628">
                  <c:v>72.234202209813787</c:v>
                </c:pt>
                <c:pt idx="8629">
                  <c:v>70.297499029456588</c:v>
                </c:pt>
                <c:pt idx="8630">
                  <c:v>73.185931974368387</c:v>
                </c:pt>
                <c:pt idx="8631">
                  <c:v>73.333770369739042</c:v>
                </c:pt>
                <c:pt idx="8632">
                  <c:v>74.321674638928357</c:v>
                </c:pt>
                <c:pt idx="8633">
                  <c:v>75.91313167551499</c:v>
                </c:pt>
                <c:pt idx="8634">
                  <c:v>76.185872395743942</c:v>
                </c:pt>
                <c:pt idx="8635">
                  <c:v>73.812409008780577</c:v>
                </c:pt>
                <c:pt idx="8636">
                  <c:v>71.094693838618866</c:v>
                </c:pt>
                <c:pt idx="8637">
                  <c:v>68.661069540993267</c:v>
                </c:pt>
                <c:pt idx="8638">
                  <c:v>68.609675595538533</c:v>
                </c:pt>
                <c:pt idx="8639">
                  <c:v>68.576331324146011</c:v>
                </c:pt>
                <c:pt idx="8640">
                  <c:v>68.958496535356915</c:v>
                </c:pt>
                <c:pt idx="8641">
                  <c:v>65.424267704459695</c:v>
                </c:pt>
                <c:pt idx="8642">
                  <c:v>64.650769408031806</c:v>
                </c:pt>
                <c:pt idx="8643">
                  <c:v>64.645212952735264</c:v>
                </c:pt>
                <c:pt idx="8644">
                  <c:v>64.968157630911236</c:v>
                </c:pt>
                <c:pt idx="8645">
                  <c:v>65.806561831884622</c:v>
                </c:pt>
                <c:pt idx="8646">
                  <c:v>67.815524619992644</c:v>
                </c:pt>
                <c:pt idx="8647">
                  <c:v>70.254827233293994</c:v>
                </c:pt>
                <c:pt idx="8648">
                  <c:v>73.813847582895846</c:v>
                </c:pt>
                <c:pt idx="8649">
                  <c:v>79.318978763018862</c:v>
                </c:pt>
                <c:pt idx="8650">
                  <c:v>78.536410346959343</c:v>
                </c:pt>
                <c:pt idx="8651">
                  <c:v>77.696478848156687</c:v>
                </c:pt>
                <c:pt idx="8652">
                  <c:v>73.28575994104348</c:v>
                </c:pt>
                <c:pt idx="8653">
                  <c:v>71.793811101908702</c:v>
                </c:pt>
                <c:pt idx="8654">
                  <c:v>74.721070754418051</c:v>
                </c:pt>
                <c:pt idx="8655">
                  <c:v>74.811663798978486</c:v>
                </c:pt>
                <c:pt idx="8656">
                  <c:v>75.433074712654729</c:v>
                </c:pt>
                <c:pt idx="8657">
                  <c:v>76.49062177288117</c:v>
                </c:pt>
                <c:pt idx="8658">
                  <c:v>75.924853725371378</c:v>
                </c:pt>
                <c:pt idx="8659">
                  <c:v>73.446852337819337</c:v>
                </c:pt>
                <c:pt idx="8660">
                  <c:v>71.205094159136479</c:v>
                </c:pt>
                <c:pt idx="8661">
                  <c:v>69.47958985792657</c:v>
                </c:pt>
                <c:pt idx="8662">
                  <c:v>69.604329632916262</c:v>
                </c:pt>
                <c:pt idx="8663">
                  <c:v>69.289173964065341</c:v>
                </c:pt>
                <c:pt idx="8664">
                  <c:v>69.54387709555894</c:v>
                </c:pt>
                <c:pt idx="8665">
                  <c:v>65.706777301272311</c:v>
                </c:pt>
                <c:pt idx="8666">
                  <c:v>65.044349844832738</c:v>
                </c:pt>
                <c:pt idx="8667">
                  <c:v>65.074684873877089</c:v>
                </c:pt>
                <c:pt idx="8668">
                  <c:v>65.115392524615501</c:v>
                </c:pt>
                <c:pt idx="8669">
                  <c:v>65.702824964017552</c:v>
                </c:pt>
                <c:pt idx="8670">
                  <c:v>67.171970475268097</c:v>
                </c:pt>
                <c:pt idx="8671">
                  <c:v>69.629496655373487</c:v>
                </c:pt>
                <c:pt idx="8672">
                  <c:v>72.859299116868669</c:v>
                </c:pt>
                <c:pt idx="8673">
                  <c:v>78.795410615214607</c:v>
                </c:pt>
                <c:pt idx="8674">
                  <c:v>78.599435369982587</c:v>
                </c:pt>
                <c:pt idx="8675">
                  <c:v>77.451242923729922</c:v>
                </c:pt>
                <c:pt idx="8676">
                  <c:v>73.45252568562168</c:v>
                </c:pt>
                <c:pt idx="8677">
                  <c:v>71.953362821537837</c:v>
                </c:pt>
                <c:pt idx="8678">
                  <c:v>75.041398799726039</c:v>
                </c:pt>
                <c:pt idx="8679">
                  <c:v>74.39476262997438</c:v>
                </c:pt>
                <c:pt idx="8680">
                  <c:v>75.196619197401958</c:v>
                </c:pt>
                <c:pt idx="8681">
                  <c:v>75.336599251410249</c:v>
                </c:pt>
                <c:pt idx="8682">
                  <c:v>74.70923905274654</c:v>
                </c:pt>
                <c:pt idx="8683">
                  <c:v>72.124978896492109</c:v>
                </c:pt>
                <c:pt idx="8684">
                  <c:v>69.430792600105875</c:v>
                </c:pt>
                <c:pt idx="8685">
                  <c:v>67.807601264945703</c:v>
                </c:pt>
                <c:pt idx="8686">
                  <c:v>66.716796220580633</c:v>
                </c:pt>
                <c:pt idx="8687">
                  <c:v>67.345121553407168</c:v>
                </c:pt>
                <c:pt idx="8688">
                  <c:v>66.202500849924817</c:v>
                </c:pt>
                <c:pt idx="8689">
                  <c:v>63.860134380749777</c:v>
                </c:pt>
                <c:pt idx="8690">
                  <c:v>63.602531285981115</c:v>
                </c:pt>
                <c:pt idx="8691">
                  <c:v>62.581559019971529</c:v>
                </c:pt>
                <c:pt idx="8692">
                  <c:v>63.365716912079087</c:v>
                </c:pt>
                <c:pt idx="8693">
                  <c:v>63.354274339952035</c:v>
                </c:pt>
                <c:pt idx="8694">
                  <c:v>64.316000518379823</c:v>
                </c:pt>
                <c:pt idx="8695">
                  <c:v>64.887310221610463</c:v>
                </c:pt>
                <c:pt idx="8696">
                  <c:v>68.939670728552571</c:v>
                </c:pt>
                <c:pt idx="8697">
                  <c:v>74.029916149751102</c:v>
                </c:pt>
                <c:pt idx="8698">
                  <c:v>73.761938028142694</c:v>
                </c:pt>
                <c:pt idx="8699">
                  <c:v>73.925417853764401</c:v>
                </c:pt>
                <c:pt idx="8700">
                  <c:v>69.900226249530704</c:v>
                </c:pt>
                <c:pt idx="8701">
                  <c:v>67.832399134406799</c:v>
                </c:pt>
                <c:pt idx="8702">
                  <c:v>69.842465748026086</c:v>
                </c:pt>
                <c:pt idx="8703">
                  <c:v>68.962153117470322</c:v>
                </c:pt>
                <c:pt idx="8704">
                  <c:v>69.588440472657226</c:v>
                </c:pt>
                <c:pt idx="8705">
                  <c:v>69.542425262332955</c:v>
                </c:pt>
                <c:pt idx="8706">
                  <c:v>68.733335928810405</c:v>
                </c:pt>
                <c:pt idx="8707">
                  <c:v>67.108016416480609</c:v>
                </c:pt>
                <c:pt idx="8708">
                  <c:v>65.344374175340931</c:v>
                </c:pt>
                <c:pt idx="8709">
                  <c:v>64.853157048501956</c:v>
                </c:pt>
                <c:pt idx="8710">
                  <c:v>63.981702729193728</c:v>
                </c:pt>
                <c:pt idx="8711">
                  <c:v>64.87523174956489</c:v>
                </c:pt>
                <c:pt idx="8712">
                  <c:v>64.821886821833289</c:v>
                </c:pt>
                <c:pt idx="8713">
                  <c:v>61.327316072856327</c:v>
                </c:pt>
                <c:pt idx="8714">
                  <c:v>59.140030476642409</c:v>
                </c:pt>
                <c:pt idx="8715">
                  <c:v>58.796787846521035</c:v>
                </c:pt>
                <c:pt idx="8716">
                  <c:v>59.572116221450109</c:v>
                </c:pt>
                <c:pt idx="8717">
                  <c:v>59.46271343334746</c:v>
                </c:pt>
                <c:pt idx="8718">
                  <c:v>59.910644440716986</c:v>
                </c:pt>
                <c:pt idx="8719">
                  <c:v>60.042831598377681</c:v>
                </c:pt>
                <c:pt idx="8720">
                  <c:v>60.671600344715579</c:v>
                </c:pt>
                <c:pt idx="8721">
                  <c:v>62.561746841800094</c:v>
                </c:pt>
                <c:pt idx="8722">
                  <c:v>63.512793539922711</c:v>
                </c:pt>
                <c:pt idx="8723">
                  <c:v>63.532977616653497</c:v>
                </c:pt>
                <c:pt idx="8724">
                  <c:v>60.847572468864485</c:v>
                </c:pt>
                <c:pt idx="8725">
                  <c:v>59.975196111038706</c:v>
                </c:pt>
                <c:pt idx="8726">
                  <c:v>60.781588942875239</c:v>
                </c:pt>
                <c:pt idx="8727">
                  <c:v>60.482192127105172</c:v>
                </c:pt>
                <c:pt idx="8728">
                  <c:v>60.476594181277399</c:v>
                </c:pt>
                <c:pt idx="8729">
                  <c:v>60.84312480493233</c:v>
                </c:pt>
                <c:pt idx="8730">
                  <c:v>62.237598612953278</c:v>
                </c:pt>
                <c:pt idx="8731">
                  <c:v>61.363949097660992</c:v>
                </c:pt>
                <c:pt idx="8732">
                  <c:v>60.715544315477501</c:v>
                </c:pt>
                <c:pt idx="8733">
                  <c:v>59.391115867964118</c:v>
                </c:pt>
                <c:pt idx="8734">
                  <c:v>59.614896623931905</c:v>
                </c:pt>
                <c:pt idx="8735">
                  <c:v>60.767834526712448</c:v>
                </c:pt>
                <c:pt idx="8736">
                  <c:v>60.438404698903355</c:v>
                </c:pt>
                <c:pt idx="8737">
                  <c:v>57.174849692279054</c:v>
                </c:pt>
                <c:pt idx="8738">
                  <c:v>55.502750276729657</c:v>
                </c:pt>
                <c:pt idx="8739">
                  <c:v>55.562596475944659</c:v>
                </c:pt>
                <c:pt idx="8740">
                  <c:v>55.31470772731835</c:v>
                </c:pt>
                <c:pt idx="8741">
                  <c:v>55.982952957479149</c:v>
                </c:pt>
                <c:pt idx="8742">
                  <c:v>56.46549011043281</c:v>
                </c:pt>
                <c:pt idx="8743">
                  <c:v>55.555204578298223</c:v>
                </c:pt>
                <c:pt idx="8744">
                  <c:v>54.922576437778496</c:v>
                </c:pt>
                <c:pt idx="8745">
                  <c:v>54.296342998867225</c:v>
                </c:pt>
                <c:pt idx="8746">
                  <c:v>53.48575759602425</c:v>
                </c:pt>
                <c:pt idx="8747">
                  <c:v>53.834567099026273</c:v>
                </c:pt>
                <c:pt idx="8748">
                  <c:v>52.434092092851834</c:v>
                </c:pt>
                <c:pt idx="8749">
                  <c:v>52.980236774714555</c:v>
                </c:pt>
                <c:pt idx="8750">
                  <c:v>52.69665766485997</c:v>
                </c:pt>
                <c:pt idx="8751">
                  <c:v>52.8460033178727</c:v>
                </c:pt>
                <c:pt idx="8752">
                  <c:v>53.519058892988433</c:v>
                </c:pt>
                <c:pt idx="8753">
                  <c:v>55.6767374768541</c:v>
                </c:pt>
                <c:pt idx="8754">
                  <c:v>58.941705717196676</c:v>
                </c:pt>
                <c:pt idx="8755">
                  <c:v>58.464520203351448</c:v>
                </c:pt>
                <c:pt idx="8756">
                  <c:v>58.358513416340486</c:v>
                </c:pt>
                <c:pt idx="8757">
                  <c:v>57.722482859323613</c:v>
                </c:pt>
                <c:pt idx="8758">
                  <c:v>58.62079365281167</c:v>
                </c:pt>
                <c:pt idx="8759">
                  <c:v>60.315541430515289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3-48AF-83F1-B10BE220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30047"/>
        <c:axId val="121931487"/>
      </c:lineChart>
      <c:lineChart>
        <c:grouping val="standard"/>
        <c:varyColors val="0"/>
        <c:ser>
          <c:idx val="1"/>
          <c:order val="1"/>
          <c:tx>
            <c:strRef>
              <c:f>Hourly!$C$1</c:f>
              <c:strCache>
                <c:ptCount val="1"/>
                <c:pt idx="0">
                  <c:v>H_demand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Hourly!$C$2:$C$8761</c:f>
              <c:numCache>
                <c:formatCode>_(* #,##0_);_(* \(#,##0\);_(* "-"_);_(@_)</c:formatCode>
                <c:ptCount val="8760"/>
                <c:pt idx="0">
                  <c:v>5.8222320828179459</c:v>
                </c:pt>
                <c:pt idx="1">
                  <c:v>6.7864088698127167</c:v>
                </c:pt>
                <c:pt idx="2">
                  <c:v>7.7024371631976107</c:v>
                </c:pt>
                <c:pt idx="3">
                  <c:v>8.3769064514541718</c:v>
                </c:pt>
                <c:pt idx="4">
                  <c:v>8.979895945463733</c:v>
                </c:pt>
                <c:pt idx="5">
                  <c:v>9.5874956655487402</c:v>
                </c:pt>
                <c:pt idx="6">
                  <c:v>18.97472629013518</c:v>
                </c:pt>
                <c:pt idx="7">
                  <c:v>19.216641203332863</c:v>
                </c:pt>
                <c:pt idx="8">
                  <c:v>18.319847689622087</c:v>
                </c:pt>
                <c:pt idx="9">
                  <c:v>16.897285998483813</c:v>
                </c:pt>
                <c:pt idx="10">
                  <c:v>15.631871436312457</c:v>
                </c:pt>
                <c:pt idx="11">
                  <c:v>14.524911583592822</c:v>
                </c:pt>
                <c:pt idx="12">
                  <c:v>12.58887473680867</c:v>
                </c:pt>
                <c:pt idx="13">
                  <c:v>13.021458691358466</c:v>
                </c:pt>
                <c:pt idx="14">
                  <c:v>12.847553110913923</c:v>
                </c:pt>
                <c:pt idx="15">
                  <c:v>12.879776984585602</c:v>
                </c:pt>
                <c:pt idx="16">
                  <c:v>13.299065077190429</c:v>
                </c:pt>
                <c:pt idx="17">
                  <c:v>13.721115631858471</c:v>
                </c:pt>
                <c:pt idx="18">
                  <c:v>12.581510397719764</c:v>
                </c:pt>
                <c:pt idx="19">
                  <c:v>12.018498659284218</c:v>
                </c:pt>
                <c:pt idx="20">
                  <c:v>12.841352867923419</c:v>
                </c:pt>
                <c:pt idx="21">
                  <c:v>3.1533521342264503</c:v>
                </c:pt>
                <c:pt idx="22">
                  <c:v>3.5980846719947106</c:v>
                </c:pt>
                <c:pt idx="23">
                  <c:v>4.2211632920259712</c:v>
                </c:pt>
                <c:pt idx="24">
                  <c:v>4.5207584512732479</c:v>
                </c:pt>
                <c:pt idx="25">
                  <c:v>4.7193267672676233</c:v>
                </c:pt>
                <c:pt idx="26">
                  <c:v>4.899626885020635</c:v>
                </c:pt>
                <c:pt idx="27">
                  <c:v>5.1389081500676479</c:v>
                </c:pt>
                <c:pt idx="28">
                  <c:v>5.3893852524688723</c:v>
                </c:pt>
                <c:pt idx="29">
                  <c:v>5.8006361918359115</c:v>
                </c:pt>
                <c:pt idx="30">
                  <c:v>14.952488374381081</c:v>
                </c:pt>
                <c:pt idx="31">
                  <c:v>15.275637634625204</c:v>
                </c:pt>
                <c:pt idx="32">
                  <c:v>14.136527976233362</c:v>
                </c:pt>
                <c:pt idx="33">
                  <c:v>12.295602790129408</c:v>
                </c:pt>
                <c:pt idx="34">
                  <c:v>10.681594045461834</c:v>
                </c:pt>
                <c:pt idx="35">
                  <c:v>9.2646752385979045</c:v>
                </c:pt>
                <c:pt idx="36">
                  <c:v>7.1107318871989458</c:v>
                </c:pt>
                <c:pt idx="37">
                  <c:v>7.4279539183841088</c:v>
                </c:pt>
                <c:pt idx="38">
                  <c:v>7.1529414630799026</c:v>
                </c:pt>
                <c:pt idx="39">
                  <c:v>7.1989867117510853</c:v>
                </c:pt>
                <c:pt idx="40">
                  <c:v>7.7602116342386678</c:v>
                </c:pt>
                <c:pt idx="41">
                  <c:v>8.3919158962524918</c:v>
                </c:pt>
                <c:pt idx="42">
                  <c:v>7.7689023988103472</c:v>
                </c:pt>
                <c:pt idx="43">
                  <c:v>7.7221328104253839</c:v>
                </c:pt>
                <c:pt idx="44">
                  <c:v>9.0058430034304688</c:v>
                </c:pt>
                <c:pt idx="45">
                  <c:v>0.59510520714358162</c:v>
                </c:pt>
                <c:pt idx="46">
                  <c:v>0.62179890871450294</c:v>
                </c:pt>
                <c:pt idx="47">
                  <c:v>1.455138450562637</c:v>
                </c:pt>
                <c:pt idx="48">
                  <c:v>2.5551520130485321</c:v>
                </c:pt>
                <c:pt idx="49">
                  <c:v>3.6228255307970567</c:v>
                </c:pt>
                <c:pt idx="50">
                  <c:v>4.6252259379845686</c:v>
                </c:pt>
                <c:pt idx="51">
                  <c:v>5.3135817238296568</c:v>
                </c:pt>
                <c:pt idx="52">
                  <c:v>5.9966439735020671</c:v>
                </c:pt>
                <c:pt idx="53">
                  <c:v>6.5897103831766213</c:v>
                </c:pt>
                <c:pt idx="54">
                  <c:v>16.040745401176782</c:v>
                </c:pt>
                <c:pt idx="55">
                  <c:v>16.353316176669885</c:v>
                </c:pt>
                <c:pt idx="56">
                  <c:v>15.396909850404965</c:v>
                </c:pt>
                <c:pt idx="57">
                  <c:v>13.884630819718618</c:v>
                </c:pt>
                <c:pt idx="58">
                  <c:v>12.572591107725339</c:v>
                </c:pt>
                <c:pt idx="59">
                  <c:v>11.385687909616072</c:v>
                </c:pt>
                <c:pt idx="60">
                  <c:v>9.4119052468370086</c:v>
                </c:pt>
                <c:pt idx="61">
                  <c:v>9.8061695671203424</c:v>
                </c:pt>
                <c:pt idx="62">
                  <c:v>9.5758507685827627</c:v>
                </c:pt>
                <c:pt idx="63">
                  <c:v>9.5463491622626844</c:v>
                </c:pt>
                <c:pt idx="64">
                  <c:v>9.9832081881710479</c:v>
                </c:pt>
                <c:pt idx="65">
                  <c:v>10.404706512825143</c:v>
                </c:pt>
                <c:pt idx="66">
                  <c:v>9.9175133313186112</c:v>
                </c:pt>
                <c:pt idx="67">
                  <c:v>9.9716576354687909</c:v>
                </c:pt>
                <c:pt idx="68">
                  <c:v>11.455361088739686</c:v>
                </c:pt>
                <c:pt idx="69">
                  <c:v>2.2654888835468521</c:v>
                </c:pt>
                <c:pt idx="70">
                  <c:v>3.267474581499286</c:v>
                </c:pt>
                <c:pt idx="71">
                  <c:v>4.4969274003642923</c:v>
                </c:pt>
                <c:pt idx="72">
                  <c:v>5.2920262661034903</c:v>
                </c:pt>
                <c:pt idx="73">
                  <c:v>6.0745248650253263</c:v>
                </c:pt>
                <c:pt idx="74">
                  <c:v>6.8575544635199774</c:v>
                </c:pt>
                <c:pt idx="75">
                  <c:v>7.4315056042060483</c:v>
                </c:pt>
                <c:pt idx="76">
                  <c:v>7.9087798759024954</c:v>
                </c:pt>
                <c:pt idx="77">
                  <c:v>8.5051231683855519</c:v>
                </c:pt>
                <c:pt idx="78">
                  <c:v>17.82877613589876</c:v>
                </c:pt>
                <c:pt idx="79">
                  <c:v>18.135505439002344</c:v>
                </c:pt>
                <c:pt idx="80">
                  <c:v>17.116643806513288</c:v>
                </c:pt>
                <c:pt idx="81">
                  <c:v>15.574562484438802</c:v>
                </c:pt>
                <c:pt idx="82">
                  <c:v>14.138121809856914</c:v>
                </c:pt>
                <c:pt idx="83">
                  <c:v>12.960409126591026</c:v>
                </c:pt>
                <c:pt idx="84">
                  <c:v>10.953164783858332</c:v>
                </c:pt>
                <c:pt idx="85">
                  <c:v>11.371133488036609</c:v>
                </c:pt>
                <c:pt idx="86">
                  <c:v>11.048467637780822</c:v>
                </c:pt>
                <c:pt idx="87">
                  <c:v>11.031341589564006</c:v>
                </c:pt>
                <c:pt idx="88">
                  <c:v>11.559070720265558</c:v>
                </c:pt>
                <c:pt idx="89">
                  <c:v>12.072307093084659</c:v>
                </c:pt>
                <c:pt idx="90">
                  <c:v>11.227139929350134</c:v>
                </c:pt>
                <c:pt idx="91">
                  <c:v>10.942786437760187</c:v>
                </c:pt>
                <c:pt idx="92">
                  <c:v>12.034176743706357</c:v>
                </c:pt>
                <c:pt idx="93">
                  <c:v>2.5585281302785607</c:v>
                </c:pt>
                <c:pt idx="94">
                  <c:v>3.2596677427663567</c:v>
                </c:pt>
                <c:pt idx="95">
                  <c:v>4.0852966984995343</c:v>
                </c:pt>
                <c:pt idx="96">
                  <c:v>4.4905379917579102</c:v>
                </c:pt>
                <c:pt idx="97">
                  <c:v>4.9506952799202848</c:v>
                </c:pt>
                <c:pt idx="98">
                  <c:v>5.344499806099126</c:v>
                </c:pt>
                <c:pt idx="99">
                  <c:v>5.718461741772181</c:v>
                </c:pt>
                <c:pt idx="100">
                  <c:v>6.0345743034995145</c:v>
                </c:pt>
                <c:pt idx="101">
                  <c:v>6.243619126564262</c:v>
                </c:pt>
                <c:pt idx="102">
                  <c:v>15.105590030861428</c:v>
                </c:pt>
                <c:pt idx="103">
                  <c:v>15.742049434602347</c:v>
                </c:pt>
                <c:pt idx="104">
                  <c:v>15.14570077487293</c:v>
                </c:pt>
                <c:pt idx="105">
                  <c:v>13.811906659221895</c:v>
                </c:pt>
                <c:pt idx="106">
                  <c:v>12.295913374785215</c:v>
                </c:pt>
                <c:pt idx="107">
                  <c:v>11.165518335393305</c:v>
                </c:pt>
                <c:pt idx="108">
                  <c:v>8.8731694443972575</c:v>
                </c:pt>
                <c:pt idx="109">
                  <c:v>9.0167834791302806</c:v>
                </c:pt>
                <c:pt idx="110">
                  <c:v>8.8172529947724971</c:v>
                </c:pt>
                <c:pt idx="111">
                  <c:v>8.7814248362644687</c:v>
                </c:pt>
                <c:pt idx="112">
                  <c:v>9.2893544337032417</c:v>
                </c:pt>
                <c:pt idx="113">
                  <c:v>9.7297343732210884</c:v>
                </c:pt>
                <c:pt idx="114">
                  <c:v>8.8418256798556882</c:v>
                </c:pt>
                <c:pt idx="115">
                  <c:v>8.4227306888476559</c:v>
                </c:pt>
                <c:pt idx="116">
                  <c:v>9.451294871482542</c:v>
                </c:pt>
                <c:pt idx="117">
                  <c:v>0.57428458507961599</c:v>
                </c:pt>
                <c:pt idx="118">
                  <c:v>0.77081966888221798</c:v>
                </c:pt>
                <c:pt idx="119">
                  <c:v>1.5096872065437617</c:v>
                </c:pt>
                <c:pt idx="120">
                  <c:v>2.2115428096954424</c:v>
                </c:pt>
                <c:pt idx="121">
                  <c:v>2.9009464013013266</c:v>
                </c:pt>
                <c:pt idx="122">
                  <c:v>3.5357890711677031</c:v>
                </c:pt>
                <c:pt idx="123">
                  <c:v>4.0065948568281229</c:v>
                </c:pt>
                <c:pt idx="124">
                  <c:v>4.519239162738093</c:v>
                </c:pt>
                <c:pt idx="125">
                  <c:v>4.798337523784868</c:v>
                </c:pt>
                <c:pt idx="126">
                  <c:v>13.724678887077989</c:v>
                </c:pt>
                <c:pt idx="127">
                  <c:v>14.325895877796643</c:v>
                </c:pt>
                <c:pt idx="128">
                  <c:v>13.707581583447212</c:v>
                </c:pt>
                <c:pt idx="129">
                  <c:v>12.424915975855253</c:v>
                </c:pt>
                <c:pt idx="130">
                  <c:v>11.076717005889979</c:v>
                </c:pt>
                <c:pt idx="131">
                  <c:v>9.8751244894093766</c:v>
                </c:pt>
                <c:pt idx="132">
                  <c:v>7.6428375898512764</c:v>
                </c:pt>
                <c:pt idx="133">
                  <c:v>8.0692230904927964</c:v>
                </c:pt>
                <c:pt idx="134">
                  <c:v>7.9540923165379063</c:v>
                </c:pt>
                <c:pt idx="135">
                  <c:v>7.8995207795778022</c:v>
                </c:pt>
                <c:pt idx="136">
                  <c:v>8.1384559168709281</c:v>
                </c:pt>
                <c:pt idx="137">
                  <c:v>8.669223982459215</c:v>
                </c:pt>
                <c:pt idx="138">
                  <c:v>7.9776343710486044</c:v>
                </c:pt>
                <c:pt idx="139">
                  <c:v>7.9942890557632307</c:v>
                </c:pt>
                <c:pt idx="140">
                  <c:v>9.1435440024892145</c:v>
                </c:pt>
                <c:pt idx="141">
                  <c:v>0.54520341305743092</c:v>
                </c:pt>
                <c:pt idx="142">
                  <c:v>0.87309815398531454</c:v>
                </c:pt>
                <c:pt idx="143">
                  <c:v>1.9023622255450308</c:v>
                </c:pt>
                <c:pt idx="144">
                  <c:v>2.7480649211937109</c:v>
                </c:pt>
                <c:pt idx="145">
                  <c:v>3.6354760111858688</c:v>
                </c:pt>
                <c:pt idx="146">
                  <c:v>4.4650408283079415</c:v>
                </c:pt>
                <c:pt idx="147">
                  <c:v>5.022343605702873</c:v>
                </c:pt>
                <c:pt idx="148">
                  <c:v>5.5884356664581398</c:v>
                </c:pt>
                <c:pt idx="149">
                  <c:v>6.1344489778679963</c:v>
                </c:pt>
                <c:pt idx="150">
                  <c:v>15.555388891373264</c:v>
                </c:pt>
                <c:pt idx="151">
                  <c:v>15.81184367494919</c:v>
                </c:pt>
                <c:pt idx="152">
                  <c:v>14.876523112718338</c:v>
                </c:pt>
                <c:pt idx="153">
                  <c:v>13.271408491623136</c:v>
                </c:pt>
                <c:pt idx="154">
                  <c:v>11.862958960964717</c:v>
                </c:pt>
                <c:pt idx="155">
                  <c:v>10.750943042905538</c:v>
                </c:pt>
                <c:pt idx="156">
                  <c:v>8.7569010527591864</c:v>
                </c:pt>
                <c:pt idx="157">
                  <c:v>9.1425012061583253</c:v>
                </c:pt>
                <c:pt idx="158">
                  <c:v>8.8366657284812167</c:v>
                </c:pt>
                <c:pt idx="159">
                  <c:v>8.8406187650584389</c:v>
                </c:pt>
                <c:pt idx="160">
                  <c:v>9.2927293582118562</c:v>
                </c:pt>
                <c:pt idx="161">
                  <c:v>9.8327193072167791</c:v>
                </c:pt>
                <c:pt idx="162">
                  <c:v>9.0587263625034176</c:v>
                </c:pt>
                <c:pt idx="163">
                  <c:v>8.8760496280639956</c:v>
                </c:pt>
                <c:pt idx="164">
                  <c:v>10.172059283546202</c:v>
                </c:pt>
                <c:pt idx="165">
                  <c:v>0.81588139947672222</c:v>
                </c:pt>
                <c:pt idx="166">
                  <c:v>1.5137461567824078</c:v>
                </c:pt>
                <c:pt idx="167">
                  <c:v>2.4965476464487164</c:v>
                </c:pt>
                <c:pt idx="168">
                  <c:v>3.174426448134843</c:v>
                </c:pt>
                <c:pt idx="169">
                  <c:v>3.7684293826624402</c:v>
                </c:pt>
                <c:pt idx="170">
                  <c:v>4.3108020312329796</c:v>
                </c:pt>
                <c:pt idx="171">
                  <c:v>4.8573228456038136</c:v>
                </c:pt>
                <c:pt idx="172">
                  <c:v>5.3042088418822049</c:v>
                </c:pt>
                <c:pt idx="173">
                  <c:v>5.7614772395115175</c:v>
                </c:pt>
                <c:pt idx="174">
                  <c:v>15.112638775864495</c:v>
                </c:pt>
                <c:pt idx="175">
                  <c:v>15.394761997685459</c:v>
                </c:pt>
                <c:pt idx="176">
                  <c:v>14.373491067943293</c:v>
                </c:pt>
                <c:pt idx="177">
                  <c:v>12.772300738839393</c:v>
                </c:pt>
                <c:pt idx="178">
                  <c:v>11.216737490279485</c:v>
                </c:pt>
                <c:pt idx="179">
                  <c:v>9.9299775086228124</c:v>
                </c:pt>
                <c:pt idx="180">
                  <c:v>7.814528167360792</c:v>
                </c:pt>
                <c:pt idx="181">
                  <c:v>8.1673005722370267</c:v>
                </c:pt>
                <c:pt idx="182">
                  <c:v>7.8544687100267288</c:v>
                </c:pt>
                <c:pt idx="183">
                  <c:v>7.8638817866857762</c:v>
                </c:pt>
                <c:pt idx="184">
                  <c:v>8.3006865437698742</c:v>
                </c:pt>
                <c:pt idx="185">
                  <c:v>8.8598207448936073</c:v>
                </c:pt>
                <c:pt idx="186">
                  <c:v>8.1682614286068684</c:v>
                </c:pt>
                <c:pt idx="187">
                  <c:v>8.021862270103691</c:v>
                </c:pt>
                <c:pt idx="188">
                  <c:v>9.2621430910393254</c:v>
                </c:pt>
                <c:pt idx="189">
                  <c:v>0.59641099854591273</c:v>
                </c:pt>
                <c:pt idx="190">
                  <c:v>0.62315443659973002</c:v>
                </c:pt>
                <c:pt idx="191">
                  <c:v>1.524787536713706</c:v>
                </c:pt>
                <c:pt idx="192">
                  <c:v>2.269778863923098</c:v>
                </c:pt>
                <c:pt idx="193">
                  <c:v>3.0361538969752515</c:v>
                </c:pt>
                <c:pt idx="194">
                  <c:v>3.8164254464757956</c:v>
                </c:pt>
                <c:pt idx="195">
                  <c:v>4.336116350490423</c:v>
                </c:pt>
                <c:pt idx="196">
                  <c:v>4.8872980815967555</c:v>
                </c:pt>
                <c:pt idx="197">
                  <c:v>5.4525266120494225</c:v>
                </c:pt>
                <c:pt idx="198">
                  <c:v>14.829559230015288</c:v>
                </c:pt>
                <c:pt idx="199">
                  <c:v>15.101367439244878</c:v>
                </c:pt>
                <c:pt idx="200">
                  <c:v>14.16344292762629</c:v>
                </c:pt>
                <c:pt idx="201">
                  <c:v>12.585073533667144</c:v>
                </c:pt>
                <c:pt idx="202">
                  <c:v>11.17362896026998</c:v>
                </c:pt>
                <c:pt idx="203">
                  <c:v>9.9391046899593025</c:v>
                </c:pt>
                <c:pt idx="204">
                  <c:v>7.8713003945989701</c:v>
                </c:pt>
                <c:pt idx="205">
                  <c:v>8.2871422379545994</c:v>
                </c:pt>
                <c:pt idx="206">
                  <c:v>7.965131072482099</c:v>
                </c:pt>
                <c:pt idx="207">
                  <c:v>8.0171869214390981</c:v>
                </c:pt>
                <c:pt idx="208">
                  <c:v>8.470898504544401</c:v>
                </c:pt>
                <c:pt idx="209">
                  <c:v>9.0146116527103821</c:v>
                </c:pt>
                <c:pt idx="210">
                  <c:v>8.1968273449788818</c:v>
                </c:pt>
                <c:pt idx="211">
                  <c:v>7.9290668744065407</c:v>
                </c:pt>
                <c:pt idx="212">
                  <c:v>9.1233326225227138</c:v>
                </c:pt>
                <c:pt idx="213">
                  <c:v>0.5855376730616223</c:v>
                </c:pt>
                <c:pt idx="214">
                  <c:v>0.52937611918660821</c:v>
                </c:pt>
                <c:pt idx="215">
                  <c:v>1.1006100019508787</c:v>
                </c:pt>
                <c:pt idx="216">
                  <c:v>1.6909034536136502</c:v>
                </c:pt>
                <c:pt idx="217">
                  <c:v>2.1813015968275158</c:v>
                </c:pt>
                <c:pt idx="218">
                  <c:v>2.7347580862116501</c:v>
                </c:pt>
                <c:pt idx="219">
                  <c:v>3.1910163680767742</c:v>
                </c:pt>
                <c:pt idx="220">
                  <c:v>3.5960634862891925</c:v>
                </c:pt>
                <c:pt idx="221">
                  <c:v>4.0606390916517769</c:v>
                </c:pt>
                <c:pt idx="222">
                  <c:v>13.435021959727788</c:v>
                </c:pt>
                <c:pt idx="223">
                  <c:v>13.760619042126642</c:v>
                </c:pt>
                <c:pt idx="224">
                  <c:v>12.656450873144934</c:v>
                </c:pt>
                <c:pt idx="225">
                  <c:v>10.946167802964444</c:v>
                </c:pt>
                <c:pt idx="226">
                  <c:v>9.4191963528312019</c:v>
                </c:pt>
                <c:pt idx="227">
                  <c:v>8.1521965446307014</c:v>
                </c:pt>
                <c:pt idx="228">
                  <c:v>6.0504168642044167</c:v>
                </c:pt>
                <c:pt idx="229">
                  <c:v>6.3916044852738469</c:v>
                </c:pt>
                <c:pt idx="230">
                  <c:v>6.1160772514080213</c:v>
                </c:pt>
                <c:pt idx="231">
                  <c:v>6.0456218855821593</c:v>
                </c:pt>
                <c:pt idx="232">
                  <c:v>6.4992424640436912</c:v>
                </c:pt>
                <c:pt idx="233">
                  <c:v>7.1086143296033013</c:v>
                </c:pt>
                <c:pt idx="234">
                  <c:v>6.3992580593052786</c:v>
                </c:pt>
                <c:pt idx="235">
                  <c:v>6.2911753147207135</c:v>
                </c:pt>
                <c:pt idx="236">
                  <c:v>7.6210002920553519</c:v>
                </c:pt>
                <c:pt idx="237">
                  <c:v>0.5736048531466702</c:v>
                </c:pt>
                <c:pt idx="238">
                  <c:v>0.41932812753079385</c:v>
                </c:pt>
                <c:pt idx="239">
                  <c:v>0.39938928440703758</c:v>
                </c:pt>
                <c:pt idx="240">
                  <c:v>0.5582961545459737</c:v>
                </c:pt>
                <c:pt idx="241">
                  <c:v>1.4143863802476708</c:v>
                </c:pt>
                <c:pt idx="242">
                  <c:v>2.2715285862351351</c:v>
                </c:pt>
                <c:pt idx="243">
                  <c:v>2.8832326992446022</c:v>
                </c:pt>
                <c:pt idx="244">
                  <c:v>3.4967077650072711</c:v>
                </c:pt>
                <c:pt idx="245">
                  <c:v>4.0397885322803706</c:v>
                </c:pt>
                <c:pt idx="246">
                  <c:v>13.559034095136063</c:v>
                </c:pt>
                <c:pt idx="247">
                  <c:v>13.857732089336901</c:v>
                </c:pt>
                <c:pt idx="248">
                  <c:v>12.902386927312619</c:v>
                </c:pt>
                <c:pt idx="249">
                  <c:v>11.507427791461541</c:v>
                </c:pt>
                <c:pt idx="250">
                  <c:v>10.182547717830701</c:v>
                </c:pt>
                <c:pt idx="251">
                  <c:v>8.9968720685989965</c:v>
                </c:pt>
                <c:pt idx="252">
                  <c:v>6.9970571875443506</c:v>
                </c:pt>
                <c:pt idx="253">
                  <c:v>7.4606485591973826</c:v>
                </c:pt>
                <c:pt idx="254">
                  <c:v>7.147373839526673</c:v>
                </c:pt>
                <c:pt idx="255">
                  <c:v>7.1158629747152258</c:v>
                </c:pt>
                <c:pt idx="256">
                  <c:v>7.5345219067748621</c:v>
                </c:pt>
                <c:pt idx="257">
                  <c:v>8.0022759954294482</c:v>
                </c:pt>
                <c:pt idx="258">
                  <c:v>7.3338798060606933</c:v>
                </c:pt>
                <c:pt idx="259">
                  <c:v>7.3236906255785739</c:v>
                </c:pt>
                <c:pt idx="260">
                  <c:v>8.6683594979794876</c:v>
                </c:pt>
                <c:pt idx="261">
                  <c:v>0.57913323616543089</c:v>
                </c:pt>
                <c:pt idx="262">
                  <c:v>0.4958221225956666</c:v>
                </c:pt>
                <c:pt idx="263">
                  <c:v>1.1424419622326611</c:v>
                </c:pt>
                <c:pt idx="264">
                  <c:v>1.9030736838675337</c:v>
                </c:pt>
                <c:pt idx="265">
                  <c:v>2.760779808538806</c:v>
                </c:pt>
                <c:pt idx="266">
                  <c:v>3.4745152747747143</c:v>
                </c:pt>
                <c:pt idx="267">
                  <c:v>4.0421702776688431</c:v>
                </c:pt>
                <c:pt idx="268">
                  <c:v>4.5848264361191298</c:v>
                </c:pt>
                <c:pt idx="269">
                  <c:v>4.9173481012222577</c:v>
                </c:pt>
                <c:pt idx="270">
                  <c:v>13.952962187253114</c:v>
                </c:pt>
                <c:pt idx="271">
                  <c:v>14.617784863998191</c:v>
                </c:pt>
                <c:pt idx="272">
                  <c:v>14.098519522983413</c:v>
                </c:pt>
                <c:pt idx="273">
                  <c:v>12.657682000186846</c:v>
                </c:pt>
                <c:pt idx="274">
                  <c:v>11.2730161693972</c:v>
                </c:pt>
                <c:pt idx="275">
                  <c:v>10.145254658883937</c:v>
                </c:pt>
                <c:pt idx="276">
                  <c:v>7.8990501317084574</c:v>
                </c:pt>
                <c:pt idx="277">
                  <c:v>8.2303858739112066</c:v>
                </c:pt>
                <c:pt idx="278">
                  <c:v>8.095149156562675</c:v>
                </c:pt>
                <c:pt idx="279">
                  <c:v>8.0064777144211607</c:v>
                </c:pt>
                <c:pt idx="280">
                  <c:v>8.4874355869277718</c:v>
                </c:pt>
                <c:pt idx="281">
                  <c:v>8.8829038402048131</c:v>
                </c:pt>
                <c:pt idx="282">
                  <c:v>8.0584641469919571</c:v>
                </c:pt>
                <c:pt idx="283">
                  <c:v>7.7863217372224733</c:v>
                </c:pt>
                <c:pt idx="284">
                  <c:v>8.8788971311640328</c:v>
                </c:pt>
                <c:pt idx="285">
                  <c:v>0.52267397902587509</c:v>
                </c:pt>
                <c:pt idx="286">
                  <c:v>0.58404736765679055</c:v>
                </c:pt>
                <c:pt idx="287">
                  <c:v>1.1675384905601931</c:v>
                </c:pt>
                <c:pt idx="288">
                  <c:v>1.8166706785803344</c:v>
                </c:pt>
                <c:pt idx="289">
                  <c:v>2.3890074708346805</c:v>
                </c:pt>
                <c:pt idx="290">
                  <c:v>2.8830756178345851</c:v>
                </c:pt>
                <c:pt idx="291">
                  <c:v>3.3111904452520022</c:v>
                </c:pt>
                <c:pt idx="292">
                  <c:v>3.7186354105919617</c:v>
                </c:pt>
                <c:pt idx="293">
                  <c:v>3.9678705321864203</c:v>
                </c:pt>
                <c:pt idx="294">
                  <c:v>12.916411542040576</c:v>
                </c:pt>
                <c:pt idx="295">
                  <c:v>13.477979849022784</c:v>
                </c:pt>
                <c:pt idx="296">
                  <c:v>12.875205164139734</c:v>
                </c:pt>
                <c:pt idx="297">
                  <c:v>11.594316711452164</c:v>
                </c:pt>
                <c:pt idx="298">
                  <c:v>10.141134283492553</c:v>
                </c:pt>
                <c:pt idx="299">
                  <c:v>8.9703488069179134</c:v>
                </c:pt>
                <c:pt idx="300">
                  <c:v>6.6700151231542133</c:v>
                </c:pt>
                <c:pt idx="301">
                  <c:v>6.9340241270680352</c:v>
                </c:pt>
                <c:pt idx="302">
                  <c:v>6.7687601710729686</c:v>
                </c:pt>
                <c:pt idx="303">
                  <c:v>6.7942960979688429</c:v>
                </c:pt>
                <c:pt idx="304">
                  <c:v>7.0975661511599499</c:v>
                </c:pt>
                <c:pt idx="305">
                  <c:v>7.5334401084538003</c:v>
                </c:pt>
                <c:pt idx="306">
                  <c:v>6.7385058382695169</c:v>
                </c:pt>
                <c:pt idx="307">
                  <c:v>6.6665875996312964</c:v>
                </c:pt>
                <c:pt idx="308">
                  <c:v>7.8573858680572632</c:v>
                </c:pt>
                <c:pt idx="309">
                  <c:v>0.49606018978958677</c:v>
                </c:pt>
                <c:pt idx="310">
                  <c:v>0.47979421298327274</c:v>
                </c:pt>
                <c:pt idx="311">
                  <c:v>0.47162132804886936</c:v>
                </c:pt>
                <c:pt idx="312">
                  <c:v>0.97079169870688353</c:v>
                </c:pt>
                <c:pt idx="313">
                  <c:v>1.8860828902588962</c:v>
                </c:pt>
                <c:pt idx="314">
                  <c:v>2.7799728429633688</c:v>
                </c:pt>
                <c:pt idx="315">
                  <c:v>3.3809057274414513</c:v>
                </c:pt>
                <c:pt idx="316">
                  <c:v>3.9847451547295116</c:v>
                </c:pt>
                <c:pt idx="317">
                  <c:v>4.6133690944235992</c:v>
                </c:pt>
                <c:pt idx="318">
                  <c:v>14.053169869439946</c:v>
                </c:pt>
                <c:pt idx="319">
                  <c:v>14.394829450372399</c:v>
                </c:pt>
                <c:pt idx="320">
                  <c:v>13.417569344388244</c:v>
                </c:pt>
                <c:pt idx="321">
                  <c:v>11.839150691034762</c:v>
                </c:pt>
                <c:pt idx="322">
                  <c:v>10.474675606131157</c:v>
                </c:pt>
                <c:pt idx="323">
                  <c:v>9.3684898296080839</c:v>
                </c:pt>
                <c:pt idx="324">
                  <c:v>7.2663332492154575</c:v>
                </c:pt>
                <c:pt idx="325">
                  <c:v>7.7327748672278025</c:v>
                </c:pt>
                <c:pt idx="326">
                  <c:v>7.3831207132122278</c:v>
                </c:pt>
                <c:pt idx="327">
                  <c:v>7.4118494360570271</c:v>
                </c:pt>
                <c:pt idx="328">
                  <c:v>7.9232171722392835</c:v>
                </c:pt>
                <c:pt idx="329">
                  <c:v>8.4101739563618469</c:v>
                </c:pt>
                <c:pt idx="330">
                  <c:v>7.6508352640101913</c:v>
                </c:pt>
                <c:pt idx="331">
                  <c:v>7.4044445444400875</c:v>
                </c:pt>
                <c:pt idx="332">
                  <c:v>8.575406901600191</c:v>
                </c:pt>
                <c:pt idx="333">
                  <c:v>0.57805597018572408</c:v>
                </c:pt>
                <c:pt idx="334">
                  <c:v>0.44615887279200223</c:v>
                </c:pt>
                <c:pt idx="335">
                  <c:v>0.63518696802476127</c:v>
                </c:pt>
                <c:pt idx="336">
                  <c:v>1.1300961028925829</c:v>
                </c:pt>
                <c:pt idx="337">
                  <c:v>1.6415572291614222</c:v>
                </c:pt>
                <c:pt idx="338">
                  <c:v>2.1647184753976472</c:v>
                </c:pt>
                <c:pt idx="339">
                  <c:v>2.58823345341587</c:v>
                </c:pt>
                <c:pt idx="340">
                  <c:v>2.9840190898607473</c:v>
                </c:pt>
                <c:pt idx="341">
                  <c:v>3.4512072322051219</c:v>
                </c:pt>
                <c:pt idx="342">
                  <c:v>12.847241572080996</c:v>
                </c:pt>
                <c:pt idx="343">
                  <c:v>13.097719032298643</c:v>
                </c:pt>
                <c:pt idx="344">
                  <c:v>12.025508998657935</c:v>
                </c:pt>
                <c:pt idx="345">
                  <c:v>10.346364783480347</c:v>
                </c:pt>
                <c:pt idx="346">
                  <c:v>8.7653857150707868</c:v>
                </c:pt>
                <c:pt idx="347">
                  <c:v>7.4152225714835351</c:v>
                </c:pt>
                <c:pt idx="348">
                  <c:v>5.1913114387720789</c:v>
                </c:pt>
                <c:pt idx="349">
                  <c:v>5.5578749235238476</c:v>
                </c:pt>
                <c:pt idx="350">
                  <c:v>5.2122600398435992</c:v>
                </c:pt>
                <c:pt idx="351">
                  <c:v>5.1085677027782177</c:v>
                </c:pt>
                <c:pt idx="352">
                  <c:v>5.5767987607256222</c:v>
                </c:pt>
                <c:pt idx="353">
                  <c:v>6.285236396991805</c:v>
                </c:pt>
                <c:pt idx="354">
                  <c:v>5.6112334628074949</c:v>
                </c:pt>
                <c:pt idx="355">
                  <c:v>5.6024718505839139</c:v>
                </c:pt>
                <c:pt idx="356">
                  <c:v>6.9799579755592971</c:v>
                </c:pt>
                <c:pt idx="357">
                  <c:v>0.57323737567950017</c:v>
                </c:pt>
                <c:pt idx="358">
                  <c:v>0.41686611199125301</c:v>
                </c:pt>
                <c:pt idx="359">
                  <c:v>0.37567881763289085</c:v>
                </c:pt>
                <c:pt idx="360">
                  <c:v>0.38867494868702535</c:v>
                </c:pt>
                <c:pt idx="361">
                  <c:v>1.0745212486803437</c:v>
                </c:pt>
                <c:pt idx="362">
                  <c:v>2.1268638832099005</c:v>
                </c:pt>
                <c:pt idx="363">
                  <c:v>2.8814869129132381</c:v>
                </c:pt>
                <c:pt idx="364">
                  <c:v>3.5633249533279407</c:v>
                </c:pt>
                <c:pt idx="365">
                  <c:v>4.177785326249408</c:v>
                </c:pt>
                <c:pt idx="366">
                  <c:v>13.722348905798926</c:v>
                </c:pt>
                <c:pt idx="367">
                  <c:v>14.009839851064269</c:v>
                </c:pt>
                <c:pt idx="368">
                  <c:v>13.09051022408179</c:v>
                </c:pt>
                <c:pt idx="369">
                  <c:v>11.495202993344822</c:v>
                </c:pt>
                <c:pt idx="370">
                  <c:v>10.136837146787844</c:v>
                </c:pt>
                <c:pt idx="371">
                  <c:v>9.0194928650907489</c:v>
                </c:pt>
                <c:pt idx="372">
                  <c:v>6.984874373221353</c:v>
                </c:pt>
                <c:pt idx="373">
                  <c:v>7.3799762224804804</c:v>
                </c:pt>
                <c:pt idx="374">
                  <c:v>7.1149797645093207</c:v>
                </c:pt>
                <c:pt idx="375">
                  <c:v>7.0901453963482393</c:v>
                </c:pt>
                <c:pt idx="376">
                  <c:v>7.5288478924716564</c:v>
                </c:pt>
                <c:pt idx="377">
                  <c:v>8.1484160948418456</c:v>
                </c:pt>
                <c:pt idx="378">
                  <c:v>7.4647270700672061</c:v>
                </c:pt>
                <c:pt idx="379">
                  <c:v>7.4515257909301322</c:v>
                </c:pt>
                <c:pt idx="380">
                  <c:v>8.8283142931513847</c:v>
                </c:pt>
                <c:pt idx="381">
                  <c:v>0.58197239021558367</c:v>
                </c:pt>
                <c:pt idx="382">
                  <c:v>0.53516952490321201</c:v>
                </c:pt>
                <c:pt idx="383">
                  <c:v>1.354237200874475</c:v>
                </c:pt>
                <c:pt idx="384">
                  <c:v>2.0067240371392092</c:v>
                </c:pt>
                <c:pt idx="385">
                  <c:v>2.6600192999773107</c:v>
                </c:pt>
                <c:pt idx="386">
                  <c:v>3.2604597097842003</c:v>
                </c:pt>
                <c:pt idx="387">
                  <c:v>3.730810830042214</c:v>
                </c:pt>
                <c:pt idx="388">
                  <c:v>4.2407793847355357</c:v>
                </c:pt>
                <c:pt idx="389">
                  <c:v>4.7024829169369733</c:v>
                </c:pt>
                <c:pt idx="390">
                  <c:v>14.088099431635969</c:v>
                </c:pt>
                <c:pt idx="391">
                  <c:v>14.296713682270827</c:v>
                </c:pt>
                <c:pt idx="392">
                  <c:v>13.200381812240828</c:v>
                </c:pt>
                <c:pt idx="393">
                  <c:v>11.468920661389053</c:v>
                </c:pt>
                <c:pt idx="394">
                  <c:v>9.9110622590152069</c:v>
                </c:pt>
                <c:pt idx="395">
                  <c:v>8.6548945081381259</c:v>
                </c:pt>
                <c:pt idx="396">
                  <c:v>6.484487188178373</c:v>
                </c:pt>
                <c:pt idx="397">
                  <c:v>6.8068441235883386</c:v>
                </c:pt>
                <c:pt idx="398">
                  <c:v>6.5044825662970789</c:v>
                </c:pt>
                <c:pt idx="399">
                  <c:v>6.451388691894838</c:v>
                </c:pt>
                <c:pt idx="400">
                  <c:v>6.9103328631086294</c:v>
                </c:pt>
                <c:pt idx="401">
                  <c:v>7.503942557386523</c:v>
                </c:pt>
                <c:pt idx="402">
                  <c:v>7.1201579645213791</c:v>
                </c:pt>
                <c:pt idx="403">
                  <c:v>7.3024050807080556</c:v>
                </c:pt>
                <c:pt idx="404">
                  <c:v>8.9108137597999786</c:v>
                </c:pt>
                <c:pt idx="405">
                  <c:v>0.58658237774677213</c:v>
                </c:pt>
                <c:pt idx="406">
                  <c:v>0.74749480894071163</c:v>
                </c:pt>
                <c:pt idx="407">
                  <c:v>2.0713453254483283</c:v>
                </c:pt>
                <c:pt idx="408">
                  <c:v>3.216248151012477</c:v>
                </c:pt>
                <c:pt idx="409">
                  <c:v>4.4690589874742823</c:v>
                </c:pt>
                <c:pt idx="410">
                  <c:v>5.5695913837745836</c:v>
                </c:pt>
                <c:pt idx="411">
                  <c:v>6.3593589040723417</c:v>
                </c:pt>
                <c:pt idx="412">
                  <c:v>7.112130949415727</c:v>
                </c:pt>
                <c:pt idx="413">
                  <c:v>7.7497644681150275</c:v>
                </c:pt>
                <c:pt idx="414">
                  <c:v>17.224400580335825</c:v>
                </c:pt>
                <c:pt idx="415">
                  <c:v>17.467236751552587</c:v>
                </c:pt>
                <c:pt idx="416">
                  <c:v>16.517556896965097</c:v>
                </c:pt>
                <c:pt idx="417">
                  <c:v>15.024644680213221</c:v>
                </c:pt>
                <c:pt idx="418">
                  <c:v>13.659455513000006</c:v>
                </c:pt>
                <c:pt idx="419">
                  <c:v>12.523040808639553</c:v>
                </c:pt>
                <c:pt idx="420">
                  <c:v>10.58373781353961</c:v>
                </c:pt>
                <c:pt idx="421">
                  <c:v>11.018158081975976</c:v>
                </c:pt>
                <c:pt idx="422">
                  <c:v>10.760968701282014</c:v>
                </c:pt>
                <c:pt idx="423">
                  <c:v>10.685820334514643</c:v>
                </c:pt>
                <c:pt idx="424">
                  <c:v>11.041647179655964</c:v>
                </c:pt>
                <c:pt idx="425">
                  <c:v>11.596993774662366</c:v>
                </c:pt>
                <c:pt idx="426">
                  <c:v>11.005241624712191</c:v>
                </c:pt>
                <c:pt idx="427">
                  <c:v>11.028770320743071</c:v>
                </c:pt>
                <c:pt idx="428">
                  <c:v>12.384681546633267</c:v>
                </c:pt>
                <c:pt idx="429">
                  <c:v>3.2248085511337901</c:v>
                </c:pt>
                <c:pt idx="430">
                  <c:v>4.1453450929133933</c:v>
                </c:pt>
                <c:pt idx="431">
                  <c:v>5.3153642459805344</c:v>
                </c:pt>
                <c:pt idx="432">
                  <c:v>5.859128323350804</c:v>
                </c:pt>
                <c:pt idx="433">
                  <c:v>6.5282253558215029</c:v>
                </c:pt>
                <c:pt idx="434">
                  <c:v>7.1017859995171335</c:v>
                </c:pt>
                <c:pt idx="435">
                  <c:v>7.518972278448854</c:v>
                </c:pt>
                <c:pt idx="436">
                  <c:v>7.9644974988678152</c:v>
                </c:pt>
                <c:pt idx="437">
                  <c:v>8.1778959936322089</c:v>
                </c:pt>
                <c:pt idx="438">
                  <c:v>17.071153173298875</c:v>
                </c:pt>
                <c:pt idx="439">
                  <c:v>17.631414019068774</c:v>
                </c:pt>
                <c:pt idx="440">
                  <c:v>16.860901793253191</c:v>
                </c:pt>
                <c:pt idx="441">
                  <c:v>15.284131003803127</c:v>
                </c:pt>
                <c:pt idx="442">
                  <c:v>13.657795602610205</c:v>
                </c:pt>
                <c:pt idx="443">
                  <c:v>12.369292816425808</c:v>
                </c:pt>
                <c:pt idx="444">
                  <c:v>10.110190796256989</c:v>
                </c:pt>
                <c:pt idx="445">
                  <c:v>10.408437822491782</c:v>
                </c:pt>
                <c:pt idx="446">
                  <c:v>10.120114357680558</c:v>
                </c:pt>
                <c:pt idx="447">
                  <c:v>9.9873106727412466</c:v>
                </c:pt>
                <c:pt idx="448">
                  <c:v>10.556998788555019</c:v>
                </c:pt>
                <c:pt idx="449">
                  <c:v>11.141841145546566</c:v>
                </c:pt>
                <c:pt idx="450">
                  <c:v>10.435330827810732</c:v>
                </c:pt>
                <c:pt idx="451">
                  <c:v>10.127921554229921</c:v>
                </c:pt>
                <c:pt idx="452">
                  <c:v>11.273840578437472</c:v>
                </c:pt>
                <c:pt idx="453">
                  <c:v>2.1059744411204364</c:v>
                </c:pt>
                <c:pt idx="454">
                  <c:v>3.0047578912358328</c:v>
                </c:pt>
                <c:pt idx="455">
                  <c:v>3.9483974467742287</c:v>
                </c:pt>
                <c:pt idx="456">
                  <c:v>4.7060471263337433</c:v>
                </c:pt>
                <c:pt idx="457">
                  <c:v>5.485145992141585</c:v>
                </c:pt>
                <c:pt idx="458">
                  <c:v>6.1558572537718677</c:v>
                </c:pt>
                <c:pt idx="459">
                  <c:v>6.6679215392589732</c:v>
                </c:pt>
                <c:pt idx="460">
                  <c:v>7.2339608817278105</c:v>
                </c:pt>
                <c:pt idx="461">
                  <c:v>7.4740196818635996</c:v>
                </c:pt>
                <c:pt idx="462">
                  <c:v>16.445826034860886</c:v>
                </c:pt>
                <c:pt idx="463">
                  <c:v>16.945026700642778</c:v>
                </c:pt>
                <c:pt idx="464">
                  <c:v>16.258575452348953</c:v>
                </c:pt>
                <c:pt idx="465">
                  <c:v>14.929591224338072</c:v>
                </c:pt>
                <c:pt idx="466">
                  <c:v>13.536968868278228</c:v>
                </c:pt>
                <c:pt idx="467">
                  <c:v>12.297598332324545</c:v>
                </c:pt>
                <c:pt idx="468">
                  <c:v>9.9820866722269486</c:v>
                </c:pt>
                <c:pt idx="469">
                  <c:v>10.26685499232414</c:v>
                </c:pt>
                <c:pt idx="470">
                  <c:v>10.056921472534979</c:v>
                </c:pt>
                <c:pt idx="471">
                  <c:v>10.05369802364574</c:v>
                </c:pt>
                <c:pt idx="472">
                  <c:v>10.286322829762128</c:v>
                </c:pt>
                <c:pt idx="473">
                  <c:v>10.850772870948914</c:v>
                </c:pt>
                <c:pt idx="474">
                  <c:v>10.196157146235119</c:v>
                </c:pt>
                <c:pt idx="475">
                  <c:v>10.158147142447334</c:v>
                </c:pt>
                <c:pt idx="476">
                  <c:v>11.359301095264582</c:v>
                </c:pt>
                <c:pt idx="477">
                  <c:v>2.2262623039183977</c:v>
                </c:pt>
                <c:pt idx="478">
                  <c:v>3.307605601774799</c:v>
                </c:pt>
                <c:pt idx="479">
                  <c:v>4.3493932481650308</c:v>
                </c:pt>
                <c:pt idx="480">
                  <c:v>5.1632945320662085</c:v>
                </c:pt>
                <c:pt idx="481">
                  <c:v>5.9511941313599692</c:v>
                </c:pt>
                <c:pt idx="482">
                  <c:v>6.6454584205379348</c:v>
                </c:pt>
                <c:pt idx="483">
                  <c:v>7.2353414567626997</c:v>
                </c:pt>
                <c:pt idx="484">
                  <c:v>7.7337054284737823</c:v>
                </c:pt>
                <c:pt idx="485">
                  <c:v>8.2639207869595488</c:v>
                </c:pt>
                <c:pt idx="486">
                  <c:v>17.571834602714297</c:v>
                </c:pt>
                <c:pt idx="487">
                  <c:v>17.812017326604707</c:v>
                </c:pt>
                <c:pt idx="488">
                  <c:v>16.833447851054107</c:v>
                </c:pt>
                <c:pt idx="489">
                  <c:v>15.27363398192446</c:v>
                </c:pt>
                <c:pt idx="490">
                  <c:v>14.025407250939326</c:v>
                </c:pt>
                <c:pt idx="491">
                  <c:v>12.72437802739277</c:v>
                </c:pt>
                <c:pt idx="492">
                  <c:v>10.63575489905071</c:v>
                </c:pt>
                <c:pt idx="493">
                  <c:v>10.920685906348554</c:v>
                </c:pt>
                <c:pt idx="494">
                  <c:v>10.606354554778557</c:v>
                </c:pt>
                <c:pt idx="495">
                  <c:v>10.539233083844701</c:v>
                </c:pt>
                <c:pt idx="496">
                  <c:v>10.978272165950715</c:v>
                </c:pt>
                <c:pt idx="497">
                  <c:v>11.485351710838836</c:v>
                </c:pt>
                <c:pt idx="498">
                  <c:v>10.923451946576124</c:v>
                </c:pt>
                <c:pt idx="499">
                  <c:v>10.930836204112625</c:v>
                </c:pt>
                <c:pt idx="500">
                  <c:v>12.30603600141251</c:v>
                </c:pt>
                <c:pt idx="501">
                  <c:v>3.1253354660648749</c:v>
                </c:pt>
                <c:pt idx="502">
                  <c:v>4.0089696844324152</c:v>
                </c:pt>
                <c:pt idx="503">
                  <c:v>5.1445949264899795</c:v>
                </c:pt>
                <c:pt idx="504">
                  <c:v>5.9459337528425822</c:v>
                </c:pt>
                <c:pt idx="505">
                  <c:v>6.8739844395204894</c:v>
                </c:pt>
                <c:pt idx="506">
                  <c:v>7.7300701328808321</c:v>
                </c:pt>
                <c:pt idx="507">
                  <c:v>8.3360602754197757</c:v>
                </c:pt>
                <c:pt idx="508">
                  <c:v>8.9548464103598384</c:v>
                </c:pt>
                <c:pt idx="509">
                  <c:v>9.5908048711075296</c:v>
                </c:pt>
                <c:pt idx="510">
                  <c:v>18.995799411322036</c:v>
                </c:pt>
                <c:pt idx="511">
                  <c:v>19.353952421034151</c:v>
                </c:pt>
                <c:pt idx="512">
                  <c:v>18.503536209635669</c:v>
                </c:pt>
                <c:pt idx="513">
                  <c:v>17.130514440906904</c:v>
                </c:pt>
                <c:pt idx="514">
                  <c:v>15.897517927453526</c:v>
                </c:pt>
                <c:pt idx="515">
                  <c:v>14.939831811112944</c:v>
                </c:pt>
                <c:pt idx="516">
                  <c:v>13.125383012738459</c:v>
                </c:pt>
                <c:pt idx="517">
                  <c:v>13.505309390378789</c:v>
                </c:pt>
                <c:pt idx="518">
                  <c:v>13.323841121274445</c:v>
                </c:pt>
                <c:pt idx="519">
                  <c:v>13.355100918228574</c:v>
                </c:pt>
                <c:pt idx="520">
                  <c:v>13.692429369895821</c:v>
                </c:pt>
                <c:pt idx="521">
                  <c:v>14.147735979346097</c:v>
                </c:pt>
                <c:pt idx="522">
                  <c:v>13.338212937205675</c:v>
                </c:pt>
                <c:pt idx="523">
                  <c:v>13.068748664095676</c:v>
                </c:pt>
                <c:pt idx="524">
                  <c:v>14.212818015936827</c:v>
                </c:pt>
                <c:pt idx="525">
                  <c:v>4.8708225436382753</c:v>
                </c:pt>
                <c:pt idx="526">
                  <c:v>5.5389502514170701</c:v>
                </c:pt>
                <c:pt idx="527">
                  <c:v>6.4606164196463967</c:v>
                </c:pt>
                <c:pt idx="528">
                  <c:v>6.7014034954765922</c:v>
                </c:pt>
                <c:pt idx="529">
                  <c:v>6.9341860986358448</c:v>
                </c:pt>
                <c:pt idx="530">
                  <c:v>7.088673220308876</c:v>
                </c:pt>
                <c:pt idx="531">
                  <c:v>7.3322092804504422</c:v>
                </c:pt>
                <c:pt idx="532">
                  <c:v>7.5843544037469641</c:v>
                </c:pt>
                <c:pt idx="533">
                  <c:v>7.9545071450451497</c:v>
                </c:pt>
                <c:pt idx="534">
                  <c:v>17.124389220093477</c:v>
                </c:pt>
                <c:pt idx="535">
                  <c:v>17.395459134768895</c:v>
                </c:pt>
                <c:pt idx="536">
                  <c:v>16.002414078240367</c:v>
                </c:pt>
                <c:pt idx="537">
                  <c:v>13.97384506937493</c:v>
                </c:pt>
                <c:pt idx="538">
                  <c:v>12.128067057660106</c:v>
                </c:pt>
                <c:pt idx="539">
                  <c:v>10.559607866644701</c:v>
                </c:pt>
                <c:pt idx="540">
                  <c:v>8.2919527219552176</c:v>
                </c:pt>
                <c:pt idx="541">
                  <c:v>8.4726360610980418</c:v>
                </c:pt>
                <c:pt idx="542">
                  <c:v>8.1275521769906103</c:v>
                </c:pt>
                <c:pt idx="543">
                  <c:v>8.0868157313261477</c:v>
                </c:pt>
                <c:pt idx="544">
                  <c:v>8.722787431281521</c:v>
                </c:pt>
                <c:pt idx="545">
                  <c:v>9.6532651867616082</c:v>
                </c:pt>
                <c:pt idx="546">
                  <c:v>8.9455412749886243</c:v>
                </c:pt>
                <c:pt idx="547">
                  <c:v>8.8576159993627268</c:v>
                </c:pt>
                <c:pt idx="548">
                  <c:v>10.091355936072587</c:v>
                </c:pt>
                <c:pt idx="549">
                  <c:v>0.81826851211156126</c:v>
                </c:pt>
                <c:pt idx="550">
                  <c:v>1.4554236302523491</c:v>
                </c:pt>
                <c:pt idx="551">
                  <c:v>2.4895751163437851</c:v>
                </c:pt>
                <c:pt idx="552">
                  <c:v>3.4184784795594401</c:v>
                </c:pt>
                <c:pt idx="553">
                  <c:v>4.3860293561578381</c:v>
                </c:pt>
                <c:pt idx="554">
                  <c:v>5.3171405659800692</c:v>
                </c:pt>
                <c:pt idx="555">
                  <c:v>6.0138835687973611</c:v>
                </c:pt>
                <c:pt idx="556">
                  <c:v>6.58938202697178</c:v>
                </c:pt>
                <c:pt idx="557">
                  <c:v>7.1863231114267494</c:v>
                </c:pt>
                <c:pt idx="558">
                  <c:v>16.580175486750708</c:v>
                </c:pt>
                <c:pt idx="559">
                  <c:v>16.887757943480601</c:v>
                </c:pt>
                <c:pt idx="560">
                  <c:v>15.738246442378809</c:v>
                </c:pt>
                <c:pt idx="561">
                  <c:v>14.055860768218533</c:v>
                </c:pt>
                <c:pt idx="562">
                  <c:v>12.538976401614624</c:v>
                </c:pt>
                <c:pt idx="563">
                  <c:v>11.261277166711757</c:v>
                </c:pt>
                <c:pt idx="564">
                  <c:v>9.1219348722994997</c:v>
                </c:pt>
                <c:pt idx="565">
                  <c:v>9.4336736053352936</c:v>
                </c:pt>
                <c:pt idx="566">
                  <c:v>9.0883137254930251</c:v>
                </c:pt>
                <c:pt idx="567">
                  <c:v>9.0112110846914</c:v>
                </c:pt>
                <c:pt idx="568">
                  <c:v>9.5295410935744176</c:v>
                </c:pt>
                <c:pt idx="569">
                  <c:v>10.277882059598493</c:v>
                </c:pt>
                <c:pt idx="570">
                  <c:v>9.6289829293423388</c:v>
                </c:pt>
                <c:pt idx="571">
                  <c:v>9.4735660813283076</c:v>
                </c:pt>
                <c:pt idx="572">
                  <c:v>10.704491434049128</c:v>
                </c:pt>
                <c:pt idx="573">
                  <c:v>1.3105648714533131</c:v>
                </c:pt>
                <c:pt idx="574">
                  <c:v>2.0957542498815944</c:v>
                </c:pt>
                <c:pt idx="575">
                  <c:v>3.1067569217119839</c:v>
                </c:pt>
                <c:pt idx="576">
                  <c:v>3.7010669820032827</c:v>
                </c:pt>
                <c:pt idx="577">
                  <c:v>4.2911767545685393</c:v>
                </c:pt>
                <c:pt idx="578">
                  <c:v>4.7930618784333898</c:v>
                </c:pt>
                <c:pt idx="579">
                  <c:v>5.2944613261391096</c:v>
                </c:pt>
                <c:pt idx="580">
                  <c:v>5.6721654252436817</c:v>
                </c:pt>
                <c:pt idx="581">
                  <c:v>6.1809962429816707</c:v>
                </c:pt>
                <c:pt idx="582">
                  <c:v>15.435911602047069</c:v>
                </c:pt>
                <c:pt idx="583">
                  <c:v>15.727425954453091</c:v>
                </c:pt>
                <c:pt idx="584">
                  <c:v>14.589280014962375</c:v>
                </c:pt>
                <c:pt idx="585">
                  <c:v>12.798698049139324</c:v>
                </c:pt>
                <c:pt idx="586">
                  <c:v>11.186168279023152</c:v>
                </c:pt>
                <c:pt idx="587">
                  <c:v>9.8044108993977126</c:v>
                </c:pt>
                <c:pt idx="588">
                  <c:v>7.5647499997072529</c:v>
                </c:pt>
                <c:pt idx="589">
                  <c:v>7.8223977432400122</c:v>
                </c:pt>
                <c:pt idx="590">
                  <c:v>7.4877915589243784</c:v>
                </c:pt>
                <c:pt idx="591">
                  <c:v>7.4482132457513854</c:v>
                </c:pt>
                <c:pt idx="592">
                  <c:v>7.977846436915736</c:v>
                </c:pt>
                <c:pt idx="593">
                  <c:v>8.7471884837534759</c:v>
                </c:pt>
                <c:pt idx="594">
                  <c:v>7.8545661553661237</c:v>
                </c:pt>
                <c:pt idx="595">
                  <c:v>7.6374419567257181</c:v>
                </c:pt>
                <c:pt idx="596">
                  <c:v>8.751662143227211</c:v>
                </c:pt>
                <c:pt idx="597">
                  <c:v>0.58097432093765999</c:v>
                </c:pt>
                <c:pt idx="598">
                  <c:v>0.45991607937940926</c:v>
                </c:pt>
                <c:pt idx="599">
                  <c:v>0.63515202128737702</c:v>
                </c:pt>
                <c:pt idx="600">
                  <c:v>1.2175117286589496</c:v>
                </c:pt>
                <c:pt idx="601">
                  <c:v>1.8564397079071746</c:v>
                </c:pt>
                <c:pt idx="602">
                  <c:v>2.3531199148003159</c:v>
                </c:pt>
                <c:pt idx="603">
                  <c:v>2.7843779209558899</c:v>
                </c:pt>
                <c:pt idx="604">
                  <c:v>3.2577932617945691</c:v>
                </c:pt>
                <c:pt idx="605">
                  <c:v>3.5321729783894935</c:v>
                </c:pt>
                <c:pt idx="606">
                  <c:v>12.579152864575953</c:v>
                </c:pt>
                <c:pt idx="607">
                  <c:v>13.207342892220199</c:v>
                </c:pt>
                <c:pt idx="608">
                  <c:v>12.497650035939563</c:v>
                </c:pt>
                <c:pt idx="609">
                  <c:v>10.966195503833429</c:v>
                </c:pt>
                <c:pt idx="610">
                  <c:v>9.4891909703754536</c:v>
                </c:pt>
                <c:pt idx="611">
                  <c:v>8.1930344908873511</c:v>
                </c:pt>
                <c:pt idx="612">
                  <c:v>5.8058962125368732</c:v>
                </c:pt>
                <c:pt idx="613">
                  <c:v>6.0317562606183639</c:v>
                </c:pt>
                <c:pt idx="614">
                  <c:v>5.7116124197891649</c:v>
                </c:pt>
                <c:pt idx="615">
                  <c:v>5.560211464770787</c:v>
                </c:pt>
                <c:pt idx="616">
                  <c:v>6.0198160458306536</c:v>
                </c:pt>
                <c:pt idx="617">
                  <c:v>6.6342680697022205</c:v>
                </c:pt>
                <c:pt idx="618">
                  <c:v>5.9861180877652291</c:v>
                </c:pt>
                <c:pt idx="619">
                  <c:v>5.789125833845242</c:v>
                </c:pt>
                <c:pt idx="620">
                  <c:v>7.1264496892441072</c:v>
                </c:pt>
                <c:pt idx="621">
                  <c:v>0.50923021962565496</c:v>
                </c:pt>
                <c:pt idx="622">
                  <c:v>0.45720657414678889</c:v>
                </c:pt>
                <c:pt idx="623">
                  <c:v>0.38283144867109925</c:v>
                </c:pt>
                <c:pt idx="624">
                  <c:v>0.56269014022937092</c:v>
                </c:pt>
                <c:pt idx="625">
                  <c:v>1.5025843119884512</c:v>
                </c:pt>
                <c:pt idx="626">
                  <c:v>2.4116846830492378</c:v>
                </c:pt>
                <c:pt idx="627">
                  <c:v>3.0756307095560573</c:v>
                </c:pt>
                <c:pt idx="628">
                  <c:v>3.6662967673880837</c:v>
                </c:pt>
                <c:pt idx="629">
                  <c:v>4.0737286127925056</c:v>
                </c:pt>
                <c:pt idx="630">
                  <c:v>13.169451325668668</c:v>
                </c:pt>
                <c:pt idx="631">
                  <c:v>13.747300876291153</c:v>
                </c:pt>
                <c:pt idx="632">
                  <c:v>13.12240502591602</c:v>
                </c:pt>
                <c:pt idx="633">
                  <c:v>11.949356718277723</c:v>
                </c:pt>
                <c:pt idx="634">
                  <c:v>10.781044230279619</c:v>
                </c:pt>
                <c:pt idx="635">
                  <c:v>9.935840569269903</c:v>
                </c:pt>
                <c:pt idx="636">
                  <c:v>7.8624941745945671</c:v>
                </c:pt>
                <c:pt idx="637">
                  <c:v>8.1656839576346059</c:v>
                </c:pt>
                <c:pt idx="638">
                  <c:v>7.8552497040075995</c:v>
                </c:pt>
                <c:pt idx="639">
                  <c:v>7.6855614672052717</c:v>
                </c:pt>
                <c:pt idx="640">
                  <c:v>7.8622544375906545</c:v>
                </c:pt>
                <c:pt idx="641">
                  <c:v>8.295062385221696</c:v>
                </c:pt>
                <c:pt idx="642">
                  <c:v>7.7258442016444473</c:v>
                </c:pt>
                <c:pt idx="643">
                  <c:v>7.8463938667924253</c:v>
                </c:pt>
                <c:pt idx="644">
                  <c:v>9.134609326388702</c:v>
                </c:pt>
                <c:pt idx="645">
                  <c:v>0.54688181062900565</c:v>
                </c:pt>
                <c:pt idx="646">
                  <c:v>1.1485831655131267</c:v>
                </c:pt>
                <c:pt idx="647">
                  <c:v>2.3285722768667707</c:v>
                </c:pt>
                <c:pt idx="648">
                  <c:v>3.180012439597824</c:v>
                </c:pt>
                <c:pt idx="649">
                  <c:v>4.0342267530620619</c:v>
                </c:pt>
                <c:pt idx="650">
                  <c:v>4.8253042392870933</c:v>
                </c:pt>
                <c:pt idx="651">
                  <c:v>5.4101758179532462</c:v>
                </c:pt>
                <c:pt idx="652">
                  <c:v>5.8938437920531728</c:v>
                </c:pt>
                <c:pt idx="653">
                  <c:v>6.4481095429156294</c:v>
                </c:pt>
                <c:pt idx="654">
                  <c:v>15.787071328301556</c:v>
                </c:pt>
                <c:pt idx="655">
                  <c:v>16.031237264621037</c:v>
                </c:pt>
                <c:pt idx="656">
                  <c:v>15.074584045023746</c:v>
                </c:pt>
                <c:pt idx="657">
                  <c:v>13.437789669765213</c:v>
                </c:pt>
                <c:pt idx="658">
                  <c:v>12.002798032427396</c:v>
                </c:pt>
                <c:pt idx="659">
                  <c:v>10.701968231901128</c:v>
                </c:pt>
                <c:pt idx="660">
                  <c:v>8.7352703343118971</c:v>
                </c:pt>
                <c:pt idx="661">
                  <c:v>9.2024300898866542</c:v>
                </c:pt>
                <c:pt idx="662">
                  <c:v>8.8592169893146338</c:v>
                </c:pt>
                <c:pt idx="663">
                  <c:v>8.7819496336859419</c:v>
                </c:pt>
                <c:pt idx="664">
                  <c:v>9.1296790931582752</c:v>
                </c:pt>
                <c:pt idx="665">
                  <c:v>9.7134676807819389</c:v>
                </c:pt>
                <c:pt idx="666">
                  <c:v>9.288311756644493</c:v>
                </c:pt>
                <c:pt idx="667">
                  <c:v>9.35633993439607</c:v>
                </c:pt>
                <c:pt idx="668">
                  <c:v>10.908718497512631</c:v>
                </c:pt>
                <c:pt idx="669">
                  <c:v>1.802511047788373</c:v>
                </c:pt>
                <c:pt idx="670">
                  <c:v>2.8979269077736274</c:v>
                </c:pt>
                <c:pt idx="671">
                  <c:v>4.1427190781796419</c:v>
                </c:pt>
                <c:pt idx="672">
                  <c:v>5.0914297273472755</c:v>
                </c:pt>
                <c:pt idx="673">
                  <c:v>6.0698281666474418</c:v>
                </c:pt>
                <c:pt idx="674">
                  <c:v>6.9626379908408298</c:v>
                </c:pt>
                <c:pt idx="675">
                  <c:v>7.5697856695105381</c:v>
                </c:pt>
                <c:pt idx="676">
                  <c:v>8.2304527855824308</c:v>
                </c:pt>
                <c:pt idx="677">
                  <c:v>8.8577693833363647</c:v>
                </c:pt>
                <c:pt idx="678">
                  <c:v>18.193230650649053</c:v>
                </c:pt>
                <c:pt idx="679">
                  <c:v>18.441587452195279</c:v>
                </c:pt>
                <c:pt idx="680">
                  <c:v>17.500077142922354</c:v>
                </c:pt>
                <c:pt idx="681">
                  <c:v>16.016136934451211</c:v>
                </c:pt>
                <c:pt idx="682">
                  <c:v>14.730265291702521</c:v>
                </c:pt>
                <c:pt idx="683">
                  <c:v>13.609521276891316</c:v>
                </c:pt>
                <c:pt idx="684">
                  <c:v>11.53933320851621</c:v>
                </c:pt>
                <c:pt idx="685">
                  <c:v>11.834683114440217</c:v>
                </c:pt>
                <c:pt idx="686">
                  <c:v>11.544610762221948</c:v>
                </c:pt>
                <c:pt idx="687">
                  <c:v>11.45919377972638</c:v>
                </c:pt>
                <c:pt idx="688">
                  <c:v>11.88153583550762</c:v>
                </c:pt>
                <c:pt idx="689">
                  <c:v>12.359167923627821</c:v>
                </c:pt>
                <c:pt idx="690">
                  <c:v>11.628598745193255</c:v>
                </c:pt>
                <c:pt idx="691">
                  <c:v>11.408949674594876</c:v>
                </c:pt>
                <c:pt idx="692">
                  <c:v>12.631582512423611</c:v>
                </c:pt>
                <c:pt idx="693">
                  <c:v>3.2281089305541286</c:v>
                </c:pt>
                <c:pt idx="694">
                  <c:v>3.9946854142528436</c:v>
                </c:pt>
                <c:pt idx="695">
                  <c:v>4.8822760088175601</c:v>
                </c:pt>
                <c:pt idx="696">
                  <c:v>5.345073624370646</c:v>
                </c:pt>
                <c:pt idx="697">
                  <c:v>5.7658259017812545</c:v>
                </c:pt>
                <c:pt idx="698">
                  <c:v>6.1628809516253833</c:v>
                </c:pt>
                <c:pt idx="699">
                  <c:v>6.5716311120069886</c:v>
                </c:pt>
                <c:pt idx="700">
                  <c:v>6.9141820136508283</c:v>
                </c:pt>
                <c:pt idx="701">
                  <c:v>7.4061947438407021</c:v>
                </c:pt>
                <c:pt idx="702">
                  <c:v>16.595963182270641</c:v>
                </c:pt>
                <c:pt idx="703">
                  <c:v>16.900479271521316</c:v>
                </c:pt>
                <c:pt idx="704">
                  <c:v>15.720649627020503</c:v>
                </c:pt>
                <c:pt idx="705">
                  <c:v>13.97695759517269</c:v>
                </c:pt>
                <c:pt idx="706">
                  <c:v>12.291684819561723</c:v>
                </c:pt>
                <c:pt idx="707">
                  <c:v>10.861362805825594</c:v>
                </c:pt>
                <c:pt idx="708">
                  <c:v>8.7076813760487948</c:v>
                </c:pt>
                <c:pt idx="709">
                  <c:v>9.225037527898575</c:v>
                </c:pt>
                <c:pt idx="710">
                  <c:v>8.8745055309234608</c:v>
                </c:pt>
                <c:pt idx="711">
                  <c:v>8.7506959196110117</c:v>
                </c:pt>
                <c:pt idx="712">
                  <c:v>9.2152853605419818</c:v>
                </c:pt>
                <c:pt idx="713">
                  <c:v>9.8788796535042778</c:v>
                </c:pt>
                <c:pt idx="714">
                  <c:v>9.113852395648145</c:v>
                </c:pt>
                <c:pt idx="715">
                  <c:v>8.890050865452384</c:v>
                </c:pt>
                <c:pt idx="716">
                  <c:v>10.12785917490004</c:v>
                </c:pt>
                <c:pt idx="717">
                  <c:v>0.79445976509303251</c:v>
                </c:pt>
                <c:pt idx="718">
                  <c:v>1.3960473343544078</c:v>
                </c:pt>
                <c:pt idx="719">
                  <c:v>2.3711081813261821</c:v>
                </c:pt>
                <c:pt idx="720">
                  <c:v>3.1415670924945123</c:v>
                </c:pt>
                <c:pt idx="721">
                  <c:v>3.9242072674480033</c:v>
                </c:pt>
                <c:pt idx="722">
                  <c:v>4.6547824094896066</c:v>
                </c:pt>
                <c:pt idx="723">
                  <c:v>5.2624020480222145</c:v>
                </c:pt>
                <c:pt idx="724">
                  <c:v>5.8021160012923145</c:v>
                </c:pt>
                <c:pt idx="725">
                  <c:v>6.3778151944804451</c:v>
                </c:pt>
                <c:pt idx="726">
                  <c:v>15.759192658007505</c:v>
                </c:pt>
                <c:pt idx="727">
                  <c:v>16.083238725481756</c:v>
                </c:pt>
                <c:pt idx="728">
                  <c:v>15.072547353939997</c:v>
                </c:pt>
                <c:pt idx="729">
                  <c:v>13.54891134923662</c:v>
                </c:pt>
                <c:pt idx="730">
                  <c:v>12.168836780251976</c:v>
                </c:pt>
                <c:pt idx="731">
                  <c:v>10.91160834222282</c:v>
                </c:pt>
                <c:pt idx="732">
                  <c:v>8.7674645092205274</c:v>
                </c:pt>
                <c:pt idx="733">
                  <c:v>9.1872591506090941</c:v>
                </c:pt>
                <c:pt idx="734">
                  <c:v>8.9067988209814644</c:v>
                </c:pt>
                <c:pt idx="735">
                  <c:v>8.8962570720498295</c:v>
                </c:pt>
                <c:pt idx="736">
                  <c:v>9.3307787218062526</c:v>
                </c:pt>
                <c:pt idx="737">
                  <c:v>9.9261944348468507</c:v>
                </c:pt>
                <c:pt idx="738">
                  <c:v>8.8061077288061718</c:v>
                </c:pt>
                <c:pt idx="739">
                  <c:v>8.2610205655730695</c:v>
                </c:pt>
                <c:pt idx="740">
                  <c:v>9.1509036899646201</c:v>
                </c:pt>
                <c:pt idx="741">
                  <c:v>0.58571896671631307</c:v>
                </c:pt>
                <c:pt idx="742">
                  <c:v>0.46047260319044958</c:v>
                </c:pt>
                <c:pt idx="743">
                  <c:v>0.54303671533960818</c:v>
                </c:pt>
                <c:pt idx="744">
                  <c:v>0.66654635721683142</c:v>
                </c:pt>
                <c:pt idx="745">
                  <c:v>1.0833050455221958</c:v>
                </c:pt>
                <c:pt idx="746">
                  <c:v>1.3379936472307135</c:v>
                </c:pt>
                <c:pt idx="747">
                  <c:v>1.7391786142375272</c:v>
                </c:pt>
                <c:pt idx="748">
                  <c:v>2.108312652177367</c:v>
                </c:pt>
                <c:pt idx="749">
                  <c:v>2.4846985555769181</c:v>
                </c:pt>
                <c:pt idx="750">
                  <c:v>11.882490608998269</c:v>
                </c:pt>
                <c:pt idx="751">
                  <c:v>12.199637618006593</c:v>
                </c:pt>
                <c:pt idx="752">
                  <c:v>11.031751408641314</c:v>
                </c:pt>
                <c:pt idx="753">
                  <c:v>9.3873599943462889</c:v>
                </c:pt>
                <c:pt idx="754">
                  <c:v>7.8223042338812681</c:v>
                </c:pt>
                <c:pt idx="755">
                  <c:v>6.4548096554499743</c:v>
                </c:pt>
                <c:pt idx="756">
                  <c:v>4.2779969444168904</c:v>
                </c:pt>
                <c:pt idx="757">
                  <c:v>4.63849508297002</c:v>
                </c:pt>
                <c:pt idx="758">
                  <c:v>4.3012776736661369</c:v>
                </c:pt>
                <c:pt idx="759">
                  <c:v>4.2242813043423615</c:v>
                </c:pt>
                <c:pt idx="760">
                  <c:v>4.7085766499052397</c:v>
                </c:pt>
                <c:pt idx="761">
                  <c:v>5.2842274186040239</c:v>
                </c:pt>
                <c:pt idx="762">
                  <c:v>4.6679951387522385</c:v>
                </c:pt>
                <c:pt idx="763">
                  <c:v>4.6910973176060571</c:v>
                </c:pt>
                <c:pt idx="764">
                  <c:v>6.1586379644728106</c:v>
                </c:pt>
                <c:pt idx="765">
                  <c:v>0.57297748168373253</c:v>
                </c:pt>
                <c:pt idx="766">
                  <c:v>0.41621417046721804</c:v>
                </c:pt>
                <c:pt idx="767">
                  <c:v>0.37001708836021918</c:v>
                </c:pt>
                <c:pt idx="768">
                  <c:v>0.29176597611055366</c:v>
                </c:pt>
                <c:pt idx="769">
                  <c:v>0.50302091195253595</c:v>
                </c:pt>
                <c:pt idx="770">
                  <c:v>1.6137766005673535</c:v>
                </c:pt>
                <c:pt idx="771">
                  <c:v>2.3232089664915034</c:v>
                </c:pt>
                <c:pt idx="772">
                  <c:v>3.1296724396647457</c:v>
                </c:pt>
                <c:pt idx="773">
                  <c:v>3.6430654168053112</c:v>
                </c:pt>
                <c:pt idx="774">
                  <c:v>12.87474346168098</c:v>
                </c:pt>
                <c:pt idx="775">
                  <c:v>13.479665641467234</c:v>
                </c:pt>
                <c:pt idx="776">
                  <c:v>12.951986724337024</c:v>
                </c:pt>
                <c:pt idx="777">
                  <c:v>11.740761789729749</c:v>
                </c:pt>
                <c:pt idx="778">
                  <c:v>10.573298519377293</c:v>
                </c:pt>
                <c:pt idx="779">
                  <c:v>9.6052249922559803</c:v>
                </c:pt>
                <c:pt idx="780">
                  <c:v>7.5540297003801786</c:v>
                </c:pt>
                <c:pt idx="781">
                  <c:v>7.9923129549271268</c:v>
                </c:pt>
                <c:pt idx="782">
                  <c:v>7.9577823580436853</c:v>
                </c:pt>
                <c:pt idx="783">
                  <c:v>7.843423632659059</c:v>
                </c:pt>
                <c:pt idx="784">
                  <c:v>8.2311331138760817</c:v>
                </c:pt>
                <c:pt idx="785">
                  <c:v>8.6137345271000978</c:v>
                </c:pt>
                <c:pt idx="786">
                  <c:v>7.8973971391029574</c:v>
                </c:pt>
                <c:pt idx="787">
                  <c:v>7.6642558846149997</c:v>
                </c:pt>
                <c:pt idx="788">
                  <c:v>8.8948887820454878</c:v>
                </c:pt>
                <c:pt idx="789">
                  <c:v>0.5248716875004199</c:v>
                </c:pt>
                <c:pt idx="790">
                  <c:v>0.64049362413295197</c:v>
                </c:pt>
                <c:pt idx="791">
                  <c:v>1.548519472473278</c:v>
                </c:pt>
                <c:pt idx="792">
                  <c:v>2.0738629218056883</c:v>
                </c:pt>
                <c:pt idx="793">
                  <c:v>2.5839964298703371</c:v>
                </c:pt>
                <c:pt idx="794">
                  <c:v>3.1107861731874604</c:v>
                </c:pt>
                <c:pt idx="795">
                  <c:v>3.4662785792447459</c:v>
                </c:pt>
                <c:pt idx="796">
                  <c:v>3.8544828013036678</c:v>
                </c:pt>
                <c:pt idx="797">
                  <c:v>4.0596717945863077</c:v>
                </c:pt>
                <c:pt idx="798">
                  <c:v>13.030084452613051</c:v>
                </c:pt>
                <c:pt idx="799">
                  <c:v>13.578722586035232</c:v>
                </c:pt>
                <c:pt idx="800">
                  <c:v>12.778434905063406</c:v>
                </c:pt>
                <c:pt idx="801">
                  <c:v>11.479855531298211</c:v>
                </c:pt>
                <c:pt idx="802">
                  <c:v>10.349311163185478</c:v>
                </c:pt>
                <c:pt idx="803">
                  <c:v>9.1446847212480744</c:v>
                </c:pt>
                <c:pt idx="804">
                  <c:v>6.75103144072646</c:v>
                </c:pt>
                <c:pt idx="805">
                  <c:v>7.0096390864519469</c:v>
                </c:pt>
                <c:pt idx="806">
                  <c:v>6.7531021243705824</c:v>
                </c:pt>
                <c:pt idx="807">
                  <c:v>6.6051112791425002</c:v>
                </c:pt>
                <c:pt idx="808">
                  <c:v>6.7257854644059387</c:v>
                </c:pt>
                <c:pt idx="809">
                  <c:v>7.313519455189784</c:v>
                </c:pt>
                <c:pt idx="810">
                  <c:v>6.557462655076562</c:v>
                </c:pt>
                <c:pt idx="811">
                  <c:v>6.5310187093694179</c:v>
                </c:pt>
                <c:pt idx="812">
                  <c:v>7.6923769159001871</c:v>
                </c:pt>
                <c:pt idx="813">
                  <c:v>0.49573898991321896</c:v>
                </c:pt>
                <c:pt idx="814">
                  <c:v>0.47998719530780409</c:v>
                </c:pt>
                <c:pt idx="815">
                  <c:v>0.4415086905492136</c:v>
                </c:pt>
                <c:pt idx="816">
                  <c:v>0.85811244434310319</c:v>
                </c:pt>
                <c:pt idx="817">
                  <c:v>1.7489394884604539</c:v>
                </c:pt>
                <c:pt idx="818">
                  <c:v>2.5505893765574172</c:v>
                </c:pt>
                <c:pt idx="819">
                  <c:v>3.1871495652576836</c:v>
                </c:pt>
                <c:pt idx="820">
                  <c:v>3.7654144214760956</c:v>
                </c:pt>
                <c:pt idx="821">
                  <c:v>4.3421895686503698</c:v>
                </c:pt>
                <c:pt idx="822">
                  <c:v>13.842696046850966</c:v>
                </c:pt>
                <c:pt idx="823">
                  <c:v>14.102326928276295</c:v>
                </c:pt>
                <c:pt idx="824">
                  <c:v>13.17950370100478</c:v>
                </c:pt>
                <c:pt idx="825">
                  <c:v>11.773519525505739</c:v>
                </c:pt>
                <c:pt idx="826">
                  <c:v>10.555629782917828</c:v>
                </c:pt>
                <c:pt idx="827">
                  <c:v>9.5698305072535028</c:v>
                </c:pt>
                <c:pt idx="828">
                  <c:v>7.4581803415064982</c:v>
                </c:pt>
                <c:pt idx="829">
                  <c:v>7.8507378774486547</c:v>
                </c:pt>
                <c:pt idx="830">
                  <c:v>7.590618576605042</c:v>
                </c:pt>
                <c:pt idx="831">
                  <c:v>7.4465015712524076</c:v>
                </c:pt>
                <c:pt idx="832">
                  <c:v>7.7390452422372258</c:v>
                </c:pt>
                <c:pt idx="833">
                  <c:v>8.1704334935710463</c:v>
                </c:pt>
                <c:pt idx="834">
                  <c:v>7.6701340928240374</c:v>
                </c:pt>
                <c:pt idx="835">
                  <c:v>7.7038066459233647</c:v>
                </c:pt>
                <c:pt idx="836">
                  <c:v>9.0912387554848717</c:v>
                </c:pt>
                <c:pt idx="837">
                  <c:v>0.59742314193650081</c:v>
                </c:pt>
                <c:pt idx="838">
                  <c:v>0.70917732157279934</c:v>
                </c:pt>
                <c:pt idx="839">
                  <c:v>1.8194571143440434</c:v>
                </c:pt>
                <c:pt idx="840">
                  <c:v>2.6476318146599285</c:v>
                </c:pt>
                <c:pt idx="841">
                  <c:v>3.4514566302524607</c:v>
                </c:pt>
                <c:pt idx="842">
                  <c:v>4.1407583634497351</c:v>
                </c:pt>
                <c:pt idx="843">
                  <c:v>4.7225412707462668</c:v>
                </c:pt>
                <c:pt idx="844">
                  <c:v>5.242102287399069</c:v>
                </c:pt>
                <c:pt idx="845">
                  <c:v>5.7626215364346054</c:v>
                </c:pt>
                <c:pt idx="846">
                  <c:v>15.113329480834556</c:v>
                </c:pt>
                <c:pt idx="847">
                  <c:v>15.387739015464778</c:v>
                </c:pt>
                <c:pt idx="848">
                  <c:v>14.364412668912571</c:v>
                </c:pt>
                <c:pt idx="849">
                  <c:v>12.837224024210126</c:v>
                </c:pt>
                <c:pt idx="850">
                  <c:v>11.447851953271289</c:v>
                </c:pt>
                <c:pt idx="851">
                  <c:v>10.247499628515346</c:v>
                </c:pt>
                <c:pt idx="852">
                  <c:v>8.2063084067584544</c:v>
                </c:pt>
                <c:pt idx="853">
                  <c:v>8.769940718144877</c:v>
                </c:pt>
                <c:pt idx="854">
                  <c:v>8.4014644660640041</c:v>
                </c:pt>
                <c:pt idx="855">
                  <c:v>8.2867181062203379</c:v>
                </c:pt>
                <c:pt idx="856">
                  <c:v>8.6614898997324357</c:v>
                </c:pt>
                <c:pt idx="857">
                  <c:v>9.1807082475234552</c:v>
                </c:pt>
                <c:pt idx="858">
                  <c:v>8.5405984006276547</c:v>
                </c:pt>
                <c:pt idx="859">
                  <c:v>8.47805578719613</c:v>
                </c:pt>
                <c:pt idx="860">
                  <c:v>9.8199236726320756</c:v>
                </c:pt>
                <c:pt idx="861">
                  <c:v>0.71850070558163404</c:v>
                </c:pt>
                <c:pt idx="862">
                  <c:v>1.3604129930759035</c:v>
                </c:pt>
                <c:pt idx="863">
                  <c:v>2.4760718401450852</c:v>
                </c:pt>
                <c:pt idx="864">
                  <c:v>3.174641495805504</c:v>
                </c:pt>
                <c:pt idx="865">
                  <c:v>3.9174942735224048</c:v>
                </c:pt>
                <c:pt idx="866">
                  <c:v>4.5492610341382633</c:v>
                </c:pt>
                <c:pt idx="867">
                  <c:v>5.0510620711435248</c:v>
                </c:pt>
                <c:pt idx="868">
                  <c:v>5.602746176508786</c:v>
                </c:pt>
                <c:pt idx="869">
                  <c:v>6.1231983946009532</c:v>
                </c:pt>
                <c:pt idx="870">
                  <c:v>15.511296962559088</c:v>
                </c:pt>
                <c:pt idx="871">
                  <c:v>15.780205188946612</c:v>
                </c:pt>
                <c:pt idx="872">
                  <c:v>14.71545634337363</c:v>
                </c:pt>
                <c:pt idx="873">
                  <c:v>13.153463968584177</c:v>
                </c:pt>
                <c:pt idx="874">
                  <c:v>11.713100194732627</c:v>
                </c:pt>
                <c:pt idx="875">
                  <c:v>10.517224391981809</c:v>
                </c:pt>
                <c:pt idx="876">
                  <c:v>8.5053632632058758</c:v>
                </c:pt>
                <c:pt idx="877">
                  <c:v>8.9774302324878139</c:v>
                </c:pt>
                <c:pt idx="878">
                  <c:v>8.6524483557933571</c:v>
                </c:pt>
                <c:pt idx="879">
                  <c:v>8.4795899847489409</c:v>
                </c:pt>
                <c:pt idx="880">
                  <c:v>8.8499558653635173</c:v>
                </c:pt>
                <c:pt idx="881">
                  <c:v>9.3634182588902739</c:v>
                </c:pt>
                <c:pt idx="882">
                  <c:v>8.8331566228137142</c:v>
                </c:pt>
                <c:pt idx="883">
                  <c:v>8.7854474085000369</c:v>
                </c:pt>
                <c:pt idx="884">
                  <c:v>10.192014586225461</c:v>
                </c:pt>
                <c:pt idx="885">
                  <c:v>0.96659785167649237</c:v>
                </c:pt>
                <c:pt idx="886">
                  <c:v>1.9439434757859058</c:v>
                </c:pt>
                <c:pt idx="887">
                  <c:v>3.0647237493279365</c:v>
                </c:pt>
                <c:pt idx="888">
                  <c:v>3.9463463237612597</c:v>
                </c:pt>
                <c:pt idx="889">
                  <c:v>4.821164422536687</c:v>
                </c:pt>
                <c:pt idx="890">
                  <c:v>5.6029558569330913</c:v>
                </c:pt>
                <c:pt idx="891">
                  <c:v>6.2055604597428484</c:v>
                </c:pt>
                <c:pt idx="892">
                  <c:v>6.7911847648923853</c:v>
                </c:pt>
                <c:pt idx="893">
                  <c:v>7.346716350989845</c:v>
                </c:pt>
                <c:pt idx="894">
                  <c:v>16.668425182600789</c:v>
                </c:pt>
                <c:pt idx="895">
                  <c:v>16.885500479663175</c:v>
                </c:pt>
                <c:pt idx="896">
                  <c:v>15.880222274251739</c:v>
                </c:pt>
                <c:pt idx="897">
                  <c:v>14.361429791932224</c:v>
                </c:pt>
                <c:pt idx="898">
                  <c:v>13.037473123218899</c:v>
                </c:pt>
                <c:pt idx="899">
                  <c:v>11.924422519334414</c:v>
                </c:pt>
                <c:pt idx="900">
                  <c:v>9.9322643133868684</c:v>
                </c:pt>
                <c:pt idx="901">
                  <c:v>10.429043754701524</c:v>
                </c:pt>
                <c:pt idx="902">
                  <c:v>10.10480744816199</c:v>
                </c:pt>
                <c:pt idx="903">
                  <c:v>9.9782603026637169</c:v>
                </c:pt>
                <c:pt idx="904">
                  <c:v>10.311173538206548</c:v>
                </c:pt>
                <c:pt idx="905">
                  <c:v>10.825820542640143</c:v>
                </c:pt>
                <c:pt idx="906">
                  <c:v>10.226327272906852</c:v>
                </c:pt>
                <c:pt idx="907">
                  <c:v>10.207873725757985</c:v>
                </c:pt>
                <c:pt idx="908">
                  <c:v>11.466439562306899</c:v>
                </c:pt>
                <c:pt idx="909">
                  <c:v>2.2266889403676124</c:v>
                </c:pt>
                <c:pt idx="910">
                  <c:v>3.1332952116828765</c:v>
                </c:pt>
                <c:pt idx="911">
                  <c:v>4.2213951570685593</c:v>
                </c:pt>
                <c:pt idx="912">
                  <c:v>4.8579137197915321</c:v>
                </c:pt>
                <c:pt idx="913">
                  <c:v>5.5571778971304227</c:v>
                </c:pt>
                <c:pt idx="914">
                  <c:v>6.1026691543780336</c:v>
                </c:pt>
                <c:pt idx="915">
                  <c:v>6.5965419336105935</c:v>
                </c:pt>
                <c:pt idx="916">
                  <c:v>7.0496850656907419</c:v>
                </c:pt>
                <c:pt idx="917">
                  <c:v>7.4910903878068691</c:v>
                </c:pt>
                <c:pt idx="918">
                  <c:v>16.812113404605547</c:v>
                </c:pt>
                <c:pt idx="919">
                  <c:v>17.049064092012784</c:v>
                </c:pt>
                <c:pt idx="920">
                  <c:v>15.981180058934969</c:v>
                </c:pt>
                <c:pt idx="921">
                  <c:v>14.370372697810492</c:v>
                </c:pt>
                <c:pt idx="922">
                  <c:v>12.932262332523344</c:v>
                </c:pt>
                <c:pt idx="923">
                  <c:v>11.678797169094688</c:v>
                </c:pt>
                <c:pt idx="924">
                  <c:v>9.7466720907269</c:v>
                </c:pt>
                <c:pt idx="925">
                  <c:v>10.079844027544084</c:v>
                </c:pt>
                <c:pt idx="926">
                  <c:v>9.7885986338166742</c:v>
                </c:pt>
                <c:pt idx="927">
                  <c:v>9.6263727778033772</c:v>
                </c:pt>
                <c:pt idx="928">
                  <c:v>9.9438335918152987</c:v>
                </c:pt>
                <c:pt idx="929">
                  <c:v>10.5557049243668</c:v>
                </c:pt>
                <c:pt idx="930">
                  <c:v>9.9067323224716546</c:v>
                </c:pt>
                <c:pt idx="931">
                  <c:v>9.9239820558989447</c:v>
                </c:pt>
                <c:pt idx="932">
                  <c:v>11.325860645752101</c:v>
                </c:pt>
                <c:pt idx="933">
                  <c:v>2.0915391724100609</c:v>
                </c:pt>
                <c:pt idx="934">
                  <c:v>3.0381771103071706</c:v>
                </c:pt>
                <c:pt idx="935">
                  <c:v>4.1871076368089701</c:v>
                </c:pt>
                <c:pt idx="936">
                  <c:v>5.0760426669497702</c:v>
                </c:pt>
                <c:pt idx="937">
                  <c:v>6.0429154814252</c:v>
                </c:pt>
                <c:pt idx="938">
                  <c:v>6.860679274348394</c:v>
                </c:pt>
                <c:pt idx="939">
                  <c:v>7.4408250522342216</c:v>
                </c:pt>
                <c:pt idx="940">
                  <c:v>8.0224210600854011</c:v>
                </c:pt>
                <c:pt idx="941">
                  <c:v>8.4021851083413939</c:v>
                </c:pt>
                <c:pt idx="942">
                  <c:v>17.402000734627514</c:v>
                </c:pt>
                <c:pt idx="943">
                  <c:v>17.991168734365409</c:v>
                </c:pt>
                <c:pt idx="944">
                  <c:v>17.215369532345175</c:v>
                </c:pt>
                <c:pt idx="945">
                  <c:v>15.8381509347826</c:v>
                </c:pt>
                <c:pt idx="946">
                  <c:v>14.470198709145228</c:v>
                </c:pt>
                <c:pt idx="947">
                  <c:v>13.419117616053599</c:v>
                </c:pt>
                <c:pt idx="948">
                  <c:v>11.217261929884533</c:v>
                </c:pt>
                <c:pt idx="949">
                  <c:v>11.61658470095013</c:v>
                </c:pt>
                <c:pt idx="950">
                  <c:v>11.457161024623172</c:v>
                </c:pt>
                <c:pt idx="951">
                  <c:v>11.353211298276991</c:v>
                </c:pt>
                <c:pt idx="952">
                  <c:v>11.683362787389322</c:v>
                </c:pt>
                <c:pt idx="953">
                  <c:v>12.184019646743662</c:v>
                </c:pt>
                <c:pt idx="954">
                  <c:v>11.549878654884219</c:v>
                </c:pt>
                <c:pt idx="955">
                  <c:v>11.322754202833426</c:v>
                </c:pt>
                <c:pt idx="956">
                  <c:v>12.488377700407192</c:v>
                </c:pt>
                <c:pt idx="957">
                  <c:v>3.3418076039091158</c:v>
                </c:pt>
                <c:pt idx="958">
                  <c:v>4.3038085092311755</c:v>
                </c:pt>
                <c:pt idx="959">
                  <c:v>5.2280352117887112</c:v>
                </c:pt>
                <c:pt idx="960">
                  <c:v>5.8380121449208371</c:v>
                </c:pt>
                <c:pt idx="961">
                  <c:v>6.3875555538950666</c:v>
                </c:pt>
                <c:pt idx="962">
                  <c:v>6.9508224154407072</c:v>
                </c:pt>
                <c:pt idx="963">
                  <c:v>7.3778734546303779</c:v>
                </c:pt>
                <c:pt idx="964">
                  <c:v>7.7199904442243747</c:v>
                </c:pt>
                <c:pt idx="965">
                  <c:v>7.9681494925605385</c:v>
                </c:pt>
                <c:pt idx="966">
                  <c:v>16.85910149955339</c:v>
                </c:pt>
                <c:pt idx="967">
                  <c:v>17.373393311550348</c:v>
                </c:pt>
                <c:pt idx="968">
                  <c:v>16.455743513405256</c:v>
                </c:pt>
                <c:pt idx="969">
                  <c:v>15.043517468938548</c:v>
                </c:pt>
                <c:pt idx="970">
                  <c:v>13.66910880375152</c:v>
                </c:pt>
                <c:pt idx="971">
                  <c:v>12.488470255588798</c:v>
                </c:pt>
                <c:pt idx="972">
                  <c:v>10.096753239008113</c:v>
                </c:pt>
                <c:pt idx="973">
                  <c:v>10.531886516304828</c:v>
                </c:pt>
                <c:pt idx="974">
                  <c:v>10.421726051019835</c:v>
                </c:pt>
                <c:pt idx="975">
                  <c:v>10.347958974920202</c:v>
                </c:pt>
                <c:pt idx="976">
                  <c:v>10.56369508438082</c:v>
                </c:pt>
                <c:pt idx="977">
                  <c:v>11.178964718780621</c:v>
                </c:pt>
                <c:pt idx="978">
                  <c:v>10.302227292708334</c:v>
                </c:pt>
                <c:pt idx="979">
                  <c:v>10.104773694146019</c:v>
                </c:pt>
                <c:pt idx="980">
                  <c:v>11.097764722110872</c:v>
                </c:pt>
                <c:pt idx="981">
                  <c:v>1.7233569261573429</c:v>
                </c:pt>
                <c:pt idx="982">
                  <c:v>2.5661062050445835</c:v>
                </c:pt>
                <c:pt idx="983">
                  <c:v>3.3903686598555507</c:v>
                </c:pt>
                <c:pt idx="984">
                  <c:v>4.072972188872753</c:v>
                </c:pt>
                <c:pt idx="985">
                  <c:v>4.6733351910599774</c:v>
                </c:pt>
                <c:pt idx="986">
                  <c:v>5.3045094076781387</c:v>
                </c:pt>
                <c:pt idx="987">
                  <c:v>5.7557604065096051</c:v>
                </c:pt>
                <c:pt idx="988">
                  <c:v>6.2122651046185497</c:v>
                </c:pt>
                <c:pt idx="989">
                  <c:v>6.6548594507107186</c:v>
                </c:pt>
                <c:pt idx="990">
                  <c:v>15.914476279039636</c:v>
                </c:pt>
                <c:pt idx="991">
                  <c:v>16.212947059811402</c:v>
                </c:pt>
                <c:pt idx="992">
                  <c:v>15.014989361835188</c:v>
                </c:pt>
                <c:pt idx="993">
                  <c:v>13.376246079788864</c:v>
                </c:pt>
                <c:pt idx="994">
                  <c:v>11.922791472802922</c:v>
                </c:pt>
                <c:pt idx="995">
                  <c:v>10.710167833795161</c:v>
                </c:pt>
                <c:pt idx="996">
                  <c:v>8.6024629519362072</c:v>
                </c:pt>
                <c:pt idx="997">
                  <c:v>8.9599675982883937</c:v>
                </c:pt>
                <c:pt idx="998">
                  <c:v>8.6246987379560114</c:v>
                </c:pt>
                <c:pt idx="999">
                  <c:v>8.6923832926686675</c:v>
                </c:pt>
                <c:pt idx="1000">
                  <c:v>9.1529090124753534</c:v>
                </c:pt>
                <c:pt idx="1001">
                  <c:v>9.5279241211555981</c:v>
                </c:pt>
                <c:pt idx="1002">
                  <c:v>9.1264742507230725</c:v>
                </c:pt>
                <c:pt idx="1003">
                  <c:v>9.022553030418635</c:v>
                </c:pt>
                <c:pt idx="1004">
                  <c:v>10.292871705221364</c:v>
                </c:pt>
                <c:pt idx="1005">
                  <c:v>1.0035184237261636</c:v>
                </c:pt>
                <c:pt idx="1006">
                  <c:v>1.7944433608825345</c:v>
                </c:pt>
                <c:pt idx="1007">
                  <c:v>2.8316718296737706</c:v>
                </c:pt>
                <c:pt idx="1008">
                  <c:v>3.662799469662553</c:v>
                </c:pt>
                <c:pt idx="1009">
                  <c:v>4.5541305578487954</c:v>
                </c:pt>
                <c:pt idx="1010">
                  <c:v>5.4160504479980354</c:v>
                </c:pt>
                <c:pt idx="1011">
                  <c:v>6.0068819362899539</c:v>
                </c:pt>
                <c:pt idx="1012">
                  <c:v>6.587229880455177</c:v>
                </c:pt>
                <c:pt idx="1013">
                  <c:v>7.1362959623201405</c:v>
                </c:pt>
                <c:pt idx="1014">
                  <c:v>16.510476306300315</c:v>
                </c:pt>
                <c:pt idx="1015">
                  <c:v>16.756914019094058</c:v>
                </c:pt>
                <c:pt idx="1016">
                  <c:v>15.502640786908486</c:v>
                </c:pt>
                <c:pt idx="1017">
                  <c:v>13.921127260034028</c:v>
                </c:pt>
                <c:pt idx="1018">
                  <c:v>12.579725847942484</c:v>
                </c:pt>
                <c:pt idx="1019">
                  <c:v>11.494311195544739</c:v>
                </c:pt>
                <c:pt idx="1020">
                  <c:v>9.5089553183565734</c:v>
                </c:pt>
                <c:pt idx="1021">
                  <c:v>9.7883742829189941</c:v>
                </c:pt>
                <c:pt idx="1022">
                  <c:v>9.4424681366698593</c:v>
                </c:pt>
                <c:pt idx="1023">
                  <c:v>9.2835907267498072</c:v>
                </c:pt>
                <c:pt idx="1024">
                  <c:v>9.6458817641300794</c:v>
                </c:pt>
                <c:pt idx="1025">
                  <c:v>10.141165055704983</c:v>
                </c:pt>
                <c:pt idx="1026">
                  <c:v>9.7879265353007678</c:v>
                </c:pt>
                <c:pt idx="1027">
                  <c:v>9.7214671440229736</c:v>
                </c:pt>
                <c:pt idx="1028">
                  <c:v>11.037996736501089</c:v>
                </c:pt>
                <c:pt idx="1029">
                  <c:v>1.6877376131686435</c:v>
                </c:pt>
                <c:pt idx="1030">
                  <c:v>2.5726370704104822</c:v>
                </c:pt>
                <c:pt idx="1031">
                  <c:v>3.6077779189135288</c:v>
                </c:pt>
                <c:pt idx="1032">
                  <c:v>4.3353809184675178</c:v>
                </c:pt>
                <c:pt idx="1033">
                  <c:v>4.9724073419679025</c:v>
                </c:pt>
                <c:pt idx="1034">
                  <c:v>5.5766004111547369</c:v>
                </c:pt>
                <c:pt idx="1035">
                  <c:v>6.0745131763554836</c:v>
                </c:pt>
                <c:pt idx="1036">
                  <c:v>6.5457998672893973</c:v>
                </c:pt>
                <c:pt idx="1037">
                  <c:v>7.0170322893990438</c:v>
                </c:pt>
                <c:pt idx="1038">
                  <c:v>16.295204761829709</c:v>
                </c:pt>
                <c:pt idx="1039">
                  <c:v>16.532178826576516</c:v>
                </c:pt>
                <c:pt idx="1040">
                  <c:v>15.274312759680395</c:v>
                </c:pt>
                <c:pt idx="1041">
                  <c:v>13.765588873708083</c:v>
                </c:pt>
                <c:pt idx="1042">
                  <c:v>12.284122846534768</c:v>
                </c:pt>
                <c:pt idx="1043">
                  <c:v>11.171718339839396</c:v>
                </c:pt>
                <c:pt idx="1044">
                  <c:v>8.9863702758346928</c:v>
                </c:pt>
                <c:pt idx="1045">
                  <c:v>9.2646729724272348</c:v>
                </c:pt>
                <c:pt idx="1046">
                  <c:v>8.9037004885683793</c:v>
                </c:pt>
                <c:pt idx="1047">
                  <c:v>8.8412022443733971</c:v>
                </c:pt>
                <c:pt idx="1048">
                  <c:v>9.2156968494292606</c:v>
                </c:pt>
                <c:pt idx="1049">
                  <c:v>9.6931407261105793</c:v>
                </c:pt>
                <c:pt idx="1050">
                  <c:v>9.3981588940144558</c:v>
                </c:pt>
                <c:pt idx="1051">
                  <c:v>9.2566316446646226</c:v>
                </c:pt>
                <c:pt idx="1052">
                  <c:v>10.536348606380875</c:v>
                </c:pt>
                <c:pt idx="1053">
                  <c:v>1.1634188308016542</c:v>
                </c:pt>
                <c:pt idx="1054">
                  <c:v>2.0001043140280723</c:v>
                </c:pt>
                <c:pt idx="1055">
                  <c:v>2.9870929714848757</c:v>
                </c:pt>
                <c:pt idx="1056">
                  <c:v>3.7352395239187</c:v>
                </c:pt>
                <c:pt idx="1057">
                  <c:v>4.4040963422969366</c:v>
                </c:pt>
                <c:pt idx="1058">
                  <c:v>5.0859987896679106</c:v>
                </c:pt>
                <c:pt idx="1059">
                  <c:v>5.5682648390196654</c:v>
                </c:pt>
                <c:pt idx="1060">
                  <c:v>6.0603318380338171</c:v>
                </c:pt>
                <c:pt idx="1061">
                  <c:v>6.5897790839299786</c:v>
                </c:pt>
                <c:pt idx="1062">
                  <c:v>15.892090806482681</c:v>
                </c:pt>
                <c:pt idx="1063">
                  <c:v>16.100266016365502</c:v>
                </c:pt>
                <c:pt idx="1064">
                  <c:v>14.802788240096843</c:v>
                </c:pt>
                <c:pt idx="1065">
                  <c:v>13.056985806981995</c:v>
                </c:pt>
                <c:pt idx="1066">
                  <c:v>11.59641160734096</c:v>
                </c:pt>
                <c:pt idx="1067">
                  <c:v>10.382165747940167</c:v>
                </c:pt>
                <c:pt idx="1068">
                  <c:v>8.1808509609315063</c:v>
                </c:pt>
                <c:pt idx="1069">
                  <c:v>8.5226950558663379</c:v>
                </c:pt>
                <c:pt idx="1070">
                  <c:v>8.1715975896695809</c:v>
                </c:pt>
                <c:pt idx="1071">
                  <c:v>8.0935871686009566</c:v>
                </c:pt>
                <c:pt idx="1072">
                  <c:v>8.4699350241874392</c:v>
                </c:pt>
                <c:pt idx="1073">
                  <c:v>8.9980591842208018</c:v>
                </c:pt>
                <c:pt idx="1074">
                  <c:v>8.7168355128892028</c:v>
                </c:pt>
                <c:pt idx="1075">
                  <c:v>8.6018698115778065</c:v>
                </c:pt>
                <c:pt idx="1076">
                  <c:v>9.8828183774245346</c:v>
                </c:pt>
                <c:pt idx="1077">
                  <c:v>0.70893901583459562</c:v>
                </c:pt>
                <c:pt idx="1078">
                  <c:v>1.2823178887869839</c:v>
                </c:pt>
                <c:pt idx="1079">
                  <c:v>2.3342732466739231</c:v>
                </c:pt>
                <c:pt idx="1080">
                  <c:v>3.0386991644693921</c:v>
                </c:pt>
                <c:pt idx="1081">
                  <c:v>3.7474237695073933</c:v>
                </c:pt>
                <c:pt idx="1082">
                  <c:v>4.4783647192062004</c:v>
                </c:pt>
                <c:pt idx="1083">
                  <c:v>4.9908110333617062</c:v>
                </c:pt>
                <c:pt idx="1084">
                  <c:v>5.4866366553628527</c:v>
                </c:pt>
                <c:pt idx="1085">
                  <c:v>6.0481341146931626</c:v>
                </c:pt>
                <c:pt idx="1086">
                  <c:v>15.35862170398368</c:v>
                </c:pt>
                <c:pt idx="1087">
                  <c:v>15.561411657417475</c:v>
                </c:pt>
                <c:pt idx="1088">
                  <c:v>14.272065617194368</c:v>
                </c:pt>
                <c:pt idx="1089">
                  <c:v>12.576092818520099</c:v>
                </c:pt>
                <c:pt idx="1090">
                  <c:v>11.060576145559814</c:v>
                </c:pt>
                <c:pt idx="1091">
                  <c:v>9.8689496513850781</c:v>
                </c:pt>
                <c:pt idx="1092">
                  <c:v>7.7448539147879183</c:v>
                </c:pt>
                <c:pt idx="1093">
                  <c:v>8.048536172499162</c:v>
                </c:pt>
                <c:pt idx="1094">
                  <c:v>7.6647998848512104</c:v>
                </c:pt>
                <c:pt idx="1095">
                  <c:v>7.5146226620020107</c:v>
                </c:pt>
                <c:pt idx="1096">
                  <c:v>7.8920038914202379</c:v>
                </c:pt>
                <c:pt idx="1097">
                  <c:v>8.448657351278241</c:v>
                </c:pt>
                <c:pt idx="1098">
                  <c:v>8.1579849409173608</c:v>
                </c:pt>
                <c:pt idx="1099">
                  <c:v>8.1594913480612625</c:v>
                </c:pt>
                <c:pt idx="1100">
                  <c:v>9.5630053975151448</c:v>
                </c:pt>
                <c:pt idx="1101">
                  <c:v>0.68245189361230973</c:v>
                </c:pt>
                <c:pt idx="1102">
                  <c:v>1.326298059604694</c:v>
                </c:pt>
                <c:pt idx="1103">
                  <c:v>2.4818312533014333</c:v>
                </c:pt>
                <c:pt idx="1104">
                  <c:v>3.3716757335192216</c:v>
                </c:pt>
                <c:pt idx="1105">
                  <c:v>4.2764929227158266</c:v>
                </c:pt>
                <c:pt idx="1106">
                  <c:v>5.124082026550421</c:v>
                </c:pt>
                <c:pt idx="1107">
                  <c:v>5.7316270007225985</c:v>
                </c:pt>
                <c:pt idx="1108">
                  <c:v>6.3482625396839278</c:v>
                </c:pt>
                <c:pt idx="1109">
                  <c:v>6.7355006573987684</c:v>
                </c:pt>
                <c:pt idx="1110">
                  <c:v>15.762761399745639</c:v>
                </c:pt>
                <c:pt idx="1111">
                  <c:v>16.252203099658875</c:v>
                </c:pt>
                <c:pt idx="1112">
                  <c:v>15.148912177275784</c:v>
                </c:pt>
                <c:pt idx="1113">
                  <c:v>13.462772651014404</c:v>
                </c:pt>
                <c:pt idx="1114">
                  <c:v>11.95481174892962</c:v>
                </c:pt>
                <c:pt idx="1115">
                  <c:v>10.711007271125229</c:v>
                </c:pt>
                <c:pt idx="1116">
                  <c:v>8.4618059121288844</c:v>
                </c:pt>
                <c:pt idx="1117">
                  <c:v>8.7367657684187918</c:v>
                </c:pt>
                <c:pt idx="1118">
                  <c:v>8.4945623359113345</c:v>
                </c:pt>
                <c:pt idx="1119">
                  <c:v>8.3306381638788505</c:v>
                </c:pt>
                <c:pt idx="1120">
                  <c:v>8.8006804885631862</c:v>
                </c:pt>
                <c:pt idx="1121">
                  <c:v>9.2945057974835326</c:v>
                </c:pt>
                <c:pt idx="1122">
                  <c:v>9.1055306590814862</c:v>
                </c:pt>
                <c:pt idx="1123">
                  <c:v>8.8136504990183777</c:v>
                </c:pt>
                <c:pt idx="1124">
                  <c:v>9.9745617928359209</c:v>
                </c:pt>
                <c:pt idx="1125">
                  <c:v>0.76016186815715514</c:v>
                </c:pt>
                <c:pt idx="1126">
                  <c:v>1.5695868685974768</c:v>
                </c:pt>
                <c:pt idx="1127">
                  <c:v>2.5223753130020596</c:v>
                </c:pt>
                <c:pt idx="1128">
                  <c:v>3.162379961869298</c:v>
                </c:pt>
                <c:pt idx="1129">
                  <c:v>3.7226937644699118</c:v>
                </c:pt>
                <c:pt idx="1130">
                  <c:v>4.2279588222733109</c:v>
                </c:pt>
                <c:pt idx="1131">
                  <c:v>4.6067572432737878</c:v>
                </c:pt>
                <c:pt idx="1132">
                  <c:v>5.0766959204673583</c:v>
                </c:pt>
                <c:pt idx="1133">
                  <c:v>5.2840609146948507</c:v>
                </c:pt>
                <c:pt idx="1134">
                  <c:v>14.202360473136794</c:v>
                </c:pt>
                <c:pt idx="1135">
                  <c:v>14.751860467051717</c:v>
                </c:pt>
                <c:pt idx="1136">
                  <c:v>13.448948771300042</c:v>
                </c:pt>
                <c:pt idx="1137">
                  <c:v>11.847917193416132</c:v>
                </c:pt>
                <c:pt idx="1138">
                  <c:v>10.310970894838572</c:v>
                </c:pt>
                <c:pt idx="1139">
                  <c:v>9.0173103041781371</c:v>
                </c:pt>
                <c:pt idx="1140">
                  <c:v>6.5410566527764402</c:v>
                </c:pt>
                <c:pt idx="1141">
                  <c:v>6.7925181081593431</c:v>
                </c:pt>
                <c:pt idx="1142">
                  <c:v>6.4581563124611163</c:v>
                </c:pt>
                <c:pt idx="1143">
                  <c:v>6.3068031855713906</c:v>
                </c:pt>
                <c:pt idx="1144">
                  <c:v>6.5163333269788444</c:v>
                </c:pt>
                <c:pt idx="1145">
                  <c:v>7.2336365807757703</c:v>
                </c:pt>
                <c:pt idx="1146">
                  <c:v>7.0293018145687229</c:v>
                </c:pt>
                <c:pt idx="1147">
                  <c:v>6.9585988397776291</c:v>
                </c:pt>
                <c:pt idx="1148">
                  <c:v>8.1280370182447772</c:v>
                </c:pt>
                <c:pt idx="1149">
                  <c:v>0.49720758778834684</c:v>
                </c:pt>
                <c:pt idx="1150">
                  <c:v>0.49003646956824454</c:v>
                </c:pt>
                <c:pt idx="1151">
                  <c:v>0.66413884904583631</c:v>
                </c:pt>
                <c:pt idx="1152">
                  <c:v>1.5545796899698308</c:v>
                </c:pt>
                <c:pt idx="1153">
                  <c:v>2.4341128550328675</c:v>
                </c:pt>
                <c:pt idx="1154">
                  <c:v>3.3145936372580929</c:v>
                </c:pt>
                <c:pt idx="1155">
                  <c:v>3.9016049581381353</c:v>
                </c:pt>
                <c:pt idx="1156">
                  <c:v>4.5037664649431868</c:v>
                </c:pt>
                <c:pt idx="1157">
                  <c:v>5.0394551027184482</c:v>
                </c:pt>
                <c:pt idx="1158">
                  <c:v>14.443555817506596</c:v>
                </c:pt>
                <c:pt idx="1159">
                  <c:v>14.73051492829414</c:v>
                </c:pt>
                <c:pt idx="1160">
                  <c:v>13.381875247766855</c:v>
                </c:pt>
                <c:pt idx="1161">
                  <c:v>11.647795834870628</c:v>
                </c:pt>
                <c:pt idx="1162">
                  <c:v>10.140194061203134</c:v>
                </c:pt>
                <c:pt idx="1163">
                  <c:v>8.8654165166721697</c:v>
                </c:pt>
                <c:pt idx="1164">
                  <c:v>6.786839919331169</c:v>
                </c:pt>
                <c:pt idx="1165">
                  <c:v>7.1712265979653207</c:v>
                </c:pt>
                <c:pt idx="1166">
                  <c:v>6.8461601573227373</c:v>
                </c:pt>
                <c:pt idx="1167">
                  <c:v>6.7034892074105104</c:v>
                </c:pt>
                <c:pt idx="1168">
                  <c:v>7.1458398805181442</c:v>
                </c:pt>
                <c:pt idx="1169">
                  <c:v>7.7194162681364302</c:v>
                </c:pt>
                <c:pt idx="1170">
                  <c:v>7.4925822437495393</c:v>
                </c:pt>
                <c:pt idx="1171">
                  <c:v>7.5106915714987794</c:v>
                </c:pt>
                <c:pt idx="1172">
                  <c:v>8.9287946314530977</c:v>
                </c:pt>
                <c:pt idx="1173">
                  <c:v>0.58773347318190849</c:v>
                </c:pt>
                <c:pt idx="1174">
                  <c:v>0.65537175030376094</c:v>
                </c:pt>
                <c:pt idx="1175">
                  <c:v>1.7255019163454581</c:v>
                </c:pt>
                <c:pt idx="1176">
                  <c:v>2.5465477207792526</c:v>
                </c:pt>
                <c:pt idx="1177">
                  <c:v>3.3786376484035836</c:v>
                </c:pt>
                <c:pt idx="1178">
                  <c:v>4.1576657858316679</c:v>
                </c:pt>
                <c:pt idx="1179">
                  <c:v>4.7374352601118632</c:v>
                </c:pt>
                <c:pt idx="1180">
                  <c:v>5.2675191806979687</c:v>
                </c:pt>
                <c:pt idx="1181">
                  <c:v>5.7561672437833735</c:v>
                </c:pt>
                <c:pt idx="1182">
                  <c:v>15.182825660100432</c:v>
                </c:pt>
                <c:pt idx="1183">
                  <c:v>15.363135319624863</c:v>
                </c:pt>
                <c:pt idx="1184">
                  <c:v>13.868457040277363</c:v>
                </c:pt>
                <c:pt idx="1185">
                  <c:v>12.042636835956863</c:v>
                </c:pt>
                <c:pt idx="1186">
                  <c:v>10.518058700609817</c:v>
                </c:pt>
                <c:pt idx="1187">
                  <c:v>9.2464404365560906</c:v>
                </c:pt>
                <c:pt idx="1188">
                  <c:v>7.1733932956831445</c:v>
                </c:pt>
                <c:pt idx="1189">
                  <c:v>7.5353139930648592</c:v>
                </c:pt>
                <c:pt idx="1190">
                  <c:v>7.1327057515965917</c:v>
                </c:pt>
                <c:pt idx="1191">
                  <c:v>7.0369018354087371</c:v>
                </c:pt>
                <c:pt idx="1192">
                  <c:v>7.4310951887680305</c:v>
                </c:pt>
                <c:pt idx="1193">
                  <c:v>8.1078549792250101</c:v>
                </c:pt>
                <c:pt idx="1194">
                  <c:v>7.9753120231864596</c:v>
                </c:pt>
                <c:pt idx="1195">
                  <c:v>7.7997943604808855</c:v>
                </c:pt>
                <c:pt idx="1196">
                  <c:v>9.089737477043057</c:v>
                </c:pt>
                <c:pt idx="1197">
                  <c:v>0.58934257363941955</c:v>
                </c:pt>
                <c:pt idx="1198">
                  <c:v>0.60490758807164879</c:v>
                </c:pt>
                <c:pt idx="1199">
                  <c:v>1.5231696101177441</c:v>
                </c:pt>
                <c:pt idx="1200">
                  <c:v>2.1483028120540597</c:v>
                </c:pt>
                <c:pt idx="1201">
                  <c:v>2.836368528051632</c:v>
                </c:pt>
                <c:pt idx="1202">
                  <c:v>3.4588749996213721</c:v>
                </c:pt>
                <c:pt idx="1203">
                  <c:v>3.9417100963589982</c:v>
                </c:pt>
                <c:pt idx="1204">
                  <c:v>4.3929028903855514</c:v>
                </c:pt>
                <c:pt idx="1205">
                  <c:v>4.8871888283153773</c:v>
                </c:pt>
                <c:pt idx="1206">
                  <c:v>14.239470449346879</c:v>
                </c:pt>
                <c:pt idx="1207">
                  <c:v>14.442835175229204</c:v>
                </c:pt>
                <c:pt idx="1208">
                  <c:v>12.876619135374051</c:v>
                </c:pt>
                <c:pt idx="1209">
                  <c:v>10.899131760615942</c:v>
                </c:pt>
                <c:pt idx="1210">
                  <c:v>9.2923942034949523</c:v>
                </c:pt>
                <c:pt idx="1211">
                  <c:v>7.8753674553432216</c:v>
                </c:pt>
                <c:pt idx="1212">
                  <c:v>5.6909791742590778</c:v>
                </c:pt>
                <c:pt idx="1213">
                  <c:v>5.9850005078017698</c:v>
                </c:pt>
                <c:pt idx="1214">
                  <c:v>5.6463917889702984</c:v>
                </c:pt>
                <c:pt idx="1215">
                  <c:v>5.4937736617505584</c:v>
                </c:pt>
                <c:pt idx="1216">
                  <c:v>5.9457860939317211</c:v>
                </c:pt>
                <c:pt idx="1217">
                  <c:v>6.5766256329215445</c:v>
                </c:pt>
                <c:pt idx="1218">
                  <c:v>6.4670769144489721</c:v>
                </c:pt>
                <c:pt idx="1219">
                  <c:v>6.4170067080993869</c:v>
                </c:pt>
                <c:pt idx="1220">
                  <c:v>7.8063271342010552</c:v>
                </c:pt>
                <c:pt idx="1221">
                  <c:v>0.57420312220714587</c:v>
                </c:pt>
                <c:pt idx="1222">
                  <c:v>0.42431429939546195</c:v>
                </c:pt>
                <c:pt idx="1223">
                  <c:v>0.50376338103177587</c:v>
                </c:pt>
                <c:pt idx="1224">
                  <c:v>1.1537084086944878</c:v>
                </c:pt>
                <c:pt idx="1225">
                  <c:v>2.0498281540794898</c:v>
                </c:pt>
                <c:pt idx="1226">
                  <c:v>2.9509604304723989</c:v>
                </c:pt>
                <c:pt idx="1227">
                  <c:v>3.5887906289326219</c:v>
                </c:pt>
                <c:pt idx="1228">
                  <c:v>4.1639768326412652</c:v>
                </c:pt>
                <c:pt idx="1229">
                  <c:v>4.7734642729057297</c:v>
                </c:pt>
                <c:pt idx="1230">
                  <c:v>14.202114056893103</c:v>
                </c:pt>
                <c:pt idx="1231">
                  <c:v>14.469012786244846</c:v>
                </c:pt>
                <c:pt idx="1232">
                  <c:v>13.374042765523681</c:v>
                </c:pt>
                <c:pt idx="1233">
                  <c:v>11.827884602389348</c:v>
                </c:pt>
                <c:pt idx="1234">
                  <c:v>10.674152895113945</c:v>
                </c:pt>
                <c:pt idx="1235">
                  <c:v>9.5705299190897524</c:v>
                </c:pt>
                <c:pt idx="1236">
                  <c:v>7.4107978135876857</c:v>
                </c:pt>
                <c:pt idx="1237">
                  <c:v>7.7869222724536442</c:v>
                </c:pt>
                <c:pt idx="1238">
                  <c:v>7.4114411675175624</c:v>
                </c:pt>
                <c:pt idx="1239">
                  <c:v>7.2489091399176724</c:v>
                </c:pt>
                <c:pt idx="1240">
                  <c:v>7.552145796909242</c:v>
                </c:pt>
                <c:pt idx="1241">
                  <c:v>8.0212184390852457</c:v>
                </c:pt>
                <c:pt idx="1242">
                  <c:v>7.7206265225536237</c:v>
                </c:pt>
                <c:pt idx="1243">
                  <c:v>7.5360224695838554</c:v>
                </c:pt>
                <c:pt idx="1244">
                  <c:v>8.7956148814524351</c:v>
                </c:pt>
                <c:pt idx="1245">
                  <c:v>0.58033001283066454</c:v>
                </c:pt>
                <c:pt idx="1246">
                  <c:v>0.48105587369334257</c:v>
                </c:pt>
                <c:pt idx="1247">
                  <c:v>0.91707450809450741</c:v>
                </c:pt>
                <c:pt idx="1248">
                  <c:v>1.5471681191129822</c:v>
                </c:pt>
                <c:pt idx="1249">
                  <c:v>2.1333346354166234</c:v>
                </c:pt>
                <c:pt idx="1250">
                  <c:v>2.6960427069805397</c:v>
                </c:pt>
                <c:pt idx="1251">
                  <c:v>3.1312604289532566</c:v>
                </c:pt>
                <c:pt idx="1252">
                  <c:v>3.6034620564826576</c:v>
                </c:pt>
                <c:pt idx="1253">
                  <c:v>4.0705260365279852</c:v>
                </c:pt>
                <c:pt idx="1254">
                  <c:v>13.445768618198075</c:v>
                </c:pt>
                <c:pt idx="1255">
                  <c:v>13.636246585579787</c:v>
                </c:pt>
                <c:pt idx="1256">
                  <c:v>12.236433312124396</c:v>
                </c:pt>
                <c:pt idx="1257">
                  <c:v>10.509117703085806</c:v>
                </c:pt>
                <c:pt idx="1258">
                  <c:v>8.9894924626760151</c:v>
                </c:pt>
                <c:pt idx="1259">
                  <c:v>7.7686580101929419</c:v>
                </c:pt>
                <c:pt idx="1260">
                  <c:v>5.6372770119364972</c:v>
                </c:pt>
                <c:pt idx="1261">
                  <c:v>5.9118784554419941</c:v>
                </c:pt>
                <c:pt idx="1262">
                  <c:v>5.5799750971190694</c:v>
                </c:pt>
                <c:pt idx="1263">
                  <c:v>5.4564625927104569</c:v>
                </c:pt>
                <c:pt idx="1264">
                  <c:v>5.8208136985142946</c:v>
                </c:pt>
                <c:pt idx="1265">
                  <c:v>6.2722535051453487</c:v>
                </c:pt>
                <c:pt idx="1266">
                  <c:v>5.9712140795397577</c:v>
                </c:pt>
                <c:pt idx="1267">
                  <c:v>5.854051504658802</c:v>
                </c:pt>
                <c:pt idx="1268">
                  <c:v>7.2194757572624093</c:v>
                </c:pt>
                <c:pt idx="1269">
                  <c:v>0.5732761391254042</c:v>
                </c:pt>
                <c:pt idx="1270">
                  <c:v>0.41703559770395948</c:v>
                </c:pt>
                <c:pt idx="1271">
                  <c:v>0.37710423899288759</c:v>
                </c:pt>
                <c:pt idx="1272">
                  <c:v>0.35946925654938366</c:v>
                </c:pt>
                <c:pt idx="1273">
                  <c:v>0.83872988648610469</c:v>
                </c:pt>
                <c:pt idx="1274">
                  <c:v>1.6038015135787662</c:v>
                </c:pt>
                <c:pt idx="1275">
                  <c:v>2.1724865506846593</c:v>
                </c:pt>
                <c:pt idx="1276">
                  <c:v>2.7413030256902138</c:v>
                </c:pt>
                <c:pt idx="1277">
                  <c:v>3.1040933362537548</c:v>
                </c:pt>
                <c:pt idx="1278">
                  <c:v>12.27106326270148</c:v>
                </c:pt>
                <c:pt idx="1279">
                  <c:v>12.812663862701765</c:v>
                </c:pt>
                <c:pt idx="1280">
                  <c:v>11.867372149462867</c:v>
                </c:pt>
                <c:pt idx="1281">
                  <c:v>10.353566196824325</c:v>
                </c:pt>
                <c:pt idx="1282">
                  <c:v>8.9911769431267903</c:v>
                </c:pt>
                <c:pt idx="1283">
                  <c:v>7.8690420958766731</c:v>
                </c:pt>
                <c:pt idx="1284">
                  <c:v>5.6155348933092872</c:v>
                </c:pt>
                <c:pt idx="1285">
                  <c:v>5.9496674479520451</c:v>
                </c:pt>
                <c:pt idx="1286">
                  <c:v>5.7658134974785646</c:v>
                </c:pt>
                <c:pt idx="1287">
                  <c:v>5.627515064264311</c:v>
                </c:pt>
                <c:pt idx="1288">
                  <c:v>6.0371483155796719</c:v>
                </c:pt>
                <c:pt idx="1289">
                  <c:v>6.4213859040372583</c:v>
                </c:pt>
                <c:pt idx="1290">
                  <c:v>6.1904018054958341</c:v>
                </c:pt>
                <c:pt idx="1291">
                  <c:v>5.945264397585925</c:v>
                </c:pt>
                <c:pt idx="1292">
                  <c:v>7.2000726845971155</c:v>
                </c:pt>
                <c:pt idx="1293">
                  <c:v>0.50921876950009559</c:v>
                </c:pt>
                <c:pt idx="1294">
                  <c:v>0.45684506028667982</c:v>
                </c:pt>
                <c:pt idx="1295">
                  <c:v>0.38380125045154834</c:v>
                </c:pt>
                <c:pt idx="1296">
                  <c:v>0.47198486953537844</c:v>
                </c:pt>
                <c:pt idx="1297">
                  <c:v>1.0339759962582946</c:v>
                </c:pt>
                <c:pt idx="1298">
                  <c:v>1.7407706587788405</c:v>
                </c:pt>
                <c:pt idx="1299">
                  <c:v>2.3010824337530651</c:v>
                </c:pt>
                <c:pt idx="1300">
                  <c:v>2.8088795198429137</c:v>
                </c:pt>
                <c:pt idx="1301">
                  <c:v>3.0744622003882989</c:v>
                </c:pt>
                <c:pt idx="1302">
                  <c:v>12.170849139819019</c:v>
                </c:pt>
                <c:pt idx="1303">
                  <c:v>12.616043618590195</c:v>
                </c:pt>
                <c:pt idx="1304">
                  <c:v>11.535877775312267</c:v>
                </c:pt>
                <c:pt idx="1305">
                  <c:v>10.166080409649981</c:v>
                </c:pt>
                <c:pt idx="1306">
                  <c:v>8.8165828046108494</c:v>
                </c:pt>
                <c:pt idx="1307">
                  <c:v>7.6382163907387977</c:v>
                </c:pt>
                <c:pt idx="1308">
                  <c:v>5.2263392812123755</c:v>
                </c:pt>
                <c:pt idx="1309">
                  <c:v>5.6020559486274122</c:v>
                </c:pt>
                <c:pt idx="1310">
                  <c:v>5.396025371116159</c:v>
                </c:pt>
                <c:pt idx="1311">
                  <c:v>5.2239873538592008</c:v>
                </c:pt>
                <c:pt idx="1312">
                  <c:v>5.3985430867456605</c:v>
                </c:pt>
                <c:pt idx="1313">
                  <c:v>5.9275883855258327</c:v>
                </c:pt>
                <c:pt idx="1314">
                  <c:v>5.5975889683935733</c:v>
                </c:pt>
                <c:pt idx="1315">
                  <c:v>5.5950398841909248</c:v>
                </c:pt>
                <c:pt idx="1316">
                  <c:v>6.8889542859679151</c:v>
                </c:pt>
                <c:pt idx="1317">
                  <c:v>0.49472899342117327</c:v>
                </c:pt>
                <c:pt idx="1318">
                  <c:v>0.47334099378131167</c:v>
                </c:pt>
                <c:pt idx="1319">
                  <c:v>0.3745704216243172</c:v>
                </c:pt>
                <c:pt idx="1320">
                  <c:v>0.45541820766098806</c:v>
                </c:pt>
                <c:pt idx="1321">
                  <c:v>1.2224113089490751</c:v>
                </c:pt>
                <c:pt idx="1322">
                  <c:v>2.1224718058807515</c:v>
                </c:pt>
                <c:pt idx="1323">
                  <c:v>2.7360302428701493</c:v>
                </c:pt>
                <c:pt idx="1324">
                  <c:v>3.330937021684075</c:v>
                </c:pt>
                <c:pt idx="1325">
                  <c:v>3.9579148865568663</c:v>
                </c:pt>
                <c:pt idx="1326">
                  <c:v>13.509296658060549</c:v>
                </c:pt>
                <c:pt idx="1327">
                  <c:v>13.721774968255144</c:v>
                </c:pt>
                <c:pt idx="1328">
                  <c:v>12.388095830948494</c:v>
                </c:pt>
                <c:pt idx="1329">
                  <c:v>10.739945555122215</c:v>
                </c:pt>
                <c:pt idx="1330">
                  <c:v>9.3098580304157821</c:v>
                </c:pt>
                <c:pt idx="1331">
                  <c:v>8.1468486203616308</c:v>
                </c:pt>
                <c:pt idx="1332">
                  <c:v>6.0567298193682735</c:v>
                </c:pt>
                <c:pt idx="1333">
                  <c:v>6.4812335634373888</c:v>
                </c:pt>
                <c:pt idx="1334">
                  <c:v>6.2184744122916555</c:v>
                </c:pt>
                <c:pt idx="1335">
                  <c:v>6.1154581097228409</c:v>
                </c:pt>
                <c:pt idx="1336">
                  <c:v>6.4833310833133053</c:v>
                </c:pt>
                <c:pt idx="1337">
                  <c:v>7.010382748252586</c:v>
                </c:pt>
                <c:pt idx="1338">
                  <c:v>6.7867304275055078</c:v>
                </c:pt>
                <c:pt idx="1339">
                  <c:v>6.5602364479933248</c:v>
                </c:pt>
                <c:pt idx="1340">
                  <c:v>7.7994494254484001</c:v>
                </c:pt>
                <c:pt idx="1341">
                  <c:v>0.57360127498243418</c:v>
                </c:pt>
                <c:pt idx="1342">
                  <c:v>0.42047111246032676</c:v>
                </c:pt>
                <c:pt idx="1343">
                  <c:v>0.40248391938373074</c:v>
                </c:pt>
                <c:pt idx="1344">
                  <c:v>0.43071802065880704</c:v>
                </c:pt>
                <c:pt idx="1345">
                  <c:v>0.71917829061603744</c:v>
                </c:pt>
                <c:pt idx="1346">
                  <c:v>1.1836166137440514</c:v>
                </c:pt>
                <c:pt idx="1347">
                  <c:v>1.6437632866858554</c:v>
                </c:pt>
                <c:pt idx="1348">
                  <c:v>2.0940547411410213</c:v>
                </c:pt>
                <c:pt idx="1349">
                  <c:v>2.5508891074483615</c:v>
                </c:pt>
                <c:pt idx="1350">
                  <c:v>12.034277886482123</c:v>
                </c:pt>
                <c:pt idx="1351">
                  <c:v>12.22082547899346</c:v>
                </c:pt>
                <c:pt idx="1352">
                  <c:v>10.694297124864937</c:v>
                </c:pt>
                <c:pt idx="1353">
                  <c:v>8.9555010951431324</c:v>
                </c:pt>
                <c:pt idx="1354">
                  <c:v>7.4762699893524207</c:v>
                </c:pt>
                <c:pt idx="1355">
                  <c:v>6.1452879529756075</c:v>
                </c:pt>
                <c:pt idx="1356">
                  <c:v>3.9352674923776081</c:v>
                </c:pt>
                <c:pt idx="1357">
                  <c:v>4.2802192229525442</c:v>
                </c:pt>
                <c:pt idx="1358">
                  <c:v>3.9794105889402704</c:v>
                </c:pt>
                <c:pt idx="1359">
                  <c:v>3.8050845741978452</c:v>
                </c:pt>
                <c:pt idx="1360">
                  <c:v>4.1945981658233107</c:v>
                </c:pt>
                <c:pt idx="1361">
                  <c:v>4.7203483331573715</c:v>
                </c:pt>
                <c:pt idx="1362">
                  <c:v>4.3919386943957281</c:v>
                </c:pt>
                <c:pt idx="1363">
                  <c:v>4.5026216909315337</c:v>
                </c:pt>
                <c:pt idx="1364">
                  <c:v>6.0471010986778442</c:v>
                </c:pt>
                <c:pt idx="1365">
                  <c:v>0.5729457552941607</c:v>
                </c:pt>
                <c:pt idx="1366">
                  <c:v>0.41621106939154567</c:v>
                </c:pt>
                <c:pt idx="1367">
                  <c:v>0.37005370490758205</c:v>
                </c:pt>
                <c:pt idx="1368">
                  <c:v>0.29681798619718913</c:v>
                </c:pt>
                <c:pt idx="1369">
                  <c:v>0.52911038085591955</c:v>
                </c:pt>
                <c:pt idx="1370">
                  <c:v>1.5975763427108516</c:v>
                </c:pt>
                <c:pt idx="1371">
                  <c:v>2.3871505228676657</c:v>
                </c:pt>
                <c:pt idx="1372">
                  <c:v>3.0848710801545756</c:v>
                </c:pt>
                <c:pt idx="1373">
                  <c:v>3.8348692133090809</c:v>
                </c:pt>
                <c:pt idx="1374">
                  <c:v>13.396763273525387</c:v>
                </c:pt>
                <c:pt idx="1375">
                  <c:v>13.635506979031939</c:v>
                </c:pt>
                <c:pt idx="1376">
                  <c:v>12.427844464739193</c:v>
                </c:pt>
                <c:pt idx="1377">
                  <c:v>10.87983806050417</c:v>
                </c:pt>
                <c:pt idx="1378">
                  <c:v>9.5348421438919697</c:v>
                </c:pt>
                <c:pt idx="1379">
                  <c:v>8.4807793665414195</c:v>
                </c:pt>
                <c:pt idx="1380">
                  <c:v>6.4724924660221177</c:v>
                </c:pt>
                <c:pt idx="1381">
                  <c:v>6.8830036795691658</c:v>
                </c:pt>
                <c:pt idx="1382">
                  <c:v>6.6247301151113023</c:v>
                </c:pt>
                <c:pt idx="1383">
                  <c:v>6.5716623613079941</c:v>
                </c:pt>
                <c:pt idx="1384">
                  <c:v>6.8337025399863158</c:v>
                </c:pt>
                <c:pt idx="1385">
                  <c:v>7.2751869395320865</c:v>
                </c:pt>
                <c:pt idx="1386">
                  <c:v>6.9507102996279508</c:v>
                </c:pt>
                <c:pt idx="1387">
                  <c:v>7.0767340789704365</c:v>
                </c:pt>
                <c:pt idx="1388">
                  <c:v>8.6956666161728187</c:v>
                </c:pt>
                <c:pt idx="1389">
                  <c:v>0.58041922839231552</c:v>
                </c:pt>
                <c:pt idx="1390">
                  <c:v>0.59194902774200586</c:v>
                </c:pt>
                <c:pt idx="1391">
                  <c:v>1.8251939850657091</c:v>
                </c:pt>
                <c:pt idx="1392">
                  <c:v>2.6181506038760149</c:v>
                </c:pt>
                <c:pt idx="1393">
                  <c:v>3.4485041676681401</c:v>
                </c:pt>
                <c:pt idx="1394">
                  <c:v>4.2981596613497599</c:v>
                </c:pt>
                <c:pt idx="1395">
                  <c:v>4.8846426066441069</c:v>
                </c:pt>
                <c:pt idx="1396">
                  <c:v>5.4503459594910861</c:v>
                </c:pt>
                <c:pt idx="1397">
                  <c:v>6.0448790586864858</c:v>
                </c:pt>
                <c:pt idx="1398">
                  <c:v>15.422855596378032</c:v>
                </c:pt>
                <c:pt idx="1399">
                  <c:v>15.536250602861408</c:v>
                </c:pt>
                <c:pt idx="1400">
                  <c:v>14.183338236418612</c:v>
                </c:pt>
                <c:pt idx="1401">
                  <c:v>12.530801369781669</c:v>
                </c:pt>
                <c:pt idx="1402">
                  <c:v>11.130171559247326</c:v>
                </c:pt>
                <c:pt idx="1403">
                  <c:v>9.9398880693829739</c:v>
                </c:pt>
                <c:pt idx="1404">
                  <c:v>7.8386678945712722</c:v>
                </c:pt>
                <c:pt idx="1405">
                  <c:v>8.2326992763627445</c:v>
                </c:pt>
                <c:pt idx="1406">
                  <c:v>7.9183600528314377</c:v>
                </c:pt>
                <c:pt idx="1407">
                  <c:v>8.0090222662824413</c:v>
                </c:pt>
                <c:pt idx="1408">
                  <c:v>8.3744279763591383</c:v>
                </c:pt>
                <c:pt idx="1409">
                  <c:v>8.9172478954593526</c:v>
                </c:pt>
                <c:pt idx="1410">
                  <c:v>8.670652504894873</c:v>
                </c:pt>
                <c:pt idx="1411">
                  <c:v>8.2286759884943326</c:v>
                </c:pt>
                <c:pt idx="1412">
                  <c:v>9.1879265975114777</c:v>
                </c:pt>
                <c:pt idx="1413">
                  <c:v>0.58721440082321952</c:v>
                </c:pt>
                <c:pt idx="1414">
                  <c:v>0.48162241636424752</c:v>
                </c:pt>
                <c:pt idx="1415">
                  <c:v>0.67940043515074422</c:v>
                </c:pt>
                <c:pt idx="1416">
                  <c:v>1.0417981018253017</c:v>
                </c:pt>
                <c:pt idx="1417">
                  <c:v>1.5839431791503491</c:v>
                </c:pt>
                <c:pt idx="1418">
                  <c:v>1.7088287444489521</c:v>
                </c:pt>
                <c:pt idx="1419">
                  <c:v>2.1753820011854779</c:v>
                </c:pt>
                <c:pt idx="1420">
                  <c:v>2.4286371903005364</c:v>
                </c:pt>
                <c:pt idx="1421">
                  <c:v>2.8149312690174502</c:v>
                </c:pt>
                <c:pt idx="1422">
                  <c:v>12.165674160154774</c:v>
                </c:pt>
                <c:pt idx="1423">
                  <c:v>12.445140237213</c:v>
                </c:pt>
                <c:pt idx="1424">
                  <c:v>11.834960660712877</c:v>
                </c:pt>
                <c:pt idx="1425">
                  <c:v>11.002457455119153</c:v>
                </c:pt>
                <c:pt idx="1426">
                  <c:v>10.333988867560665</c:v>
                </c:pt>
                <c:pt idx="1427">
                  <c:v>9.6618196232758464</c:v>
                </c:pt>
                <c:pt idx="1428">
                  <c:v>7.9595290985521778</c:v>
                </c:pt>
                <c:pt idx="1429">
                  <c:v>8.6230487271540674</c:v>
                </c:pt>
                <c:pt idx="1430">
                  <c:v>8.3796488757977752</c:v>
                </c:pt>
                <c:pt idx="1431">
                  <c:v>8.1326247018855522</c:v>
                </c:pt>
                <c:pt idx="1432">
                  <c:v>8.0802187891939994</c:v>
                </c:pt>
                <c:pt idx="1433">
                  <c:v>8.0194812403480409</c:v>
                </c:pt>
                <c:pt idx="1434">
                  <c:v>7.1852516897819614</c:v>
                </c:pt>
                <c:pt idx="1435">
                  <c:v>7.25253477446718</c:v>
                </c:pt>
                <c:pt idx="1436">
                  <c:v>8.0530553939308636</c:v>
                </c:pt>
                <c:pt idx="1437">
                  <c:v>0.57369740832827498</c:v>
                </c:pt>
                <c:pt idx="1438">
                  <c:v>0.41951836659607666</c:v>
                </c:pt>
                <c:pt idx="1439">
                  <c:v>0.39634927607103249</c:v>
                </c:pt>
                <c:pt idx="1440">
                  <c:v>0.67023138929267811</c:v>
                </c:pt>
                <c:pt idx="1441">
                  <c:v>1.5702006430363151</c:v>
                </c:pt>
                <c:pt idx="1442">
                  <c:v>2.5818903224002656</c:v>
                </c:pt>
                <c:pt idx="1443">
                  <c:v>3.4153092994944689</c:v>
                </c:pt>
                <c:pt idx="1444">
                  <c:v>4.0311624132092314</c:v>
                </c:pt>
                <c:pt idx="1445">
                  <c:v>4.4631062341769789</c:v>
                </c:pt>
                <c:pt idx="1446">
                  <c:v>13.635941487442368</c:v>
                </c:pt>
                <c:pt idx="1447">
                  <c:v>14.173002351202644</c:v>
                </c:pt>
                <c:pt idx="1448">
                  <c:v>13.795929678813934</c:v>
                </c:pt>
                <c:pt idx="1449">
                  <c:v>12.986297860480576</c:v>
                </c:pt>
                <c:pt idx="1450">
                  <c:v>12.109349680534821</c:v>
                </c:pt>
                <c:pt idx="1451">
                  <c:v>11.362878424596875</c:v>
                </c:pt>
                <c:pt idx="1452">
                  <c:v>9.4792174339247008</c:v>
                </c:pt>
                <c:pt idx="1453">
                  <c:v>10.105970351539101</c:v>
                </c:pt>
                <c:pt idx="1454">
                  <c:v>10.006226995798135</c:v>
                </c:pt>
                <c:pt idx="1455">
                  <c:v>9.7921503196386244</c:v>
                </c:pt>
                <c:pt idx="1456">
                  <c:v>9.9808662796777394</c:v>
                </c:pt>
                <c:pt idx="1457">
                  <c:v>9.9319252226893031</c:v>
                </c:pt>
                <c:pt idx="1458">
                  <c:v>9.3143235793839256</c:v>
                </c:pt>
                <c:pt idx="1459">
                  <c:v>8.9126509085915586</c:v>
                </c:pt>
                <c:pt idx="1460">
                  <c:v>9.9485979174972563</c:v>
                </c:pt>
                <c:pt idx="1461">
                  <c:v>0.70578546042012702</c:v>
                </c:pt>
                <c:pt idx="1462">
                  <c:v>1.3897095705851723</c:v>
                </c:pt>
                <c:pt idx="1463">
                  <c:v>2.2405206920433085</c:v>
                </c:pt>
                <c:pt idx="1464">
                  <c:v>2.7086568093662846</c:v>
                </c:pt>
                <c:pt idx="1465">
                  <c:v>3.0805101328543141</c:v>
                </c:pt>
                <c:pt idx="1466">
                  <c:v>3.3557958406340984</c:v>
                </c:pt>
                <c:pt idx="1467">
                  <c:v>3.7145209988076378</c:v>
                </c:pt>
                <c:pt idx="1468">
                  <c:v>4.0095741556442235</c:v>
                </c:pt>
                <c:pt idx="1469">
                  <c:v>4.1620770659755335</c:v>
                </c:pt>
                <c:pt idx="1470">
                  <c:v>13.068110558140024</c:v>
                </c:pt>
                <c:pt idx="1471">
                  <c:v>13.43501754665856</c:v>
                </c:pt>
                <c:pt idx="1472">
                  <c:v>12.280800878856864</c:v>
                </c:pt>
                <c:pt idx="1473">
                  <c:v>10.906246701657507</c:v>
                </c:pt>
                <c:pt idx="1474">
                  <c:v>9.61336686643366</c:v>
                </c:pt>
                <c:pt idx="1475">
                  <c:v>8.465319192321342</c:v>
                </c:pt>
                <c:pt idx="1476">
                  <c:v>6.3850560869031625</c:v>
                </c:pt>
                <c:pt idx="1477">
                  <c:v>6.5974481633397595</c:v>
                </c:pt>
                <c:pt idx="1478">
                  <c:v>6.3761111533984929</c:v>
                </c:pt>
                <c:pt idx="1479">
                  <c:v>6.3087698639083474</c:v>
                </c:pt>
                <c:pt idx="1480">
                  <c:v>6.4005871087751505</c:v>
                </c:pt>
                <c:pt idx="1481">
                  <c:v>6.8308794876752197</c:v>
                </c:pt>
                <c:pt idx="1482">
                  <c:v>6.4354644297731731</c:v>
                </c:pt>
                <c:pt idx="1483">
                  <c:v>6.3547233923029154</c:v>
                </c:pt>
                <c:pt idx="1484">
                  <c:v>7.5276975126693664</c:v>
                </c:pt>
                <c:pt idx="1485">
                  <c:v>0.49497409767142675</c:v>
                </c:pt>
                <c:pt idx="1486">
                  <c:v>0.47627437282304652</c:v>
                </c:pt>
                <c:pt idx="1487">
                  <c:v>0.41856955671248619</c:v>
                </c:pt>
                <c:pt idx="1488">
                  <c:v>0.72689579451517339</c:v>
                </c:pt>
                <c:pt idx="1489">
                  <c:v>1.7552455258401194</c:v>
                </c:pt>
                <c:pt idx="1490">
                  <c:v>2.6820947842392848</c:v>
                </c:pt>
                <c:pt idx="1491">
                  <c:v>3.3796159185060475</c:v>
                </c:pt>
                <c:pt idx="1492">
                  <c:v>3.9666676726419947</c:v>
                </c:pt>
                <c:pt idx="1493">
                  <c:v>4.637645388235792</c:v>
                </c:pt>
                <c:pt idx="1494">
                  <c:v>14.109446878747805</c:v>
                </c:pt>
                <c:pt idx="1495">
                  <c:v>14.196139953882518</c:v>
                </c:pt>
                <c:pt idx="1496">
                  <c:v>12.975668446525251</c:v>
                </c:pt>
                <c:pt idx="1497">
                  <c:v>11.532210634057593</c:v>
                </c:pt>
                <c:pt idx="1498">
                  <c:v>10.281884355570035</c:v>
                </c:pt>
                <c:pt idx="1499">
                  <c:v>9.1515797244611985</c:v>
                </c:pt>
                <c:pt idx="1500">
                  <c:v>7.149954888663161</c:v>
                </c:pt>
                <c:pt idx="1501">
                  <c:v>7.6518912995487476</c:v>
                </c:pt>
                <c:pt idx="1502">
                  <c:v>7.3821857388970233</c:v>
                </c:pt>
                <c:pt idx="1503">
                  <c:v>7.2858218400060206</c:v>
                </c:pt>
                <c:pt idx="1504">
                  <c:v>7.4336257857887746</c:v>
                </c:pt>
                <c:pt idx="1505">
                  <c:v>7.9263753792672604</c:v>
                </c:pt>
                <c:pt idx="1506">
                  <c:v>7.6239151839151944</c:v>
                </c:pt>
                <c:pt idx="1507">
                  <c:v>7.6528708816447768</c:v>
                </c:pt>
                <c:pt idx="1508">
                  <c:v>9.0977132051279828</c:v>
                </c:pt>
                <c:pt idx="1509">
                  <c:v>0.59401720667116176</c:v>
                </c:pt>
                <c:pt idx="1510">
                  <c:v>0.72338132160130308</c:v>
                </c:pt>
                <c:pt idx="1511">
                  <c:v>1.8332725257363893</c:v>
                </c:pt>
                <c:pt idx="1512">
                  <c:v>2.5711283970958974</c:v>
                </c:pt>
                <c:pt idx="1513">
                  <c:v>3.3271694532864871</c:v>
                </c:pt>
                <c:pt idx="1514">
                  <c:v>4.0367691580247884</c:v>
                </c:pt>
                <c:pt idx="1515">
                  <c:v>4.5806036059584168</c:v>
                </c:pt>
                <c:pt idx="1516">
                  <c:v>5.1317415641889124</c:v>
                </c:pt>
                <c:pt idx="1517">
                  <c:v>5.6334575601574803</c:v>
                </c:pt>
                <c:pt idx="1518">
                  <c:v>14.986183231370832</c:v>
                </c:pt>
                <c:pt idx="1519">
                  <c:v>15.027332239371853</c:v>
                </c:pt>
                <c:pt idx="1520">
                  <c:v>13.526326453659385</c:v>
                </c:pt>
                <c:pt idx="1521">
                  <c:v>11.870632811260171</c:v>
                </c:pt>
                <c:pt idx="1522">
                  <c:v>10.514405156379258</c:v>
                </c:pt>
                <c:pt idx="1523">
                  <c:v>9.3546480590725345</c:v>
                </c:pt>
                <c:pt idx="1524">
                  <c:v>7.3478319033269033</c:v>
                </c:pt>
                <c:pt idx="1525">
                  <c:v>7.7235925821620581</c:v>
                </c:pt>
                <c:pt idx="1526">
                  <c:v>7.436309408966757</c:v>
                </c:pt>
                <c:pt idx="1527">
                  <c:v>7.3076856162172996</c:v>
                </c:pt>
                <c:pt idx="1528">
                  <c:v>7.710109582227358</c:v>
                </c:pt>
                <c:pt idx="1529">
                  <c:v>8.2427516516988586</c:v>
                </c:pt>
                <c:pt idx="1530">
                  <c:v>7.9436122313032946</c:v>
                </c:pt>
                <c:pt idx="1531">
                  <c:v>7.7086700867547062</c:v>
                </c:pt>
                <c:pt idx="1532">
                  <c:v>8.8813900381881457</c:v>
                </c:pt>
                <c:pt idx="1533">
                  <c:v>0.58081199155342922</c:v>
                </c:pt>
                <c:pt idx="1534">
                  <c:v>0.47358776784154377</c:v>
                </c:pt>
                <c:pt idx="1535">
                  <c:v>0.78693715187268554</c:v>
                </c:pt>
                <c:pt idx="1536">
                  <c:v>1.3721203886439071</c:v>
                </c:pt>
                <c:pt idx="1537">
                  <c:v>1.9685478872586826</c:v>
                </c:pt>
                <c:pt idx="1538">
                  <c:v>2.5122429060591847</c:v>
                </c:pt>
                <c:pt idx="1539">
                  <c:v>2.9642692930808612</c:v>
                </c:pt>
                <c:pt idx="1540">
                  <c:v>3.4198375856089052</c:v>
                </c:pt>
                <c:pt idx="1541">
                  <c:v>3.901383350499704</c:v>
                </c:pt>
                <c:pt idx="1542">
                  <c:v>13.250683883632869</c:v>
                </c:pt>
                <c:pt idx="1543">
                  <c:v>13.329906228928799</c:v>
                </c:pt>
                <c:pt idx="1544">
                  <c:v>12.085609276453223</c:v>
                </c:pt>
                <c:pt idx="1545">
                  <c:v>10.459897787831146</c:v>
                </c:pt>
                <c:pt idx="1546">
                  <c:v>9.1498785459106475</c:v>
                </c:pt>
                <c:pt idx="1547">
                  <c:v>8.0070635791789471</c:v>
                </c:pt>
                <c:pt idx="1548">
                  <c:v>5.9984383035949405</c:v>
                </c:pt>
                <c:pt idx="1549">
                  <c:v>6.3991649077629535</c:v>
                </c:pt>
                <c:pt idx="1550">
                  <c:v>6.065128247921769</c:v>
                </c:pt>
                <c:pt idx="1551">
                  <c:v>5.8694877051784875</c:v>
                </c:pt>
                <c:pt idx="1552">
                  <c:v>6.0691596462957742</c:v>
                </c:pt>
                <c:pt idx="1553">
                  <c:v>6.4688958146029183</c:v>
                </c:pt>
                <c:pt idx="1554">
                  <c:v>6.1739460667127899</c:v>
                </c:pt>
                <c:pt idx="1555">
                  <c:v>6.1429188504340937</c:v>
                </c:pt>
                <c:pt idx="1556">
                  <c:v>7.5529636459817482</c:v>
                </c:pt>
                <c:pt idx="1557">
                  <c:v>0.57339827379803721</c:v>
                </c:pt>
                <c:pt idx="1558">
                  <c:v>0.41923569162133034</c:v>
                </c:pt>
                <c:pt idx="1559">
                  <c:v>0.4248708232065036</c:v>
                </c:pt>
                <c:pt idx="1560">
                  <c:v>0.81996885575712575</c:v>
                </c:pt>
                <c:pt idx="1561">
                  <c:v>1.7733789465618666</c:v>
                </c:pt>
                <c:pt idx="1562">
                  <c:v>2.6539781660233346</c:v>
                </c:pt>
                <c:pt idx="1563">
                  <c:v>3.3839005316359367</c:v>
                </c:pt>
                <c:pt idx="1564">
                  <c:v>3.960135018193967</c:v>
                </c:pt>
                <c:pt idx="1565">
                  <c:v>4.5692444850428426</c:v>
                </c:pt>
                <c:pt idx="1566">
                  <c:v>14.158099297154315</c:v>
                </c:pt>
                <c:pt idx="1567">
                  <c:v>14.21175041100056</c:v>
                </c:pt>
                <c:pt idx="1568">
                  <c:v>12.756889943285673</c:v>
                </c:pt>
                <c:pt idx="1569">
                  <c:v>11.239642989372381</c:v>
                </c:pt>
                <c:pt idx="1570">
                  <c:v>10.054510147655476</c:v>
                </c:pt>
                <c:pt idx="1571">
                  <c:v>9.0104924700404112</c:v>
                </c:pt>
                <c:pt idx="1572">
                  <c:v>6.8448503106676064</c:v>
                </c:pt>
                <c:pt idx="1573">
                  <c:v>7.2663276434248179</c:v>
                </c:pt>
                <c:pt idx="1574">
                  <c:v>7.0187589921878084</c:v>
                </c:pt>
                <c:pt idx="1575">
                  <c:v>6.8404241215060608</c:v>
                </c:pt>
                <c:pt idx="1576">
                  <c:v>7.1180183415796181</c:v>
                </c:pt>
                <c:pt idx="1577">
                  <c:v>7.5799613722406951</c:v>
                </c:pt>
                <c:pt idx="1578">
                  <c:v>7.3213635068307914</c:v>
                </c:pt>
                <c:pt idx="1579">
                  <c:v>7.205659272420804</c:v>
                </c:pt>
                <c:pt idx="1580">
                  <c:v>8.4400920609991346</c:v>
                </c:pt>
                <c:pt idx="1581">
                  <c:v>0.57599828720499757</c:v>
                </c:pt>
                <c:pt idx="1582">
                  <c:v>0.44206437945526528</c:v>
                </c:pt>
                <c:pt idx="1583">
                  <c:v>0.72810915000803855</c:v>
                </c:pt>
                <c:pt idx="1584">
                  <c:v>1.2648538233218813</c:v>
                </c:pt>
                <c:pt idx="1585">
                  <c:v>1.8972551117291405</c:v>
                </c:pt>
                <c:pt idx="1586">
                  <c:v>2.4294955919010754</c:v>
                </c:pt>
                <c:pt idx="1587">
                  <c:v>2.9280436005260841</c:v>
                </c:pt>
                <c:pt idx="1588">
                  <c:v>3.4008384876860158</c:v>
                </c:pt>
                <c:pt idx="1589">
                  <c:v>3.9015861131398299</c:v>
                </c:pt>
                <c:pt idx="1590">
                  <c:v>13.280857827013124</c:v>
                </c:pt>
                <c:pt idx="1591">
                  <c:v>13.303300430925974</c:v>
                </c:pt>
                <c:pt idx="1592">
                  <c:v>11.654416869975311</c:v>
                </c:pt>
                <c:pt idx="1593">
                  <c:v>9.8235980894873549</c:v>
                </c:pt>
                <c:pt idx="1594">
                  <c:v>8.3247358626972936</c:v>
                </c:pt>
                <c:pt idx="1595">
                  <c:v>6.9835696552682798</c:v>
                </c:pt>
                <c:pt idx="1596">
                  <c:v>4.8997890951327241</c:v>
                </c:pt>
                <c:pt idx="1597">
                  <c:v>5.3089744795577163</c:v>
                </c:pt>
                <c:pt idx="1598">
                  <c:v>4.9722655273919649</c:v>
                </c:pt>
                <c:pt idx="1599">
                  <c:v>4.7790824678468464</c:v>
                </c:pt>
                <c:pt idx="1600">
                  <c:v>5.0854199619664566</c:v>
                </c:pt>
                <c:pt idx="1601">
                  <c:v>5.6612594191926773</c:v>
                </c:pt>
                <c:pt idx="1602">
                  <c:v>5.5602918541939861</c:v>
                </c:pt>
                <c:pt idx="1603">
                  <c:v>5.4603817559995651</c:v>
                </c:pt>
                <c:pt idx="1604">
                  <c:v>6.7829411515782256</c:v>
                </c:pt>
                <c:pt idx="1605">
                  <c:v>0.57317893233029227</c:v>
                </c:pt>
                <c:pt idx="1606">
                  <c:v>0.41632914881137639</c:v>
                </c:pt>
                <c:pt idx="1607">
                  <c:v>0.37080619284668503</c:v>
                </c:pt>
                <c:pt idx="1608">
                  <c:v>0.29549621232793272</c:v>
                </c:pt>
                <c:pt idx="1609">
                  <c:v>0.46402405046810535</c:v>
                </c:pt>
                <c:pt idx="1610">
                  <c:v>1.1380474994606979</c:v>
                </c:pt>
                <c:pt idx="1611">
                  <c:v>1.7711861282451113</c:v>
                </c:pt>
                <c:pt idx="1612">
                  <c:v>2.4248569790559764</c:v>
                </c:pt>
                <c:pt idx="1613">
                  <c:v>2.8380006480324025</c:v>
                </c:pt>
                <c:pt idx="1614">
                  <c:v>11.995718753756062</c:v>
                </c:pt>
                <c:pt idx="1615">
                  <c:v>12.191350470360879</c:v>
                </c:pt>
                <c:pt idx="1616">
                  <c:v>11.274039882185491</c:v>
                </c:pt>
                <c:pt idx="1617">
                  <c:v>9.8433184260483504</c:v>
                </c:pt>
                <c:pt idx="1618">
                  <c:v>8.4961906391835829</c:v>
                </c:pt>
                <c:pt idx="1619">
                  <c:v>7.4336738524617072</c:v>
                </c:pt>
                <c:pt idx="1620">
                  <c:v>5.1105459505128783</c:v>
                </c:pt>
                <c:pt idx="1621">
                  <c:v>5.4866315266607772</c:v>
                </c:pt>
                <c:pt idx="1622">
                  <c:v>5.195363232682249</c:v>
                </c:pt>
                <c:pt idx="1623">
                  <c:v>4.9486594237414057</c:v>
                </c:pt>
                <c:pt idx="1624">
                  <c:v>5.2322456376467352</c:v>
                </c:pt>
                <c:pt idx="1625">
                  <c:v>5.5738034794425726</c:v>
                </c:pt>
                <c:pt idx="1626">
                  <c:v>5.3788449348029204</c:v>
                </c:pt>
                <c:pt idx="1627">
                  <c:v>5.1413048044737746</c:v>
                </c:pt>
                <c:pt idx="1628">
                  <c:v>6.3204098707165457</c:v>
                </c:pt>
                <c:pt idx="1629">
                  <c:v>0.50902829189053034</c:v>
                </c:pt>
                <c:pt idx="1630">
                  <c:v>0.45533292807999937</c:v>
                </c:pt>
                <c:pt idx="1631">
                  <c:v>0.36200140410797543</c:v>
                </c:pt>
                <c:pt idx="1632">
                  <c:v>0.30682193704395727</c:v>
                </c:pt>
                <c:pt idx="1633">
                  <c:v>0.29960310996735762</c:v>
                </c:pt>
                <c:pt idx="1634">
                  <c:v>0.36825436538478795</c:v>
                </c:pt>
                <c:pt idx="1635">
                  <c:v>0.57498721726367941</c:v>
                </c:pt>
                <c:pt idx="1636">
                  <c:v>1.1249883927159869</c:v>
                </c:pt>
                <c:pt idx="1637">
                  <c:v>1.3929281293166185</c:v>
                </c:pt>
                <c:pt idx="1638">
                  <c:v>10.550469354454791</c:v>
                </c:pt>
                <c:pt idx="1639">
                  <c:v>10.783120877530816</c:v>
                </c:pt>
                <c:pt idx="1640">
                  <c:v>9.8899546681794082</c:v>
                </c:pt>
                <c:pt idx="1641">
                  <c:v>8.5805666144303672</c:v>
                </c:pt>
                <c:pt idx="1642">
                  <c:v>7.423974641935815</c:v>
                </c:pt>
                <c:pt idx="1643">
                  <c:v>6.3854176007632697</c:v>
                </c:pt>
                <c:pt idx="1644">
                  <c:v>3.9541129677826019</c:v>
                </c:pt>
                <c:pt idx="1645">
                  <c:v>4.333876300405735</c:v>
                </c:pt>
                <c:pt idx="1646">
                  <c:v>4.1349510028926071</c:v>
                </c:pt>
                <c:pt idx="1647">
                  <c:v>4.0966472318209508</c:v>
                </c:pt>
                <c:pt idx="1648">
                  <c:v>4.1903306086096315</c:v>
                </c:pt>
                <c:pt idx="1649">
                  <c:v>4.563976830924827</c:v>
                </c:pt>
                <c:pt idx="1650">
                  <c:v>4.1458113277135116</c:v>
                </c:pt>
                <c:pt idx="1651">
                  <c:v>4.1256705568546321</c:v>
                </c:pt>
                <c:pt idx="1652">
                  <c:v>5.4215778768396516</c:v>
                </c:pt>
                <c:pt idx="1653">
                  <c:v>0.49437475516168117</c:v>
                </c:pt>
                <c:pt idx="1654">
                  <c:v>0.47221136733159907</c:v>
                </c:pt>
                <c:pt idx="1655">
                  <c:v>0.361322745624302</c:v>
                </c:pt>
                <c:pt idx="1656">
                  <c:v>0.28491546140611301</c:v>
                </c:pt>
                <c:pt idx="1657">
                  <c:v>0.26026035927332047</c:v>
                </c:pt>
                <c:pt idx="1658">
                  <c:v>0.28590899834266809</c:v>
                </c:pt>
                <c:pt idx="1659">
                  <c:v>0.4163922437740939</c:v>
                </c:pt>
                <c:pt idx="1660">
                  <c:v>0.90300898302198684</c:v>
                </c:pt>
                <c:pt idx="1661">
                  <c:v>1.5503655666754403</c:v>
                </c:pt>
                <c:pt idx="1662">
                  <c:v>11.129260200816098</c:v>
                </c:pt>
                <c:pt idx="1663">
                  <c:v>11.00893357457222</c:v>
                </c:pt>
                <c:pt idx="1664">
                  <c:v>9.8840322100059801</c:v>
                </c:pt>
                <c:pt idx="1665">
                  <c:v>8.3274156691667578</c:v>
                </c:pt>
                <c:pt idx="1666">
                  <c:v>6.7734198950870672</c:v>
                </c:pt>
                <c:pt idx="1667">
                  <c:v>5.7728072580246259</c:v>
                </c:pt>
                <c:pt idx="1668">
                  <c:v>3.574787841006394</c:v>
                </c:pt>
                <c:pt idx="1669">
                  <c:v>3.9867399812918025</c:v>
                </c:pt>
                <c:pt idx="1670">
                  <c:v>3.6853569326472888</c:v>
                </c:pt>
                <c:pt idx="1671">
                  <c:v>3.563927277641219</c:v>
                </c:pt>
                <c:pt idx="1672">
                  <c:v>3.9292633327874298</c:v>
                </c:pt>
                <c:pt idx="1673">
                  <c:v>4.4613226385768279</c:v>
                </c:pt>
                <c:pt idx="1674">
                  <c:v>4.1454508873026752</c:v>
                </c:pt>
                <c:pt idx="1675">
                  <c:v>4.2591171186352437</c:v>
                </c:pt>
                <c:pt idx="1676">
                  <c:v>5.8857419933149497</c:v>
                </c:pt>
                <c:pt idx="1677">
                  <c:v>0.57289160574203757</c:v>
                </c:pt>
                <c:pt idx="1678">
                  <c:v>0.41617206740135798</c:v>
                </c:pt>
                <c:pt idx="1679">
                  <c:v>0.36964662908951923</c:v>
                </c:pt>
                <c:pt idx="1680">
                  <c:v>0.29119621309183519</c:v>
                </c:pt>
                <c:pt idx="1681">
                  <c:v>0.36560795511488542</c:v>
                </c:pt>
                <c:pt idx="1682">
                  <c:v>1.0285939601568392</c:v>
                </c:pt>
                <c:pt idx="1683">
                  <c:v>1.7604496079068401</c:v>
                </c:pt>
                <c:pt idx="1684">
                  <c:v>2.4689584496413444</c:v>
                </c:pt>
                <c:pt idx="1685">
                  <c:v>3.0958214554421195</c:v>
                </c:pt>
                <c:pt idx="1686">
                  <c:v>12.589166834282587</c:v>
                </c:pt>
                <c:pt idx="1687">
                  <c:v>12.39218459922246</c:v>
                </c:pt>
                <c:pt idx="1688">
                  <c:v>11.024633962884772</c:v>
                </c:pt>
                <c:pt idx="1689">
                  <c:v>9.3163008729414543</c:v>
                </c:pt>
                <c:pt idx="1690">
                  <c:v>7.867325411947748</c:v>
                </c:pt>
                <c:pt idx="1691">
                  <c:v>6.6658008805876694</c:v>
                </c:pt>
                <c:pt idx="1692">
                  <c:v>4.5577759915737506</c:v>
                </c:pt>
                <c:pt idx="1693">
                  <c:v>4.9104788607916303</c:v>
                </c:pt>
                <c:pt idx="1694">
                  <c:v>4.5764730924350134</c:v>
                </c:pt>
                <c:pt idx="1695">
                  <c:v>4.4116231300422264</c:v>
                </c:pt>
                <c:pt idx="1696">
                  <c:v>4.705515053311669</c:v>
                </c:pt>
                <c:pt idx="1697">
                  <c:v>5.1775968123391083</c:v>
                </c:pt>
                <c:pt idx="1698">
                  <c:v>5.0171516893945594</c:v>
                </c:pt>
                <c:pt idx="1699">
                  <c:v>5.1497888704246924</c:v>
                </c:pt>
                <c:pt idx="1700">
                  <c:v>6.6911889100283872</c:v>
                </c:pt>
                <c:pt idx="1701">
                  <c:v>0.57315519717418373</c:v>
                </c:pt>
                <c:pt idx="1702">
                  <c:v>0.41633678222841597</c:v>
                </c:pt>
                <c:pt idx="1703">
                  <c:v>0.374660114274532</c:v>
                </c:pt>
                <c:pt idx="1704">
                  <c:v>0.35863542500995294</c:v>
                </c:pt>
                <c:pt idx="1705">
                  <c:v>0.8237281943769682</c:v>
                </c:pt>
                <c:pt idx="1706">
                  <c:v>1.6711148933878726</c:v>
                </c:pt>
                <c:pt idx="1707">
                  <c:v>2.2924940046785709</c:v>
                </c:pt>
                <c:pt idx="1708">
                  <c:v>2.9150296979229045</c:v>
                </c:pt>
                <c:pt idx="1709">
                  <c:v>3.4890654025571162</c:v>
                </c:pt>
                <c:pt idx="1710">
                  <c:v>12.928911739531529</c:v>
                </c:pt>
                <c:pt idx="1711">
                  <c:v>12.763879290762638</c:v>
                </c:pt>
                <c:pt idx="1712">
                  <c:v>11.559370331884361</c:v>
                </c:pt>
                <c:pt idx="1713">
                  <c:v>9.9842509845019478</c:v>
                </c:pt>
                <c:pt idx="1714">
                  <c:v>8.5994390453392704</c:v>
                </c:pt>
                <c:pt idx="1715">
                  <c:v>7.4340474128080682</c:v>
                </c:pt>
                <c:pt idx="1716">
                  <c:v>5.355992153996465</c:v>
                </c:pt>
                <c:pt idx="1717">
                  <c:v>5.5963666674901145</c:v>
                </c:pt>
                <c:pt idx="1718">
                  <c:v>5.0731850257177378</c:v>
                </c:pt>
                <c:pt idx="1719">
                  <c:v>4.7339899650399007</c:v>
                </c:pt>
                <c:pt idx="1720">
                  <c:v>4.9126977997073293</c:v>
                </c:pt>
                <c:pt idx="1721">
                  <c:v>5.3092445116854909</c:v>
                </c:pt>
                <c:pt idx="1722">
                  <c:v>5.2088650776152674</c:v>
                </c:pt>
                <c:pt idx="1723">
                  <c:v>5.256259294203911</c:v>
                </c:pt>
                <c:pt idx="1724">
                  <c:v>6.8061548498840949</c:v>
                </c:pt>
                <c:pt idx="1725">
                  <c:v>0.57320040131571603</c:v>
                </c:pt>
                <c:pt idx="1726">
                  <c:v>0.41637685766787369</c:v>
                </c:pt>
                <c:pt idx="1727">
                  <c:v>0.37592964694592512</c:v>
                </c:pt>
                <c:pt idx="1728">
                  <c:v>0.39749750897478014</c:v>
                </c:pt>
                <c:pt idx="1729">
                  <c:v>1.0718055412963801</c:v>
                </c:pt>
                <c:pt idx="1730">
                  <c:v>2.0516413291706797</c:v>
                </c:pt>
                <c:pt idx="1731">
                  <c:v>2.721590203274125</c:v>
                </c:pt>
                <c:pt idx="1732">
                  <c:v>3.4124329325362615</c:v>
                </c:pt>
                <c:pt idx="1733">
                  <c:v>4.0508163151875562</c:v>
                </c:pt>
                <c:pt idx="1734">
                  <c:v>13.419476028838154</c:v>
                </c:pt>
                <c:pt idx="1735">
                  <c:v>13.230632328335757</c:v>
                </c:pt>
                <c:pt idx="1736">
                  <c:v>11.937666736442344</c:v>
                </c:pt>
                <c:pt idx="1737">
                  <c:v>10.329591661529465</c:v>
                </c:pt>
                <c:pt idx="1738">
                  <c:v>8.9941172399527041</c:v>
                </c:pt>
                <c:pt idx="1739">
                  <c:v>7.9078601684213821</c:v>
                </c:pt>
                <c:pt idx="1740">
                  <c:v>5.9057157831760891</c:v>
                </c:pt>
                <c:pt idx="1741">
                  <c:v>6.3719033515275756</c:v>
                </c:pt>
                <c:pt idx="1742">
                  <c:v>6.052806123737799</c:v>
                </c:pt>
                <c:pt idx="1743">
                  <c:v>6.000621341596112</c:v>
                </c:pt>
                <c:pt idx="1744">
                  <c:v>6.1561839401667333</c:v>
                </c:pt>
                <c:pt idx="1745">
                  <c:v>6.5894145882663402</c:v>
                </c:pt>
                <c:pt idx="1746">
                  <c:v>6.3372576570278358</c:v>
                </c:pt>
                <c:pt idx="1747">
                  <c:v>6.1568215690338057</c:v>
                </c:pt>
                <c:pt idx="1748">
                  <c:v>7.4193039448847227</c:v>
                </c:pt>
                <c:pt idx="1749">
                  <c:v>0.57332826105112744</c:v>
                </c:pt>
                <c:pt idx="1750">
                  <c:v>0.41701889960418548</c:v>
                </c:pt>
                <c:pt idx="1751">
                  <c:v>0.37695002011426015</c:v>
                </c:pt>
                <c:pt idx="1752">
                  <c:v>0.3303167597867363</c:v>
                </c:pt>
                <c:pt idx="1753">
                  <c:v>0.43251294711237376</c:v>
                </c:pt>
                <c:pt idx="1754">
                  <c:v>0.80369667679946588</c:v>
                </c:pt>
                <c:pt idx="1755">
                  <c:v>1.2720033532844188</c:v>
                </c:pt>
                <c:pt idx="1756">
                  <c:v>1.7178506084847118</c:v>
                </c:pt>
                <c:pt idx="1757">
                  <c:v>2.2278663949459778</c:v>
                </c:pt>
                <c:pt idx="1758">
                  <c:v>11.750822514115736</c:v>
                </c:pt>
                <c:pt idx="1759">
                  <c:v>11.470923240640513</c:v>
                </c:pt>
                <c:pt idx="1760">
                  <c:v>10.244195790202898</c:v>
                </c:pt>
                <c:pt idx="1761">
                  <c:v>8.7401408121995487</c:v>
                </c:pt>
                <c:pt idx="1762">
                  <c:v>7.3545323736776602</c:v>
                </c:pt>
                <c:pt idx="1763">
                  <c:v>6.0941425082727143</c:v>
                </c:pt>
                <c:pt idx="1764">
                  <c:v>3.8445496981087972</c:v>
                </c:pt>
                <c:pt idx="1765">
                  <c:v>4.179924472102603</c:v>
                </c:pt>
                <c:pt idx="1766">
                  <c:v>3.7529427300270077</c:v>
                </c:pt>
                <c:pt idx="1767">
                  <c:v>3.4826776637606986</c:v>
                </c:pt>
                <c:pt idx="1768">
                  <c:v>3.7504435015793867</c:v>
                </c:pt>
                <c:pt idx="1769">
                  <c:v>4.2250175712702553</c:v>
                </c:pt>
                <c:pt idx="1770">
                  <c:v>3.989428494627552</c:v>
                </c:pt>
                <c:pt idx="1771">
                  <c:v>3.91383941729829</c:v>
                </c:pt>
                <c:pt idx="1772">
                  <c:v>5.2792685600597</c:v>
                </c:pt>
                <c:pt idx="1773">
                  <c:v>0.57270709173953316</c:v>
                </c:pt>
                <c:pt idx="1774">
                  <c:v>0.41602083032626169</c:v>
                </c:pt>
                <c:pt idx="1775">
                  <c:v>0.36923907618289142</c:v>
                </c:pt>
                <c:pt idx="1776">
                  <c:v>0.28253001858125026</c:v>
                </c:pt>
                <c:pt idx="1777">
                  <c:v>0.28899230246594448</c:v>
                </c:pt>
                <c:pt idx="1778">
                  <c:v>0.26652250450500897</c:v>
                </c:pt>
                <c:pt idx="1779">
                  <c:v>0.25836226241757737</c:v>
                </c:pt>
                <c:pt idx="1780">
                  <c:v>0.32294156693296705</c:v>
                </c:pt>
                <c:pt idx="1781">
                  <c:v>0.49739269815155507</c:v>
                </c:pt>
                <c:pt idx="1782">
                  <c:v>9.6991130400390446</c:v>
                </c:pt>
                <c:pt idx="1783">
                  <c:v>9.8175998935042355</c:v>
                </c:pt>
                <c:pt idx="1784">
                  <c:v>8.9312442426899512</c:v>
                </c:pt>
                <c:pt idx="1785">
                  <c:v>7.4323721163121794</c:v>
                </c:pt>
                <c:pt idx="1786">
                  <c:v>6.2767425507253183</c:v>
                </c:pt>
                <c:pt idx="1787">
                  <c:v>5.5014872296690234</c:v>
                </c:pt>
                <c:pt idx="1788">
                  <c:v>3.3982505207653104</c:v>
                </c:pt>
                <c:pt idx="1789">
                  <c:v>4.4427339560919439</c:v>
                </c:pt>
                <c:pt idx="1790">
                  <c:v>4.2713089976409764</c:v>
                </c:pt>
                <c:pt idx="1791">
                  <c:v>4.1283698046831052</c:v>
                </c:pt>
                <c:pt idx="1792">
                  <c:v>4.2763234370031187</c:v>
                </c:pt>
                <c:pt idx="1793">
                  <c:v>4.5981184813556863</c:v>
                </c:pt>
                <c:pt idx="1794">
                  <c:v>4.1642089362281256</c:v>
                </c:pt>
                <c:pt idx="1795">
                  <c:v>4.0485855683298997</c:v>
                </c:pt>
                <c:pt idx="1796">
                  <c:v>5.5433497236189746</c:v>
                </c:pt>
                <c:pt idx="1797">
                  <c:v>0.50883674083169383</c:v>
                </c:pt>
                <c:pt idx="1798">
                  <c:v>0.45520888505310642</c:v>
                </c:pt>
                <c:pt idx="1799">
                  <c:v>0.36152813225152147</c:v>
                </c:pt>
                <c:pt idx="1800">
                  <c:v>0.30497262249398233</c:v>
                </c:pt>
                <c:pt idx="1801">
                  <c:v>0.31787345510726372</c:v>
                </c:pt>
                <c:pt idx="1802">
                  <c:v>0.64132399678028562</c:v>
                </c:pt>
                <c:pt idx="1803">
                  <c:v>1.314800344460997</c:v>
                </c:pt>
                <c:pt idx="1804">
                  <c:v>2.0444815418039832</c:v>
                </c:pt>
                <c:pt idx="1805">
                  <c:v>2.4784117210119803</c:v>
                </c:pt>
                <c:pt idx="1806">
                  <c:v>11.560285149207694</c:v>
                </c:pt>
                <c:pt idx="1807">
                  <c:v>11.689140449183293</c:v>
                </c:pt>
                <c:pt idx="1808">
                  <c:v>10.725926307640485</c:v>
                </c:pt>
                <c:pt idx="1809">
                  <c:v>9.5097267705661324</c:v>
                </c:pt>
                <c:pt idx="1810">
                  <c:v>8.3579155833090262</c:v>
                </c:pt>
                <c:pt idx="1811">
                  <c:v>7.2540856701197765</c:v>
                </c:pt>
                <c:pt idx="1812">
                  <c:v>4.7987950517186766</c:v>
                </c:pt>
                <c:pt idx="1813">
                  <c:v>5.1264890576328463</c:v>
                </c:pt>
                <c:pt idx="1814">
                  <c:v>4.7325028799828948</c:v>
                </c:pt>
                <c:pt idx="1815">
                  <c:v>4.6126515532218697</c:v>
                </c:pt>
                <c:pt idx="1816">
                  <c:v>4.6906773603967276</c:v>
                </c:pt>
                <c:pt idx="1817">
                  <c:v>5.0716829123709202</c:v>
                </c:pt>
                <c:pt idx="1818">
                  <c:v>4.8581842290078709</c:v>
                </c:pt>
                <c:pt idx="1819">
                  <c:v>4.7603751095814264</c:v>
                </c:pt>
                <c:pt idx="1820">
                  <c:v>5.8799980855369736</c:v>
                </c:pt>
                <c:pt idx="1821">
                  <c:v>0.49446814524827454</c:v>
                </c:pt>
                <c:pt idx="1822">
                  <c:v>0.47227148049078571</c:v>
                </c:pt>
                <c:pt idx="1823">
                  <c:v>0.36135053603321166</c:v>
                </c:pt>
                <c:pt idx="1824">
                  <c:v>0.28473011249862101</c:v>
                </c:pt>
                <c:pt idx="1825">
                  <c:v>0.25731719991600499</c:v>
                </c:pt>
                <c:pt idx="1826">
                  <c:v>0.25510171989241376</c:v>
                </c:pt>
                <c:pt idx="1827">
                  <c:v>0.25999915328399814</c:v>
                </c:pt>
                <c:pt idx="1828">
                  <c:v>0.27718042450221303</c:v>
                </c:pt>
                <c:pt idx="1829">
                  <c:v>0.57897484276185995</c:v>
                </c:pt>
                <c:pt idx="1830">
                  <c:v>9.6239893626049042</c:v>
                </c:pt>
                <c:pt idx="1831">
                  <c:v>9.5671999601783959</c:v>
                </c:pt>
                <c:pt idx="1832">
                  <c:v>8.2882401380147428</c:v>
                </c:pt>
                <c:pt idx="1833">
                  <c:v>6.6931755068129455</c:v>
                </c:pt>
                <c:pt idx="1834">
                  <c:v>5.3515790847704592</c:v>
                </c:pt>
                <c:pt idx="1835">
                  <c:v>4.2148930362886778</c:v>
                </c:pt>
                <c:pt idx="1836">
                  <c:v>1.9608572195913243</c:v>
                </c:pt>
                <c:pt idx="1837">
                  <c:v>2.3478950793810069</c:v>
                </c:pt>
                <c:pt idx="1838">
                  <c:v>2.0779725627043617</c:v>
                </c:pt>
                <c:pt idx="1839">
                  <c:v>2.0119402849643482</c:v>
                </c:pt>
                <c:pt idx="1840">
                  <c:v>2.3511860363021992</c:v>
                </c:pt>
                <c:pt idx="1841">
                  <c:v>2.8475183263593342</c:v>
                </c:pt>
                <c:pt idx="1842">
                  <c:v>2.6505971586355277</c:v>
                </c:pt>
                <c:pt idx="1843">
                  <c:v>2.5070181899120159</c:v>
                </c:pt>
                <c:pt idx="1844">
                  <c:v>3.925775099744643</c:v>
                </c:pt>
                <c:pt idx="1845">
                  <c:v>0.57229285959299581</c:v>
                </c:pt>
                <c:pt idx="1846">
                  <c:v>0.41574113715504774</c:v>
                </c:pt>
                <c:pt idx="1847">
                  <c:v>0.36899003595197577</c:v>
                </c:pt>
                <c:pt idx="1848">
                  <c:v>0.28449705473463205</c:v>
                </c:pt>
                <c:pt idx="1849">
                  <c:v>0.25632247025803712</c:v>
                </c:pt>
                <c:pt idx="1850">
                  <c:v>0.25077679277879628</c:v>
                </c:pt>
                <c:pt idx="1851">
                  <c:v>0.25087256830821453</c:v>
                </c:pt>
                <c:pt idx="1852">
                  <c:v>0.2470357027965642</c:v>
                </c:pt>
                <c:pt idx="1853">
                  <c:v>0.51799505219704689</c:v>
                </c:pt>
                <c:pt idx="1854">
                  <c:v>7.7344444386609235</c:v>
                </c:pt>
                <c:pt idx="1855">
                  <c:v>7.7494765451660799</c:v>
                </c:pt>
                <c:pt idx="1856">
                  <c:v>6.4648483144898332</c:v>
                </c:pt>
                <c:pt idx="1857">
                  <c:v>4.8668765441173871</c:v>
                </c:pt>
                <c:pt idx="1858">
                  <c:v>3.939214565347767</c:v>
                </c:pt>
                <c:pt idx="1859">
                  <c:v>2.7694867941216965</c:v>
                </c:pt>
                <c:pt idx="1860">
                  <c:v>0.7373334188675027</c:v>
                </c:pt>
                <c:pt idx="1861">
                  <c:v>0.88496489713401894</c:v>
                </c:pt>
                <c:pt idx="1862">
                  <c:v>0.79031493891269111</c:v>
                </c:pt>
                <c:pt idx="1863">
                  <c:v>0.9740545074027307</c:v>
                </c:pt>
                <c:pt idx="1864">
                  <c:v>1.510446850811338</c:v>
                </c:pt>
                <c:pt idx="1865">
                  <c:v>2.0249049281731817</c:v>
                </c:pt>
                <c:pt idx="1866">
                  <c:v>1.6209010833802284</c:v>
                </c:pt>
                <c:pt idx="1867">
                  <c:v>1.7722372736258978</c:v>
                </c:pt>
                <c:pt idx="1868">
                  <c:v>3.4584304723509458</c:v>
                </c:pt>
                <c:pt idx="1869">
                  <c:v>0.5722122316255166</c:v>
                </c:pt>
                <c:pt idx="1870">
                  <c:v>0.41571907180891776</c:v>
                </c:pt>
                <c:pt idx="1871">
                  <c:v>0.3689991006347102</c:v>
                </c:pt>
                <c:pt idx="1872">
                  <c:v>0.28450862413233252</c:v>
                </c:pt>
                <c:pt idx="1873">
                  <c:v>0.25635073775551187</c:v>
                </c:pt>
                <c:pt idx="1874">
                  <c:v>0.25087912827598302</c:v>
                </c:pt>
                <c:pt idx="1875">
                  <c:v>0.25099362953157633</c:v>
                </c:pt>
                <c:pt idx="1876">
                  <c:v>0.24712611107962651</c:v>
                </c:pt>
                <c:pt idx="1877">
                  <c:v>0.51872702532785719</c:v>
                </c:pt>
                <c:pt idx="1878">
                  <c:v>8.3423610648252282</c:v>
                </c:pt>
                <c:pt idx="1879">
                  <c:v>8.2853443296974998</c:v>
                </c:pt>
                <c:pt idx="1880">
                  <c:v>7.1595763337529741</c:v>
                </c:pt>
                <c:pt idx="1881">
                  <c:v>5.5977403247408102</c:v>
                </c:pt>
                <c:pt idx="1882">
                  <c:v>4.2878330793609294</c:v>
                </c:pt>
                <c:pt idx="1883">
                  <c:v>3.2312932581810383</c:v>
                </c:pt>
                <c:pt idx="1884">
                  <c:v>1.0811919009957913</c:v>
                </c:pt>
                <c:pt idx="1885">
                  <c:v>1.7124222947924654</c:v>
                </c:pt>
                <c:pt idx="1886">
                  <c:v>1.5485420149079729</c:v>
                </c:pt>
                <c:pt idx="1887">
                  <c:v>1.3077531499956463</c:v>
                </c:pt>
                <c:pt idx="1888">
                  <c:v>1.6677262525830006</c:v>
                </c:pt>
                <c:pt idx="1889">
                  <c:v>2.2573883968021966</c:v>
                </c:pt>
                <c:pt idx="1890">
                  <c:v>2.0258165251487159</c:v>
                </c:pt>
                <c:pt idx="1891">
                  <c:v>2.2447053551188239</c:v>
                </c:pt>
                <c:pt idx="1892">
                  <c:v>4.0054945713251424</c:v>
                </c:pt>
                <c:pt idx="1893">
                  <c:v>0.57237372610475867</c:v>
                </c:pt>
                <c:pt idx="1894">
                  <c:v>0.41584156429797448</c:v>
                </c:pt>
                <c:pt idx="1895">
                  <c:v>0.36911694151025842</c:v>
                </c:pt>
                <c:pt idx="1896">
                  <c:v>0.28460475747817449</c:v>
                </c:pt>
                <c:pt idx="1897">
                  <c:v>0.25646380774541039</c:v>
                </c:pt>
                <c:pt idx="1898">
                  <c:v>0.2511819602425992</c:v>
                </c:pt>
                <c:pt idx="1899">
                  <c:v>0.25421433516156466</c:v>
                </c:pt>
                <c:pt idx="1900">
                  <c:v>0.26768934386279059</c:v>
                </c:pt>
                <c:pt idx="1901">
                  <c:v>0.60179172265381431</c:v>
                </c:pt>
                <c:pt idx="1902">
                  <c:v>9.9094257259652085</c:v>
                </c:pt>
                <c:pt idx="1903">
                  <c:v>9.7268605109778488</c:v>
                </c:pt>
                <c:pt idx="1904">
                  <c:v>8.4339674365463111</c:v>
                </c:pt>
                <c:pt idx="1905">
                  <c:v>7.1214649486451211</c:v>
                </c:pt>
                <c:pt idx="1906">
                  <c:v>6.0747263156718727</c:v>
                </c:pt>
                <c:pt idx="1907">
                  <c:v>5.0496033728561205</c:v>
                </c:pt>
                <c:pt idx="1908">
                  <c:v>2.9053114038544132</c:v>
                </c:pt>
                <c:pt idx="1909">
                  <c:v>3.4201257471021491</c:v>
                </c:pt>
                <c:pt idx="1910">
                  <c:v>3.0580578678981403</c:v>
                </c:pt>
                <c:pt idx="1911">
                  <c:v>2.7363515620186454</c:v>
                </c:pt>
                <c:pt idx="1912">
                  <c:v>2.9480975412661401</c:v>
                </c:pt>
                <c:pt idx="1913">
                  <c:v>3.4633083451113666</c:v>
                </c:pt>
                <c:pt idx="1914">
                  <c:v>3.2314824237970496</c:v>
                </c:pt>
                <c:pt idx="1915">
                  <c:v>3.2499397876544145</c:v>
                </c:pt>
                <c:pt idx="1916">
                  <c:v>4.7475373719308731</c:v>
                </c:pt>
                <c:pt idx="1917">
                  <c:v>0.57260129735025167</c:v>
                </c:pt>
                <c:pt idx="1918">
                  <c:v>0.41596656150199729</c:v>
                </c:pt>
                <c:pt idx="1919">
                  <c:v>0.36921104722969927</c:v>
                </c:pt>
                <c:pt idx="1920">
                  <c:v>0.28465950339100521</c:v>
                </c:pt>
                <c:pt idx="1921">
                  <c:v>0.25650853479837643</c:v>
                </c:pt>
                <c:pt idx="1922">
                  <c:v>0.25155814457608006</c:v>
                </c:pt>
                <c:pt idx="1923">
                  <c:v>0.25465659626129439</c:v>
                </c:pt>
                <c:pt idx="1924">
                  <c:v>0.26446661060640092</c:v>
                </c:pt>
                <c:pt idx="1925">
                  <c:v>0.58145785019826079</c:v>
                </c:pt>
                <c:pt idx="1926">
                  <c:v>9.7965376260821095</c:v>
                </c:pt>
                <c:pt idx="1927">
                  <c:v>9.6425725585712883</c:v>
                </c:pt>
                <c:pt idx="1928">
                  <c:v>8.3791552084051695</c:v>
                </c:pt>
                <c:pt idx="1929">
                  <c:v>6.8748751638713053</c:v>
                </c:pt>
                <c:pt idx="1930">
                  <c:v>5.4716594140426693</c:v>
                </c:pt>
                <c:pt idx="1931">
                  <c:v>4.3633905495727596</c:v>
                </c:pt>
                <c:pt idx="1932">
                  <c:v>2.1094194976481031</c:v>
                </c:pt>
                <c:pt idx="1933">
                  <c:v>2.6495447012611968</c:v>
                </c:pt>
                <c:pt idx="1934">
                  <c:v>2.312571561302581</c:v>
                </c:pt>
                <c:pt idx="1935">
                  <c:v>2.2392871795585609</c:v>
                </c:pt>
                <c:pt idx="1936">
                  <c:v>2.5629761462419411</c:v>
                </c:pt>
                <c:pt idx="1937">
                  <c:v>2.9388425001942364</c:v>
                </c:pt>
                <c:pt idx="1938">
                  <c:v>2.789135448125807</c:v>
                </c:pt>
                <c:pt idx="1939">
                  <c:v>2.8768462724417501</c:v>
                </c:pt>
                <c:pt idx="1940">
                  <c:v>4.4850610150320263</c:v>
                </c:pt>
                <c:pt idx="1941">
                  <c:v>0.57250456764370361</c:v>
                </c:pt>
                <c:pt idx="1942">
                  <c:v>0.41591229267773167</c:v>
                </c:pt>
                <c:pt idx="1943">
                  <c:v>0.36915880603183482</c:v>
                </c:pt>
                <c:pt idx="1944">
                  <c:v>0.28248660352183774</c:v>
                </c:pt>
                <c:pt idx="1945">
                  <c:v>0.28893338202817054</c:v>
                </c:pt>
                <c:pt idx="1946">
                  <c:v>0.26464158283760464</c:v>
                </c:pt>
                <c:pt idx="1947">
                  <c:v>0.25273094754092396</c:v>
                </c:pt>
                <c:pt idx="1948">
                  <c:v>0.28207284846386532</c:v>
                </c:pt>
                <c:pt idx="1949">
                  <c:v>0.40646760890125255</c:v>
                </c:pt>
                <c:pt idx="1950">
                  <c:v>9.3824659005746618</c:v>
                </c:pt>
                <c:pt idx="1951">
                  <c:v>9.8606224282998927</c:v>
                </c:pt>
                <c:pt idx="1952">
                  <c:v>8.9034915237769319</c:v>
                </c:pt>
                <c:pt idx="1953">
                  <c:v>7.6554892629614981</c:v>
                </c:pt>
                <c:pt idx="1954">
                  <c:v>6.7515555225150718</c:v>
                </c:pt>
                <c:pt idx="1955">
                  <c:v>6.0036210359483784</c:v>
                </c:pt>
                <c:pt idx="1956">
                  <c:v>3.5886921101439544</c:v>
                </c:pt>
                <c:pt idx="1957">
                  <c:v>3.8462183153647778</c:v>
                </c:pt>
                <c:pt idx="1958">
                  <c:v>3.6893192724515282</c:v>
                </c:pt>
                <c:pt idx="1959">
                  <c:v>3.3170651945689218</c:v>
                </c:pt>
                <c:pt idx="1960">
                  <c:v>3.3528858389320608</c:v>
                </c:pt>
                <c:pt idx="1961">
                  <c:v>3.527538301525055</c:v>
                </c:pt>
                <c:pt idx="1962">
                  <c:v>3.3519407264848384</c:v>
                </c:pt>
                <c:pt idx="1963">
                  <c:v>3.4071758936388279</c:v>
                </c:pt>
                <c:pt idx="1964">
                  <c:v>5.0262533464928225</c:v>
                </c:pt>
                <c:pt idx="1965">
                  <c:v>0.50874263511225304</c:v>
                </c:pt>
                <c:pt idx="1966">
                  <c:v>0.45514686353966122</c:v>
                </c:pt>
                <c:pt idx="1967">
                  <c:v>0.36149807567192943</c:v>
                </c:pt>
                <c:pt idx="1968">
                  <c:v>0.30405315355713913</c:v>
                </c:pt>
                <c:pt idx="1969">
                  <c:v>0.31707671720375963</c:v>
                </c:pt>
                <c:pt idx="1970">
                  <c:v>0.77046853169839946</c:v>
                </c:pt>
                <c:pt idx="1971">
                  <c:v>1.5808546270528581</c:v>
                </c:pt>
                <c:pt idx="1972">
                  <c:v>2.2899525538929622</c:v>
                </c:pt>
                <c:pt idx="1973">
                  <c:v>2.7332687349839468</c:v>
                </c:pt>
                <c:pt idx="1974">
                  <c:v>11.823539160467449</c:v>
                </c:pt>
                <c:pt idx="1975">
                  <c:v>11.740572743385876</c:v>
                </c:pt>
                <c:pt idx="1976">
                  <c:v>10.718215960069822</c:v>
                </c:pt>
                <c:pt idx="1977">
                  <c:v>9.4172821542363803</c:v>
                </c:pt>
                <c:pt idx="1978">
                  <c:v>8.1855725871869112</c:v>
                </c:pt>
                <c:pt idx="1979">
                  <c:v>7.1504848147867062</c:v>
                </c:pt>
                <c:pt idx="1980">
                  <c:v>4.7253935447319559</c:v>
                </c:pt>
                <c:pt idx="1981">
                  <c:v>5.0631971766100357</c:v>
                </c:pt>
                <c:pt idx="1982">
                  <c:v>4.7305773505346655</c:v>
                </c:pt>
                <c:pt idx="1983">
                  <c:v>4.5418506560028256</c:v>
                </c:pt>
                <c:pt idx="1984">
                  <c:v>4.6413102633197818</c:v>
                </c:pt>
                <c:pt idx="1985">
                  <c:v>5.1353649325677377</c:v>
                </c:pt>
                <c:pt idx="1986">
                  <c:v>4.8958960524425486</c:v>
                </c:pt>
                <c:pt idx="1987">
                  <c:v>4.9565620380037521</c:v>
                </c:pt>
                <c:pt idx="1988">
                  <c:v>6.2912654844594931</c:v>
                </c:pt>
                <c:pt idx="1989">
                  <c:v>0.49459194973088483</c:v>
                </c:pt>
                <c:pt idx="1990">
                  <c:v>0.47242033212305712</c:v>
                </c:pt>
                <c:pt idx="1991">
                  <c:v>0.36230507097958048</c:v>
                </c:pt>
                <c:pt idx="1992">
                  <c:v>0.29221217319094417</c:v>
                </c:pt>
                <c:pt idx="1993">
                  <c:v>0.31048335323583903</c:v>
                </c:pt>
                <c:pt idx="1994">
                  <c:v>0.48562507015222589</c:v>
                </c:pt>
                <c:pt idx="1995">
                  <c:v>0.9923395230160108</c:v>
                </c:pt>
                <c:pt idx="1996">
                  <c:v>1.5648388831988711</c:v>
                </c:pt>
                <c:pt idx="1997">
                  <c:v>2.1390371557615859</c:v>
                </c:pt>
                <c:pt idx="1998">
                  <c:v>11.600529120200965</c:v>
                </c:pt>
                <c:pt idx="1999">
                  <c:v>11.075620298551247</c:v>
                </c:pt>
                <c:pt idx="2000">
                  <c:v>9.5607672557847305</c:v>
                </c:pt>
                <c:pt idx="2001">
                  <c:v>7.8210667854158693</c:v>
                </c:pt>
                <c:pt idx="2002">
                  <c:v>6.3447407911694302</c:v>
                </c:pt>
                <c:pt idx="2003">
                  <c:v>5.179666541806089</c:v>
                </c:pt>
                <c:pt idx="2004">
                  <c:v>2.9525045276129314</c:v>
                </c:pt>
                <c:pt idx="2005">
                  <c:v>3.3074899077977817</c:v>
                </c:pt>
                <c:pt idx="2006">
                  <c:v>3.0254933529909391</c:v>
                </c:pt>
                <c:pt idx="2007">
                  <c:v>2.9124165645804085</c:v>
                </c:pt>
                <c:pt idx="2008">
                  <c:v>3.198538384936414</c:v>
                </c:pt>
                <c:pt idx="2009">
                  <c:v>3.6970311705600274</c:v>
                </c:pt>
                <c:pt idx="2010">
                  <c:v>3.5998498996850961</c:v>
                </c:pt>
                <c:pt idx="2011">
                  <c:v>3.7474237695073938</c:v>
                </c:pt>
                <c:pt idx="2012">
                  <c:v>5.3653022987976238</c:v>
                </c:pt>
                <c:pt idx="2013">
                  <c:v>0.57275110315965305</c:v>
                </c:pt>
                <c:pt idx="2014">
                  <c:v>0.41608142057401321</c:v>
                </c:pt>
                <c:pt idx="2015">
                  <c:v>0.36931958487823058</c:v>
                </c:pt>
                <c:pt idx="2016">
                  <c:v>0.285061211962712</c:v>
                </c:pt>
                <c:pt idx="2017">
                  <c:v>0.26481977541662199</c:v>
                </c:pt>
                <c:pt idx="2018">
                  <c:v>0.42327019107102071</c:v>
                </c:pt>
                <c:pt idx="2019">
                  <c:v>1.0325052514846245</c:v>
                </c:pt>
                <c:pt idx="2020">
                  <c:v>1.7844168676010712</c:v>
                </c:pt>
                <c:pt idx="2021">
                  <c:v>2.4287735183579895</c:v>
                </c:pt>
                <c:pt idx="2022">
                  <c:v>11.902562202015242</c:v>
                </c:pt>
                <c:pt idx="2023">
                  <c:v>11.484554257302497</c:v>
                </c:pt>
                <c:pt idx="2024">
                  <c:v>10.081177609355324</c:v>
                </c:pt>
                <c:pt idx="2025">
                  <c:v>8.5078245631125711</c:v>
                </c:pt>
                <c:pt idx="2026">
                  <c:v>7.1623322358485391</c:v>
                </c:pt>
                <c:pt idx="2027">
                  <c:v>6.0823187030948578</c:v>
                </c:pt>
                <c:pt idx="2028">
                  <c:v>3.8993098043242047</c:v>
                </c:pt>
                <c:pt idx="2029">
                  <c:v>4.4108230525187677</c:v>
                </c:pt>
                <c:pt idx="2030">
                  <c:v>4.0765943645301661</c:v>
                </c:pt>
                <c:pt idx="2031">
                  <c:v>3.9158424736383401</c:v>
                </c:pt>
                <c:pt idx="2032">
                  <c:v>4.1670678894537216</c:v>
                </c:pt>
                <c:pt idx="2033">
                  <c:v>4.6048287320220158</c:v>
                </c:pt>
                <c:pt idx="2034">
                  <c:v>4.5497422972281658</c:v>
                </c:pt>
                <c:pt idx="2035">
                  <c:v>4.5023804033897887</c:v>
                </c:pt>
                <c:pt idx="2036">
                  <c:v>5.9597957996421416</c:v>
                </c:pt>
                <c:pt idx="2037">
                  <c:v>0.57292858010582293</c:v>
                </c:pt>
                <c:pt idx="2038">
                  <c:v>0.41618327898263607</c:v>
                </c:pt>
                <c:pt idx="2039">
                  <c:v>0.36939067107441026</c:v>
                </c:pt>
                <c:pt idx="2040">
                  <c:v>0.28546292053441896</c:v>
                </c:pt>
                <c:pt idx="2041">
                  <c:v>0.26304464813850026</c:v>
                </c:pt>
                <c:pt idx="2042">
                  <c:v>0.30152052890998227</c:v>
                </c:pt>
                <c:pt idx="2043">
                  <c:v>0.43056237051448465</c:v>
                </c:pt>
                <c:pt idx="2044">
                  <c:v>0.85391525769275833</c:v>
                </c:pt>
                <c:pt idx="2045">
                  <c:v>1.4326805798158257</c:v>
                </c:pt>
                <c:pt idx="2046">
                  <c:v>10.958793236203594</c:v>
                </c:pt>
                <c:pt idx="2047">
                  <c:v>10.501138039020207</c:v>
                </c:pt>
                <c:pt idx="2048">
                  <c:v>9.0481240233240321</c:v>
                </c:pt>
                <c:pt idx="2049">
                  <c:v>7.3648554967743838</c:v>
                </c:pt>
                <c:pt idx="2050">
                  <c:v>5.9134165889754655</c:v>
                </c:pt>
                <c:pt idx="2051">
                  <c:v>4.8874939264526658</c:v>
                </c:pt>
                <c:pt idx="2052">
                  <c:v>2.7920595239405128</c:v>
                </c:pt>
                <c:pt idx="2053">
                  <c:v>3.2267108225144652</c:v>
                </c:pt>
                <c:pt idx="2054">
                  <c:v>3.0133933135339652</c:v>
                </c:pt>
                <c:pt idx="2055">
                  <c:v>2.9028439017963739</c:v>
                </c:pt>
                <c:pt idx="2056">
                  <c:v>3.2666423004976908</c:v>
                </c:pt>
                <c:pt idx="2057">
                  <c:v>3.7101806855878112</c:v>
                </c:pt>
                <c:pt idx="2058">
                  <c:v>3.4447880055634275</c:v>
                </c:pt>
                <c:pt idx="2059">
                  <c:v>3.6492568336572289</c:v>
                </c:pt>
                <c:pt idx="2060">
                  <c:v>5.3117950271538223</c:v>
                </c:pt>
                <c:pt idx="2061">
                  <c:v>0.57275277296963045</c:v>
                </c:pt>
                <c:pt idx="2062">
                  <c:v>0.41609096234531384</c:v>
                </c:pt>
                <c:pt idx="2063">
                  <c:v>0.36933795278798082</c:v>
                </c:pt>
                <c:pt idx="2064">
                  <c:v>0.28525705681863334</c:v>
                </c:pt>
                <c:pt idx="2065">
                  <c:v>0.27599521723467996</c:v>
                </c:pt>
                <c:pt idx="2066">
                  <c:v>0.71388046064629984</c:v>
                </c:pt>
                <c:pt idx="2067">
                  <c:v>1.5080278925147759</c:v>
                </c:pt>
                <c:pt idx="2068">
                  <c:v>2.2386501470521933</c:v>
                </c:pt>
                <c:pt idx="2069">
                  <c:v>2.9776088086296451</c:v>
                </c:pt>
                <c:pt idx="2070">
                  <c:v>12.351854990831766</c:v>
                </c:pt>
                <c:pt idx="2071">
                  <c:v>11.977929313889648</c:v>
                </c:pt>
                <c:pt idx="2072">
                  <c:v>10.946116038855145</c:v>
                </c:pt>
                <c:pt idx="2073">
                  <c:v>9.3712742377453946</c:v>
                </c:pt>
                <c:pt idx="2074">
                  <c:v>8.0502508288016621</c:v>
                </c:pt>
                <c:pt idx="2075">
                  <c:v>7.0934978976942897</c:v>
                </c:pt>
                <c:pt idx="2076">
                  <c:v>4.8548602337035547</c:v>
                </c:pt>
                <c:pt idx="2077">
                  <c:v>5.4017134595320444</c:v>
                </c:pt>
                <c:pt idx="2078">
                  <c:v>5.1786239840194952</c:v>
                </c:pt>
                <c:pt idx="2079">
                  <c:v>4.8972097158062011</c:v>
                </c:pt>
                <c:pt idx="2080">
                  <c:v>5.042844339884013</c:v>
                </c:pt>
                <c:pt idx="2081">
                  <c:v>5.4268297870350244</c:v>
                </c:pt>
                <c:pt idx="2082">
                  <c:v>5.2338925473730198</c:v>
                </c:pt>
                <c:pt idx="2083">
                  <c:v>5.3352599125891613</c:v>
                </c:pt>
                <c:pt idx="2084">
                  <c:v>6.9342974988157646</c:v>
                </c:pt>
                <c:pt idx="2085">
                  <c:v>0.57324608254581211</c:v>
                </c:pt>
                <c:pt idx="2086">
                  <c:v>0.4164208690879912</c:v>
                </c:pt>
                <c:pt idx="2087">
                  <c:v>0.38391038446078452</c:v>
                </c:pt>
                <c:pt idx="2088">
                  <c:v>0.47475007485795806</c:v>
                </c:pt>
                <c:pt idx="2089">
                  <c:v>1.17571459584241</c:v>
                </c:pt>
                <c:pt idx="2090">
                  <c:v>1.985593784596575</c:v>
                </c:pt>
                <c:pt idx="2091">
                  <c:v>2.5697743004763636</c:v>
                </c:pt>
                <c:pt idx="2092">
                  <c:v>3.1147742757742192</c:v>
                </c:pt>
                <c:pt idx="2093">
                  <c:v>3.6983292092731883</c:v>
                </c:pt>
                <c:pt idx="2094">
                  <c:v>13.087148777325135</c:v>
                </c:pt>
                <c:pt idx="2095">
                  <c:v>13.235763177307755</c:v>
                </c:pt>
                <c:pt idx="2096">
                  <c:v>12.122183601476852</c:v>
                </c:pt>
                <c:pt idx="2097">
                  <c:v>10.36312275786929</c:v>
                </c:pt>
                <c:pt idx="2098">
                  <c:v>8.8323891065848148</c:v>
                </c:pt>
                <c:pt idx="2099">
                  <c:v>7.4666543885975534</c:v>
                </c:pt>
                <c:pt idx="2100">
                  <c:v>5.2691967433645637</c:v>
                </c:pt>
                <c:pt idx="2101">
                  <c:v>5.8519984732915713</c:v>
                </c:pt>
                <c:pt idx="2102">
                  <c:v>5.8199240476127487</c:v>
                </c:pt>
                <c:pt idx="2103">
                  <c:v>5.7565045453988191</c:v>
                </c:pt>
                <c:pt idx="2104">
                  <c:v>6.5577918461864053</c:v>
                </c:pt>
                <c:pt idx="2105">
                  <c:v>7.0123603996265498</c:v>
                </c:pt>
                <c:pt idx="2106">
                  <c:v>6.3133328582158859</c:v>
                </c:pt>
                <c:pt idx="2107">
                  <c:v>6.2343057614152793</c:v>
                </c:pt>
                <c:pt idx="2108">
                  <c:v>7.6427630447629982</c:v>
                </c:pt>
                <c:pt idx="2109">
                  <c:v>0.57339147528598633</c:v>
                </c:pt>
                <c:pt idx="2110">
                  <c:v>0.41806157666293298</c:v>
                </c:pt>
                <c:pt idx="2111">
                  <c:v>0.41559168916207012</c:v>
                </c:pt>
                <c:pt idx="2112">
                  <c:v>0.63268869375428238</c:v>
                </c:pt>
                <c:pt idx="2113">
                  <c:v>1.4931641982730681</c:v>
                </c:pt>
                <c:pt idx="2114">
                  <c:v>2.3280930414032563</c:v>
                </c:pt>
                <c:pt idx="2115">
                  <c:v>2.8859651047283417</c:v>
                </c:pt>
                <c:pt idx="2116">
                  <c:v>3.4837520672090063</c:v>
                </c:pt>
                <c:pt idx="2117">
                  <c:v>3.8332896923425985</c:v>
                </c:pt>
                <c:pt idx="2118">
                  <c:v>12.845528108499899</c:v>
                </c:pt>
                <c:pt idx="2119">
                  <c:v>12.575797142882077</c:v>
                </c:pt>
                <c:pt idx="2120">
                  <c:v>11.369613126052169</c:v>
                </c:pt>
                <c:pt idx="2121">
                  <c:v>9.8547754693918872</c:v>
                </c:pt>
                <c:pt idx="2122">
                  <c:v>8.4304883874583911</c:v>
                </c:pt>
                <c:pt idx="2123">
                  <c:v>7.2516129200875241</c:v>
                </c:pt>
                <c:pt idx="2124">
                  <c:v>4.8470840479109372</c:v>
                </c:pt>
                <c:pt idx="2125">
                  <c:v>5.210773670419429</c:v>
                </c:pt>
                <c:pt idx="2126">
                  <c:v>4.995521805852257</c:v>
                </c:pt>
                <c:pt idx="2127">
                  <c:v>4.7663542220219561</c:v>
                </c:pt>
                <c:pt idx="2128">
                  <c:v>5.0521165561442665</c:v>
                </c:pt>
                <c:pt idx="2129">
                  <c:v>5.4224637110326661</c:v>
                </c:pt>
                <c:pt idx="2130">
                  <c:v>5.3865841462317769</c:v>
                </c:pt>
                <c:pt idx="2131">
                  <c:v>5.2715316148015416</c:v>
                </c:pt>
                <c:pt idx="2132">
                  <c:v>6.5578278663730618</c:v>
                </c:pt>
                <c:pt idx="2133">
                  <c:v>0.50910987403514063</c:v>
                </c:pt>
                <c:pt idx="2134">
                  <c:v>0.45543144686866616</c:v>
                </c:pt>
                <c:pt idx="2135">
                  <c:v>0.3641648814779847</c:v>
                </c:pt>
                <c:pt idx="2136">
                  <c:v>0.32485922441987414</c:v>
                </c:pt>
                <c:pt idx="2137">
                  <c:v>0.48139126695451717</c:v>
                </c:pt>
                <c:pt idx="2138">
                  <c:v>1.167231364796492</c:v>
                </c:pt>
                <c:pt idx="2139">
                  <c:v>1.7884127228769988</c:v>
                </c:pt>
                <c:pt idx="2140">
                  <c:v>2.3943203290942146</c:v>
                </c:pt>
                <c:pt idx="2141">
                  <c:v>2.7321063086953914</c:v>
                </c:pt>
                <c:pt idx="2142">
                  <c:v>11.756819159561028</c:v>
                </c:pt>
                <c:pt idx="2143">
                  <c:v>11.525592103667879</c:v>
                </c:pt>
                <c:pt idx="2144">
                  <c:v>10.457164070353839</c:v>
                </c:pt>
                <c:pt idx="2145">
                  <c:v>9.1510258246372658</c:v>
                </c:pt>
                <c:pt idx="2146">
                  <c:v>7.7884017240936236</c:v>
                </c:pt>
                <c:pt idx="2147">
                  <c:v>6.5512804221795173</c:v>
                </c:pt>
                <c:pt idx="2148">
                  <c:v>4.0997956585333322</c:v>
                </c:pt>
                <c:pt idx="2149">
                  <c:v>4.4058185127443465</c:v>
                </c:pt>
                <c:pt idx="2150">
                  <c:v>4.1585084435095379</c:v>
                </c:pt>
                <c:pt idx="2151">
                  <c:v>4.0943444445899697</c:v>
                </c:pt>
                <c:pt idx="2152">
                  <c:v>4.3163011925771357</c:v>
                </c:pt>
                <c:pt idx="2153">
                  <c:v>4.8826936998562065</c:v>
                </c:pt>
                <c:pt idx="2154">
                  <c:v>4.6947922492696286</c:v>
                </c:pt>
                <c:pt idx="2155">
                  <c:v>4.2293320024354299</c:v>
                </c:pt>
                <c:pt idx="2156">
                  <c:v>5.124056502312194</c:v>
                </c:pt>
                <c:pt idx="2157">
                  <c:v>0.49424665688198477</c:v>
                </c:pt>
                <c:pt idx="2158">
                  <c:v>0.47200860469148576</c:v>
                </c:pt>
                <c:pt idx="2159">
                  <c:v>0.36112069861703611</c:v>
                </c:pt>
                <c:pt idx="2160">
                  <c:v>0.28453689162980728</c:v>
                </c:pt>
                <c:pt idx="2161">
                  <c:v>0.2563187728216586</c:v>
                </c:pt>
                <c:pt idx="2162">
                  <c:v>0.2506228124444515</c:v>
                </c:pt>
                <c:pt idx="2163">
                  <c:v>0.25064893304338365</c:v>
                </c:pt>
                <c:pt idx="2164">
                  <c:v>0.24687563958301592</c:v>
                </c:pt>
                <c:pt idx="2165">
                  <c:v>0.5177110652287481</c:v>
                </c:pt>
                <c:pt idx="2166">
                  <c:v>6.1404916623597847</c:v>
                </c:pt>
                <c:pt idx="2167">
                  <c:v>6.1348020234060749</c:v>
                </c:pt>
                <c:pt idx="2168">
                  <c:v>5.1468180399306096</c:v>
                </c:pt>
                <c:pt idx="2169">
                  <c:v>3.807300769854284</c:v>
                </c:pt>
                <c:pt idx="2170">
                  <c:v>2.7276214376403676</c:v>
                </c:pt>
                <c:pt idx="2171">
                  <c:v>1.4394360346236956</c:v>
                </c:pt>
                <c:pt idx="2172">
                  <c:v>0.71210509482389461</c:v>
                </c:pt>
                <c:pt idx="2173">
                  <c:v>0.65721927577161821</c:v>
                </c:pt>
                <c:pt idx="2174">
                  <c:v>0.46951283513597319</c:v>
                </c:pt>
                <c:pt idx="2175">
                  <c:v>0.43825458871967837</c:v>
                </c:pt>
                <c:pt idx="2176">
                  <c:v>0.46946202520380365</c:v>
                </c:pt>
                <c:pt idx="2177">
                  <c:v>0.65711682100229041</c:v>
                </c:pt>
                <c:pt idx="2178">
                  <c:v>0.83719938636967417</c:v>
                </c:pt>
                <c:pt idx="2179">
                  <c:v>0.84514219534361834</c:v>
                </c:pt>
                <c:pt idx="2180">
                  <c:v>0.70462947482719862</c:v>
                </c:pt>
                <c:pt idx="2181">
                  <c:v>0.57155384940585452</c:v>
                </c:pt>
                <c:pt idx="2182">
                  <c:v>0.41529935314388317</c:v>
                </c:pt>
                <c:pt idx="2183">
                  <c:v>0.36863746750245985</c:v>
                </c:pt>
                <c:pt idx="2184">
                  <c:v>0.28424765668729268</c:v>
                </c:pt>
                <c:pt idx="2185">
                  <c:v>0.25606233771798598</c:v>
                </c:pt>
                <c:pt idx="2186">
                  <c:v>0.25016456887779537</c:v>
                </c:pt>
                <c:pt idx="2187">
                  <c:v>0.25029028171466566</c:v>
                </c:pt>
                <c:pt idx="2188">
                  <c:v>0.24673358646279522</c:v>
                </c:pt>
                <c:pt idx="2189">
                  <c:v>0.51765357605666895</c:v>
                </c:pt>
                <c:pt idx="2190">
                  <c:v>5.2304913829933319</c:v>
                </c:pt>
                <c:pt idx="2191">
                  <c:v>5.1396124520616882</c:v>
                </c:pt>
                <c:pt idx="2192">
                  <c:v>4.2914053992633141</c:v>
                </c:pt>
                <c:pt idx="2193">
                  <c:v>3.3635917063300429</c:v>
                </c:pt>
                <c:pt idx="2194">
                  <c:v>2.7839935068446739</c:v>
                </c:pt>
                <c:pt idx="2195">
                  <c:v>1.893317103441704</c:v>
                </c:pt>
                <c:pt idx="2196">
                  <c:v>0.71248068279666932</c:v>
                </c:pt>
                <c:pt idx="2197">
                  <c:v>0.66747023922289961</c:v>
                </c:pt>
                <c:pt idx="2198">
                  <c:v>0.48071189283799631</c:v>
                </c:pt>
                <c:pt idx="2199">
                  <c:v>0.44355086815157863</c:v>
                </c:pt>
                <c:pt idx="2200">
                  <c:v>0.5048610425476352</c:v>
                </c:pt>
                <c:pt idx="2201">
                  <c:v>0.76323563050913323</c:v>
                </c:pt>
                <c:pt idx="2202">
                  <c:v>0.84810980548989001</c:v>
                </c:pt>
                <c:pt idx="2203">
                  <c:v>0.93138143998090384</c:v>
                </c:pt>
                <c:pt idx="2204">
                  <c:v>2.5787131511018431</c:v>
                </c:pt>
                <c:pt idx="2205">
                  <c:v>0.57212766767737522</c:v>
                </c:pt>
                <c:pt idx="2206">
                  <c:v>0.41568197817299113</c:v>
                </c:pt>
                <c:pt idx="2207">
                  <c:v>0.36898073272495879</c:v>
                </c:pt>
                <c:pt idx="2208">
                  <c:v>0.28448596242549645</c:v>
                </c:pt>
                <c:pt idx="2209">
                  <c:v>0.2563095888667829</c:v>
                </c:pt>
                <c:pt idx="2210">
                  <c:v>0.25074447002851952</c:v>
                </c:pt>
                <c:pt idx="2211">
                  <c:v>0.25084978732923707</c:v>
                </c:pt>
                <c:pt idx="2212">
                  <c:v>0.24704572165642863</c:v>
                </c:pt>
                <c:pt idx="2213">
                  <c:v>0.51799696055130795</c:v>
                </c:pt>
                <c:pt idx="2214">
                  <c:v>7.5414573432438807</c:v>
                </c:pt>
                <c:pt idx="2215">
                  <c:v>7.4873126812772881</c:v>
                </c:pt>
                <c:pt idx="2216">
                  <c:v>6.6158709382761858</c:v>
                </c:pt>
                <c:pt idx="2217">
                  <c:v>6.1050501841336811</c:v>
                </c:pt>
                <c:pt idx="2218">
                  <c:v>5.2273058626449975</c:v>
                </c:pt>
                <c:pt idx="2219">
                  <c:v>4.7824410520721123</c:v>
                </c:pt>
                <c:pt idx="2220">
                  <c:v>2.2207897402617283</c:v>
                </c:pt>
                <c:pt idx="2221">
                  <c:v>3.0702856478183747</c:v>
                </c:pt>
                <c:pt idx="2222">
                  <c:v>2.7484489774885263</c:v>
                </c:pt>
                <c:pt idx="2223">
                  <c:v>2.7552083682770436</c:v>
                </c:pt>
                <c:pt idx="2224">
                  <c:v>3.0861215292833797</c:v>
                </c:pt>
                <c:pt idx="2225">
                  <c:v>3.4615661369442297</c:v>
                </c:pt>
                <c:pt idx="2226">
                  <c:v>2.9176672820543539</c:v>
                </c:pt>
                <c:pt idx="2227">
                  <c:v>3.0021554923860361</c:v>
                </c:pt>
                <c:pt idx="2228">
                  <c:v>4.6089505386790943</c:v>
                </c:pt>
                <c:pt idx="2229">
                  <c:v>0.57254106491892398</c:v>
                </c:pt>
                <c:pt idx="2230">
                  <c:v>0.41593567001741411</c:v>
                </c:pt>
                <c:pt idx="2231">
                  <c:v>0.36918564226361328</c:v>
                </c:pt>
                <c:pt idx="2232">
                  <c:v>0.28464650272760972</c:v>
                </c:pt>
                <c:pt idx="2233">
                  <c:v>0.25651342495616741</c:v>
                </c:pt>
                <c:pt idx="2234">
                  <c:v>0.25324811154535415</c:v>
                </c:pt>
                <c:pt idx="2235">
                  <c:v>0.26387251607086898</c:v>
                </c:pt>
                <c:pt idx="2236">
                  <c:v>0.33488428643564228</c:v>
                </c:pt>
                <c:pt idx="2237">
                  <c:v>0.7379706899181635</c:v>
                </c:pt>
                <c:pt idx="2238">
                  <c:v>10.201667996249117</c:v>
                </c:pt>
                <c:pt idx="2239">
                  <c:v>9.4845410266769488</c:v>
                </c:pt>
                <c:pt idx="2240">
                  <c:v>7.9876057606008253</c:v>
                </c:pt>
                <c:pt idx="2241">
                  <c:v>6.3454115776917925</c:v>
                </c:pt>
                <c:pt idx="2242">
                  <c:v>4.9449328849603926</c:v>
                </c:pt>
                <c:pt idx="2243">
                  <c:v>3.7188323288971539</c:v>
                </c:pt>
                <c:pt idx="2244">
                  <c:v>1.4970324323578645</c:v>
                </c:pt>
                <c:pt idx="2245">
                  <c:v>1.9668995462666896</c:v>
                </c:pt>
                <c:pt idx="2246">
                  <c:v>1.654686825741607</c:v>
                </c:pt>
                <c:pt idx="2247">
                  <c:v>1.5014792555998335</c:v>
                </c:pt>
                <c:pt idx="2248">
                  <c:v>1.8348384496787595</c:v>
                </c:pt>
                <c:pt idx="2249">
                  <c:v>2.4149259034875201</c:v>
                </c:pt>
                <c:pt idx="2250">
                  <c:v>2.5126362655810044</c:v>
                </c:pt>
                <c:pt idx="2251">
                  <c:v>2.6681154929248958</c:v>
                </c:pt>
                <c:pt idx="2252">
                  <c:v>4.3144647594184038</c:v>
                </c:pt>
                <c:pt idx="2253">
                  <c:v>0.57245542752151013</c:v>
                </c:pt>
                <c:pt idx="2254">
                  <c:v>0.41588760334449315</c:v>
                </c:pt>
                <c:pt idx="2255">
                  <c:v>0.3691496220769579</c:v>
                </c:pt>
                <c:pt idx="2256">
                  <c:v>0.28461751959728765</c:v>
                </c:pt>
                <c:pt idx="2257">
                  <c:v>0.25647275315600349</c:v>
                </c:pt>
                <c:pt idx="2258">
                  <c:v>0.25117384973699469</c:v>
                </c:pt>
                <c:pt idx="2259">
                  <c:v>0.25249144908130772</c:v>
                </c:pt>
                <c:pt idx="2260">
                  <c:v>0.25519606415613694</c:v>
                </c:pt>
                <c:pt idx="2261">
                  <c:v>0.56087958912529889</c:v>
                </c:pt>
                <c:pt idx="2262">
                  <c:v>9.6326605665454341</c:v>
                </c:pt>
                <c:pt idx="2263">
                  <c:v>9.437133093792049</c:v>
                </c:pt>
                <c:pt idx="2264">
                  <c:v>8.8621801863916669</c:v>
                </c:pt>
                <c:pt idx="2265">
                  <c:v>7.6480207992932652</c:v>
                </c:pt>
                <c:pt idx="2266">
                  <c:v>7.0089578039811533</c:v>
                </c:pt>
                <c:pt idx="2267">
                  <c:v>5.990866192435977</c:v>
                </c:pt>
                <c:pt idx="2268">
                  <c:v>3.9236149619945779</c:v>
                </c:pt>
                <c:pt idx="2269">
                  <c:v>4.2487970966141688</c:v>
                </c:pt>
                <c:pt idx="2270">
                  <c:v>3.8005088177711928</c:v>
                </c:pt>
                <c:pt idx="2271">
                  <c:v>3.619200850424666</c:v>
                </c:pt>
                <c:pt idx="2272">
                  <c:v>3.319259682695654</c:v>
                </c:pt>
                <c:pt idx="2273">
                  <c:v>3.5926680469722951</c:v>
                </c:pt>
                <c:pt idx="2274">
                  <c:v>3.3781628260092824</c:v>
                </c:pt>
                <c:pt idx="2275">
                  <c:v>3.3617649342147509</c:v>
                </c:pt>
                <c:pt idx="2276">
                  <c:v>4.8180403273411043</c:v>
                </c:pt>
                <c:pt idx="2277">
                  <c:v>0.57259092067396233</c:v>
                </c:pt>
                <c:pt idx="2278">
                  <c:v>0.41595964371780514</c:v>
                </c:pt>
                <c:pt idx="2279">
                  <c:v>0.36919375276921784</c:v>
                </c:pt>
                <c:pt idx="2280">
                  <c:v>0.28249113586320501</c:v>
                </c:pt>
                <c:pt idx="2281">
                  <c:v>0.28892455588971838</c:v>
                </c:pt>
                <c:pt idx="2282">
                  <c:v>0.264130620984519</c:v>
                </c:pt>
                <c:pt idx="2283">
                  <c:v>0.24844263697466823</c:v>
                </c:pt>
                <c:pt idx="2284">
                  <c:v>0.25465981660910791</c:v>
                </c:pt>
                <c:pt idx="2285">
                  <c:v>0.32213671852385839</c:v>
                </c:pt>
                <c:pt idx="2286">
                  <c:v>8.7756834332014364</c:v>
                </c:pt>
                <c:pt idx="2287">
                  <c:v>9.4667866528200495</c:v>
                </c:pt>
                <c:pt idx="2288">
                  <c:v>9.5638736987033965</c:v>
                </c:pt>
                <c:pt idx="2289">
                  <c:v>8.3875087906335679</c:v>
                </c:pt>
                <c:pt idx="2290">
                  <c:v>7.2916345678095151</c:v>
                </c:pt>
                <c:pt idx="2291">
                  <c:v>5.2019260629820128</c:v>
                </c:pt>
                <c:pt idx="2292">
                  <c:v>3.0371431401147326</c:v>
                </c:pt>
                <c:pt idx="2293">
                  <c:v>3.7228015864855952</c:v>
                </c:pt>
                <c:pt idx="2294">
                  <c:v>3.3276139805568987</c:v>
                </c:pt>
                <c:pt idx="2295">
                  <c:v>2.9382828753075128</c:v>
                </c:pt>
                <c:pt idx="2296">
                  <c:v>3.1120156304193944</c:v>
                </c:pt>
                <c:pt idx="2297">
                  <c:v>3.1921574446520595</c:v>
                </c:pt>
                <c:pt idx="2298">
                  <c:v>2.8930570262466686</c:v>
                </c:pt>
                <c:pt idx="2299">
                  <c:v>2.7645421289621801</c:v>
                </c:pt>
                <c:pt idx="2300">
                  <c:v>4.1229270590617562</c:v>
                </c:pt>
                <c:pt idx="2301">
                  <c:v>0.50846473102315659</c:v>
                </c:pt>
                <c:pt idx="2302">
                  <c:v>0.45485583951502795</c:v>
                </c:pt>
                <c:pt idx="2303">
                  <c:v>0.36124175984039791</c:v>
                </c:pt>
                <c:pt idx="2304">
                  <c:v>0.30272684734651534</c:v>
                </c:pt>
                <c:pt idx="2305">
                  <c:v>0.28140408956791507</c:v>
                </c:pt>
                <c:pt idx="2306">
                  <c:v>0.26772023534737255</c:v>
                </c:pt>
                <c:pt idx="2307">
                  <c:v>0.24698036052302738</c:v>
                </c:pt>
                <c:pt idx="2308">
                  <c:v>0.24788098446155432</c:v>
                </c:pt>
                <c:pt idx="2309">
                  <c:v>0.2713812937228306</c:v>
                </c:pt>
                <c:pt idx="2310">
                  <c:v>7.9789451718808779</c:v>
                </c:pt>
                <c:pt idx="2311">
                  <c:v>8.1258647147363128</c:v>
                </c:pt>
                <c:pt idx="2312">
                  <c:v>7.7379425712914438</c:v>
                </c:pt>
                <c:pt idx="2313">
                  <c:v>7.132235222999376</c:v>
                </c:pt>
                <c:pt idx="2314">
                  <c:v>6.2802611981641316</c:v>
                </c:pt>
                <c:pt idx="2315">
                  <c:v>5.7597081951126103</c:v>
                </c:pt>
                <c:pt idx="2316">
                  <c:v>3.8229346043119974</c:v>
                </c:pt>
                <c:pt idx="2317">
                  <c:v>4.419769775105542</c:v>
                </c:pt>
                <c:pt idx="2318">
                  <c:v>4.4434986097894544</c:v>
                </c:pt>
                <c:pt idx="2319">
                  <c:v>4.4359581057479094</c:v>
                </c:pt>
                <c:pt idx="2320">
                  <c:v>4.4200413577711659</c:v>
                </c:pt>
                <c:pt idx="2321">
                  <c:v>4.5662100824974772</c:v>
                </c:pt>
                <c:pt idx="2322">
                  <c:v>3.9047618531725705</c:v>
                </c:pt>
                <c:pt idx="2323">
                  <c:v>4.1831151211529862</c:v>
                </c:pt>
                <c:pt idx="2324">
                  <c:v>5.1375038398766497</c:v>
                </c:pt>
                <c:pt idx="2325">
                  <c:v>0.4943039075097827</c:v>
                </c:pt>
                <c:pt idx="2326">
                  <c:v>0.47212274813065547</c:v>
                </c:pt>
                <c:pt idx="2327">
                  <c:v>0.36124545727677648</c:v>
                </c:pt>
                <c:pt idx="2328">
                  <c:v>0.2846678524408921</c:v>
                </c:pt>
                <c:pt idx="2329">
                  <c:v>0.25650638789983404</c:v>
                </c:pt>
                <c:pt idx="2330">
                  <c:v>0.25181970838182627</c:v>
                </c:pt>
                <c:pt idx="2331">
                  <c:v>0.25476441827697816</c:v>
                </c:pt>
                <c:pt idx="2332">
                  <c:v>0.2636999292824902</c:v>
                </c:pt>
                <c:pt idx="2333">
                  <c:v>0.55409002248503458</c:v>
                </c:pt>
                <c:pt idx="2334">
                  <c:v>9.3429081022099716</c:v>
                </c:pt>
                <c:pt idx="2335">
                  <c:v>9.121641701376312</c:v>
                </c:pt>
                <c:pt idx="2336">
                  <c:v>8.3516848066504732</c:v>
                </c:pt>
                <c:pt idx="2337">
                  <c:v>7.0334252910357824</c:v>
                </c:pt>
                <c:pt idx="2338">
                  <c:v>6.0199756319556244</c:v>
                </c:pt>
                <c:pt idx="2339">
                  <c:v>4.771448692990873</c:v>
                </c:pt>
                <c:pt idx="2340">
                  <c:v>2.4254155304934288</c:v>
                </c:pt>
                <c:pt idx="2341">
                  <c:v>2.9622154268086542</c:v>
                </c:pt>
                <c:pt idx="2342">
                  <c:v>2.7538073977060153</c:v>
                </c:pt>
                <c:pt idx="2343">
                  <c:v>2.1917095224166863</c:v>
                </c:pt>
                <c:pt idx="2344">
                  <c:v>2.577556449876067</c:v>
                </c:pt>
                <c:pt idx="2345">
                  <c:v>3.1427332162194332</c:v>
                </c:pt>
                <c:pt idx="2346">
                  <c:v>2.7506864035861058</c:v>
                </c:pt>
                <c:pt idx="2347">
                  <c:v>2.9124191885675152</c:v>
                </c:pt>
                <c:pt idx="2348">
                  <c:v>4.6202873557042556</c:v>
                </c:pt>
                <c:pt idx="2349">
                  <c:v>0.57253748675468663</c:v>
                </c:pt>
                <c:pt idx="2350">
                  <c:v>0.41594056017520631</c:v>
                </c:pt>
                <c:pt idx="2351">
                  <c:v>0.36920090909769243</c:v>
                </c:pt>
                <c:pt idx="2352">
                  <c:v>0.28467906402216897</c:v>
                </c:pt>
                <c:pt idx="2353">
                  <c:v>0.25707006803934912</c:v>
                </c:pt>
                <c:pt idx="2354">
                  <c:v>0.27470683956497161</c:v>
                </c:pt>
                <c:pt idx="2355">
                  <c:v>0.41346327780158504</c:v>
                </c:pt>
                <c:pt idx="2356">
                  <c:v>1.0455837995883579</c:v>
                </c:pt>
                <c:pt idx="2357">
                  <c:v>1.8424438377651389</c:v>
                </c:pt>
                <c:pt idx="2358">
                  <c:v>11.261327261011093</c:v>
                </c:pt>
                <c:pt idx="2359">
                  <c:v>10.50391183193697</c:v>
                </c:pt>
                <c:pt idx="2360">
                  <c:v>9.1091114473058852</c:v>
                </c:pt>
                <c:pt idx="2361">
                  <c:v>7.4886259868245162</c:v>
                </c:pt>
                <c:pt idx="2362">
                  <c:v>6.2023803066408822</c:v>
                </c:pt>
                <c:pt idx="2363">
                  <c:v>5.144150757035991</c:v>
                </c:pt>
                <c:pt idx="2364">
                  <c:v>3.0302711564248694</c:v>
                </c:pt>
                <c:pt idx="2365">
                  <c:v>3.5065981687755747</c:v>
                </c:pt>
                <c:pt idx="2366">
                  <c:v>3.2067037557259312</c:v>
                </c:pt>
                <c:pt idx="2367">
                  <c:v>3.0062589311333663</c:v>
                </c:pt>
                <c:pt idx="2368">
                  <c:v>3.2646350696327109</c:v>
                </c:pt>
                <c:pt idx="2369">
                  <c:v>3.75752922094637</c:v>
                </c:pt>
                <c:pt idx="2370">
                  <c:v>3.8129843259288019</c:v>
                </c:pt>
                <c:pt idx="2371">
                  <c:v>3.7832246146950741</c:v>
                </c:pt>
                <c:pt idx="2372">
                  <c:v>5.1543066605907013</c:v>
                </c:pt>
                <c:pt idx="2373">
                  <c:v>0.57267560389424621</c:v>
                </c:pt>
                <c:pt idx="2374">
                  <c:v>0.41600126969509788</c:v>
                </c:pt>
                <c:pt idx="2375">
                  <c:v>0.36922094681742246</c:v>
                </c:pt>
                <c:pt idx="2376">
                  <c:v>0.28463719950059263</c:v>
                </c:pt>
                <c:pt idx="2377">
                  <c:v>0.25645378888554582</c:v>
                </c:pt>
                <c:pt idx="2378">
                  <c:v>0.25103680604670642</c:v>
                </c:pt>
                <c:pt idx="2379">
                  <c:v>0.25109179050381952</c:v>
                </c:pt>
                <c:pt idx="2380">
                  <c:v>0.24792284898313052</c:v>
                </c:pt>
                <c:pt idx="2381">
                  <c:v>0.51989171778709642</c:v>
                </c:pt>
                <c:pt idx="2382">
                  <c:v>8.220237842317804</c:v>
                </c:pt>
                <c:pt idx="2383">
                  <c:v>7.5519636683495532</c:v>
                </c:pt>
                <c:pt idx="2384">
                  <c:v>6.1288664452971124</c:v>
                </c:pt>
                <c:pt idx="2385">
                  <c:v>4.6981416495400063</c:v>
                </c:pt>
                <c:pt idx="2386">
                  <c:v>3.387063986638116</c:v>
                </c:pt>
                <c:pt idx="2387">
                  <c:v>2.2606968867281383</c:v>
                </c:pt>
                <c:pt idx="2388">
                  <c:v>0.71232634464590061</c:v>
                </c:pt>
                <c:pt idx="2389">
                  <c:v>0.67458470317591257</c:v>
                </c:pt>
                <c:pt idx="2390">
                  <c:v>0.47989762192973062</c:v>
                </c:pt>
                <c:pt idx="2391">
                  <c:v>0.44164859677089185</c:v>
                </c:pt>
                <c:pt idx="2392">
                  <c:v>0.4779457333382866</c:v>
                </c:pt>
                <c:pt idx="2393">
                  <c:v>0.73720555913208885</c:v>
                </c:pt>
                <c:pt idx="2394">
                  <c:v>0.85193534014812233</c:v>
                </c:pt>
                <c:pt idx="2395">
                  <c:v>0.89757220100769974</c:v>
                </c:pt>
                <c:pt idx="2396">
                  <c:v>2.611566423862969</c:v>
                </c:pt>
                <c:pt idx="2397">
                  <c:v>0.57203284632508689</c:v>
                </c:pt>
                <c:pt idx="2398">
                  <c:v>0.41561912175455606</c:v>
                </c:pt>
                <c:pt idx="2399">
                  <c:v>0.36891871121151232</c:v>
                </c:pt>
                <c:pt idx="2400">
                  <c:v>0.28446664033861507</c:v>
                </c:pt>
                <c:pt idx="2401">
                  <c:v>0.25631996554307102</c:v>
                </c:pt>
                <c:pt idx="2402">
                  <c:v>0.25086004473338397</c:v>
                </c:pt>
                <c:pt idx="2403">
                  <c:v>0.25099935459435607</c:v>
                </c:pt>
                <c:pt idx="2404">
                  <c:v>0.24714960769145139</c:v>
                </c:pt>
                <c:pt idx="2405">
                  <c:v>0.51876197206524144</c:v>
                </c:pt>
                <c:pt idx="2406">
                  <c:v>8.5340522684276632</c:v>
                </c:pt>
                <c:pt idx="2407">
                  <c:v>8.549322084310317</c:v>
                </c:pt>
                <c:pt idx="2408">
                  <c:v>7.4526253608002522</c:v>
                </c:pt>
                <c:pt idx="2409">
                  <c:v>6.3180280060559095</c:v>
                </c:pt>
                <c:pt idx="2410">
                  <c:v>5.0059848351706595</c:v>
                </c:pt>
                <c:pt idx="2411">
                  <c:v>3.8683949424025381</c:v>
                </c:pt>
                <c:pt idx="2412">
                  <c:v>1.9649043618879878</c:v>
                </c:pt>
                <c:pt idx="2413">
                  <c:v>2.6195865211844529</c:v>
                </c:pt>
                <c:pt idx="2414">
                  <c:v>2.2652548716057459</c:v>
                </c:pt>
                <c:pt idx="2415">
                  <c:v>1.7943238501970087</c:v>
                </c:pt>
                <c:pt idx="2416">
                  <c:v>2.2381585072859895</c:v>
                </c:pt>
                <c:pt idx="2417">
                  <c:v>2.6261478009463795</c:v>
                </c:pt>
                <c:pt idx="2418">
                  <c:v>2.5652621161009952</c:v>
                </c:pt>
                <c:pt idx="2419">
                  <c:v>2.5744929449282359</c:v>
                </c:pt>
                <c:pt idx="2420">
                  <c:v>4.0948280931226986</c:v>
                </c:pt>
                <c:pt idx="2421">
                  <c:v>0.57239972743155076</c:v>
                </c:pt>
                <c:pt idx="2422">
                  <c:v>0.4158261781917541</c:v>
                </c:pt>
                <c:pt idx="2423">
                  <c:v>0.36908509584854654</c:v>
                </c:pt>
                <c:pt idx="2424">
                  <c:v>0.28454774539466027</c:v>
                </c:pt>
                <c:pt idx="2425">
                  <c:v>0.25636409623533113</c:v>
                </c:pt>
                <c:pt idx="2426">
                  <c:v>0.25082629071741219</c:v>
                </c:pt>
                <c:pt idx="2427">
                  <c:v>0.25089546855933331</c:v>
                </c:pt>
                <c:pt idx="2428">
                  <c:v>0.24704071222649643</c:v>
                </c:pt>
                <c:pt idx="2429">
                  <c:v>0.51795318767547172</c:v>
                </c:pt>
                <c:pt idx="2430">
                  <c:v>7.411428882487014</c:v>
                </c:pt>
                <c:pt idx="2431">
                  <c:v>6.7714199398226915</c:v>
                </c:pt>
                <c:pt idx="2432">
                  <c:v>5.4016508416578928</c:v>
                </c:pt>
                <c:pt idx="2433">
                  <c:v>3.7945826621613752</c:v>
                </c:pt>
                <c:pt idx="2434">
                  <c:v>2.5071657295507346</c:v>
                </c:pt>
                <c:pt idx="2435">
                  <c:v>1.1733307035553837</c:v>
                </c:pt>
                <c:pt idx="2436">
                  <c:v>0.71204975255035785</c:v>
                </c:pt>
                <c:pt idx="2437">
                  <c:v>0.65723239570715497</c:v>
                </c:pt>
                <c:pt idx="2438">
                  <c:v>0.46955064440474725</c:v>
                </c:pt>
                <c:pt idx="2439">
                  <c:v>0.43832782181440166</c:v>
                </c:pt>
                <c:pt idx="2440">
                  <c:v>0.46958320569930545</c:v>
                </c:pt>
                <c:pt idx="2441">
                  <c:v>0.65735453037978675</c:v>
                </c:pt>
                <c:pt idx="2442">
                  <c:v>0.8375735430767538</c:v>
                </c:pt>
                <c:pt idx="2443">
                  <c:v>0.84560926504872758</c:v>
                </c:pt>
                <c:pt idx="2444">
                  <c:v>1.6954201703303973</c:v>
                </c:pt>
                <c:pt idx="2445">
                  <c:v>0.57194911728193309</c:v>
                </c:pt>
                <c:pt idx="2446">
                  <c:v>0.41558083539721702</c:v>
                </c:pt>
                <c:pt idx="2447">
                  <c:v>0.36890809599094054</c:v>
                </c:pt>
                <c:pt idx="2448">
                  <c:v>0.28231222765134018</c:v>
                </c:pt>
                <c:pt idx="2449">
                  <c:v>0.28879180599651488</c:v>
                </c:pt>
                <c:pt idx="2450">
                  <c:v>0.26395827274042272</c:v>
                </c:pt>
                <c:pt idx="2451">
                  <c:v>0.24690176018194804</c:v>
                </c:pt>
                <c:pt idx="2452">
                  <c:v>0.24702186722818001</c:v>
                </c:pt>
                <c:pt idx="2453">
                  <c:v>0.30433761761400402</c:v>
                </c:pt>
                <c:pt idx="2454">
                  <c:v>8.2404381299751659</c:v>
                </c:pt>
                <c:pt idx="2455">
                  <c:v>7.8677419102649822</c:v>
                </c:pt>
                <c:pt idx="2456">
                  <c:v>7.7075671772646315</c:v>
                </c:pt>
                <c:pt idx="2457">
                  <c:v>6.8306164926037773</c:v>
                </c:pt>
                <c:pt idx="2458">
                  <c:v>5.6855707790144203</c:v>
                </c:pt>
                <c:pt idx="2459">
                  <c:v>4.8760142214022943</c:v>
                </c:pt>
                <c:pt idx="2460">
                  <c:v>3.5596723632745113</c:v>
                </c:pt>
                <c:pt idx="2461">
                  <c:v>4.2375540274920391</c:v>
                </c:pt>
                <c:pt idx="2462">
                  <c:v>4.0962333574908358</c:v>
                </c:pt>
                <c:pt idx="2463">
                  <c:v>4.4065449993566457</c:v>
                </c:pt>
                <c:pt idx="2464">
                  <c:v>4.7395889571662906</c:v>
                </c:pt>
                <c:pt idx="2465">
                  <c:v>4.8211028781118044</c:v>
                </c:pt>
                <c:pt idx="2466">
                  <c:v>4.3711431194814239</c:v>
                </c:pt>
                <c:pt idx="2467">
                  <c:v>4.2852910322146149</c:v>
                </c:pt>
                <c:pt idx="2468">
                  <c:v>5.6833031770651044</c:v>
                </c:pt>
                <c:pt idx="2469">
                  <c:v>0.50888266060607135</c:v>
                </c:pt>
                <c:pt idx="2470">
                  <c:v>0.45524013435411215</c:v>
                </c:pt>
                <c:pt idx="2471">
                  <c:v>0.36154447253487298</c:v>
                </c:pt>
                <c:pt idx="2472">
                  <c:v>0.30350235480887833</c:v>
                </c:pt>
                <c:pt idx="2473">
                  <c:v>0.28698340179098636</c:v>
                </c:pt>
                <c:pt idx="2474">
                  <c:v>0.30856903536888675</c:v>
                </c:pt>
                <c:pt idx="2475">
                  <c:v>0.42208116709496779</c:v>
                </c:pt>
                <c:pt idx="2476">
                  <c:v>0.7890414702606382</c:v>
                </c:pt>
                <c:pt idx="2477">
                  <c:v>1.1616948712721282</c:v>
                </c:pt>
                <c:pt idx="2478">
                  <c:v>10.19422982770476</c:v>
                </c:pt>
                <c:pt idx="2479">
                  <c:v>10.046552668208147</c:v>
                </c:pt>
                <c:pt idx="2480">
                  <c:v>9.2682759452698953</c:v>
                </c:pt>
                <c:pt idx="2481">
                  <c:v>8.4535112503382592</c:v>
                </c:pt>
                <c:pt idx="2482">
                  <c:v>6.9505643105270574</c:v>
                </c:pt>
                <c:pt idx="2483">
                  <c:v>5.4084578220307797</c:v>
                </c:pt>
                <c:pt idx="2484">
                  <c:v>3.2757449117730735</c:v>
                </c:pt>
                <c:pt idx="2485">
                  <c:v>3.9649934495953532</c:v>
                </c:pt>
                <c:pt idx="2486">
                  <c:v>3.9321672516102866</c:v>
                </c:pt>
                <c:pt idx="2487">
                  <c:v>3.7212720405462809</c:v>
                </c:pt>
                <c:pt idx="2488">
                  <c:v>3.9825870446058564</c:v>
                </c:pt>
                <c:pt idx="2489">
                  <c:v>3.9248309414745641</c:v>
                </c:pt>
                <c:pt idx="2490">
                  <c:v>3.6085267094162634</c:v>
                </c:pt>
                <c:pt idx="2491">
                  <c:v>3.8136565437168368</c:v>
                </c:pt>
                <c:pt idx="2492">
                  <c:v>5.3033980298660222</c:v>
                </c:pt>
                <c:pt idx="2493">
                  <c:v>0.49437034209245512</c:v>
                </c:pt>
                <c:pt idx="2494">
                  <c:v>0.47224524061971218</c:v>
                </c:pt>
                <c:pt idx="2495">
                  <c:v>0.36137117011364672</c:v>
                </c:pt>
                <c:pt idx="2496">
                  <c:v>0.28538980671183695</c:v>
                </c:pt>
                <c:pt idx="2497">
                  <c:v>0.28779325963002722</c:v>
                </c:pt>
                <c:pt idx="2498">
                  <c:v>0.6698701139768527</c:v>
                </c:pt>
                <c:pt idx="2499">
                  <c:v>1.4065548521815066</c:v>
                </c:pt>
                <c:pt idx="2500">
                  <c:v>2.1251636588364677</c:v>
                </c:pt>
                <c:pt idx="2501">
                  <c:v>2.8290540447177537</c:v>
                </c:pt>
                <c:pt idx="2502">
                  <c:v>12.052443033593461</c:v>
                </c:pt>
                <c:pt idx="2503">
                  <c:v>11.300008289865513</c:v>
                </c:pt>
                <c:pt idx="2504">
                  <c:v>9.8849545414742028</c:v>
                </c:pt>
                <c:pt idx="2505">
                  <c:v>8.2593029274670382</c:v>
                </c:pt>
                <c:pt idx="2506">
                  <c:v>6.8305369380855696</c:v>
                </c:pt>
                <c:pt idx="2507">
                  <c:v>5.7921811090153268</c:v>
                </c:pt>
                <c:pt idx="2508">
                  <c:v>3.8607459007124727</c:v>
                </c:pt>
                <c:pt idx="2509">
                  <c:v>4.3403407311889604</c:v>
                </c:pt>
                <c:pt idx="2510">
                  <c:v>4.0471421368765617</c:v>
                </c:pt>
                <c:pt idx="2511">
                  <c:v>3.9394952126961256</c:v>
                </c:pt>
                <c:pt idx="2512">
                  <c:v>4.2358683543198365</c:v>
                </c:pt>
                <c:pt idx="2513">
                  <c:v>4.6650986148021492</c:v>
                </c:pt>
                <c:pt idx="2514">
                  <c:v>4.4983772725132569</c:v>
                </c:pt>
                <c:pt idx="2515">
                  <c:v>4.8465551952366521</c:v>
                </c:pt>
                <c:pt idx="2516">
                  <c:v>6.404671583252008</c:v>
                </c:pt>
                <c:pt idx="2517">
                  <c:v>0.57308327607301524</c:v>
                </c:pt>
                <c:pt idx="2518">
                  <c:v>0.41630648710454021</c:v>
                </c:pt>
                <c:pt idx="2519">
                  <c:v>0.37084364429903416</c:v>
                </c:pt>
                <c:pt idx="2520">
                  <c:v>0.32149300677756909</c:v>
                </c:pt>
                <c:pt idx="2521">
                  <c:v>0.66008109152860484</c:v>
                </c:pt>
                <c:pt idx="2522">
                  <c:v>1.4526996930906395</c:v>
                </c:pt>
                <c:pt idx="2523">
                  <c:v>2.0745502871556605</c:v>
                </c:pt>
                <c:pt idx="2524">
                  <c:v>2.689668923024648</c:v>
                </c:pt>
                <c:pt idx="2525">
                  <c:v>3.2401216628037153</c:v>
                </c:pt>
                <c:pt idx="2526">
                  <c:v>12.525068673584968</c:v>
                </c:pt>
                <c:pt idx="2527">
                  <c:v>12.091871063868489</c:v>
                </c:pt>
                <c:pt idx="2528">
                  <c:v>11.073632509045288</c:v>
                </c:pt>
                <c:pt idx="2529">
                  <c:v>9.8143624897744726</c:v>
                </c:pt>
                <c:pt idx="2530">
                  <c:v>8.3266813105931234</c:v>
                </c:pt>
                <c:pt idx="2531">
                  <c:v>7.4242113971361832</c:v>
                </c:pt>
                <c:pt idx="2532">
                  <c:v>5.5264064003225393</c:v>
                </c:pt>
                <c:pt idx="2533">
                  <c:v>5.8691504035630535</c:v>
                </c:pt>
                <c:pt idx="2534">
                  <c:v>5.5115560645606267</c:v>
                </c:pt>
                <c:pt idx="2535">
                  <c:v>5.4218637721622249</c:v>
                </c:pt>
                <c:pt idx="2536">
                  <c:v>5.467451492899599</c:v>
                </c:pt>
                <c:pt idx="2537">
                  <c:v>5.5527357255019618</c:v>
                </c:pt>
                <c:pt idx="2538">
                  <c:v>5.2521157800171219</c:v>
                </c:pt>
                <c:pt idx="2539">
                  <c:v>5.5218849127201421</c:v>
                </c:pt>
                <c:pt idx="2540">
                  <c:v>6.9045509075175744</c:v>
                </c:pt>
                <c:pt idx="2541">
                  <c:v>0.57316390404049555</c:v>
                </c:pt>
                <c:pt idx="2542">
                  <c:v>0.41632962589994138</c:v>
                </c:pt>
                <c:pt idx="2543">
                  <c:v>0.37261006471084623</c:v>
                </c:pt>
                <c:pt idx="2544">
                  <c:v>0.31670697356590588</c:v>
                </c:pt>
                <c:pt idx="2545">
                  <c:v>0.45201453856633278</c:v>
                </c:pt>
                <c:pt idx="2546">
                  <c:v>0.99552241937722397</c:v>
                </c:pt>
                <c:pt idx="2547">
                  <c:v>1.5952574537408142</c:v>
                </c:pt>
                <c:pt idx="2548">
                  <c:v>2.1395223548321756</c:v>
                </c:pt>
                <c:pt idx="2549">
                  <c:v>2.6897716163382701</c:v>
                </c:pt>
                <c:pt idx="2550">
                  <c:v>11.890338715892065</c:v>
                </c:pt>
                <c:pt idx="2551">
                  <c:v>10.977862943234111</c:v>
                </c:pt>
                <c:pt idx="2552">
                  <c:v>9.5956217958037886</c:v>
                </c:pt>
                <c:pt idx="2553">
                  <c:v>7.9812530878139327</c:v>
                </c:pt>
                <c:pt idx="2554">
                  <c:v>6.6135691052223224</c:v>
                </c:pt>
                <c:pt idx="2555">
                  <c:v>5.5468539391286864</c:v>
                </c:pt>
                <c:pt idx="2556">
                  <c:v>3.3242706631657013</c:v>
                </c:pt>
                <c:pt idx="2557">
                  <c:v>3.816718975215394</c:v>
                </c:pt>
                <c:pt idx="2558">
                  <c:v>3.489246696211795</c:v>
                </c:pt>
                <c:pt idx="2559">
                  <c:v>3.1305453924665163</c:v>
                </c:pt>
                <c:pt idx="2560">
                  <c:v>3.3502129502468017</c:v>
                </c:pt>
                <c:pt idx="2561">
                  <c:v>3.8033334206201008</c:v>
                </c:pt>
                <c:pt idx="2562">
                  <c:v>3.6878983834329104</c:v>
                </c:pt>
                <c:pt idx="2563">
                  <c:v>4.0516787720408969</c:v>
                </c:pt>
                <c:pt idx="2564">
                  <c:v>5.6951564424618484</c:v>
                </c:pt>
                <c:pt idx="2565">
                  <c:v>0.57284592451194016</c:v>
                </c:pt>
                <c:pt idx="2566">
                  <c:v>0.41614737806812074</c:v>
                </c:pt>
                <c:pt idx="2567">
                  <c:v>0.3693830376573719</c:v>
                </c:pt>
                <c:pt idx="2568">
                  <c:v>0.28826796275217503</c:v>
                </c:pt>
                <c:pt idx="2569">
                  <c:v>0.35213640530575568</c:v>
                </c:pt>
                <c:pt idx="2570">
                  <c:v>0.81524019244540047</c:v>
                </c:pt>
                <c:pt idx="2571">
                  <c:v>1.6052979018627906</c:v>
                </c:pt>
                <c:pt idx="2572">
                  <c:v>2.2273448178723214</c:v>
                </c:pt>
                <c:pt idx="2573">
                  <c:v>2.7711954868171453</c:v>
                </c:pt>
                <c:pt idx="2574">
                  <c:v>11.849160963305017</c:v>
                </c:pt>
                <c:pt idx="2575">
                  <c:v>11.298595988441051</c:v>
                </c:pt>
                <c:pt idx="2576">
                  <c:v>9.8137316594194406</c:v>
                </c:pt>
                <c:pt idx="2577">
                  <c:v>8.2340595751336352</c:v>
                </c:pt>
                <c:pt idx="2578">
                  <c:v>6.8494453891811373</c:v>
                </c:pt>
                <c:pt idx="2579">
                  <c:v>5.7453936298091746</c:v>
                </c:pt>
                <c:pt idx="2580">
                  <c:v>3.6656385044405626</c:v>
                </c:pt>
                <c:pt idx="2581">
                  <c:v>4.0669566984291565</c:v>
                </c:pt>
                <c:pt idx="2582">
                  <c:v>3.8058358694155361</c:v>
                </c:pt>
                <c:pt idx="2583">
                  <c:v>3.6171430481718105</c:v>
                </c:pt>
                <c:pt idx="2584">
                  <c:v>3.7419702893933455</c:v>
                </c:pt>
                <c:pt idx="2585">
                  <c:v>4.1665229350403834</c:v>
                </c:pt>
                <c:pt idx="2586">
                  <c:v>3.9577897700807037</c:v>
                </c:pt>
                <c:pt idx="2587">
                  <c:v>4.3928337125436299</c:v>
                </c:pt>
                <c:pt idx="2588">
                  <c:v>6.1129516056746054</c:v>
                </c:pt>
                <c:pt idx="2589">
                  <c:v>0.57301195133255067</c:v>
                </c:pt>
                <c:pt idx="2590">
                  <c:v>0.4162868072012339</c:v>
                </c:pt>
                <c:pt idx="2591">
                  <c:v>0.3735235700406262</c:v>
                </c:pt>
                <c:pt idx="2592">
                  <c:v>0.39490930350980402</c:v>
                </c:pt>
                <c:pt idx="2593">
                  <c:v>1.2356276163759459</c:v>
                </c:pt>
                <c:pt idx="2594">
                  <c:v>2.0456989525496643</c:v>
                </c:pt>
                <c:pt idx="2595">
                  <c:v>2.7380342533873048</c:v>
                </c:pt>
                <c:pt idx="2596">
                  <c:v>3.3968178238047098</c:v>
                </c:pt>
                <c:pt idx="2597">
                  <c:v>3.8512433699475044</c:v>
                </c:pt>
                <c:pt idx="2598">
                  <c:v>12.95231472272544</c:v>
                </c:pt>
                <c:pt idx="2599">
                  <c:v>12.474885993606192</c:v>
                </c:pt>
                <c:pt idx="2600">
                  <c:v>11.358706762184754</c:v>
                </c:pt>
                <c:pt idx="2601">
                  <c:v>9.8152826743441537</c:v>
                </c:pt>
                <c:pt idx="2602">
                  <c:v>8.6375241905760287</c:v>
                </c:pt>
                <c:pt idx="2603">
                  <c:v>7.547353442274094</c:v>
                </c:pt>
                <c:pt idx="2604">
                  <c:v>5.5237244469545352</c:v>
                </c:pt>
                <c:pt idx="2605">
                  <c:v>6.0483887607147047</c:v>
                </c:pt>
                <c:pt idx="2606">
                  <c:v>5.7901900991615429</c:v>
                </c:pt>
                <c:pt idx="2607">
                  <c:v>5.6839403288436268</c:v>
                </c:pt>
                <c:pt idx="2608">
                  <c:v>5.9344472492801499</c:v>
                </c:pt>
                <c:pt idx="2609">
                  <c:v>6.3405659084095074</c:v>
                </c:pt>
                <c:pt idx="2610">
                  <c:v>5.9654052877169459</c:v>
                </c:pt>
                <c:pt idx="2611">
                  <c:v>6.1644986396770625</c:v>
                </c:pt>
                <c:pt idx="2612">
                  <c:v>7.7027293799436682</c:v>
                </c:pt>
                <c:pt idx="2613">
                  <c:v>0.57343596379467121</c:v>
                </c:pt>
                <c:pt idx="2614">
                  <c:v>0.42241989997609841</c:v>
                </c:pt>
                <c:pt idx="2615">
                  <c:v>0.5402260673312137</c:v>
                </c:pt>
                <c:pt idx="2616">
                  <c:v>1.0044178549432781</c:v>
                </c:pt>
                <c:pt idx="2617">
                  <c:v>1.7285224833224415</c:v>
                </c:pt>
                <c:pt idx="2618">
                  <c:v>2.2240098495310225</c:v>
                </c:pt>
                <c:pt idx="2619">
                  <c:v>2.7092779786778789</c:v>
                </c:pt>
                <c:pt idx="2620">
                  <c:v>3.1494397694494065</c:v>
                </c:pt>
                <c:pt idx="2621">
                  <c:v>3.3876620171543217</c:v>
                </c:pt>
                <c:pt idx="2622">
                  <c:v>12.037575164826798</c:v>
                </c:pt>
                <c:pt idx="2623">
                  <c:v>11.794872220591804</c:v>
                </c:pt>
                <c:pt idx="2624">
                  <c:v>10.687260545620155</c:v>
                </c:pt>
                <c:pt idx="2625">
                  <c:v>9.2923668901746161</c:v>
                </c:pt>
                <c:pt idx="2626">
                  <c:v>7.8352385819662391</c:v>
                </c:pt>
                <c:pt idx="2627">
                  <c:v>6.7018581608790235</c:v>
                </c:pt>
                <c:pt idx="2628">
                  <c:v>4.2354585352425378</c:v>
                </c:pt>
                <c:pt idx="2629">
                  <c:v>4.458244105339201</c:v>
                </c:pt>
                <c:pt idx="2630">
                  <c:v>4.0088425403298382</c:v>
                </c:pt>
                <c:pt idx="2631">
                  <c:v>3.6079031546618459</c:v>
                </c:pt>
                <c:pt idx="2632">
                  <c:v>3.7567935503791823</c:v>
                </c:pt>
                <c:pt idx="2633">
                  <c:v>4.092785915520345</c:v>
                </c:pt>
                <c:pt idx="2634">
                  <c:v>3.96633538045648</c:v>
                </c:pt>
                <c:pt idx="2635">
                  <c:v>4.1661220613736534</c:v>
                </c:pt>
                <c:pt idx="2636">
                  <c:v>5.5822750218186608</c:v>
                </c:pt>
                <c:pt idx="2637">
                  <c:v>0.50885141130506673</c:v>
                </c:pt>
                <c:pt idx="2638">
                  <c:v>0.45520399489531665</c:v>
                </c:pt>
                <c:pt idx="2639">
                  <c:v>0.36151071851890004</c:v>
                </c:pt>
                <c:pt idx="2640">
                  <c:v>0.30320107338009816</c:v>
                </c:pt>
                <c:pt idx="2641">
                  <c:v>0.28957315779379866</c:v>
                </c:pt>
                <c:pt idx="2642">
                  <c:v>0.35109849913265778</c:v>
                </c:pt>
                <c:pt idx="2643">
                  <c:v>0.73688173526861478</c:v>
                </c:pt>
                <c:pt idx="2644">
                  <c:v>1.3591176976220039</c:v>
                </c:pt>
                <c:pt idx="2645">
                  <c:v>1.6126475704783458</c:v>
                </c:pt>
                <c:pt idx="2646">
                  <c:v>10.313723695858467</c:v>
                </c:pt>
                <c:pt idx="2647">
                  <c:v>10.093823795947053</c:v>
                </c:pt>
                <c:pt idx="2648">
                  <c:v>8.9951710093206003</c:v>
                </c:pt>
                <c:pt idx="2649">
                  <c:v>7.7046612308153843</c:v>
                </c:pt>
                <c:pt idx="2650">
                  <c:v>6.4006419739601217</c:v>
                </c:pt>
                <c:pt idx="2651">
                  <c:v>5.5559950753056997</c:v>
                </c:pt>
                <c:pt idx="2652">
                  <c:v>3.4133639708707917</c:v>
                </c:pt>
                <c:pt idx="2653">
                  <c:v>4.2097490673811553</c:v>
                </c:pt>
                <c:pt idx="2654">
                  <c:v>4.2902067142438094</c:v>
                </c:pt>
                <c:pt idx="2655">
                  <c:v>4.0186916759372719</c:v>
                </c:pt>
                <c:pt idx="2656">
                  <c:v>4.0082699147797411</c:v>
                </c:pt>
                <c:pt idx="2657">
                  <c:v>4.4104220595798962</c:v>
                </c:pt>
                <c:pt idx="2658">
                  <c:v>3.9782741639785058</c:v>
                </c:pt>
                <c:pt idx="2659">
                  <c:v>4.2920318165491116</c:v>
                </c:pt>
                <c:pt idx="2660">
                  <c:v>5.4657193035923273</c:v>
                </c:pt>
                <c:pt idx="2661">
                  <c:v>0.49437272753528005</c:v>
                </c:pt>
                <c:pt idx="2662">
                  <c:v>0.4721992015731924</c:v>
                </c:pt>
                <c:pt idx="2663">
                  <c:v>0.36129924901247595</c:v>
                </c:pt>
                <c:pt idx="2664">
                  <c:v>0.28469504648909566</c:v>
                </c:pt>
                <c:pt idx="2665">
                  <c:v>0.25651771875325213</c:v>
                </c:pt>
                <c:pt idx="2666">
                  <c:v>0.25160668833756616</c:v>
                </c:pt>
                <c:pt idx="2667">
                  <c:v>0.25276350883548332</c:v>
                </c:pt>
                <c:pt idx="2668">
                  <c:v>0.25331931701367622</c:v>
                </c:pt>
                <c:pt idx="2669">
                  <c:v>0.53196969189794119</c:v>
                </c:pt>
                <c:pt idx="2670">
                  <c:v>8.7501021828918919</c:v>
                </c:pt>
                <c:pt idx="2671">
                  <c:v>8.5057389704508033</c:v>
                </c:pt>
                <c:pt idx="2672">
                  <c:v>7.4598953556254468</c:v>
                </c:pt>
                <c:pt idx="2673">
                  <c:v>6.2870947762245031</c:v>
                </c:pt>
                <c:pt idx="2674">
                  <c:v>5.1916535112731754</c:v>
                </c:pt>
                <c:pt idx="2675">
                  <c:v>4.2020467110439439</c:v>
                </c:pt>
                <c:pt idx="2676">
                  <c:v>1.7502508856534198</c:v>
                </c:pt>
                <c:pt idx="2677">
                  <c:v>1.7042383175489262</c:v>
                </c:pt>
                <c:pt idx="2678">
                  <c:v>1.1987477161264384</c:v>
                </c:pt>
                <c:pt idx="2679">
                  <c:v>1.0431637678425334</c:v>
                </c:pt>
                <c:pt idx="2680">
                  <c:v>1.0114058904265735</c:v>
                </c:pt>
                <c:pt idx="2681">
                  <c:v>1.3306916874716688</c:v>
                </c:pt>
                <c:pt idx="2682">
                  <c:v>1.0645099029608187</c:v>
                </c:pt>
                <c:pt idx="2683">
                  <c:v>1.4380337520591011</c:v>
                </c:pt>
                <c:pt idx="2684">
                  <c:v>3.147018544982171</c:v>
                </c:pt>
                <c:pt idx="2685">
                  <c:v>0.57211013467261251</c:v>
                </c:pt>
                <c:pt idx="2686">
                  <c:v>0.41565406849193909</c:v>
                </c:pt>
                <c:pt idx="2687">
                  <c:v>0.36894423544973842</c:v>
                </c:pt>
                <c:pt idx="2688">
                  <c:v>0.2844784482805981</c:v>
                </c:pt>
                <c:pt idx="2689">
                  <c:v>0.2563246171565795</c:v>
                </c:pt>
                <c:pt idx="2690">
                  <c:v>0.25078776581579065</c:v>
                </c:pt>
                <c:pt idx="2691">
                  <c:v>0.25090727650131628</c:v>
                </c:pt>
                <c:pt idx="2692">
                  <c:v>0.2470692182682534</c:v>
                </c:pt>
                <c:pt idx="2693">
                  <c:v>0.51797239049021193</c:v>
                </c:pt>
                <c:pt idx="2694">
                  <c:v>7.354803121438283</c:v>
                </c:pt>
                <c:pt idx="2695">
                  <c:v>7.012068779241198</c:v>
                </c:pt>
                <c:pt idx="2696">
                  <c:v>5.7890314895815189</c:v>
                </c:pt>
                <c:pt idx="2697">
                  <c:v>4.7858392346482814</c:v>
                </c:pt>
                <c:pt idx="2698">
                  <c:v>3.6167715154518376</c:v>
                </c:pt>
                <c:pt idx="2699">
                  <c:v>2.6752120660567087</c:v>
                </c:pt>
                <c:pt idx="2700">
                  <c:v>0.72663005618448484</c:v>
                </c:pt>
                <c:pt idx="2701">
                  <c:v>1.010021379411022</c:v>
                </c:pt>
                <c:pt idx="2702">
                  <c:v>1.2130417666215783</c:v>
                </c:pt>
                <c:pt idx="2703">
                  <c:v>1.0817184874993784</c:v>
                </c:pt>
                <c:pt idx="2704">
                  <c:v>1.4277056195324331</c:v>
                </c:pt>
                <c:pt idx="2705">
                  <c:v>1.7865316819374653</c:v>
                </c:pt>
                <c:pt idx="2706">
                  <c:v>1.3447647266890865</c:v>
                </c:pt>
                <c:pt idx="2707">
                  <c:v>1.7009094320868303</c:v>
                </c:pt>
                <c:pt idx="2708">
                  <c:v>3.5647706509519375</c:v>
                </c:pt>
                <c:pt idx="2709">
                  <c:v>0.57228880434019358</c:v>
                </c:pt>
                <c:pt idx="2710">
                  <c:v>0.41579337835291108</c:v>
                </c:pt>
                <c:pt idx="2711">
                  <c:v>0.36909094018346744</c:v>
                </c:pt>
                <c:pt idx="2712">
                  <c:v>0.28458841719482431</c:v>
                </c:pt>
                <c:pt idx="2713">
                  <c:v>0.25645021072130864</c:v>
                </c:pt>
                <c:pt idx="2714">
                  <c:v>0.25108034037826021</c:v>
                </c:pt>
                <c:pt idx="2715">
                  <c:v>0.25128596554976335</c:v>
                </c:pt>
                <c:pt idx="2716">
                  <c:v>0.25012079600195913</c:v>
                </c:pt>
                <c:pt idx="2717">
                  <c:v>0.52549524225484012</c:v>
                </c:pt>
                <c:pt idx="2718">
                  <c:v>8.8247113203087135</c:v>
                </c:pt>
                <c:pt idx="2719">
                  <c:v>8.9202298182625714</c:v>
                </c:pt>
                <c:pt idx="2720">
                  <c:v>8.0061268157816112</c:v>
                </c:pt>
                <c:pt idx="2721">
                  <c:v>6.7721484540614041</c:v>
                </c:pt>
                <c:pt idx="2722">
                  <c:v>5.8100361485594236</c:v>
                </c:pt>
                <c:pt idx="2723">
                  <c:v>4.2806105548479616</c:v>
                </c:pt>
                <c:pt idx="2724">
                  <c:v>2.0573023428104897</c:v>
                </c:pt>
                <c:pt idx="2725">
                  <c:v>2.7408548009834224</c:v>
                </c:pt>
                <c:pt idx="2726">
                  <c:v>2.5422208853113757</c:v>
                </c:pt>
                <c:pt idx="2727">
                  <c:v>2.360979710363956</c:v>
                </c:pt>
                <c:pt idx="2728">
                  <c:v>2.9532739521960791</c:v>
                </c:pt>
                <c:pt idx="2729">
                  <c:v>3.3617388136158324</c:v>
                </c:pt>
                <c:pt idx="2730">
                  <c:v>2.9221919900045421</c:v>
                </c:pt>
                <c:pt idx="2731">
                  <c:v>3.0560546922859624</c:v>
                </c:pt>
                <c:pt idx="2732">
                  <c:v>4.6324294982271015</c:v>
                </c:pt>
                <c:pt idx="2733">
                  <c:v>0.57251995374992393</c:v>
                </c:pt>
                <c:pt idx="2734">
                  <c:v>0.41591932973406376</c:v>
                </c:pt>
                <c:pt idx="2735">
                  <c:v>0.36917001761311163</c:v>
                </c:pt>
                <c:pt idx="2736">
                  <c:v>0.28463350206421412</c:v>
                </c:pt>
                <c:pt idx="2737">
                  <c:v>0.25649267160359124</c:v>
                </c:pt>
                <c:pt idx="2738">
                  <c:v>0.25117396900913602</c:v>
                </c:pt>
                <c:pt idx="2739">
                  <c:v>0.25322556911065924</c:v>
                </c:pt>
                <c:pt idx="2740">
                  <c:v>0.25975798501440456</c:v>
                </c:pt>
                <c:pt idx="2741">
                  <c:v>0.55405913100045268</c:v>
                </c:pt>
                <c:pt idx="2742">
                  <c:v>9.0158964522158538</c:v>
                </c:pt>
                <c:pt idx="2743">
                  <c:v>8.6883212413543607</c:v>
                </c:pt>
                <c:pt idx="2744">
                  <c:v>7.4994913210753413</c:v>
                </c:pt>
                <c:pt idx="2745">
                  <c:v>6.0611359708100663</c:v>
                </c:pt>
                <c:pt idx="2746">
                  <c:v>4.7847879699953637</c:v>
                </c:pt>
                <c:pt idx="2747">
                  <c:v>3.62088771631828</c:v>
                </c:pt>
                <c:pt idx="2748">
                  <c:v>1.2695062717353511</c:v>
                </c:pt>
                <c:pt idx="2749">
                  <c:v>1.7210974347136436</c:v>
                </c:pt>
                <c:pt idx="2750">
                  <c:v>1.3813230692458025</c:v>
                </c:pt>
                <c:pt idx="2751">
                  <c:v>1.1850109050751827</c:v>
                </c:pt>
                <c:pt idx="2752">
                  <c:v>1.4109265339744912</c:v>
                </c:pt>
                <c:pt idx="2753">
                  <c:v>1.9164481461536917</c:v>
                </c:pt>
                <c:pt idx="2754">
                  <c:v>1.6117610206524848</c:v>
                </c:pt>
                <c:pt idx="2755">
                  <c:v>2.049482145597755</c:v>
                </c:pt>
                <c:pt idx="2756">
                  <c:v>3.7638105689927985</c:v>
                </c:pt>
                <c:pt idx="2757">
                  <c:v>0.5723025206364365</c:v>
                </c:pt>
                <c:pt idx="2758">
                  <c:v>0.41579588306787718</c:v>
                </c:pt>
                <c:pt idx="2759">
                  <c:v>0.36907078319159614</c:v>
                </c:pt>
                <c:pt idx="2760">
                  <c:v>0.28456038824163216</c:v>
                </c:pt>
                <c:pt idx="2761">
                  <c:v>0.25641132800326338</c:v>
                </c:pt>
                <c:pt idx="2762">
                  <c:v>0.25096858238191538</c:v>
                </c:pt>
                <c:pt idx="2763">
                  <c:v>0.2510849919917687</c:v>
                </c:pt>
                <c:pt idx="2764">
                  <c:v>0.24723226328533288</c:v>
                </c:pt>
                <c:pt idx="2765">
                  <c:v>0.5186809862813373</c:v>
                </c:pt>
                <c:pt idx="2766">
                  <c:v>8.3386036345596466</c:v>
                </c:pt>
                <c:pt idx="2767">
                  <c:v>8.5614378676899232</c:v>
                </c:pt>
                <c:pt idx="2768">
                  <c:v>7.774711429177442</c:v>
                </c:pt>
                <c:pt idx="2769">
                  <c:v>6.4604747243425864</c:v>
                </c:pt>
                <c:pt idx="2770">
                  <c:v>6.1207159835252618</c:v>
                </c:pt>
                <c:pt idx="2771">
                  <c:v>6.1470661813294019</c:v>
                </c:pt>
                <c:pt idx="2772">
                  <c:v>3.6191808127049496</c:v>
                </c:pt>
                <c:pt idx="2773">
                  <c:v>3.8083587137471095</c:v>
                </c:pt>
                <c:pt idx="2774">
                  <c:v>3.1371475825728887</c:v>
                </c:pt>
                <c:pt idx="2775">
                  <c:v>3.6450706200438909</c:v>
                </c:pt>
                <c:pt idx="2776">
                  <c:v>3.9653244297873154</c:v>
                </c:pt>
                <c:pt idx="2777">
                  <c:v>3.7063235438121502</c:v>
                </c:pt>
                <c:pt idx="2778">
                  <c:v>3.0823920086988488</c:v>
                </c:pt>
                <c:pt idx="2779">
                  <c:v>3.1535337856975776</c:v>
                </c:pt>
                <c:pt idx="2780">
                  <c:v>4.6051556569611742</c:v>
                </c:pt>
                <c:pt idx="2781">
                  <c:v>0.57252269700917258</c:v>
                </c:pt>
                <c:pt idx="2782">
                  <c:v>0.41590549416568079</c:v>
                </c:pt>
                <c:pt idx="2783">
                  <c:v>0.36914628245700309</c:v>
                </c:pt>
                <c:pt idx="2784">
                  <c:v>0.28246048292290549</c:v>
                </c:pt>
                <c:pt idx="2785">
                  <c:v>0.28889760038579748</c:v>
                </c:pt>
                <c:pt idx="2786">
                  <c:v>0.26401468846323084</c:v>
                </c:pt>
                <c:pt idx="2787">
                  <c:v>0.24733543368750821</c:v>
                </c:pt>
                <c:pt idx="2788">
                  <c:v>0.25015371511294227</c:v>
                </c:pt>
                <c:pt idx="2789">
                  <c:v>0.31016919041580449</c:v>
                </c:pt>
                <c:pt idx="2790">
                  <c:v>7.8114056227030346</c:v>
                </c:pt>
                <c:pt idx="2791">
                  <c:v>7.825055365091182</c:v>
                </c:pt>
                <c:pt idx="2792">
                  <c:v>6.9706330410126398</c:v>
                </c:pt>
                <c:pt idx="2793">
                  <c:v>5.6074266538754376</c:v>
                </c:pt>
                <c:pt idx="2794">
                  <c:v>4.3333156020697503</c:v>
                </c:pt>
                <c:pt idx="2795">
                  <c:v>3.3520081152446406</c:v>
                </c:pt>
                <c:pt idx="2796">
                  <c:v>0.9313159595753604</c:v>
                </c:pt>
                <c:pt idx="2797">
                  <c:v>1.3346768082548843</c:v>
                </c:pt>
                <c:pt idx="2798">
                  <c:v>1.1673989421549389</c:v>
                </c:pt>
                <c:pt idx="2799">
                  <c:v>0.96503312045552481</c:v>
                </c:pt>
                <c:pt idx="2800">
                  <c:v>1.3367952007555013</c:v>
                </c:pt>
                <c:pt idx="2801">
                  <c:v>1.7380143988668635</c:v>
                </c:pt>
                <c:pt idx="2802">
                  <c:v>1.4195880768715667</c:v>
                </c:pt>
                <c:pt idx="2803">
                  <c:v>1.710257266884621</c:v>
                </c:pt>
                <c:pt idx="2804">
                  <c:v>2.976841292400735</c:v>
                </c:pt>
                <c:pt idx="2805">
                  <c:v>0.50816774339146109</c:v>
                </c:pt>
                <c:pt idx="2806">
                  <c:v>0.45456672384465341</c:v>
                </c:pt>
                <c:pt idx="2807">
                  <c:v>0.36101669330987096</c:v>
                </c:pt>
                <c:pt idx="2808">
                  <c:v>0.30251132258728908</c:v>
                </c:pt>
                <c:pt idx="2809">
                  <c:v>0.28117079325964334</c:v>
                </c:pt>
                <c:pt idx="2810">
                  <c:v>0.26743779891690872</c:v>
                </c:pt>
                <c:pt idx="2811">
                  <c:v>0.24644542496955191</c:v>
                </c:pt>
                <c:pt idx="2812">
                  <c:v>0.24646415069572711</c:v>
                </c:pt>
                <c:pt idx="2813">
                  <c:v>0.26745664391522522</c:v>
                </c:pt>
                <c:pt idx="2814">
                  <c:v>3.8004291439808315</c:v>
                </c:pt>
                <c:pt idx="2815">
                  <c:v>4.7231608895200141</c:v>
                </c:pt>
                <c:pt idx="2816">
                  <c:v>4.8447291387542339</c:v>
                </c:pt>
                <c:pt idx="2817">
                  <c:v>4.501709497595308</c:v>
                </c:pt>
                <c:pt idx="2818">
                  <c:v>3.7000368285193539</c:v>
                </c:pt>
                <c:pt idx="2819">
                  <c:v>3.0799731696744264</c:v>
                </c:pt>
                <c:pt idx="2820">
                  <c:v>0.88430854254075786</c:v>
                </c:pt>
                <c:pt idx="2821">
                  <c:v>1.7431329628083141</c:v>
                </c:pt>
                <c:pt idx="2822">
                  <c:v>1.9778574356991332</c:v>
                </c:pt>
                <c:pt idx="2823">
                  <c:v>1.859233299999371</c:v>
                </c:pt>
                <c:pt idx="2824">
                  <c:v>1.8570699419015033</c:v>
                </c:pt>
                <c:pt idx="2825">
                  <c:v>1.9585233023314665</c:v>
                </c:pt>
                <c:pt idx="2826">
                  <c:v>0.88586039237046998</c:v>
                </c:pt>
                <c:pt idx="2827">
                  <c:v>0.98761980511487746</c:v>
                </c:pt>
                <c:pt idx="2828">
                  <c:v>2.7880153634473928</c:v>
                </c:pt>
                <c:pt idx="2829">
                  <c:v>0.49363872677806975</c:v>
                </c:pt>
                <c:pt idx="2830">
                  <c:v>0.4714056840175006</c:v>
                </c:pt>
                <c:pt idx="2831">
                  <c:v>0.36072650419022756</c:v>
                </c:pt>
                <c:pt idx="2832">
                  <c:v>0.28424670251016271</c:v>
                </c:pt>
                <c:pt idx="2833">
                  <c:v>0.25600651835588417</c:v>
                </c:pt>
                <c:pt idx="2834">
                  <c:v>0.2499237584246255</c:v>
                </c:pt>
                <c:pt idx="2835">
                  <c:v>0.24996061351626964</c:v>
                </c:pt>
                <c:pt idx="2836">
                  <c:v>0.24645615946226379</c:v>
                </c:pt>
                <c:pt idx="2837">
                  <c:v>0.51719521321787165</c:v>
                </c:pt>
                <c:pt idx="2838">
                  <c:v>3.0431042424619128</c:v>
                </c:pt>
                <c:pt idx="2839">
                  <c:v>3.4560153307629267</c:v>
                </c:pt>
                <c:pt idx="2840">
                  <c:v>3.3747805066279208</c:v>
                </c:pt>
                <c:pt idx="2841">
                  <c:v>2.6175753543388112</c:v>
                </c:pt>
                <c:pt idx="2842">
                  <c:v>1.2303316947604683</c:v>
                </c:pt>
                <c:pt idx="2843">
                  <c:v>0.54884717697240992</c:v>
                </c:pt>
                <c:pt idx="2844">
                  <c:v>0.71201933815434082</c:v>
                </c:pt>
                <c:pt idx="2845">
                  <c:v>0.65730694079543195</c:v>
                </c:pt>
                <c:pt idx="2846">
                  <c:v>0.46967146708382546</c:v>
                </c:pt>
                <c:pt idx="2847">
                  <c:v>0.4384802516109092</c:v>
                </c:pt>
                <c:pt idx="2848">
                  <c:v>0.46973778239435782</c:v>
                </c:pt>
                <c:pt idx="2849">
                  <c:v>0.65783686691897514</c:v>
                </c:pt>
                <c:pt idx="2850">
                  <c:v>0.83768780578806479</c:v>
                </c:pt>
                <c:pt idx="2851">
                  <c:v>0.84543107246970928</c:v>
                </c:pt>
                <c:pt idx="2852">
                  <c:v>0.8651449683350797</c:v>
                </c:pt>
                <c:pt idx="2853">
                  <c:v>0.57161599019144216</c:v>
                </c:pt>
                <c:pt idx="2854">
                  <c:v>0.4153136658008324</c:v>
                </c:pt>
                <c:pt idx="2855">
                  <c:v>0.36862088867482706</c:v>
                </c:pt>
                <c:pt idx="2856">
                  <c:v>0.28421032450708356</c:v>
                </c:pt>
                <c:pt idx="2857">
                  <c:v>0.25598421446547159</c:v>
                </c:pt>
                <c:pt idx="2858">
                  <c:v>0.24986841615108868</c:v>
                </c:pt>
                <c:pt idx="2859">
                  <c:v>0.24993318092378369</c:v>
                </c:pt>
                <c:pt idx="2860">
                  <c:v>0.24645484746871002</c:v>
                </c:pt>
                <c:pt idx="2861">
                  <c:v>0.51721537020974162</c:v>
                </c:pt>
                <c:pt idx="2862">
                  <c:v>2.6649266329566066</c:v>
                </c:pt>
                <c:pt idx="2863">
                  <c:v>2.7983912048305579</c:v>
                </c:pt>
                <c:pt idx="2864">
                  <c:v>1.9452845717420435</c:v>
                </c:pt>
                <c:pt idx="2865">
                  <c:v>0.78247720869517978</c:v>
                </c:pt>
                <c:pt idx="2866">
                  <c:v>0.57126079775482008</c:v>
                </c:pt>
                <c:pt idx="2867">
                  <c:v>0.54764014290302954</c:v>
                </c:pt>
                <c:pt idx="2868">
                  <c:v>0.71154177250080453</c:v>
                </c:pt>
                <c:pt idx="2869">
                  <c:v>0.65678500590535083</c:v>
                </c:pt>
                <c:pt idx="2870">
                  <c:v>0.46928669515617505</c:v>
                </c:pt>
                <c:pt idx="2871">
                  <c:v>0.43807866231134474</c:v>
                </c:pt>
                <c:pt idx="2872">
                  <c:v>0.46929742964888688</c:v>
                </c:pt>
                <c:pt idx="2873">
                  <c:v>0.65683426529968536</c:v>
                </c:pt>
                <c:pt idx="2874">
                  <c:v>0.83672587596893888</c:v>
                </c:pt>
                <c:pt idx="2875">
                  <c:v>0.84467452927780518</c:v>
                </c:pt>
                <c:pt idx="2876">
                  <c:v>0.70417480942477984</c:v>
                </c:pt>
                <c:pt idx="2877">
                  <c:v>0.57130576335206762</c:v>
                </c:pt>
                <c:pt idx="2878">
                  <c:v>0.41514763898022072</c:v>
                </c:pt>
                <c:pt idx="2879">
                  <c:v>0.3685214157090303</c:v>
                </c:pt>
                <c:pt idx="2880">
                  <c:v>0.28414424774083491</c:v>
                </c:pt>
                <c:pt idx="2881">
                  <c:v>0.25592398203414379</c:v>
                </c:pt>
                <c:pt idx="2882">
                  <c:v>0.24970799512111655</c:v>
                </c:pt>
                <c:pt idx="2883">
                  <c:v>0.24981414732682306</c:v>
                </c:pt>
                <c:pt idx="2884">
                  <c:v>0.24642824978121292</c:v>
                </c:pt>
                <c:pt idx="2885">
                  <c:v>0.51726713431904003</c:v>
                </c:pt>
                <c:pt idx="2886">
                  <c:v>2.1522296087602193</c:v>
                </c:pt>
                <c:pt idx="2887">
                  <c:v>2.3677597352329207</c:v>
                </c:pt>
                <c:pt idx="2888">
                  <c:v>1.5926230899571772</c:v>
                </c:pt>
                <c:pt idx="2889">
                  <c:v>0.75891547428116446</c:v>
                </c:pt>
                <c:pt idx="2890">
                  <c:v>0.57208532606723395</c:v>
                </c:pt>
                <c:pt idx="2891">
                  <c:v>0.54817949152572976</c:v>
                </c:pt>
                <c:pt idx="2892">
                  <c:v>0.71211785694300889</c:v>
                </c:pt>
                <c:pt idx="2893">
                  <c:v>0.65744970954849991</c:v>
                </c:pt>
                <c:pt idx="2894">
                  <c:v>0.47004264198737522</c:v>
                </c:pt>
                <c:pt idx="2895">
                  <c:v>0.43863566321095016</c:v>
                </c:pt>
                <c:pt idx="2896">
                  <c:v>0.68176178500307583</c:v>
                </c:pt>
                <c:pt idx="2897">
                  <c:v>0.66018128012725019</c:v>
                </c:pt>
                <c:pt idx="2898">
                  <c:v>0.837797774702291</c:v>
                </c:pt>
                <c:pt idx="2899">
                  <c:v>0.84574380402404992</c:v>
                </c:pt>
                <c:pt idx="2900">
                  <c:v>1.4977961318782445</c:v>
                </c:pt>
                <c:pt idx="2901">
                  <c:v>0.57189616045122227</c:v>
                </c:pt>
                <c:pt idx="2902">
                  <c:v>0.41550796011891744</c:v>
                </c:pt>
                <c:pt idx="2903">
                  <c:v>0.368816972075032</c:v>
                </c:pt>
                <c:pt idx="2904">
                  <c:v>0.28433818424249607</c:v>
                </c:pt>
                <c:pt idx="2905">
                  <c:v>0.25611601018154539</c:v>
                </c:pt>
                <c:pt idx="2906">
                  <c:v>0.25016075216927547</c:v>
                </c:pt>
                <c:pt idx="2907">
                  <c:v>0.25023052637190274</c:v>
                </c:pt>
                <c:pt idx="2908">
                  <c:v>0.24664449017328671</c:v>
                </c:pt>
                <c:pt idx="2909">
                  <c:v>0.51747693401548789</c:v>
                </c:pt>
                <c:pt idx="2910">
                  <c:v>3.9792588747765962</c:v>
                </c:pt>
                <c:pt idx="2911">
                  <c:v>4.0042515170691182</c:v>
                </c:pt>
                <c:pt idx="2912">
                  <c:v>3.2242237598252768</c:v>
                </c:pt>
                <c:pt idx="2913">
                  <c:v>2.0878999408364516</c:v>
                </c:pt>
                <c:pt idx="2914">
                  <c:v>1.076078942844978</c:v>
                </c:pt>
                <c:pt idx="2915">
                  <c:v>0.55326310872979578</c:v>
                </c:pt>
                <c:pt idx="2916">
                  <c:v>0.71199631863108082</c:v>
                </c:pt>
                <c:pt idx="2917">
                  <c:v>0.65720186203899678</c:v>
                </c:pt>
                <c:pt idx="2918">
                  <c:v>0.46955481892968953</c:v>
                </c:pt>
                <c:pt idx="2919">
                  <c:v>0.43832603273228299</c:v>
                </c:pt>
                <c:pt idx="2920">
                  <c:v>0.46958523332570656</c:v>
                </c:pt>
                <c:pt idx="2921">
                  <c:v>0.65728272855075831</c:v>
                </c:pt>
                <c:pt idx="2922">
                  <c:v>0.83739069888422812</c:v>
                </c:pt>
                <c:pt idx="2923">
                  <c:v>0.84533004896607633</c:v>
                </c:pt>
                <c:pt idx="2924">
                  <c:v>0.70947574047019091</c:v>
                </c:pt>
                <c:pt idx="2925">
                  <c:v>0.57162541269060041</c:v>
                </c:pt>
                <c:pt idx="2926">
                  <c:v>0.4153314373498776</c:v>
                </c:pt>
                <c:pt idx="2927">
                  <c:v>0.36865213797583274</c:v>
                </c:pt>
                <c:pt idx="2928">
                  <c:v>0.28423250912535469</c:v>
                </c:pt>
                <c:pt idx="2929">
                  <c:v>0.25601033506440396</c:v>
                </c:pt>
                <c:pt idx="2930">
                  <c:v>0.24992864858241634</c:v>
                </c:pt>
                <c:pt idx="2931">
                  <c:v>0.25000474420852947</c:v>
                </c:pt>
                <c:pt idx="2932">
                  <c:v>0.24651496062789668</c:v>
                </c:pt>
                <c:pt idx="2933">
                  <c:v>0.51733297254100741</c:v>
                </c:pt>
                <c:pt idx="2934">
                  <c:v>2.9521589962197496</c:v>
                </c:pt>
                <c:pt idx="2935">
                  <c:v>2.9031853779367429</c:v>
                </c:pt>
                <c:pt idx="2936">
                  <c:v>1.8857645529139171</c:v>
                </c:pt>
                <c:pt idx="2937">
                  <c:v>0.76483864808743973</c:v>
                </c:pt>
                <c:pt idx="2938">
                  <c:v>0.57160573278729532</c:v>
                </c:pt>
                <c:pt idx="2939">
                  <c:v>0.54769417318301261</c:v>
                </c:pt>
                <c:pt idx="2940">
                  <c:v>0.7115999773057311</c:v>
                </c:pt>
                <c:pt idx="2941">
                  <c:v>0.65685299102585937</c:v>
                </c:pt>
                <c:pt idx="2942">
                  <c:v>0.46932891749417505</c:v>
                </c:pt>
                <c:pt idx="2943">
                  <c:v>0.43812315082002723</c:v>
                </c:pt>
                <c:pt idx="2944">
                  <c:v>0.46933297274697849</c:v>
                </c:pt>
                <c:pt idx="2945">
                  <c:v>0.65689020393392838</c:v>
                </c:pt>
                <c:pt idx="2946">
                  <c:v>0.83684037722453242</c:v>
                </c:pt>
                <c:pt idx="2947">
                  <c:v>0.84485880473602581</c:v>
                </c:pt>
                <c:pt idx="2948">
                  <c:v>0.7043112567543619</c:v>
                </c:pt>
                <c:pt idx="2949">
                  <c:v>0.57140130033720338</c:v>
                </c:pt>
                <c:pt idx="2950">
                  <c:v>0.41519558638100162</c:v>
                </c:pt>
                <c:pt idx="2951">
                  <c:v>0.36855695880712191</c:v>
                </c:pt>
                <c:pt idx="2952">
                  <c:v>0.28200534043192171</c:v>
                </c:pt>
                <c:pt idx="2953">
                  <c:v>0.28843744846488156</c:v>
                </c:pt>
                <c:pt idx="2954">
                  <c:v>0.26351780072281178</c:v>
                </c:pt>
                <c:pt idx="2955">
                  <c:v>0.24602320158955121</c:v>
                </c:pt>
                <c:pt idx="2956">
                  <c:v>0.24606363484543264</c:v>
                </c:pt>
                <c:pt idx="2957">
                  <c:v>0.30146029647865447</c:v>
                </c:pt>
                <c:pt idx="2958">
                  <c:v>0.89070224494423522</c:v>
                </c:pt>
                <c:pt idx="2959">
                  <c:v>1.2122975084602223</c:v>
                </c:pt>
                <c:pt idx="2960">
                  <c:v>0.94234827482392647</c:v>
                </c:pt>
                <c:pt idx="2961">
                  <c:v>0.82282542353989885</c:v>
                </c:pt>
                <c:pt idx="2962">
                  <c:v>0.76206676352495051</c:v>
                </c:pt>
                <c:pt idx="2963">
                  <c:v>0.80203867476404389</c:v>
                </c:pt>
                <c:pt idx="2964">
                  <c:v>0.80834089543519116</c:v>
                </c:pt>
                <c:pt idx="2965">
                  <c:v>0.6877406588993118</c:v>
                </c:pt>
                <c:pt idx="2966">
                  <c:v>0.5939631763911799</c:v>
                </c:pt>
                <c:pt idx="2967">
                  <c:v>0.51364794046515827</c:v>
                </c:pt>
                <c:pt idx="2968">
                  <c:v>0.593951010632773</c:v>
                </c:pt>
                <c:pt idx="2969">
                  <c:v>0.70114434286007421</c:v>
                </c:pt>
                <c:pt idx="2970">
                  <c:v>0.88877528423031338</c:v>
                </c:pt>
                <c:pt idx="2971">
                  <c:v>0.74822690134366199</c:v>
                </c:pt>
                <c:pt idx="2972">
                  <c:v>0.5140310425828325</c:v>
                </c:pt>
                <c:pt idx="2973">
                  <c:v>0.50743278845712092</c:v>
                </c:pt>
                <c:pt idx="2974">
                  <c:v>0.453988134687483</c:v>
                </c:pt>
                <c:pt idx="2975">
                  <c:v>0.36063573809074156</c:v>
                </c:pt>
                <c:pt idx="2976">
                  <c:v>0.30222006001837337</c:v>
                </c:pt>
                <c:pt idx="2977">
                  <c:v>0.2809048163846713</c:v>
                </c:pt>
                <c:pt idx="2978">
                  <c:v>0.26717707001615121</c:v>
                </c:pt>
                <c:pt idx="2979">
                  <c:v>0.24596690513888447</c:v>
                </c:pt>
                <c:pt idx="2980">
                  <c:v>0.24600077842699752</c:v>
                </c:pt>
                <c:pt idx="2981">
                  <c:v>0.26723026539114575</c:v>
                </c:pt>
                <c:pt idx="2982">
                  <c:v>0.36936932136112893</c:v>
                </c:pt>
                <c:pt idx="2983">
                  <c:v>0.53508710785361202</c:v>
                </c:pt>
                <c:pt idx="2984">
                  <c:v>0.70284158542996511</c:v>
                </c:pt>
                <c:pt idx="2985">
                  <c:v>0.85593882884108818</c:v>
                </c:pt>
                <c:pt idx="2986">
                  <c:v>0.92236076866654437</c:v>
                </c:pt>
                <c:pt idx="2987">
                  <c:v>0.95911960769269011</c:v>
                </c:pt>
                <c:pt idx="2988">
                  <c:v>0.85508865701830716</c:v>
                </c:pt>
                <c:pt idx="2989">
                  <c:v>0.76637463472237011</c:v>
                </c:pt>
                <c:pt idx="2990">
                  <c:v>0.64798367605873852</c:v>
                </c:pt>
                <c:pt idx="2991">
                  <c:v>0.59619929049520493</c:v>
                </c:pt>
                <c:pt idx="2992">
                  <c:v>0.43378259905590699</c:v>
                </c:pt>
                <c:pt idx="2993">
                  <c:v>0.62587407996435718</c:v>
                </c:pt>
                <c:pt idx="2994">
                  <c:v>0.75165013106947998</c:v>
                </c:pt>
                <c:pt idx="2995">
                  <c:v>0.79616249418141949</c:v>
                </c:pt>
                <c:pt idx="2996">
                  <c:v>0.51523509484868191</c:v>
                </c:pt>
                <c:pt idx="2997">
                  <c:v>0.49315388552391526</c:v>
                </c:pt>
                <c:pt idx="2998">
                  <c:v>0.47105466610582325</c:v>
                </c:pt>
                <c:pt idx="2999">
                  <c:v>0.3605251728158092</c:v>
                </c:pt>
                <c:pt idx="3000">
                  <c:v>0.28408473094235442</c:v>
                </c:pt>
                <c:pt idx="3001">
                  <c:v>0.25581997672697993</c:v>
                </c:pt>
                <c:pt idx="3002">
                  <c:v>0.24934397654604262</c:v>
                </c:pt>
                <c:pt idx="3003">
                  <c:v>0.24941470492579979</c:v>
                </c:pt>
                <c:pt idx="3004">
                  <c:v>0.24617956736672097</c:v>
                </c:pt>
                <c:pt idx="3005">
                  <c:v>0.51700986431037976</c:v>
                </c:pt>
                <c:pt idx="3006">
                  <c:v>1.0050974676040829</c:v>
                </c:pt>
                <c:pt idx="3007">
                  <c:v>0.8654466075802848</c:v>
                </c:pt>
                <c:pt idx="3008">
                  <c:v>0.74567912913456735</c:v>
                </c:pt>
                <c:pt idx="3009">
                  <c:v>0.61822802007782351</c:v>
                </c:pt>
                <c:pt idx="3010">
                  <c:v>0.57113949798717589</c:v>
                </c:pt>
                <c:pt idx="3011">
                  <c:v>0.54755355132848704</c:v>
                </c:pt>
                <c:pt idx="3012">
                  <c:v>0.71145064858489349</c:v>
                </c:pt>
                <c:pt idx="3013">
                  <c:v>0.65672692037256652</c:v>
                </c:pt>
                <c:pt idx="3014">
                  <c:v>0.46926725379715362</c:v>
                </c:pt>
                <c:pt idx="3015">
                  <c:v>0.43806458819867805</c:v>
                </c:pt>
                <c:pt idx="3016">
                  <c:v>0.46928132790982025</c:v>
                </c:pt>
                <c:pt idx="3017">
                  <c:v>0.65679633675877003</c:v>
                </c:pt>
                <c:pt idx="3018">
                  <c:v>0.83665395486776939</c:v>
                </c:pt>
                <c:pt idx="3019">
                  <c:v>0.84459318567747743</c:v>
                </c:pt>
                <c:pt idx="3020">
                  <c:v>0.70415250553436848</c:v>
                </c:pt>
                <c:pt idx="3021">
                  <c:v>0.57121964886609</c:v>
                </c:pt>
                <c:pt idx="3022">
                  <c:v>0.41508919563101276</c:v>
                </c:pt>
                <c:pt idx="3023">
                  <c:v>0.36846010982843136</c:v>
                </c:pt>
                <c:pt idx="3024">
                  <c:v>0.28406994119684026</c:v>
                </c:pt>
                <c:pt idx="3025">
                  <c:v>0.25580459062075955</c:v>
                </c:pt>
                <c:pt idx="3026">
                  <c:v>0.24932095702278267</c:v>
                </c:pt>
                <c:pt idx="3027">
                  <c:v>0.24939383230108225</c:v>
                </c:pt>
                <c:pt idx="3028">
                  <c:v>0.24618016372742707</c:v>
                </c:pt>
                <c:pt idx="3029">
                  <c:v>0.51701690136671197</c:v>
                </c:pt>
                <c:pt idx="3030">
                  <c:v>1.0049929852083539</c:v>
                </c:pt>
                <c:pt idx="3031">
                  <c:v>0.85983676168905643</c:v>
                </c:pt>
                <c:pt idx="3032">
                  <c:v>0.74375228769278445</c:v>
                </c:pt>
                <c:pt idx="3033">
                  <c:v>0.61813808888332622</c:v>
                </c:pt>
                <c:pt idx="3034">
                  <c:v>0.57101533568814178</c:v>
                </c:pt>
                <c:pt idx="3035">
                  <c:v>0.54742616868163929</c:v>
                </c:pt>
                <c:pt idx="3036">
                  <c:v>0.7112277289529102</c:v>
                </c:pt>
                <c:pt idx="3037">
                  <c:v>0.65650626691126679</c:v>
                </c:pt>
                <c:pt idx="3038">
                  <c:v>0.46911458545636231</c:v>
                </c:pt>
                <c:pt idx="3039">
                  <c:v>0.43792921431836707</c:v>
                </c:pt>
                <c:pt idx="3040">
                  <c:v>0.46912985229044146</c:v>
                </c:pt>
                <c:pt idx="3041">
                  <c:v>0.65656077427981374</c:v>
                </c:pt>
                <c:pt idx="3042">
                  <c:v>0.83638106020860381</c:v>
                </c:pt>
                <c:pt idx="3043">
                  <c:v>0.84436644933697291</c:v>
                </c:pt>
                <c:pt idx="3044">
                  <c:v>0.70388712502010131</c:v>
                </c:pt>
                <c:pt idx="3045">
                  <c:v>0.57106900815170114</c:v>
                </c:pt>
                <c:pt idx="3046">
                  <c:v>0.41497731836252671</c:v>
                </c:pt>
                <c:pt idx="3047">
                  <c:v>0.36836576556470918</c:v>
                </c:pt>
                <c:pt idx="3048">
                  <c:v>0.28399014813434875</c:v>
                </c:pt>
                <c:pt idx="3049">
                  <c:v>0.25568865809947122</c:v>
                </c:pt>
                <c:pt idx="3050">
                  <c:v>0.24898711429944304</c:v>
                </c:pt>
                <c:pt idx="3051">
                  <c:v>0.24904269511726246</c:v>
                </c:pt>
                <c:pt idx="3052">
                  <c:v>0.2459571248233024</c:v>
                </c:pt>
                <c:pt idx="3053">
                  <c:v>0.51675796154807419</c:v>
                </c:pt>
                <c:pt idx="3054">
                  <c:v>1.0020015206338349</c:v>
                </c:pt>
                <c:pt idx="3055">
                  <c:v>0.85306580150282374</c:v>
                </c:pt>
                <c:pt idx="3056">
                  <c:v>0.74326231773655649</c:v>
                </c:pt>
                <c:pt idx="3057">
                  <c:v>0.6178931039052139</c:v>
                </c:pt>
                <c:pt idx="3058">
                  <c:v>0.5708228304521753</c:v>
                </c:pt>
                <c:pt idx="3059">
                  <c:v>0.54721088246669547</c:v>
                </c:pt>
                <c:pt idx="3060">
                  <c:v>0.71092919078337846</c:v>
                </c:pt>
                <c:pt idx="3061">
                  <c:v>0.65621309598809119</c:v>
                </c:pt>
                <c:pt idx="3062">
                  <c:v>0.4689066941141744</c:v>
                </c:pt>
                <c:pt idx="3063">
                  <c:v>0.43773635126597693</c:v>
                </c:pt>
                <c:pt idx="3064">
                  <c:v>0.46893973249729992</c:v>
                </c:pt>
                <c:pt idx="3065">
                  <c:v>0.65622072940513065</c:v>
                </c:pt>
                <c:pt idx="3066">
                  <c:v>0.83588953971454094</c:v>
                </c:pt>
                <c:pt idx="3067">
                  <c:v>0.84383437631488734</c:v>
                </c:pt>
                <c:pt idx="3068">
                  <c:v>0.70349412331470518</c:v>
                </c:pt>
                <c:pt idx="3069">
                  <c:v>0.57076641472936618</c:v>
                </c:pt>
                <c:pt idx="3070">
                  <c:v>0.41479065746148125</c:v>
                </c:pt>
                <c:pt idx="3071">
                  <c:v>0.3682065372561496</c:v>
                </c:pt>
                <c:pt idx="3072">
                  <c:v>0.28387612396732032</c:v>
                </c:pt>
                <c:pt idx="3073">
                  <c:v>0.25556819323681568</c:v>
                </c:pt>
                <c:pt idx="3074">
                  <c:v>0.24865422575323357</c:v>
                </c:pt>
                <c:pt idx="3075">
                  <c:v>0.2487336609993015</c:v>
                </c:pt>
                <c:pt idx="3076">
                  <c:v>0.24580147467898011</c:v>
                </c:pt>
                <c:pt idx="3077">
                  <c:v>0.51662998254051917</c:v>
                </c:pt>
                <c:pt idx="3078">
                  <c:v>1.0016079225677323</c:v>
                </c:pt>
                <c:pt idx="3079">
                  <c:v>0.85273792238654622</c:v>
                </c:pt>
                <c:pt idx="3080">
                  <c:v>0.7429227499504385</c:v>
                </c:pt>
                <c:pt idx="3081">
                  <c:v>0.61761543836039867</c:v>
                </c:pt>
                <c:pt idx="3082">
                  <c:v>0.57055804629861562</c:v>
                </c:pt>
                <c:pt idx="3083">
                  <c:v>0.54699010973325435</c:v>
                </c:pt>
                <c:pt idx="3084">
                  <c:v>0.71060739454630584</c:v>
                </c:pt>
                <c:pt idx="3085">
                  <c:v>0.65595904632724211</c:v>
                </c:pt>
                <c:pt idx="3086">
                  <c:v>0.46875831957046921</c:v>
                </c:pt>
                <c:pt idx="3087">
                  <c:v>0.43760837225842186</c:v>
                </c:pt>
                <c:pt idx="3088">
                  <c:v>0.46877215513885218</c:v>
                </c:pt>
                <c:pt idx="3089">
                  <c:v>0.65598516692617548</c:v>
                </c:pt>
                <c:pt idx="3090">
                  <c:v>0.83558611138721939</c:v>
                </c:pt>
                <c:pt idx="3091">
                  <c:v>0.84355826130790945</c:v>
                </c:pt>
                <c:pt idx="3092">
                  <c:v>0.70329422320598167</c:v>
                </c:pt>
                <c:pt idx="3093">
                  <c:v>0.57065751926441233</c:v>
                </c:pt>
                <c:pt idx="3094">
                  <c:v>0.41474068243430029</c:v>
                </c:pt>
                <c:pt idx="3095">
                  <c:v>0.36818697662498456</c:v>
                </c:pt>
                <c:pt idx="3096">
                  <c:v>0.28385620551973267</c:v>
                </c:pt>
                <c:pt idx="3097">
                  <c:v>0.25553754029651615</c:v>
                </c:pt>
                <c:pt idx="3098">
                  <c:v>0.24851920968934632</c:v>
                </c:pt>
                <c:pt idx="3099">
                  <c:v>0.24860699398530128</c:v>
                </c:pt>
                <c:pt idx="3100">
                  <c:v>0.24574684803829089</c:v>
                </c:pt>
                <c:pt idx="3101">
                  <c:v>0.51662926690767175</c:v>
                </c:pt>
                <c:pt idx="3102">
                  <c:v>1.0016285566481675</c:v>
                </c:pt>
                <c:pt idx="3103">
                  <c:v>0.85276237317550097</c:v>
                </c:pt>
                <c:pt idx="3104">
                  <c:v>0.74294934763793452</c:v>
                </c:pt>
                <c:pt idx="3105">
                  <c:v>0.61765813778696499</c:v>
                </c:pt>
                <c:pt idx="3106">
                  <c:v>0.57065501454944634</c:v>
                </c:pt>
                <c:pt idx="3107">
                  <c:v>0.54709769320465451</c:v>
                </c:pt>
                <c:pt idx="3108">
                  <c:v>0.7108374705067626</c:v>
                </c:pt>
                <c:pt idx="3109">
                  <c:v>0.65618828738271262</c:v>
                </c:pt>
                <c:pt idx="3110">
                  <c:v>0.46892005259399483</c:v>
                </c:pt>
                <c:pt idx="3111">
                  <c:v>0.43776843547197131</c:v>
                </c:pt>
                <c:pt idx="3112">
                  <c:v>0.46892100677112469</c:v>
                </c:pt>
                <c:pt idx="3113">
                  <c:v>0.65623003263214774</c:v>
                </c:pt>
                <c:pt idx="3114">
                  <c:v>0.83589085170809452</c:v>
                </c:pt>
                <c:pt idx="3115">
                  <c:v>0.84387516738719248</c:v>
                </c:pt>
                <c:pt idx="3116">
                  <c:v>0.70353956600052003</c:v>
                </c:pt>
                <c:pt idx="3117">
                  <c:v>0.57082461953429287</c:v>
                </c:pt>
                <c:pt idx="3118">
                  <c:v>0.41484194448221573</c:v>
                </c:pt>
                <c:pt idx="3119">
                  <c:v>0.36825973263114403</c:v>
                </c:pt>
                <c:pt idx="3120">
                  <c:v>0.28175057513822638</c:v>
                </c:pt>
                <c:pt idx="3121">
                  <c:v>0.28818316025975121</c:v>
                </c:pt>
                <c:pt idx="3122">
                  <c:v>0.26322045527469279</c:v>
                </c:pt>
                <c:pt idx="3123">
                  <c:v>0.24535790158569701</c:v>
                </c:pt>
                <c:pt idx="3124">
                  <c:v>0.2453994082908495</c:v>
                </c:pt>
                <c:pt idx="3125">
                  <c:v>0.30120290719785192</c:v>
                </c:pt>
                <c:pt idx="3126">
                  <c:v>0.44054831126792393</c:v>
                </c:pt>
                <c:pt idx="3127">
                  <c:v>0.59448284511057503</c:v>
                </c:pt>
                <c:pt idx="3128">
                  <c:v>0.82883077585149068</c:v>
                </c:pt>
                <c:pt idx="3129">
                  <c:v>0.82180540818798753</c:v>
                </c:pt>
                <c:pt idx="3130">
                  <c:v>0.76123138144768243</c:v>
                </c:pt>
                <c:pt idx="3131">
                  <c:v>0.80112660069995878</c:v>
                </c:pt>
                <c:pt idx="3132">
                  <c:v>0.80742691301684499</c:v>
                </c:pt>
                <c:pt idx="3133">
                  <c:v>0.68706116551065088</c:v>
                </c:pt>
                <c:pt idx="3134">
                  <c:v>0.59342525903417331</c:v>
                </c:pt>
                <c:pt idx="3135">
                  <c:v>0.51323669012215201</c:v>
                </c:pt>
                <c:pt idx="3136">
                  <c:v>0.59347153662497565</c:v>
                </c:pt>
                <c:pt idx="3137">
                  <c:v>0.70054452326176242</c:v>
                </c:pt>
                <c:pt idx="3138">
                  <c:v>0.88795743515780923</c:v>
                </c:pt>
                <c:pt idx="3139">
                  <c:v>0.74755062830281216</c:v>
                </c:pt>
                <c:pt idx="3140">
                  <c:v>0.51362957255540687</c:v>
                </c:pt>
                <c:pt idx="3141">
                  <c:v>0.50703942893530107</c:v>
                </c:pt>
                <c:pt idx="3142">
                  <c:v>0.45365512686913334</c:v>
                </c:pt>
                <c:pt idx="3143">
                  <c:v>0.36039194583404055</c:v>
                </c:pt>
                <c:pt idx="3144">
                  <c:v>0.30202361880174577</c:v>
                </c:pt>
                <c:pt idx="3145">
                  <c:v>0.28070288864954668</c:v>
                </c:pt>
                <c:pt idx="3146">
                  <c:v>0.26695593946628643</c:v>
                </c:pt>
                <c:pt idx="3147">
                  <c:v>0.24549196347245431</c:v>
                </c:pt>
                <c:pt idx="3148">
                  <c:v>0.24554277340462374</c:v>
                </c:pt>
                <c:pt idx="3149">
                  <c:v>0.26701545626476686</c:v>
                </c:pt>
                <c:pt idx="3150">
                  <c:v>0.36770487863008094</c:v>
                </c:pt>
                <c:pt idx="3151">
                  <c:v>0.52256389083950638</c:v>
                </c:pt>
                <c:pt idx="3152">
                  <c:v>0.69991524344456479</c:v>
                </c:pt>
                <c:pt idx="3153">
                  <c:v>0.85497809174337469</c:v>
                </c:pt>
                <c:pt idx="3154">
                  <c:v>0.92123376620393793</c:v>
                </c:pt>
                <c:pt idx="3155">
                  <c:v>0.95791316998401577</c:v>
                </c:pt>
                <c:pt idx="3156">
                  <c:v>0.8540191437277812</c:v>
                </c:pt>
                <c:pt idx="3157">
                  <c:v>0.76536809712241816</c:v>
                </c:pt>
                <c:pt idx="3158">
                  <c:v>0.64714877107003654</c:v>
                </c:pt>
                <c:pt idx="3159">
                  <c:v>0.59544358220828963</c:v>
                </c:pt>
                <c:pt idx="3160">
                  <c:v>0.4332629303365107</c:v>
                </c:pt>
                <c:pt idx="3161">
                  <c:v>0.62506350649246878</c:v>
                </c:pt>
                <c:pt idx="3162">
                  <c:v>0.75063870331173943</c:v>
                </c:pt>
                <c:pt idx="3163">
                  <c:v>0.79513699231100987</c:v>
                </c:pt>
                <c:pt idx="3164">
                  <c:v>0.51466580891852842</c:v>
                </c:pt>
                <c:pt idx="3165">
                  <c:v>0.49260678421203419</c:v>
                </c:pt>
                <c:pt idx="3166">
                  <c:v>0.47054227298704276</c:v>
                </c:pt>
                <c:pt idx="3167">
                  <c:v>0.36017558616982437</c:v>
                </c:pt>
                <c:pt idx="3168">
                  <c:v>0.28379096365847256</c:v>
                </c:pt>
                <c:pt idx="3169">
                  <c:v>0.25542769065443111</c:v>
                </c:pt>
                <c:pt idx="3170">
                  <c:v>0.24819228475019889</c:v>
                </c:pt>
                <c:pt idx="3171">
                  <c:v>0.24824297541022711</c:v>
                </c:pt>
                <c:pt idx="3172">
                  <c:v>0.24551021211006449</c:v>
                </c:pt>
                <c:pt idx="3173">
                  <c:v>0.51635446389424755</c:v>
                </c:pt>
                <c:pt idx="3174">
                  <c:v>1.0009197223127584</c:v>
                </c:pt>
                <c:pt idx="3175">
                  <c:v>0.8521290381055</c:v>
                </c:pt>
                <c:pt idx="3176">
                  <c:v>0.74239425509258894</c:v>
                </c:pt>
                <c:pt idx="3177">
                  <c:v>0.61715647916089522</c:v>
                </c:pt>
                <c:pt idx="3178">
                  <c:v>0.57012115244524075</c:v>
                </c:pt>
                <c:pt idx="3179">
                  <c:v>0.54656442746115652</c:v>
                </c:pt>
                <c:pt idx="3180">
                  <c:v>0.70997823400124693</c:v>
                </c:pt>
                <c:pt idx="3181">
                  <c:v>0.65539131093492475</c:v>
                </c:pt>
                <c:pt idx="3182">
                  <c:v>0.46839954896960978</c:v>
                </c:pt>
                <c:pt idx="3183">
                  <c:v>0.43726975864943374</c:v>
                </c:pt>
                <c:pt idx="3184">
                  <c:v>0.46839561298894761</c:v>
                </c:pt>
                <c:pt idx="3185">
                  <c:v>0.65537747536654167</c:v>
                </c:pt>
                <c:pt idx="3186">
                  <c:v>0.83474727041785657</c:v>
                </c:pt>
                <c:pt idx="3187">
                  <c:v>0.84272419122419751</c:v>
                </c:pt>
                <c:pt idx="3188">
                  <c:v>0.70264776820044517</c:v>
                </c:pt>
                <c:pt idx="3189">
                  <c:v>0.57016719149176176</c:v>
                </c:pt>
                <c:pt idx="3190">
                  <c:v>0.41443629992984665</c:v>
                </c:pt>
                <c:pt idx="3191">
                  <c:v>0.367926247724227</c:v>
                </c:pt>
                <c:pt idx="3192">
                  <c:v>0.28365403924032562</c:v>
                </c:pt>
                <c:pt idx="3193">
                  <c:v>0.25528468335708071</c:v>
                </c:pt>
                <c:pt idx="3194">
                  <c:v>0.24781288006890437</c:v>
                </c:pt>
                <c:pt idx="3195">
                  <c:v>0.24791283012326623</c:v>
                </c:pt>
                <c:pt idx="3196">
                  <c:v>0.24536076411708685</c:v>
                </c:pt>
                <c:pt idx="3197">
                  <c:v>0.51627264320535471</c:v>
                </c:pt>
                <c:pt idx="3198">
                  <c:v>1.0007451078979783</c:v>
                </c:pt>
                <c:pt idx="3199">
                  <c:v>0.8520153717548965</c:v>
                </c:pt>
                <c:pt idx="3200">
                  <c:v>0.74235763854522852</c:v>
                </c:pt>
                <c:pt idx="3201">
                  <c:v>0.61716196567939352</c:v>
                </c:pt>
                <c:pt idx="3202">
                  <c:v>0.57015621845476627</c:v>
                </c:pt>
                <c:pt idx="3203">
                  <c:v>0.54661404467191477</c:v>
                </c:pt>
                <c:pt idx="3204">
                  <c:v>0.71006971573358169</c:v>
                </c:pt>
                <c:pt idx="3205">
                  <c:v>0.65549627041921987</c:v>
                </c:pt>
                <c:pt idx="3206">
                  <c:v>0.4684835165570449</c:v>
                </c:pt>
                <c:pt idx="3207">
                  <c:v>0.43736124038176727</c:v>
                </c:pt>
                <c:pt idx="3208">
                  <c:v>0.46851035278882347</c:v>
                </c:pt>
                <c:pt idx="3209">
                  <c:v>0.65556473262829351</c:v>
                </c:pt>
                <c:pt idx="3210">
                  <c:v>0.83500728368576527</c:v>
                </c:pt>
                <c:pt idx="3211">
                  <c:v>0.84300078331973904</c:v>
                </c:pt>
                <c:pt idx="3212">
                  <c:v>0.7028098590403945</c:v>
                </c:pt>
                <c:pt idx="3213">
                  <c:v>0.57025759977482415</c:v>
                </c:pt>
                <c:pt idx="3214">
                  <c:v>0.41446540233231</c:v>
                </c:pt>
                <c:pt idx="3215">
                  <c:v>0.36793221133128917</c:v>
                </c:pt>
                <c:pt idx="3216">
                  <c:v>0.28362362484430859</c:v>
                </c:pt>
                <c:pt idx="3217">
                  <c:v>0.2552010735860693</c:v>
                </c:pt>
                <c:pt idx="3218">
                  <c:v>0.24751625025363266</c:v>
                </c:pt>
                <c:pt idx="3219">
                  <c:v>0.24755489442739556</c:v>
                </c:pt>
                <c:pt idx="3220">
                  <c:v>0.24513450486514862</c:v>
                </c:pt>
                <c:pt idx="3221">
                  <c:v>0.5160168044623894</c:v>
                </c:pt>
                <c:pt idx="3222">
                  <c:v>1.0001440955782555</c:v>
                </c:pt>
                <c:pt idx="3223">
                  <c:v>0.85164574738918397</c:v>
                </c:pt>
                <c:pt idx="3224">
                  <c:v>0.74201449259487195</c:v>
                </c:pt>
                <c:pt idx="3225">
                  <c:v>0.61689598880442131</c:v>
                </c:pt>
                <c:pt idx="3226">
                  <c:v>0.56985935009521327</c:v>
                </c:pt>
                <c:pt idx="3227">
                  <c:v>0.54632182792586914</c:v>
                </c:pt>
                <c:pt idx="3228">
                  <c:v>0.7096334182409143</c:v>
                </c:pt>
                <c:pt idx="3229">
                  <c:v>0.65502109020850607</c:v>
                </c:pt>
                <c:pt idx="3230">
                  <c:v>0.46816076614284097</c:v>
                </c:pt>
                <c:pt idx="3231">
                  <c:v>0.43703383835405368</c:v>
                </c:pt>
                <c:pt idx="3232">
                  <c:v>0.46810673586285667</c:v>
                </c:pt>
                <c:pt idx="3233">
                  <c:v>0.65491756198990825</c:v>
                </c:pt>
                <c:pt idx="3234">
                  <c:v>0.83411417389213804</c:v>
                </c:pt>
                <c:pt idx="3235">
                  <c:v>0.84208047947790832</c:v>
                </c:pt>
                <c:pt idx="3236">
                  <c:v>0.70215255027000356</c:v>
                </c:pt>
                <c:pt idx="3237">
                  <c:v>0.56980603544807762</c:v>
                </c:pt>
                <c:pt idx="3238">
                  <c:v>0.41421516937998187</c:v>
                </c:pt>
                <c:pt idx="3239">
                  <c:v>0.36774006391174652</c:v>
                </c:pt>
                <c:pt idx="3240">
                  <c:v>0.28350459124734795</c:v>
                </c:pt>
                <c:pt idx="3241">
                  <c:v>0.2550800123627075</c:v>
                </c:pt>
                <c:pt idx="3242">
                  <c:v>0.24719898635792592</c:v>
                </c:pt>
                <c:pt idx="3243">
                  <c:v>0.24729631242518033</c:v>
                </c:pt>
                <c:pt idx="3244">
                  <c:v>0.2450108196546795</c:v>
                </c:pt>
                <c:pt idx="3245">
                  <c:v>0.51596408617595868</c:v>
                </c:pt>
                <c:pt idx="3246">
                  <c:v>1.0000651374207523</c:v>
                </c:pt>
                <c:pt idx="3247">
                  <c:v>0.85156094489675893</c:v>
                </c:pt>
                <c:pt idx="3248">
                  <c:v>0.74202665835327875</c:v>
                </c:pt>
                <c:pt idx="3249">
                  <c:v>0.61690231022790609</c:v>
                </c:pt>
                <c:pt idx="3250">
                  <c:v>0.56994105151196472</c:v>
                </c:pt>
                <c:pt idx="3251">
                  <c:v>0.54641163984822405</c:v>
                </c:pt>
                <c:pt idx="3252">
                  <c:v>0.70978668294241176</c:v>
                </c:pt>
                <c:pt idx="3253">
                  <c:v>0.65524758800472671</c:v>
                </c:pt>
                <c:pt idx="3254">
                  <c:v>0.46831892100212935</c:v>
                </c:pt>
                <c:pt idx="3255">
                  <c:v>0.43720308552247888</c:v>
                </c:pt>
                <c:pt idx="3256">
                  <c:v>0.4683091406865475</c:v>
                </c:pt>
                <c:pt idx="3257">
                  <c:v>0.65523065136067149</c:v>
                </c:pt>
                <c:pt idx="3258">
                  <c:v>0.83451003812892388</c:v>
                </c:pt>
                <c:pt idx="3259">
                  <c:v>0.84247550880970556</c:v>
                </c:pt>
                <c:pt idx="3260">
                  <c:v>0.7024614651158233</c:v>
                </c:pt>
                <c:pt idx="3261">
                  <c:v>0.57003921248420797</c:v>
                </c:pt>
                <c:pt idx="3262">
                  <c:v>0.41436115848086463</c:v>
                </c:pt>
                <c:pt idx="3263">
                  <c:v>0.36786637310932302</c:v>
                </c:pt>
                <c:pt idx="3264">
                  <c:v>0.28358891665120683</c:v>
                </c:pt>
                <c:pt idx="3265">
                  <c:v>0.25516982428506357</c:v>
                </c:pt>
                <c:pt idx="3266">
                  <c:v>0.24739995991592073</c:v>
                </c:pt>
                <c:pt idx="3267">
                  <c:v>0.24749561617319762</c:v>
                </c:pt>
                <c:pt idx="3268">
                  <c:v>0.24513879866223337</c:v>
                </c:pt>
                <c:pt idx="3269">
                  <c:v>0.51612176394668219</c:v>
                </c:pt>
                <c:pt idx="3270">
                  <c:v>1.0003816856836105</c:v>
                </c:pt>
                <c:pt idx="3271">
                  <c:v>0.85182525196175485</c:v>
                </c:pt>
                <c:pt idx="3272">
                  <c:v>0.74220950254580331</c:v>
                </c:pt>
                <c:pt idx="3273">
                  <c:v>0.61708730131897416</c:v>
                </c:pt>
                <c:pt idx="3274">
                  <c:v>0.57012234516665328</c:v>
                </c:pt>
                <c:pt idx="3275">
                  <c:v>0.54659925492639938</c:v>
                </c:pt>
                <c:pt idx="3276">
                  <c:v>0.71004884310886296</c:v>
                </c:pt>
                <c:pt idx="3277">
                  <c:v>0.65547408580094746</c:v>
                </c:pt>
                <c:pt idx="3278">
                  <c:v>0.4684810118420788</c:v>
                </c:pt>
                <c:pt idx="3279">
                  <c:v>0.43736088256534356</c:v>
                </c:pt>
                <c:pt idx="3280">
                  <c:v>0.46849651722043928</c:v>
                </c:pt>
                <c:pt idx="3281">
                  <c:v>0.65555137414847309</c:v>
                </c:pt>
                <c:pt idx="3282">
                  <c:v>0.83495301486149964</c:v>
                </c:pt>
                <c:pt idx="3283">
                  <c:v>0.84292504551005087</c:v>
                </c:pt>
                <c:pt idx="3284">
                  <c:v>0.70280830850255838</c:v>
                </c:pt>
                <c:pt idx="3285">
                  <c:v>0.57030578571988633</c:v>
                </c:pt>
                <c:pt idx="3286">
                  <c:v>0.41452694675719265</c:v>
                </c:pt>
                <c:pt idx="3287">
                  <c:v>0.36800794914097978</c:v>
                </c:pt>
                <c:pt idx="3288">
                  <c:v>0.2815453077831469</c:v>
                </c:pt>
                <c:pt idx="3289">
                  <c:v>0.28799983897866038</c:v>
                </c:pt>
                <c:pt idx="3290">
                  <c:v>0.26300612323687889</c:v>
                </c:pt>
                <c:pt idx="3291">
                  <c:v>0.24487031707229495</c:v>
                </c:pt>
                <c:pt idx="3292">
                  <c:v>0.24493043023148162</c:v>
                </c:pt>
                <c:pt idx="3293">
                  <c:v>0.30105250502774428</c:v>
                </c:pt>
                <c:pt idx="3294">
                  <c:v>0.44031608840892472</c:v>
                </c:pt>
                <c:pt idx="3295">
                  <c:v>0.59407684274178463</c:v>
                </c:pt>
                <c:pt idx="3296">
                  <c:v>0.82820924872347279</c:v>
                </c:pt>
                <c:pt idx="3297">
                  <c:v>0.82126665592599235</c:v>
                </c:pt>
                <c:pt idx="3298">
                  <c:v>0.76083325104021282</c:v>
                </c:pt>
                <c:pt idx="3299">
                  <c:v>0.80079371215374806</c:v>
                </c:pt>
                <c:pt idx="3300">
                  <c:v>0.80704691197484324</c:v>
                </c:pt>
                <c:pt idx="3301">
                  <c:v>0.68671026687111358</c:v>
                </c:pt>
                <c:pt idx="3302">
                  <c:v>0.59311682127691745</c:v>
                </c:pt>
                <c:pt idx="3303">
                  <c:v>0.51296594236153004</c:v>
                </c:pt>
                <c:pt idx="3304">
                  <c:v>0.5931070409613366</c:v>
                </c:pt>
                <c:pt idx="3305">
                  <c:v>0.70009594073854819</c:v>
                </c:pt>
                <c:pt idx="3306">
                  <c:v>0.8873314949605654</c:v>
                </c:pt>
                <c:pt idx="3307">
                  <c:v>0.7471043119502816</c:v>
                </c:pt>
                <c:pt idx="3308">
                  <c:v>0.51340355184775111</c:v>
                </c:pt>
                <c:pt idx="3309">
                  <c:v>0.50685241021783189</c:v>
                </c:pt>
                <c:pt idx="3310">
                  <c:v>0.45353012966510931</c:v>
                </c:pt>
                <c:pt idx="3311">
                  <c:v>0.36032288726426082</c:v>
                </c:pt>
                <c:pt idx="3312">
                  <c:v>0.30197161614816392</c:v>
                </c:pt>
                <c:pt idx="3313">
                  <c:v>0.28065661105874434</c:v>
                </c:pt>
                <c:pt idx="3314">
                  <c:v>0.26690930405906049</c:v>
                </c:pt>
                <c:pt idx="3315">
                  <c:v>0.24534609364371393</c:v>
                </c:pt>
                <c:pt idx="3316">
                  <c:v>0.24541264749852748</c:v>
                </c:pt>
                <c:pt idx="3317">
                  <c:v>0.26699267528578946</c:v>
                </c:pt>
                <c:pt idx="3318">
                  <c:v>0.36772777888119845</c:v>
                </c:pt>
                <c:pt idx="3319">
                  <c:v>0.52262018729017434</c:v>
                </c:pt>
                <c:pt idx="3320">
                  <c:v>0.69998239366008352</c:v>
                </c:pt>
                <c:pt idx="3321">
                  <c:v>0.85512014486359655</c:v>
                </c:pt>
                <c:pt idx="3322">
                  <c:v>0.92140062792953603</c:v>
                </c:pt>
                <c:pt idx="3323">
                  <c:v>0.95808444477883969</c:v>
                </c:pt>
                <c:pt idx="3324">
                  <c:v>0.85415904994945813</c:v>
                </c:pt>
                <c:pt idx="3325">
                  <c:v>0.7655248207160128</c:v>
                </c:pt>
                <c:pt idx="3326">
                  <c:v>0.64730406339793511</c:v>
                </c:pt>
                <c:pt idx="3327">
                  <c:v>0.59561092102245372</c:v>
                </c:pt>
                <c:pt idx="3328">
                  <c:v>0.43337969776278773</c:v>
                </c:pt>
                <c:pt idx="3329">
                  <c:v>0.62526161751907361</c:v>
                </c:pt>
                <c:pt idx="3330">
                  <c:v>0.75089191806759736</c:v>
                </c:pt>
                <c:pt idx="3331">
                  <c:v>0.79543397994270526</c:v>
                </c:pt>
                <c:pt idx="3332">
                  <c:v>0.51488002168420111</c:v>
                </c:pt>
                <c:pt idx="3333">
                  <c:v>0.49282719912905149</c:v>
                </c:pt>
                <c:pt idx="3334">
                  <c:v>0.47078701942087364</c:v>
                </c:pt>
                <c:pt idx="3335">
                  <c:v>0.36036284343157726</c:v>
                </c:pt>
                <c:pt idx="3336">
                  <c:v>0.28394649453065374</c:v>
                </c:pt>
                <c:pt idx="3337">
                  <c:v>0.25561136975194554</c:v>
                </c:pt>
                <c:pt idx="3338">
                  <c:v>0.24864492252621659</c:v>
                </c:pt>
                <c:pt idx="3339">
                  <c:v>0.24874224859347088</c:v>
                </c:pt>
                <c:pt idx="3340">
                  <c:v>0.24585061480117229</c:v>
                </c:pt>
                <c:pt idx="3341">
                  <c:v>0.51681950597295567</c:v>
                </c:pt>
                <c:pt idx="3342">
                  <c:v>1.0020257328785072</c:v>
                </c:pt>
                <c:pt idx="3343">
                  <c:v>0.85307665526767795</c:v>
                </c:pt>
                <c:pt idx="3344">
                  <c:v>0.74324144511183887</c:v>
                </c:pt>
                <c:pt idx="3345">
                  <c:v>0.61784945030151783</c:v>
                </c:pt>
                <c:pt idx="3346">
                  <c:v>0.57076367147011753</c:v>
                </c:pt>
                <c:pt idx="3347">
                  <c:v>0.54719692762616878</c:v>
                </c:pt>
                <c:pt idx="3348">
                  <c:v>0.71092537407485989</c:v>
                </c:pt>
                <c:pt idx="3349">
                  <c:v>0.65627642949509124</c:v>
                </c:pt>
                <c:pt idx="3350">
                  <c:v>0.46897885375962767</c:v>
                </c:pt>
                <c:pt idx="3351">
                  <c:v>0.43780278584864935</c:v>
                </c:pt>
                <c:pt idx="3352">
                  <c:v>0.46898267046814746</c:v>
                </c:pt>
                <c:pt idx="3353">
                  <c:v>0.65632640452227098</c:v>
                </c:pt>
                <c:pt idx="3354">
                  <c:v>0.8360666588442881</c:v>
                </c:pt>
                <c:pt idx="3355">
                  <c:v>0.84407900347657816</c:v>
                </c:pt>
                <c:pt idx="3356">
                  <c:v>0.70372682326227054</c:v>
                </c:pt>
                <c:pt idx="3357">
                  <c:v>0.57097227844515175</c:v>
                </c:pt>
                <c:pt idx="3358">
                  <c:v>0.41494773887149838</c:v>
                </c:pt>
                <c:pt idx="3359">
                  <c:v>0.36835157217990006</c:v>
                </c:pt>
                <c:pt idx="3360">
                  <c:v>0.28398167981232048</c:v>
                </c:pt>
                <c:pt idx="3361">
                  <c:v>0.25566909746830735</c:v>
                </c:pt>
                <c:pt idx="3362">
                  <c:v>0.24885030915343725</c:v>
                </c:pt>
                <c:pt idx="3363">
                  <c:v>0.24894847012568025</c:v>
                </c:pt>
                <c:pt idx="3364">
                  <c:v>0.24595008776696906</c:v>
                </c:pt>
                <c:pt idx="3365">
                  <c:v>0.51689631723191509</c:v>
                </c:pt>
                <c:pt idx="3366">
                  <c:v>1.0022360096635177</c:v>
                </c:pt>
                <c:pt idx="3367">
                  <c:v>0.85327452774999912</c:v>
                </c:pt>
                <c:pt idx="3368">
                  <c:v>0.74346925490161331</c:v>
                </c:pt>
                <c:pt idx="3369">
                  <c:v>0.61807165430065492</c:v>
                </c:pt>
                <c:pt idx="3370">
                  <c:v>0.57097657224223652</c:v>
                </c:pt>
                <c:pt idx="3371">
                  <c:v>0.54740875494901786</c:v>
                </c:pt>
                <c:pt idx="3372">
                  <c:v>0.71122892167432372</c:v>
                </c:pt>
                <c:pt idx="3373">
                  <c:v>0.65653513076944758</c:v>
                </c:pt>
                <c:pt idx="3374">
                  <c:v>0.46916730374279059</c:v>
                </c:pt>
                <c:pt idx="3375">
                  <c:v>0.43800507140019773</c:v>
                </c:pt>
                <c:pt idx="3376">
                  <c:v>0.46920845263152067</c:v>
                </c:pt>
                <c:pt idx="3377">
                  <c:v>0.65669221217946483</c:v>
                </c:pt>
                <c:pt idx="3378">
                  <c:v>0.83654470158638938</c:v>
                </c:pt>
                <c:pt idx="3379">
                  <c:v>0.84452281511414395</c:v>
                </c:pt>
                <c:pt idx="3380">
                  <c:v>0.70407557500326667</c:v>
                </c:pt>
                <c:pt idx="3381">
                  <c:v>0.57127129370324958</c:v>
                </c:pt>
                <c:pt idx="3382">
                  <c:v>0.41512318819126592</c:v>
                </c:pt>
                <c:pt idx="3383">
                  <c:v>0.3684983961857704</c:v>
                </c:pt>
                <c:pt idx="3384">
                  <c:v>0.28410011704857491</c:v>
                </c:pt>
                <c:pt idx="3385">
                  <c:v>0.25582594033404205</c:v>
                </c:pt>
                <c:pt idx="3386">
                  <c:v>0.24929579060098039</c:v>
                </c:pt>
                <c:pt idx="3387">
                  <c:v>0.24940146571812169</c:v>
                </c:pt>
                <c:pt idx="3388">
                  <c:v>0.24621534900909392</c:v>
                </c:pt>
                <c:pt idx="3389">
                  <c:v>0.51715346796843531</c:v>
                </c:pt>
                <c:pt idx="3390">
                  <c:v>1.0028797214098066</c:v>
                </c:pt>
                <c:pt idx="3391">
                  <c:v>0.85383236355459324</c:v>
                </c:pt>
                <c:pt idx="3392">
                  <c:v>0.74388026670033836</c:v>
                </c:pt>
                <c:pt idx="3393">
                  <c:v>0.61841110281463285</c:v>
                </c:pt>
                <c:pt idx="3394">
                  <c:v>0.57128596417662247</c:v>
                </c:pt>
                <c:pt idx="3395">
                  <c:v>0.54768761321524428</c:v>
                </c:pt>
                <c:pt idx="3396">
                  <c:v>0.71157457233964516</c:v>
                </c:pt>
                <c:pt idx="3397">
                  <c:v>0.65682985223045942</c:v>
                </c:pt>
                <c:pt idx="3398">
                  <c:v>0.46932665132349149</c:v>
                </c:pt>
                <c:pt idx="3399">
                  <c:v>0.43813078423706797</c:v>
                </c:pt>
                <c:pt idx="3400">
                  <c:v>0.46934418432825542</c:v>
                </c:pt>
                <c:pt idx="3401">
                  <c:v>0.65690964529294982</c:v>
                </c:pt>
                <c:pt idx="3402">
                  <c:v>0.83683727614885883</c:v>
                </c:pt>
                <c:pt idx="3403">
                  <c:v>0.84484556552834789</c:v>
                </c:pt>
                <c:pt idx="3404">
                  <c:v>0.70434930456741962</c:v>
                </c:pt>
                <c:pt idx="3405">
                  <c:v>0.57146856982486449</c:v>
                </c:pt>
                <c:pt idx="3406">
                  <c:v>0.41526309441294529</c:v>
                </c:pt>
                <c:pt idx="3407">
                  <c:v>0.36863150389539767</c:v>
                </c:pt>
                <c:pt idx="3408">
                  <c:v>0.28421437975988584</c:v>
                </c:pt>
                <c:pt idx="3409">
                  <c:v>0.25597538832701972</c:v>
                </c:pt>
                <c:pt idx="3410">
                  <c:v>0.24974294185850077</c:v>
                </c:pt>
                <c:pt idx="3411">
                  <c:v>0.24984873624778356</c:v>
                </c:pt>
                <c:pt idx="3412">
                  <c:v>0.24646844449281172</c:v>
                </c:pt>
                <c:pt idx="3413">
                  <c:v>0.5174082332621307</c:v>
                </c:pt>
                <c:pt idx="3414">
                  <c:v>1.0034936151207865</c:v>
                </c:pt>
                <c:pt idx="3415">
                  <c:v>0.85430635104389463</c:v>
                </c:pt>
                <c:pt idx="3416">
                  <c:v>0.74427756220281804</c:v>
                </c:pt>
                <c:pt idx="3417">
                  <c:v>0.6186936585172379</c:v>
                </c:pt>
                <c:pt idx="3418">
                  <c:v>0.5715518217794533</c:v>
                </c:pt>
                <c:pt idx="3419">
                  <c:v>0.54792532259274185</c:v>
                </c:pt>
                <c:pt idx="3420">
                  <c:v>0.71195636246376559</c:v>
                </c:pt>
                <c:pt idx="3421">
                  <c:v>0.65722178048658431</c:v>
                </c:pt>
                <c:pt idx="3422">
                  <c:v>0.46958093952862179</c:v>
                </c:pt>
                <c:pt idx="3423">
                  <c:v>0.43836086019752479</c:v>
                </c:pt>
                <c:pt idx="3424">
                  <c:v>0.46961707898741967</c:v>
                </c:pt>
                <c:pt idx="3425">
                  <c:v>0.65734594278561853</c:v>
                </c:pt>
                <c:pt idx="3426">
                  <c:v>0.83746273925753778</c:v>
                </c:pt>
                <c:pt idx="3427">
                  <c:v>0.84547138645345055</c:v>
                </c:pt>
                <c:pt idx="3428">
                  <c:v>0.70482794367022716</c:v>
                </c:pt>
                <c:pt idx="3429">
                  <c:v>0.57181708302157819</c:v>
                </c:pt>
                <c:pt idx="3430">
                  <c:v>0.41548458277923261</c:v>
                </c:pt>
                <c:pt idx="3431">
                  <c:v>0.3688197153342806</c:v>
                </c:pt>
                <c:pt idx="3432">
                  <c:v>0.28436180012646223</c:v>
                </c:pt>
                <c:pt idx="3433">
                  <c:v>0.25615584707672057</c:v>
                </c:pt>
                <c:pt idx="3434">
                  <c:v>0.25025545424942253</c:v>
                </c:pt>
                <c:pt idx="3435">
                  <c:v>0.25037902018775055</c:v>
                </c:pt>
                <c:pt idx="3436">
                  <c:v>0.24676710193448453</c:v>
                </c:pt>
                <c:pt idx="3437">
                  <c:v>0.51768506390195712</c:v>
                </c:pt>
                <c:pt idx="3438">
                  <c:v>1.0040681490251546</c:v>
                </c:pt>
                <c:pt idx="3439">
                  <c:v>0.85475612628852249</c:v>
                </c:pt>
                <c:pt idx="3440">
                  <c:v>0.7446572054283962</c:v>
                </c:pt>
                <c:pt idx="3441">
                  <c:v>0.61897323241631064</c:v>
                </c:pt>
                <c:pt idx="3442">
                  <c:v>0.57178988897337468</c:v>
                </c:pt>
                <c:pt idx="3443">
                  <c:v>0.5481643439637931</c:v>
                </c:pt>
                <c:pt idx="3444">
                  <c:v>0.71229366407920125</c:v>
                </c:pt>
                <c:pt idx="3445">
                  <c:v>0.65747392179317232</c:v>
                </c:pt>
                <c:pt idx="3446">
                  <c:v>0.46972466245882105</c:v>
                </c:pt>
                <c:pt idx="3447">
                  <c:v>0.43847905888949795</c:v>
                </c:pt>
                <c:pt idx="3448">
                  <c:v>0.46973002970517574</c:v>
                </c:pt>
                <c:pt idx="3449">
                  <c:v>0.65752234628251582</c:v>
                </c:pt>
                <c:pt idx="3450">
                  <c:v>0.83770390752713142</c:v>
                </c:pt>
                <c:pt idx="3451">
                  <c:v>0.84575441924461947</c:v>
                </c:pt>
                <c:pt idx="3452">
                  <c:v>0.70503261466460165</c:v>
                </c:pt>
                <c:pt idx="3453">
                  <c:v>0.57195830123680991</c:v>
                </c:pt>
                <c:pt idx="3454">
                  <c:v>0.41556485293028922</c:v>
                </c:pt>
                <c:pt idx="3455">
                  <c:v>0.36887231434856882</c:v>
                </c:pt>
                <c:pt idx="3456">
                  <c:v>0.28225497702354346</c:v>
                </c:pt>
                <c:pt idx="3457">
                  <c:v>0.28868732360078581</c:v>
                </c:pt>
                <c:pt idx="3458">
                  <c:v>0.26379785171045078</c:v>
                </c:pt>
                <c:pt idx="3459">
                  <c:v>0.24656672473719621</c:v>
                </c:pt>
                <c:pt idx="3460">
                  <c:v>0.24662087428932045</c:v>
                </c:pt>
                <c:pt idx="3461">
                  <c:v>0.30172353009437808</c:v>
                </c:pt>
                <c:pt idx="3462">
                  <c:v>0.44133932410864962</c:v>
                </c:pt>
                <c:pt idx="3463">
                  <c:v>0.59566769456168556</c:v>
                </c:pt>
                <c:pt idx="3464">
                  <c:v>0.83065206144827342</c:v>
                </c:pt>
                <c:pt idx="3465">
                  <c:v>0.82365925507932969</c:v>
                </c:pt>
                <c:pt idx="3466">
                  <c:v>0.7629580842364605</c:v>
                </c:pt>
                <c:pt idx="3467">
                  <c:v>0.80304258837688858</c:v>
                </c:pt>
                <c:pt idx="3468">
                  <c:v>0.80936460822347989</c:v>
                </c:pt>
                <c:pt idx="3469">
                  <c:v>0.68861754768173133</c:v>
                </c:pt>
                <c:pt idx="3470">
                  <c:v>0.59467713942866007</c:v>
                </c:pt>
                <c:pt idx="3471">
                  <c:v>0.51424680588634131</c:v>
                </c:pt>
                <c:pt idx="3472">
                  <c:v>0.59467558889082395</c:v>
                </c:pt>
                <c:pt idx="3473">
                  <c:v>0.70204055372937624</c:v>
                </c:pt>
                <c:pt idx="3474">
                  <c:v>0.88998971317245101</c:v>
                </c:pt>
                <c:pt idx="3475">
                  <c:v>0.74923892546211002</c:v>
                </c:pt>
                <c:pt idx="3476">
                  <c:v>0.51466819436135325</c:v>
                </c:pt>
                <c:pt idx="3477">
                  <c:v>0.50809737282812761</c:v>
                </c:pt>
                <c:pt idx="3478">
                  <c:v>0.45458807355793707</c:v>
                </c:pt>
                <c:pt idx="3479">
                  <c:v>0.36108551333536942</c:v>
                </c:pt>
                <c:pt idx="3480">
                  <c:v>0.30261652061586541</c:v>
                </c:pt>
                <c:pt idx="3481">
                  <c:v>0.28131666308838377</c:v>
                </c:pt>
                <c:pt idx="3482">
                  <c:v>0.26763209323499387</c:v>
                </c:pt>
                <c:pt idx="3483">
                  <c:v>0.24685059243335486</c:v>
                </c:pt>
                <c:pt idx="3484">
                  <c:v>0.24692108226882956</c:v>
                </c:pt>
                <c:pt idx="3485">
                  <c:v>0.26771820772097132</c:v>
                </c:pt>
                <c:pt idx="3486">
                  <c:v>0.36849970817932404</c:v>
                </c:pt>
                <c:pt idx="3487">
                  <c:v>0.52385954410983182</c:v>
                </c:pt>
                <c:pt idx="3488">
                  <c:v>0.70183325874789448</c:v>
                </c:pt>
                <c:pt idx="3489">
                  <c:v>0.85749616518930105</c:v>
                </c:pt>
                <c:pt idx="3490">
                  <c:v>0.92401149510134928</c:v>
                </c:pt>
                <c:pt idx="3491">
                  <c:v>0.96081899716112118</c:v>
                </c:pt>
                <c:pt idx="3492">
                  <c:v>0.85652862957953668</c:v>
                </c:pt>
                <c:pt idx="3493">
                  <c:v>0.76755662164208838</c:v>
                </c:pt>
                <c:pt idx="3494">
                  <c:v>0.64892365980387567</c:v>
                </c:pt>
                <c:pt idx="3495">
                  <c:v>0.59703228712964829</c:v>
                </c:pt>
                <c:pt idx="3496">
                  <c:v>0.43427209192356886</c:v>
                </c:pt>
                <c:pt idx="3497">
                  <c:v>0.62676528140372578</c:v>
                </c:pt>
                <c:pt idx="3498">
                  <c:v>0.75284988953824594</c:v>
                </c:pt>
                <c:pt idx="3499">
                  <c:v>0.79754199576703755</c:v>
                </c:pt>
                <c:pt idx="3500">
                  <c:v>0.51603075930291487</c:v>
                </c:pt>
                <c:pt idx="3501">
                  <c:v>0.49391758504429495</c:v>
                </c:pt>
                <c:pt idx="3502">
                  <c:v>0.47179689664077806</c:v>
                </c:pt>
                <c:pt idx="3503">
                  <c:v>0.36105569530005865</c:v>
                </c:pt>
                <c:pt idx="3504">
                  <c:v>0.28452556077638907</c:v>
                </c:pt>
                <c:pt idx="3505">
                  <c:v>0.25637184892451192</c:v>
                </c:pt>
                <c:pt idx="3506">
                  <c:v>0.25091908444329936</c:v>
                </c:pt>
                <c:pt idx="3507">
                  <c:v>0.25100698801139565</c:v>
                </c:pt>
                <c:pt idx="3508">
                  <c:v>0.24709116434224226</c:v>
                </c:pt>
                <c:pt idx="3509">
                  <c:v>0.5179042860975609</c:v>
                </c:pt>
                <c:pt idx="3510">
                  <c:v>1.0045688534740933</c:v>
                </c:pt>
                <c:pt idx="3511">
                  <c:v>0.8551324298941434</c:v>
                </c:pt>
                <c:pt idx="3512">
                  <c:v>0.74492330157550835</c:v>
                </c:pt>
                <c:pt idx="3513">
                  <c:v>0.61915691151382624</c:v>
                </c:pt>
                <c:pt idx="3514">
                  <c:v>0.5719215654173071</c:v>
                </c:pt>
                <c:pt idx="3515">
                  <c:v>0.54825487151899543</c:v>
                </c:pt>
                <c:pt idx="3516">
                  <c:v>0.71238896252005457</c:v>
                </c:pt>
                <c:pt idx="3517">
                  <c:v>0.65754906324215434</c:v>
                </c:pt>
                <c:pt idx="3518">
                  <c:v>0.46974195691930132</c:v>
                </c:pt>
                <c:pt idx="3519">
                  <c:v>0.43848681157867875</c:v>
                </c:pt>
                <c:pt idx="3520">
                  <c:v>0.46973158024301198</c:v>
                </c:pt>
                <c:pt idx="3521">
                  <c:v>0.65752055720039715</c:v>
                </c:pt>
                <c:pt idx="3522">
                  <c:v>0.83769961373004664</c:v>
                </c:pt>
                <c:pt idx="3523">
                  <c:v>0.84575907085812785</c:v>
                </c:pt>
                <c:pt idx="3524">
                  <c:v>0.70510608630360616</c:v>
                </c:pt>
                <c:pt idx="3525">
                  <c:v>0.57203880993214917</c:v>
                </c:pt>
                <c:pt idx="3526">
                  <c:v>0.41564154491710975</c:v>
                </c:pt>
                <c:pt idx="3527">
                  <c:v>0.36896415389732601</c:v>
                </c:pt>
                <c:pt idx="3528">
                  <c:v>0.28450802777162643</c:v>
                </c:pt>
                <c:pt idx="3529">
                  <c:v>0.25639152882781702</c:v>
                </c:pt>
                <c:pt idx="3530">
                  <c:v>0.25104062275522609</c:v>
                </c:pt>
                <c:pt idx="3531">
                  <c:v>0.2511765929962434</c:v>
                </c:pt>
                <c:pt idx="3532">
                  <c:v>0.24722200588118598</c:v>
                </c:pt>
                <c:pt idx="3533">
                  <c:v>0.51808021250589442</c:v>
                </c:pt>
                <c:pt idx="3534">
                  <c:v>1.0050953207055404</c:v>
                </c:pt>
                <c:pt idx="3535">
                  <c:v>0.85564374956365385</c:v>
                </c:pt>
                <c:pt idx="3536">
                  <c:v>0.74543748377640884</c:v>
                </c:pt>
                <c:pt idx="3537">
                  <c:v>0.61959440172790603</c:v>
                </c:pt>
                <c:pt idx="3538">
                  <c:v>0.57235929417566944</c:v>
                </c:pt>
                <c:pt idx="3539">
                  <c:v>0.54871156454781667</c:v>
                </c:pt>
                <c:pt idx="3540">
                  <c:v>0.71307775913573357</c:v>
                </c:pt>
                <c:pt idx="3541">
                  <c:v>0.65819647242482326</c:v>
                </c:pt>
                <c:pt idx="3542">
                  <c:v>0.47017753877912116</c:v>
                </c:pt>
                <c:pt idx="3543">
                  <c:v>0.4388963921117065</c:v>
                </c:pt>
                <c:pt idx="3544">
                  <c:v>0.47019507178388398</c:v>
                </c:pt>
                <c:pt idx="3545">
                  <c:v>0.65827602694303122</c:v>
                </c:pt>
                <c:pt idx="3546">
                  <c:v>0.83872917085325871</c:v>
                </c:pt>
                <c:pt idx="3547">
                  <c:v>0.84679805048049683</c:v>
                </c:pt>
                <c:pt idx="3548">
                  <c:v>0.70588040104455785</c:v>
                </c:pt>
                <c:pt idx="3549">
                  <c:v>0.57262288560781549</c:v>
                </c:pt>
                <c:pt idx="3550">
                  <c:v>0.41600234314437023</c:v>
                </c:pt>
                <c:pt idx="3551">
                  <c:v>0.36925183830200448</c:v>
                </c:pt>
                <c:pt idx="3552">
                  <c:v>0.28471269876599964</c:v>
                </c:pt>
                <c:pt idx="3553">
                  <c:v>0.25661361355481171</c:v>
                </c:pt>
                <c:pt idx="3554">
                  <c:v>0.25161980827310287</c:v>
                </c:pt>
                <c:pt idx="3555">
                  <c:v>0.25173204335801269</c:v>
                </c:pt>
                <c:pt idx="3556">
                  <c:v>0.24751088300727675</c:v>
                </c:pt>
                <c:pt idx="3557">
                  <c:v>0.51835429988647119</c:v>
                </c:pt>
                <c:pt idx="3558">
                  <c:v>1.0056995533730781</c:v>
                </c:pt>
                <c:pt idx="3559">
                  <c:v>0.85611272762302071</c:v>
                </c:pt>
                <c:pt idx="3560">
                  <c:v>0.74581140193920492</c:v>
                </c:pt>
                <c:pt idx="3561">
                  <c:v>0.61988637992966922</c:v>
                </c:pt>
                <c:pt idx="3562">
                  <c:v>0.5726215736142618</c:v>
                </c:pt>
                <c:pt idx="3563">
                  <c:v>0.54894521867251189</c:v>
                </c:pt>
                <c:pt idx="3564">
                  <c:v>0.71340909714410705</c:v>
                </c:pt>
                <c:pt idx="3565">
                  <c:v>0.65851182796627006</c:v>
                </c:pt>
                <c:pt idx="3566">
                  <c:v>0.47037493417287735</c:v>
                </c:pt>
                <c:pt idx="3567">
                  <c:v>0.4390758966842786</c:v>
                </c:pt>
                <c:pt idx="3568">
                  <c:v>0.4704045136639069</c:v>
                </c:pt>
                <c:pt idx="3569">
                  <c:v>0.65859627264226905</c:v>
                </c:pt>
                <c:pt idx="3570">
                  <c:v>0.83918133154071017</c:v>
                </c:pt>
                <c:pt idx="3571">
                  <c:v>0.84722087022120496</c:v>
                </c:pt>
                <c:pt idx="3572">
                  <c:v>0.70617631522698088</c:v>
                </c:pt>
                <c:pt idx="3573">
                  <c:v>0.57280107818683279</c:v>
                </c:pt>
                <c:pt idx="3574">
                  <c:v>0.41607867731476583</c:v>
                </c:pt>
                <c:pt idx="3575">
                  <c:v>0.36929942788636044</c:v>
                </c:pt>
                <c:pt idx="3576">
                  <c:v>0.28474788404766638</c:v>
                </c:pt>
                <c:pt idx="3577">
                  <c:v>0.25665881769634291</c:v>
                </c:pt>
                <c:pt idx="3578">
                  <c:v>0.2517821376573347</c:v>
                </c:pt>
                <c:pt idx="3579">
                  <c:v>0.2518520311321033</c:v>
                </c:pt>
                <c:pt idx="3580">
                  <c:v>0.24755107771887569</c:v>
                </c:pt>
                <c:pt idx="3581">
                  <c:v>0.51830086596719549</c:v>
                </c:pt>
                <c:pt idx="3582">
                  <c:v>1.0055786114218577</c:v>
                </c:pt>
                <c:pt idx="3583">
                  <c:v>0.85613276534275085</c:v>
                </c:pt>
                <c:pt idx="3584">
                  <c:v>0.74590204876655075</c:v>
                </c:pt>
                <c:pt idx="3585">
                  <c:v>0.619964264637901</c:v>
                </c:pt>
                <c:pt idx="3586">
                  <c:v>0.57270005468319984</c:v>
                </c:pt>
                <c:pt idx="3587">
                  <c:v>0.54898899154834813</c:v>
                </c:pt>
                <c:pt idx="3588">
                  <c:v>0.71346121906982907</c:v>
                </c:pt>
                <c:pt idx="3589">
                  <c:v>0.65850598363134916</c:v>
                </c:pt>
                <c:pt idx="3590">
                  <c:v>0.4703563277188435</c:v>
                </c:pt>
                <c:pt idx="3591">
                  <c:v>0.43905979494520952</c:v>
                </c:pt>
                <c:pt idx="3592">
                  <c:v>0.4703893661019678</c:v>
                </c:pt>
                <c:pt idx="3593">
                  <c:v>0.65861964998195388</c:v>
                </c:pt>
                <c:pt idx="3594">
                  <c:v>0.8391465040754672</c:v>
                </c:pt>
                <c:pt idx="3595">
                  <c:v>0.8471428662408319</c:v>
                </c:pt>
                <c:pt idx="3596">
                  <c:v>0.70604165697951848</c:v>
                </c:pt>
                <c:pt idx="3597">
                  <c:v>0.57267918205848234</c:v>
                </c:pt>
                <c:pt idx="3598">
                  <c:v>0.4159543957435905</c:v>
                </c:pt>
                <c:pt idx="3599">
                  <c:v>0.36916274201249466</c:v>
                </c:pt>
                <c:pt idx="3600">
                  <c:v>0.28464208965838372</c:v>
                </c:pt>
                <c:pt idx="3601">
                  <c:v>0.25653727938441601</c:v>
                </c:pt>
                <c:pt idx="3602">
                  <c:v>0.25149039799985395</c:v>
                </c:pt>
                <c:pt idx="3603">
                  <c:v>0.25154025375489369</c:v>
                </c:pt>
                <c:pt idx="3604">
                  <c:v>0.24734581036379635</c:v>
                </c:pt>
                <c:pt idx="3605">
                  <c:v>0.51799564855775426</c:v>
                </c:pt>
                <c:pt idx="3606">
                  <c:v>1.0048248114892011</c:v>
                </c:pt>
                <c:pt idx="3607">
                  <c:v>0.85537276325874834</c:v>
                </c:pt>
                <c:pt idx="3608">
                  <c:v>0.74511067810940268</c:v>
                </c:pt>
                <c:pt idx="3609">
                  <c:v>0.61930635950680391</c:v>
                </c:pt>
                <c:pt idx="3610">
                  <c:v>0.57204584698848127</c:v>
                </c:pt>
                <c:pt idx="3611">
                  <c:v>0.54841755871965225</c:v>
                </c:pt>
                <c:pt idx="3612">
                  <c:v>0.7127019326186752</c:v>
                </c:pt>
                <c:pt idx="3613">
                  <c:v>0.65785606973371524</c:v>
                </c:pt>
                <c:pt idx="3614">
                  <c:v>0.46996010566563495</c:v>
                </c:pt>
                <c:pt idx="3615">
                  <c:v>0.43870436396430623</c:v>
                </c:pt>
                <c:pt idx="3616">
                  <c:v>0.46998431791030615</c:v>
                </c:pt>
                <c:pt idx="3617">
                  <c:v>0.65796281830012793</c:v>
                </c:pt>
                <c:pt idx="3618">
                  <c:v>0.83825852298391312</c:v>
                </c:pt>
                <c:pt idx="3619">
                  <c:v>0.8462281681896372</c:v>
                </c:pt>
                <c:pt idx="3620">
                  <c:v>0.70536681520436373</c:v>
                </c:pt>
                <c:pt idx="3621">
                  <c:v>0.57217573435029623</c:v>
                </c:pt>
                <c:pt idx="3622">
                  <c:v>0.4156779229201889</c:v>
                </c:pt>
                <c:pt idx="3623">
                  <c:v>0.36895544703101524</c:v>
                </c:pt>
                <c:pt idx="3624">
                  <c:v>0.28234335768020463</c:v>
                </c:pt>
                <c:pt idx="3625">
                  <c:v>0.2887724839096335</c:v>
                </c:pt>
                <c:pt idx="3626">
                  <c:v>0.26390877480180691</c:v>
                </c:pt>
                <c:pt idx="3627">
                  <c:v>0.24688947515140011</c:v>
                </c:pt>
                <c:pt idx="3628">
                  <c:v>0.24693384438794255</c:v>
                </c:pt>
                <c:pt idx="3629">
                  <c:v>0.3017849552471184</c:v>
                </c:pt>
                <c:pt idx="3630">
                  <c:v>0.44144154033369376</c:v>
                </c:pt>
                <c:pt idx="3631">
                  <c:v>0.59586723685398535</c:v>
                </c:pt>
                <c:pt idx="3632">
                  <c:v>0.83109909343365262</c:v>
                </c:pt>
                <c:pt idx="3633">
                  <c:v>0.82414481196633049</c:v>
                </c:pt>
                <c:pt idx="3634">
                  <c:v>0.76340487767755727</c:v>
                </c:pt>
                <c:pt idx="3635">
                  <c:v>0.80350858463272556</c:v>
                </c:pt>
                <c:pt idx="3636">
                  <c:v>0.80985100001546928</c:v>
                </c:pt>
                <c:pt idx="3637">
                  <c:v>0.68901865989273314</c:v>
                </c:pt>
                <c:pt idx="3638">
                  <c:v>0.59503078132744713</c:v>
                </c:pt>
                <c:pt idx="3639">
                  <c:v>0.51453222412033606</c:v>
                </c:pt>
                <c:pt idx="3640">
                  <c:v>0.59504378199084274</c:v>
                </c:pt>
                <c:pt idx="3641">
                  <c:v>0.7024956962203589</c:v>
                </c:pt>
                <c:pt idx="3642">
                  <c:v>0.89052703416875134</c:v>
                </c:pt>
                <c:pt idx="3643">
                  <c:v>0.74961499052344838</c:v>
                </c:pt>
                <c:pt idx="3644">
                  <c:v>0.51485032292103039</c:v>
                </c:pt>
                <c:pt idx="3645">
                  <c:v>0.50822630601281027</c:v>
                </c:pt>
                <c:pt idx="3646">
                  <c:v>0.4546566550391507</c:v>
                </c:pt>
                <c:pt idx="3647">
                  <c:v>0.3611115146621604</c:v>
                </c:pt>
                <c:pt idx="3648">
                  <c:v>0.30261675916014802</c:v>
                </c:pt>
                <c:pt idx="3649">
                  <c:v>0.28129757954578483</c:v>
                </c:pt>
                <c:pt idx="3650">
                  <c:v>0.26760370646537801</c:v>
                </c:pt>
                <c:pt idx="3651">
                  <c:v>0.24684403246558648</c:v>
                </c:pt>
                <c:pt idx="3652">
                  <c:v>0.24687874065868823</c:v>
                </c:pt>
                <c:pt idx="3653">
                  <c:v>0.26763388231711255</c:v>
                </c:pt>
                <c:pt idx="3654">
                  <c:v>0.36835002164206387</c:v>
                </c:pt>
                <c:pt idx="3655">
                  <c:v>0.52360632935397144</c:v>
                </c:pt>
                <c:pt idx="3656">
                  <c:v>0.70146995580566918</c:v>
                </c:pt>
                <c:pt idx="3657">
                  <c:v>0.85704138051473977</c:v>
                </c:pt>
                <c:pt idx="3658">
                  <c:v>0.92354239776983893</c:v>
                </c:pt>
                <c:pt idx="3659">
                  <c:v>0.96040893953952844</c:v>
                </c:pt>
                <c:pt idx="3660">
                  <c:v>0.85615029834751355</c:v>
                </c:pt>
                <c:pt idx="3661">
                  <c:v>0.76725045005551729</c:v>
                </c:pt>
                <c:pt idx="3662">
                  <c:v>0.64869060203988538</c:v>
                </c:pt>
                <c:pt idx="3663">
                  <c:v>0.59689762888218356</c:v>
                </c:pt>
                <c:pt idx="3664">
                  <c:v>0.43419993227811676</c:v>
                </c:pt>
                <c:pt idx="3665">
                  <c:v>0.6266259715427539</c:v>
                </c:pt>
                <c:pt idx="3666">
                  <c:v>0.75260251911730769</c:v>
                </c:pt>
                <c:pt idx="3667">
                  <c:v>0.79720970358153309</c:v>
                </c:pt>
                <c:pt idx="3668">
                  <c:v>0.51580795894307274</c:v>
                </c:pt>
                <c:pt idx="3669">
                  <c:v>0.49365697541567999</c:v>
                </c:pt>
                <c:pt idx="3670">
                  <c:v>0.47151135913464315</c:v>
                </c:pt>
                <c:pt idx="3671">
                  <c:v>0.3608225182639283</c:v>
                </c:pt>
                <c:pt idx="3672">
                  <c:v>0.28434343221671077</c:v>
                </c:pt>
                <c:pt idx="3673">
                  <c:v>0.25615334236175435</c:v>
                </c:pt>
                <c:pt idx="3674">
                  <c:v>0.25038975468046243</c:v>
                </c:pt>
                <c:pt idx="3675">
                  <c:v>0.25043698644839468</c:v>
                </c:pt>
                <c:pt idx="3676">
                  <c:v>0.24672809994429803</c:v>
                </c:pt>
                <c:pt idx="3677">
                  <c:v>0.51742111465338492</c:v>
                </c:pt>
                <c:pt idx="3678">
                  <c:v>1.0037680603177868</c:v>
                </c:pt>
                <c:pt idx="3679">
                  <c:v>0.85483735061670896</c:v>
                </c:pt>
                <c:pt idx="3680">
                  <c:v>0.74490207113436713</c:v>
                </c:pt>
                <c:pt idx="3681">
                  <c:v>0.61914844319179796</c:v>
                </c:pt>
                <c:pt idx="3682">
                  <c:v>0.57187910453502455</c:v>
                </c:pt>
                <c:pt idx="3683">
                  <c:v>0.54812391070791044</c:v>
                </c:pt>
                <c:pt idx="3684">
                  <c:v>0.71213181178353435</c:v>
                </c:pt>
                <c:pt idx="3685">
                  <c:v>0.65745841641481073</c:v>
                </c:pt>
                <c:pt idx="3686">
                  <c:v>0.46978310580803018</c:v>
                </c:pt>
                <c:pt idx="3687">
                  <c:v>0.43857435733035122</c:v>
                </c:pt>
                <c:pt idx="3688">
                  <c:v>0.46975197577916572</c:v>
                </c:pt>
                <c:pt idx="3689">
                  <c:v>0.65753439276878267</c:v>
                </c:pt>
                <c:pt idx="3690">
                  <c:v>0.83761600395903524</c:v>
                </c:pt>
                <c:pt idx="3691">
                  <c:v>0.84554521590887899</c:v>
                </c:pt>
                <c:pt idx="3692">
                  <c:v>0.70469698285914228</c:v>
                </c:pt>
                <c:pt idx="3693">
                  <c:v>0.57155587703225563</c:v>
                </c:pt>
                <c:pt idx="3694">
                  <c:v>0.41521956008139033</c:v>
                </c:pt>
                <c:pt idx="3695">
                  <c:v>0.36851187393773205</c:v>
                </c:pt>
                <c:pt idx="3696">
                  <c:v>0.28409987850429241</c:v>
                </c:pt>
                <c:pt idx="3697">
                  <c:v>0.25587424555124544</c:v>
                </c:pt>
                <c:pt idx="3698">
                  <c:v>0.24952968326995817</c:v>
                </c:pt>
                <c:pt idx="3699">
                  <c:v>0.24951048045521804</c:v>
                </c:pt>
                <c:pt idx="3700">
                  <c:v>0.24615118059710497</c:v>
                </c:pt>
                <c:pt idx="3701">
                  <c:v>0.51673291439841196</c:v>
                </c:pt>
                <c:pt idx="3702">
                  <c:v>1.0019891163311454</c:v>
                </c:pt>
                <c:pt idx="3703">
                  <c:v>0.85320129465527572</c:v>
                </c:pt>
                <c:pt idx="3704">
                  <c:v>0.7434965682219592</c:v>
                </c:pt>
                <c:pt idx="3705">
                  <c:v>0.61817255853214537</c:v>
                </c:pt>
                <c:pt idx="3706">
                  <c:v>0.57116275605471711</c:v>
                </c:pt>
                <c:pt idx="3707">
                  <c:v>0.54765779517993352</c:v>
                </c:pt>
                <c:pt idx="3708">
                  <c:v>0.71170720296070755</c:v>
                </c:pt>
                <c:pt idx="3709">
                  <c:v>0.65702092620072972</c:v>
                </c:pt>
                <c:pt idx="3710">
                  <c:v>0.46945904340027256</c:v>
                </c:pt>
                <c:pt idx="3711">
                  <c:v>0.43832412437802193</c:v>
                </c:pt>
                <c:pt idx="3712">
                  <c:v>0.4694178945115437</c:v>
                </c:pt>
                <c:pt idx="3713">
                  <c:v>0.65692944446839618</c:v>
                </c:pt>
                <c:pt idx="3714">
                  <c:v>0.83671824255189808</c:v>
                </c:pt>
                <c:pt idx="3715">
                  <c:v>0.84455024770662979</c:v>
                </c:pt>
                <c:pt idx="3716">
                  <c:v>0.70396679881045299</c:v>
                </c:pt>
                <c:pt idx="3717">
                  <c:v>0.57110037672484815</c:v>
                </c:pt>
                <c:pt idx="3718">
                  <c:v>0.41496276716129388</c:v>
                </c:pt>
                <c:pt idx="3719">
                  <c:v>0.36832533230882658</c:v>
                </c:pt>
                <c:pt idx="3720">
                  <c:v>0.28400827749981772</c:v>
                </c:pt>
                <c:pt idx="3721">
                  <c:v>0.25578145182535839</c:v>
                </c:pt>
                <c:pt idx="3722">
                  <c:v>0.24938918068757376</c:v>
                </c:pt>
                <c:pt idx="3723">
                  <c:v>0.24948030460348339</c:v>
                </c:pt>
                <c:pt idx="3724">
                  <c:v>0.24620616505421819</c:v>
                </c:pt>
                <c:pt idx="3725">
                  <c:v>0.51693221814642931</c:v>
                </c:pt>
                <c:pt idx="3726">
                  <c:v>1.0023031598790386</c:v>
                </c:pt>
                <c:pt idx="3727">
                  <c:v>0.85329373056474034</c:v>
                </c:pt>
                <c:pt idx="3728">
                  <c:v>0.74342118822869352</c:v>
                </c:pt>
                <c:pt idx="3729">
                  <c:v>0.6179943659531294</c:v>
                </c:pt>
                <c:pt idx="3730">
                  <c:v>0.57089510936976751</c:v>
                </c:pt>
                <c:pt idx="3731">
                  <c:v>0.54734363235989791</c:v>
                </c:pt>
                <c:pt idx="3732">
                  <c:v>0.7111491286118321</c:v>
                </c:pt>
                <c:pt idx="3733">
                  <c:v>0.65647394416098992</c:v>
                </c:pt>
                <c:pt idx="3734">
                  <c:v>0.46910564004576916</c:v>
                </c:pt>
                <c:pt idx="3735">
                  <c:v>0.43792837941337837</c:v>
                </c:pt>
                <c:pt idx="3736">
                  <c:v>0.46912627412620422</c:v>
                </c:pt>
                <c:pt idx="3737">
                  <c:v>0.6565575539320001</c:v>
                </c:pt>
                <c:pt idx="3738">
                  <c:v>0.83633871859846243</c:v>
                </c:pt>
                <c:pt idx="3739">
                  <c:v>0.84434509962369053</c:v>
                </c:pt>
                <c:pt idx="3740">
                  <c:v>0.70388128068518041</c:v>
                </c:pt>
                <c:pt idx="3741">
                  <c:v>0.57105851220327175</c:v>
                </c:pt>
                <c:pt idx="3742">
                  <c:v>0.41497421728685441</c:v>
                </c:pt>
                <c:pt idx="3743">
                  <c:v>0.3683608754069182</c:v>
                </c:pt>
                <c:pt idx="3744">
                  <c:v>0.28397750528737697</c:v>
                </c:pt>
                <c:pt idx="3745">
                  <c:v>0.25567029018971976</c:v>
                </c:pt>
                <c:pt idx="3746">
                  <c:v>0.24894680031570285</c:v>
                </c:pt>
                <c:pt idx="3747">
                  <c:v>0.24897315945891757</c:v>
                </c:pt>
                <c:pt idx="3748">
                  <c:v>0.24589379131630229</c:v>
                </c:pt>
                <c:pt idx="3749">
                  <c:v>0.51661722042140612</c:v>
                </c:pt>
                <c:pt idx="3750">
                  <c:v>1.0016912937944613</c:v>
                </c:pt>
                <c:pt idx="3751">
                  <c:v>0.8530570946365128</c:v>
                </c:pt>
                <c:pt idx="3752">
                  <c:v>0.74344862082117824</c:v>
                </c:pt>
                <c:pt idx="3753">
                  <c:v>0.61804887332167635</c:v>
                </c:pt>
                <c:pt idx="3754">
                  <c:v>0.57099064635490326</c:v>
                </c:pt>
                <c:pt idx="3755">
                  <c:v>0.54746922592462688</c:v>
                </c:pt>
                <c:pt idx="3756">
                  <c:v>0.71125170265330118</c:v>
                </c:pt>
                <c:pt idx="3757">
                  <c:v>0.65640691321761124</c:v>
                </c:pt>
                <c:pt idx="3758">
                  <c:v>0.46896728436192714</c:v>
                </c:pt>
                <c:pt idx="3759">
                  <c:v>0.43773146110818595</c:v>
                </c:pt>
                <c:pt idx="3760">
                  <c:v>0.46886220560549186</c:v>
                </c:pt>
                <c:pt idx="3761">
                  <c:v>0.65605267495811914</c:v>
                </c:pt>
                <c:pt idx="3762">
                  <c:v>0.83561354397970544</c:v>
                </c:pt>
                <c:pt idx="3763">
                  <c:v>0.84353559960107338</c:v>
                </c:pt>
                <c:pt idx="3764">
                  <c:v>0.70321920102913971</c:v>
                </c:pt>
                <c:pt idx="3765">
                  <c:v>0.57055077069799964</c:v>
                </c:pt>
                <c:pt idx="3766">
                  <c:v>0.41464836579697817</c:v>
                </c:pt>
                <c:pt idx="3767">
                  <c:v>0.36808201714069055</c:v>
                </c:pt>
                <c:pt idx="3768">
                  <c:v>0.28379358764558005</c:v>
                </c:pt>
                <c:pt idx="3769">
                  <c:v>0.25548303292796792</c:v>
                </c:pt>
                <c:pt idx="3770">
                  <c:v>0.24846172051726714</c:v>
                </c:pt>
                <c:pt idx="3771">
                  <c:v>0.24854449538328988</c:v>
                </c:pt>
                <c:pt idx="3772">
                  <c:v>0.24568112908846579</c:v>
                </c:pt>
                <c:pt idx="3773">
                  <c:v>0.51645501030931662</c:v>
                </c:pt>
                <c:pt idx="3774">
                  <c:v>1.0013050906011161</c:v>
                </c:pt>
                <c:pt idx="3775">
                  <c:v>0.85262962328229752</c:v>
                </c:pt>
                <c:pt idx="3776">
                  <c:v>0.742987872539556</c:v>
                </c:pt>
                <c:pt idx="3777">
                  <c:v>0.61799543940239943</c:v>
                </c:pt>
                <c:pt idx="3778">
                  <c:v>0.5710285748958186</c:v>
                </c:pt>
                <c:pt idx="3779">
                  <c:v>0.54756488218190391</c:v>
                </c:pt>
                <c:pt idx="3780">
                  <c:v>0.71152662493886665</c:v>
                </c:pt>
                <c:pt idx="3781">
                  <c:v>0.65676270201493947</c:v>
                </c:pt>
                <c:pt idx="3782">
                  <c:v>0.46920189266375112</c:v>
                </c:pt>
                <c:pt idx="3783">
                  <c:v>0.43796070216365407</c:v>
                </c:pt>
                <c:pt idx="3784">
                  <c:v>0.46911553963349228</c:v>
                </c:pt>
                <c:pt idx="3785">
                  <c:v>0.65652761662454928</c:v>
                </c:pt>
                <c:pt idx="3786">
                  <c:v>0.83615754421591537</c:v>
                </c:pt>
                <c:pt idx="3787">
                  <c:v>0.84406862680028882</c:v>
                </c:pt>
                <c:pt idx="3788">
                  <c:v>0.70361852415802295</c:v>
                </c:pt>
                <c:pt idx="3789">
                  <c:v>0.57083893219124204</c:v>
                </c:pt>
                <c:pt idx="3790">
                  <c:v>0.41482154894606199</c:v>
                </c:pt>
                <c:pt idx="3791">
                  <c:v>0.36821858374241395</c:v>
                </c:pt>
                <c:pt idx="3792">
                  <c:v>0.28170429754742404</c:v>
                </c:pt>
                <c:pt idx="3793">
                  <c:v>0.28811183551928765</c:v>
                </c:pt>
                <c:pt idx="3794">
                  <c:v>0.26314078148434239</c:v>
                </c:pt>
                <c:pt idx="3795">
                  <c:v>0.24522503242035204</c:v>
                </c:pt>
                <c:pt idx="3796">
                  <c:v>0.24524495086793976</c:v>
                </c:pt>
                <c:pt idx="3797">
                  <c:v>0.30108518559444492</c:v>
                </c:pt>
                <c:pt idx="3798">
                  <c:v>0.4403552096712513</c:v>
                </c:pt>
                <c:pt idx="3799">
                  <c:v>0.59415592017142882</c:v>
                </c:pt>
                <c:pt idx="3800">
                  <c:v>0.82837133956342224</c:v>
                </c:pt>
                <c:pt idx="3801">
                  <c:v>0.82140429597698694</c:v>
                </c:pt>
                <c:pt idx="3802">
                  <c:v>0.76085746328488635</c:v>
                </c:pt>
                <c:pt idx="3803">
                  <c:v>0.80087505575407592</c:v>
                </c:pt>
                <c:pt idx="3804">
                  <c:v>0.80726935451826287</c:v>
                </c:pt>
                <c:pt idx="3805">
                  <c:v>0.68696228890556033</c:v>
                </c:pt>
                <c:pt idx="3806">
                  <c:v>0.59326698490274254</c:v>
                </c:pt>
                <c:pt idx="3807">
                  <c:v>0.51301508248372341</c:v>
                </c:pt>
                <c:pt idx="3808">
                  <c:v>0.59309749919003718</c:v>
                </c:pt>
                <c:pt idx="3809">
                  <c:v>0.6999901463492656</c:v>
                </c:pt>
                <c:pt idx="3810">
                  <c:v>0.88710941023357059</c:v>
                </c:pt>
                <c:pt idx="3811">
                  <c:v>0.74689546643096494</c:v>
                </c:pt>
                <c:pt idx="3812">
                  <c:v>0.5132112851560684</c:v>
                </c:pt>
                <c:pt idx="3813">
                  <c:v>0.50660062672766748</c:v>
                </c:pt>
                <c:pt idx="3814">
                  <c:v>0.45326355642943206</c:v>
                </c:pt>
                <c:pt idx="3815">
                  <c:v>0.36010259161938352</c:v>
                </c:pt>
                <c:pt idx="3816">
                  <c:v>0.3017843588864122</c:v>
                </c:pt>
                <c:pt idx="3817">
                  <c:v>0.28046637199346153</c:v>
                </c:pt>
                <c:pt idx="3818">
                  <c:v>0.26671011958318447</c:v>
                </c:pt>
                <c:pt idx="3819">
                  <c:v>0.24504624348062859</c:v>
                </c:pt>
                <c:pt idx="3820">
                  <c:v>0.24507152917457226</c:v>
                </c:pt>
                <c:pt idx="3821">
                  <c:v>0.26674423141557985</c:v>
                </c:pt>
                <c:pt idx="3822">
                  <c:v>0.36740347792915956</c:v>
                </c:pt>
                <c:pt idx="3823">
                  <c:v>0.52214918160440527</c:v>
                </c:pt>
                <c:pt idx="3824">
                  <c:v>0.69932842450964861</c:v>
                </c:pt>
                <c:pt idx="3825">
                  <c:v>0.85429669000045394</c:v>
                </c:pt>
                <c:pt idx="3826">
                  <c:v>0.92065362650893134</c:v>
                </c:pt>
                <c:pt idx="3827">
                  <c:v>0.95738133550621274</c:v>
                </c:pt>
                <c:pt idx="3828">
                  <c:v>0.85357091902098947</c:v>
                </c:pt>
                <c:pt idx="3829">
                  <c:v>0.76502447408349783</c:v>
                </c:pt>
                <c:pt idx="3830">
                  <c:v>0.64694290735424975</c:v>
                </c:pt>
                <c:pt idx="3831">
                  <c:v>0.59525215042159441</c:v>
                </c:pt>
                <c:pt idx="3832">
                  <c:v>0.43313363933540433</c:v>
                </c:pt>
                <c:pt idx="3833">
                  <c:v>0.62490189274108432</c:v>
                </c:pt>
                <c:pt idx="3834">
                  <c:v>0.75029949334204282</c:v>
                </c:pt>
                <c:pt idx="3835">
                  <c:v>0.79467051896660912</c:v>
                </c:pt>
                <c:pt idx="3836">
                  <c:v>0.51442440210465223</c:v>
                </c:pt>
                <c:pt idx="3837">
                  <c:v>0.49238768128856936</c:v>
                </c:pt>
                <c:pt idx="3838">
                  <c:v>0.47035430009244239</c:v>
                </c:pt>
                <c:pt idx="3839">
                  <c:v>0.36005905728783094</c:v>
                </c:pt>
                <c:pt idx="3840">
                  <c:v>0.28370735388746127</c:v>
                </c:pt>
                <c:pt idx="3841">
                  <c:v>0.25533286930214283</c:v>
                </c:pt>
                <c:pt idx="3842">
                  <c:v>0.24793978562718705</c:v>
                </c:pt>
                <c:pt idx="3843">
                  <c:v>0.24802423030318732</c:v>
                </c:pt>
                <c:pt idx="3844">
                  <c:v>0.24541431730850502</c:v>
                </c:pt>
                <c:pt idx="3845">
                  <c:v>0.51630556231633906</c:v>
                </c:pt>
                <c:pt idx="3846">
                  <c:v>1.0007344926774089</c:v>
                </c:pt>
                <c:pt idx="3847">
                  <c:v>0.85197827811896998</c:v>
                </c:pt>
                <c:pt idx="3848">
                  <c:v>0.74235549164668491</c:v>
                </c:pt>
                <c:pt idx="3849">
                  <c:v>0.61717341580495289</c:v>
                </c:pt>
                <c:pt idx="3850">
                  <c:v>0.57017864161732001</c:v>
                </c:pt>
                <c:pt idx="3851">
                  <c:v>0.54663646783446851</c:v>
                </c:pt>
                <c:pt idx="3852">
                  <c:v>0.71012291110857617</c:v>
                </c:pt>
                <c:pt idx="3853">
                  <c:v>0.65554397927571717</c:v>
                </c:pt>
                <c:pt idx="3854">
                  <c:v>0.46852132582581785</c:v>
                </c:pt>
                <c:pt idx="3855">
                  <c:v>0.43738509481001586</c:v>
                </c:pt>
                <c:pt idx="3856">
                  <c:v>0.46852788579358617</c:v>
                </c:pt>
                <c:pt idx="3857">
                  <c:v>0.65556914569751945</c:v>
                </c:pt>
                <c:pt idx="3858">
                  <c:v>0.83499631064877211</c:v>
                </c:pt>
                <c:pt idx="3859">
                  <c:v>0.84298742483992106</c:v>
                </c:pt>
                <c:pt idx="3860">
                  <c:v>0.70278218790362612</c:v>
                </c:pt>
                <c:pt idx="3861">
                  <c:v>0.57022289158172113</c:v>
                </c:pt>
                <c:pt idx="3862">
                  <c:v>0.41444154790406135</c:v>
                </c:pt>
                <c:pt idx="3863">
                  <c:v>0.36789786095461119</c:v>
                </c:pt>
                <c:pt idx="3864">
                  <c:v>0.28359643079610514</c:v>
                </c:pt>
                <c:pt idx="3865">
                  <c:v>0.25517698061353805</c:v>
                </c:pt>
                <c:pt idx="3866">
                  <c:v>0.24746353196720322</c:v>
                </c:pt>
                <c:pt idx="3867">
                  <c:v>0.24751577316506782</c:v>
                </c:pt>
                <c:pt idx="3868">
                  <c:v>0.24509729195708077</c:v>
                </c:pt>
                <c:pt idx="3869">
                  <c:v>0.51592961652714076</c:v>
                </c:pt>
                <c:pt idx="3870">
                  <c:v>0.9998498512058076</c:v>
                </c:pt>
                <c:pt idx="3871">
                  <c:v>0.85122507454701946</c:v>
                </c:pt>
                <c:pt idx="3872">
                  <c:v>0.7416114720296102</c:v>
                </c:pt>
                <c:pt idx="3873">
                  <c:v>0.61657538528875977</c:v>
                </c:pt>
                <c:pt idx="3874">
                  <c:v>0.56959516230235974</c:v>
                </c:pt>
                <c:pt idx="3875">
                  <c:v>0.54603891440683927</c:v>
                </c:pt>
                <c:pt idx="3876">
                  <c:v>0.70936517519525855</c:v>
                </c:pt>
                <c:pt idx="3877">
                  <c:v>0.65478552772955201</c:v>
                </c:pt>
                <c:pt idx="3878">
                  <c:v>0.46803970491947811</c:v>
                </c:pt>
                <c:pt idx="3879">
                  <c:v>0.43696728449923999</c:v>
                </c:pt>
                <c:pt idx="3880">
                  <c:v>0.46806188953775041</c:v>
                </c:pt>
                <c:pt idx="3881">
                  <c:v>0.65484945759725832</c:v>
                </c:pt>
                <c:pt idx="3882">
                  <c:v>0.83412025677134138</c:v>
                </c:pt>
                <c:pt idx="3883">
                  <c:v>0.84206926789663028</c:v>
                </c:pt>
                <c:pt idx="3884">
                  <c:v>0.70203339740090165</c:v>
                </c:pt>
                <c:pt idx="3885">
                  <c:v>0.56971634279786276</c:v>
                </c:pt>
                <c:pt idx="3886">
                  <c:v>0.41418141536401121</c:v>
                </c:pt>
                <c:pt idx="3887">
                  <c:v>0.36773159558971824</c:v>
                </c:pt>
                <c:pt idx="3888">
                  <c:v>0.28350482979163028</c:v>
                </c:pt>
                <c:pt idx="3889">
                  <c:v>0.25510350897453238</c:v>
                </c:pt>
                <c:pt idx="3890">
                  <c:v>0.24725898024497123</c:v>
                </c:pt>
                <c:pt idx="3891">
                  <c:v>0.24739602393525972</c:v>
                </c:pt>
                <c:pt idx="3892">
                  <c:v>0.24508286002799035</c:v>
                </c:pt>
                <c:pt idx="3893">
                  <c:v>0.51604578759271147</c:v>
                </c:pt>
                <c:pt idx="3894">
                  <c:v>1.0001371777940633</c:v>
                </c:pt>
                <c:pt idx="3895">
                  <c:v>0.85156476160527872</c:v>
                </c:pt>
                <c:pt idx="3896">
                  <c:v>0.74200447373500644</c:v>
                </c:pt>
                <c:pt idx="3897">
                  <c:v>0.61693415588961797</c:v>
                </c:pt>
                <c:pt idx="3898">
                  <c:v>0.56999448543124065</c:v>
                </c:pt>
                <c:pt idx="3899">
                  <c:v>0.5464758082602128</c:v>
                </c:pt>
                <c:pt idx="3900">
                  <c:v>0.70993398403684704</c:v>
                </c:pt>
                <c:pt idx="3901">
                  <c:v>0.65536244707674396</c:v>
                </c:pt>
                <c:pt idx="3902">
                  <c:v>0.46840777874735551</c:v>
                </c:pt>
                <c:pt idx="3903">
                  <c:v>0.43729778760262472</c:v>
                </c:pt>
                <c:pt idx="3904">
                  <c:v>0.46843413789056909</c:v>
                </c:pt>
                <c:pt idx="3905">
                  <c:v>0.65544152450638926</c:v>
                </c:pt>
                <c:pt idx="3906">
                  <c:v>0.83482455876538098</c:v>
                </c:pt>
                <c:pt idx="3907">
                  <c:v>0.84278215748484164</c:v>
                </c:pt>
                <c:pt idx="3908">
                  <c:v>0.70269476142409371</c:v>
                </c:pt>
                <c:pt idx="3909">
                  <c:v>0.5702280202837946</c:v>
                </c:pt>
                <c:pt idx="3910">
                  <c:v>0.41448567859632252</c:v>
                </c:pt>
                <c:pt idx="3911">
                  <c:v>0.36797479148571299</c:v>
                </c:pt>
                <c:pt idx="3912">
                  <c:v>0.28367085661224084</c:v>
                </c:pt>
                <c:pt idx="3913">
                  <c:v>0.25525951693527843</c:v>
                </c:pt>
                <c:pt idx="3914">
                  <c:v>0.24763194423063864</c:v>
                </c:pt>
                <c:pt idx="3915">
                  <c:v>0.24771960925445236</c:v>
                </c:pt>
                <c:pt idx="3916">
                  <c:v>0.24527369545397937</c:v>
                </c:pt>
                <c:pt idx="3917">
                  <c:v>0.51626095453551413</c:v>
                </c:pt>
                <c:pt idx="3918">
                  <c:v>1.0006781962267421</c:v>
                </c:pt>
                <c:pt idx="3919">
                  <c:v>0.85194750590652912</c:v>
                </c:pt>
                <c:pt idx="3920">
                  <c:v>0.74229442431036852</c:v>
                </c:pt>
                <c:pt idx="3921">
                  <c:v>0.61713596435260254</c:v>
                </c:pt>
                <c:pt idx="3922">
                  <c:v>0.57012473060947932</c:v>
                </c:pt>
                <c:pt idx="3923">
                  <c:v>0.5466025945463554</c:v>
                </c:pt>
                <c:pt idx="3924">
                  <c:v>0.71009619414893643</c:v>
                </c:pt>
                <c:pt idx="3925">
                  <c:v>0.65550867472190799</c:v>
                </c:pt>
                <c:pt idx="3926">
                  <c:v>0.46850916006741217</c:v>
                </c:pt>
                <c:pt idx="3927">
                  <c:v>0.43738771879712324</c:v>
                </c:pt>
                <c:pt idx="3928">
                  <c:v>0.46853539993848448</c:v>
                </c:pt>
                <c:pt idx="3929">
                  <c:v>0.65560802841556343</c:v>
                </c:pt>
                <c:pt idx="3930">
                  <c:v>0.83504867111877668</c:v>
                </c:pt>
                <c:pt idx="3931">
                  <c:v>0.84304467546771777</c:v>
                </c:pt>
                <c:pt idx="3932">
                  <c:v>0.70286949511101615</c:v>
                </c:pt>
                <c:pt idx="3933">
                  <c:v>0.57030888679555869</c:v>
                </c:pt>
                <c:pt idx="3934">
                  <c:v>0.41451883625158814</c:v>
                </c:pt>
                <c:pt idx="3935">
                  <c:v>0.36797872746637406</c:v>
                </c:pt>
                <c:pt idx="3936">
                  <c:v>0.28366608572659113</c:v>
                </c:pt>
                <c:pt idx="3937">
                  <c:v>0.25525343405607492</c:v>
                </c:pt>
                <c:pt idx="3938">
                  <c:v>0.24767714837216978</c:v>
                </c:pt>
                <c:pt idx="3939">
                  <c:v>0.24771865507732227</c:v>
                </c:pt>
                <c:pt idx="3940">
                  <c:v>0.24523922580516008</c:v>
                </c:pt>
                <c:pt idx="3941">
                  <c:v>0.51619308868714675</c:v>
                </c:pt>
                <c:pt idx="3942">
                  <c:v>1.0009638530050193</c:v>
                </c:pt>
                <c:pt idx="3943">
                  <c:v>0.85234814102896483</c:v>
                </c:pt>
                <c:pt idx="3944">
                  <c:v>0.74278308227304279</c:v>
                </c:pt>
                <c:pt idx="3945">
                  <c:v>0.61761317218971623</c:v>
                </c:pt>
                <c:pt idx="3946">
                  <c:v>0.57059657120023588</c:v>
                </c:pt>
                <c:pt idx="3947">
                  <c:v>0.54707586640280825</c:v>
                </c:pt>
                <c:pt idx="3948">
                  <c:v>0.71077831152470716</c:v>
                </c:pt>
                <c:pt idx="3949">
                  <c:v>0.65615727662598933</c:v>
                </c:pt>
                <c:pt idx="3950">
                  <c:v>0.46891671297403881</c:v>
                </c:pt>
                <c:pt idx="3951">
                  <c:v>0.43774350759445035</c:v>
                </c:pt>
                <c:pt idx="3952">
                  <c:v>0.46887043538323769</c:v>
                </c:pt>
                <c:pt idx="3953">
                  <c:v>0.65606770324791575</c:v>
                </c:pt>
                <c:pt idx="3954">
                  <c:v>0.83553828325858093</c:v>
                </c:pt>
                <c:pt idx="3955">
                  <c:v>0.84345640289928792</c:v>
                </c:pt>
                <c:pt idx="3956">
                  <c:v>0.70317781359612963</c:v>
                </c:pt>
                <c:pt idx="3957">
                  <c:v>0.57052989807328103</c:v>
                </c:pt>
                <c:pt idx="3958">
                  <c:v>0.41461807067310241</c:v>
                </c:pt>
                <c:pt idx="3959">
                  <c:v>0.36804981366255612</c:v>
                </c:pt>
                <c:pt idx="3960">
                  <c:v>0.28157655708415252</c:v>
                </c:pt>
                <c:pt idx="3961">
                  <c:v>0.28800508695287508</c:v>
                </c:pt>
                <c:pt idx="3962">
                  <c:v>0.26301518791961331</c:v>
                </c:pt>
                <c:pt idx="3963">
                  <c:v>0.2449121815938714</c:v>
                </c:pt>
                <c:pt idx="3964">
                  <c:v>0.24495201848904649</c:v>
                </c:pt>
                <c:pt idx="3965">
                  <c:v>0.301010163417603</c:v>
                </c:pt>
                <c:pt idx="3966">
                  <c:v>0.44020111006476631</c:v>
                </c:pt>
                <c:pt idx="3967">
                  <c:v>0.59396735091612218</c:v>
                </c:pt>
                <c:pt idx="3968">
                  <c:v>0.82822213011472701</c:v>
                </c:pt>
                <c:pt idx="3969">
                  <c:v>0.82132748471802641</c:v>
                </c:pt>
                <c:pt idx="3970">
                  <c:v>0.76076800917895282</c:v>
                </c:pt>
                <c:pt idx="3971">
                  <c:v>0.80061361122047214</c:v>
                </c:pt>
                <c:pt idx="3972">
                  <c:v>0.80691630898018318</c:v>
                </c:pt>
                <c:pt idx="3973">
                  <c:v>0.68659349944483528</c:v>
                </c:pt>
                <c:pt idx="3974">
                  <c:v>0.59308330580522794</c:v>
                </c:pt>
                <c:pt idx="3975">
                  <c:v>0.51298359463843524</c:v>
                </c:pt>
                <c:pt idx="3976">
                  <c:v>0.59317204427831294</c:v>
                </c:pt>
                <c:pt idx="3977">
                  <c:v>0.70018181668024326</c:v>
                </c:pt>
                <c:pt idx="3978">
                  <c:v>0.88743394972989309</c:v>
                </c:pt>
                <c:pt idx="3979">
                  <c:v>0.74712256058789062</c:v>
                </c:pt>
                <c:pt idx="3980">
                  <c:v>0.51333306201227769</c:v>
                </c:pt>
                <c:pt idx="3981">
                  <c:v>0.5067151279832609</c:v>
                </c:pt>
                <c:pt idx="3982">
                  <c:v>0.45335134072538702</c:v>
                </c:pt>
                <c:pt idx="3983">
                  <c:v>0.36015101610872946</c:v>
                </c:pt>
                <c:pt idx="3984">
                  <c:v>0.30180594714397718</c:v>
                </c:pt>
                <c:pt idx="3985">
                  <c:v>0.2804748403154898</c:v>
                </c:pt>
                <c:pt idx="3986">
                  <c:v>0.26671107376031428</c:v>
                </c:pt>
                <c:pt idx="3987">
                  <c:v>0.24500044297839133</c:v>
                </c:pt>
                <c:pt idx="3988">
                  <c:v>0.24503431626650427</c:v>
                </c:pt>
                <c:pt idx="3989">
                  <c:v>0.26674053397920133</c:v>
                </c:pt>
                <c:pt idx="3990">
                  <c:v>0.36738081622232333</c:v>
                </c:pt>
                <c:pt idx="3991">
                  <c:v>0.52201464262908304</c:v>
                </c:pt>
                <c:pt idx="3992">
                  <c:v>0.69913413019156356</c:v>
                </c:pt>
                <c:pt idx="3993">
                  <c:v>0.85397930683260603</c:v>
                </c:pt>
                <c:pt idx="3994">
                  <c:v>0.92021565920628534</c:v>
                </c:pt>
                <c:pt idx="3995">
                  <c:v>0.95691927523103681</c:v>
                </c:pt>
                <c:pt idx="3996">
                  <c:v>0.85329003312836182</c:v>
                </c:pt>
                <c:pt idx="3997">
                  <c:v>0.76477090151121485</c:v>
                </c:pt>
                <c:pt idx="3998">
                  <c:v>0.64668885769340301</c:v>
                </c:pt>
                <c:pt idx="3999">
                  <c:v>0.59505666338209695</c:v>
                </c:pt>
                <c:pt idx="4000">
                  <c:v>0.43299373311372491</c:v>
                </c:pt>
                <c:pt idx="4001">
                  <c:v>0.62453047929325323</c:v>
                </c:pt>
                <c:pt idx="4002">
                  <c:v>0.74995241141102631</c:v>
                </c:pt>
                <c:pt idx="4003">
                  <c:v>0.79435480560873739</c:v>
                </c:pt>
                <c:pt idx="4004">
                  <c:v>0.51423130050797849</c:v>
                </c:pt>
                <c:pt idx="4005">
                  <c:v>0.49219791931185153</c:v>
                </c:pt>
                <c:pt idx="4006">
                  <c:v>0.47015821669223856</c:v>
                </c:pt>
                <c:pt idx="4007">
                  <c:v>0.35991330673123068</c:v>
                </c:pt>
                <c:pt idx="4008">
                  <c:v>0.28357150291858535</c:v>
                </c:pt>
                <c:pt idx="4009">
                  <c:v>0.25514883238820479</c:v>
                </c:pt>
                <c:pt idx="4010">
                  <c:v>0.24739053741676242</c:v>
                </c:pt>
                <c:pt idx="4011">
                  <c:v>0.24743955826681335</c:v>
                </c:pt>
                <c:pt idx="4012">
                  <c:v>0.24505840923903549</c:v>
                </c:pt>
                <c:pt idx="4013">
                  <c:v>0.51589001817624791</c:v>
                </c:pt>
                <c:pt idx="4014">
                  <c:v>0.99971316533194277</c:v>
                </c:pt>
                <c:pt idx="4015">
                  <c:v>0.85116281448928932</c:v>
                </c:pt>
                <c:pt idx="4016">
                  <c:v>0.74173897394860033</c:v>
                </c:pt>
                <c:pt idx="4017">
                  <c:v>0.61676276182265277</c:v>
                </c:pt>
                <c:pt idx="4018">
                  <c:v>0.56974234412465374</c:v>
                </c:pt>
                <c:pt idx="4019">
                  <c:v>0.5462391723319876</c:v>
                </c:pt>
                <c:pt idx="4020">
                  <c:v>0.70976306705844561</c:v>
                </c:pt>
                <c:pt idx="4021">
                  <c:v>0.65519642025613345</c:v>
                </c:pt>
                <c:pt idx="4022">
                  <c:v>0.46827812992982421</c:v>
                </c:pt>
                <c:pt idx="4023">
                  <c:v>0.43713903638263008</c:v>
                </c:pt>
                <c:pt idx="4024">
                  <c:v>0.46825045879305582</c:v>
                </c:pt>
                <c:pt idx="4025">
                  <c:v>0.65512151735143398</c:v>
                </c:pt>
                <c:pt idx="4026">
                  <c:v>0.83439458269619937</c:v>
                </c:pt>
                <c:pt idx="4027">
                  <c:v>0.84231043616622503</c:v>
                </c:pt>
                <c:pt idx="4028">
                  <c:v>0.70225142687509412</c:v>
                </c:pt>
                <c:pt idx="4029">
                  <c:v>0.5698792685427998</c:v>
                </c:pt>
                <c:pt idx="4030">
                  <c:v>0.41425476773087577</c:v>
                </c:pt>
                <c:pt idx="4031">
                  <c:v>0.3677803778954879</c:v>
                </c:pt>
                <c:pt idx="4032">
                  <c:v>0.28354144633899203</c:v>
                </c:pt>
                <c:pt idx="4033">
                  <c:v>0.25513702444622172</c:v>
                </c:pt>
                <c:pt idx="4034">
                  <c:v>0.24734807653447999</c:v>
                </c:pt>
                <c:pt idx="4035">
                  <c:v>0.24747140392852537</c:v>
                </c:pt>
                <c:pt idx="4036">
                  <c:v>0.24513438559300738</c:v>
                </c:pt>
                <c:pt idx="4037">
                  <c:v>0.5160924229999363</c:v>
                </c:pt>
                <c:pt idx="4038">
                  <c:v>1.0003076176838985</c:v>
                </c:pt>
                <c:pt idx="4039">
                  <c:v>0.85170442928267565</c:v>
                </c:pt>
                <c:pt idx="4040">
                  <c:v>0.74211933280702469</c:v>
                </c:pt>
                <c:pt idx="4041">
                  <c:v>0.61701072860429718</c:v>
                </c:pt>
                <c:pt idx="4042">
                  <c:v>0.57012437279305439</c:v>
                </c:pt>
                <c:pt idx="4043">
                  <c:v>0.54666390042695445</c:v>
                </c:pt>
                <c:pt idx="4044">
                  <c:v>0.71023717381988705</c:v>
                </c:pt>
                <c:pt idx="4045">
                  <c:v>0.65589153829529967</c:v>
                </c:pt>
                <c:pt idx="4046">
                  <c:v>0.46882713959596523</c:v>
                </c:pt>
                <c:pt idx="4047">
                  <c:v>0.43765357639995417</c:v>
                </c:pt>
                <c:pt idx="4048">
                  <c:v>0.46879040377646231</c:v>
                </c:pt>
                <c:pt idx="4049">
                  <c:v>0.65599733268458105</c:v>
                </c:pt>
                <c:pt idx="4050">
                  <c:v>0.83548866604782379</c:v>
                </c:pt>
                <c:pt idx="4051">
                  <c:v>0.84342610777541327</c:v>
                </c:pt>
                <c:pt idx="4052">
                  <c:v>0.70316660201485148</c:v>
                </c:pt>
                <c:pt idx="4053">
                  <c:v>0.57052512718763126</c:v>
                </c:pt>
                <c:pt idx="4054">
                  <c:v>0.4146363193107126</c:v>
                </c:pt>
                <c:pt idx="4055">
                  <c:v>0.36807342954652222</c:v>
                </c:pt>
                <c:pt idx="4056">
                  <c:v>0.28372047382299792</c:v>
                </c:pt>
                <c:pt idx="4057">
                  <c:v>0.25529983091901848</c:v>
                </c:pt>
                <c:pt idx="4058">
                  <c:v>0.24773928915775734</c:v>
                </c:pt>
                <c:pt idx="4059">
                  <c:v>0.24777876823650882</c:v>
                </c:pt>
                <c:pt idx="4060">
                  <c:v>0.24527536526395677</c:v>
                </c:pt>
                <c:pt idx="4061">
                  <c:v>0.51618223492229243</c:v>
                </c:pt>
                <c:pt idx="4062">
                  <c:v>1.0005681080403748</c:v>
                </c:pt>
                <c:pt idx="4063">
                  <c:v>0.85184338132722381</c:v>
                </c:pt>
                <c:pt idx="4064">
                  <c:v>0.74215988533504618</c:v>
                </c:pt>
                <c:pt idx="4065">
                  <c:v>0.61697840585402031</c:v>
                </c:pt>
                <c:pt idx="4066">
                  <c:v>0.57005292878044966</c:v>
                </c:pt>
                <c:pt idx="4067">
                  <c:v>0.54652816873021981</c:v>
                </c:pt>
                <c:pt idx="4068">
                  <c:v>0.70997107767277368</c:v>
                </c:pt>
                <c:pt idx="4069">
                  <c:v>0.65540705485757</c:v>
                </c:pt>
                <c:pt idx="4070">
                  <c:v>0.46848995725267206</c:v>
                </c:pt>
                <c:pt idx="4071">
                  <c:v>0.43738688389213454</c:v>
                </c:pt>
                <c:pt idx="4072">
                  <c:v>0.46855996999958061</c:v>
                </c:pt>
                <c:pt idx="4073">
                  <c:v>0.65566360923338285</c:v>
                </c:pt>
                <c:pt idx="4074">
                  <c:v>0.83509399453245037</c:v>
                </c:pt>
                <c:pt idx="4075">
                  <c:v>0.84305230888475613</c:v>
                </c:pt>
                <c:pt idx="4076">
                  <c:v>0.7028387228985753</c:v>
                </c:pt>
                <c:pt idx="4077">
                  <c:v>0.57028312401304904</c:v>
                </c:pt>
                <c:pt idx="4078">
                  <c:v>0.4144905687541135</c:v>
                </c:pt>
                <c:pt idx="4079">
                  <c:v>0.36794867088678074</c:v>
                </c:pt>
                <c:pt idx="4080">
                  <c:v>0.28366131484094131</c:v>
                </c:pt>
                <c:pt idx="4081">
                  <c:v>0.25527716921218241</c:v>
                </c:pt>
                <c:pt idx="4082">
                  <c:v>0.24772628849436185</c:v>
                </c:pt>
                <c:pt idx="4083">
                  <c:v>0.24782945889653726</c:v>
                </c:pt>
                <c:pt idx="4084">
                  <c:v>0.24531687196910937</c:v>
                </c:pt>
                <c:pt idx="4085">
                  <c:v>0.51626739523114118</c:v>
                </c:pt>
                <c:pt idx="4086">
                  <c:v>1.0009055289279516</c:v>
                </c:pt>
                <c:pt idx="4087">
                  <c:v>0.85230245979886754</c:v>
                </c:pt>
                <c:pt idx="4088">
                  <c:v>0.74264913965842672</c:v>
                </c:pt>
                <c:pt idx="4089">
                  <c:v>0.61746062312106631</c:v>
                </c:pt>
                <c:pt idx="4090">
                  <c:v>0.57041146083702654</c:v>
                </c:pt>
                <c:pt idx="4091">
                  <c:v>0.54682479854549026</c:v>
                </c:pt>
                <c:pt idx="4092">
                  <c:v>0.71032173776802843</c:v>
                </c:pt>
                <c:pt idx="4093">
                  <c:v>0.65570523521067792</c:v>
                </c:pt>
                <c:pt idx="4094">
                  <c:v>0.46862020243090952</c:v>
                </c:pt>
                <c:pt idx="4095">
                  <c:v>0.4375024585969991</c:v>
                </c:pt>
                <c:pt idx="4096">
                  <c:v>0.46862497331655928</c:v>
                </c:pt>
                <c:pt idx="4097">
                  <c:v>0.65571871296263839</c:v>
                </c:pt>
                <c:pt idx="4098">
                  <c:v>0.83515804367229673</c:v>
                </c:pt>
                <c:pt idx="4099">
                  <c:v>0.84313913900358228</c:v>
                </c:pt>
                <c:pt idx="4100">
                  <c:v>0.70293903076936093</c:v>
                </c:pt>
                <c:pt idx="4101">
                  <c:v>0.57034609970362649</c:v>
                </c:pt>
                <c:pt idx="4102">
                  <c:v>0.41453088273785366</c:v>
                </c:pt>
                <c:pt idx="4103">
                  <c:v>0.36798779214910848</c:v>
                </c:pt>
                <c:pt idx="4104">
                  <c:v>0.28367884784570419</c:v>
                </c:pt>
                <c:pt idx="4105">
                  <c:v>0.25527263687081514</c:v>
                </c:pt>
                <c:pt idx="4106">
                  <c:v>0.24772175615299472</c:v>
                </c:pt>
                <c:pt idx="4107">
                  <c:v>0.24778699801425472</c:v>
                </c:pt>
                <c:pt idx="4108">
                  <c:v>0.24527703507393406</c:v>
                </c:pt>
                <c:pt idx="4109">
                  <c:v>0.51617328951170038</c:v>
                </c:pt>
                <c:pt idx="4110">
                  <c:v>1.0005400790871826</c:v>
                </c:pt>
                <c:pt idx="4111">
                  <c:v>0.85189908141718329</c:v>
                </c:pt>
                <c:pt idx="4112">
                  <c:v>0.74230802133447016</c:v>
                </c:pt>
                <c:pt idx="4113">
                  <c:v>0.6171724616278218</c:v>
                </c:pt>
                <c:pt idx="4114">
                  <c:v>0.57019152300857545</c:v>
                </c:pt>
                <c:pt idx="4115">
                  <c:v>0.54662310935464931</c:v>
                </c:pt>
                <c:pt idx="4116">
                  <c:v>0.71008856073189697</c:v>
                </c:pt>
                <c:pt idx="4117">
                  <c:v>0.65545070846126507</c:v>
                </c:pt>
                <c:pt idx="4118">
                  <c:v>0.46843389934628654</c:v>
                </c:pt>
                <c:pt idx="4119">
                  <c:v>0.4372993381404609</c:v>
                </c:pt>
                <c:pt idx="4120">
                  <c:v>0.4684044391273996</c:v>
                </c:pt>
                <c:pt idx="4121">
                  <c:v>0.65538415460645016</c:v>
                </c:pt>
                <c:pt idx="4122">
                  <c:v>0.83475049076567009</c:v>
                </c:pt>
                <c:pt idx="4123">
                  <c:v>0.84270641967515103</c:v>
                </c:pt>
                <c:pt idx="4124">
                  <c:v>0.70254781814608336</c:v>
                </c:pt>
                <c:pt idx="4125">
                  <c:v>0.57003336814928585</c:v>
                </c:pt>
                <c:pt idx="4126">
                  <c:v>0.41431535797862606</c:v>
                </c:pt>
                <c:pt idx="4127">
                  <c:v>0.36779075457177601</c:v>
                </c:pt>
                <c:pt idx="4128">
                  <c:v>0.28137069336836701</c:v>
                </c:pt>
                <c:pt idx="4129">
                  <c:v>0.28779504871214601</c:v>
                </c:pt>
                <c:pt idx="4130">
                  <c:v>0.26278451559844912</c:v>
                </c:pt>
                <c:pt idx="4131">
                  <c:v>0.24446324125423224</c:v>
                </c:pt>
                <c:pt idx="4132">
                  <c:v>0.24448435242323227</c:v>
                </c:pt>
                <c:pt idx="4133">
                  <c:v>0.30077865619144994</c:v>
                </c:pt>
                <c:pt idx="4134">
                  <c:v>0.4399006635409749</c:v>
                </c:pt>
                <c:pt idx="4135">
                  <c:v>0.59345126036096429</c:v>
                </c:pt>
                <c:pt idx="4136">
                  <c:v>0.82725399814425538</c:v>
                </c:pt>
                <c:pt idx="4137">
                  <c:v>0.82027753205866294</c:v>
                </c:pt>
                <c:pt idx="4138">
                  <c:v>0.75998462975526904</c:v>
                </c:pt>
                <c:pt idx="4139">
                  <c:v>0.79976510920766841</c:v>
                </c:pt>
                <c:pt idx="4140">
                  <c:v>0.80613042484153219</c:v>
                </c:pt>
                <c:pt idx="4141">
                  <c:v>0.68588227966660376</c:v>
                </c:pt>
                <c:pt idx="4142">
                  <c:v>0.59247239389778195</c:v>
                </c:pt>
                <c:pt idx="4143">
                  <c:v>0.51248133965166043</c:v>
                </c:pt>
                <c:pt idx="4144">
                  <c:v>0.59254228737254921</c:v>
                </c:pt>
                <c:pt idx="4145">
                  <c:v>0.69937911516967699</c:v>
                </c:pt>
                <c:pt idx="4146">
                  <c:v>0.88640713586593101</c:v>
                </c:pt>
                <c:pt idx="4147">
                  <c:v>0.74628145344784402</c:v>
                </c:pt>
                <c:pt idx="4148">
                  <c:v>0.51274958269731619</c:v>
                </c:pt>
                <c:pt idx="4149">
                  <c:v>0.50611447347996052</c:v>
                </c:pt>
                <c:pt idx="4150">
                  <c:v>0.4528233229561025</c:v>
                </c:pt>
                <c:pt idx="4151">
                  <c:v>0.35976111547900563</c:v>
                </c:pt>
                <c:pt idx="4152">
                  <c:v>0.30148140764765452</c:v>
                </c:pt>
                <c:pt idx="4153">
                  <c:v>0.28015113572415595</c:v>
                </c:pt>
                <c:pt idx="4154">
                  <c:v>0.2663602943929182</c:v>
                </c:pt>
                <c:pt idx="4155">
                  <c:v>0.24433001427246354</c:v>
                </c:pt>
                <c:pt idx="4156">
                  <c:v>0.24434659310009646</c:v>
                </c:pt>
                <c:pt idx="4157">
                  <c:v>0.26637770812553985</c:v>
                </c:pt>
                <c:pt idx="4158">
                  <c:v>0.36694666562819833</c:v>
                </c:pt>
                <c:pt idx="4159">
                  <c:v>0.52130044104731788</c:v>
                </c:pt>
                <c:pt idx="4160">
                  <c:v>0.69804601044700121</c:v>
                </c:pt>
                <c:pt idx="4161">
                  <c:v>0.85265812932405571</c:v>
                </c:pt>
                <c:pt idx="4162">
                  <c:v>0.91882339550155545</c:v>
                </c:pt>
                <c:pt idx="4163">
                  <c:v>0.95566584429871271</c:v>
                </c:pt>
                <c:pt idx="4164">
                  <c:v>0.85246884443590298</c:v>
                </c:pt>
                <c:pt idx="4165">
                  <c:v>0.76400171547233664</c:v>
                </c:pt>
                <c:pt idx="4166">
                  <c:v>0.64611074562479631</c:v>
                </c:pt>
                <c:pt idx="4167">
                  <c:v>0.59455858292026553</c:v>
                </c:pt>
                <c:pt idx="4168">
                  <c:v>0.43270223200052671</c:v>
                </c:pt>
                <c:pt idx="4169">
                  <c:v>0.6241019344897667</c:v>
                </c:pt>
                <c:pt idx="4170">
                  <c:v>0.74946792797329675</c:v>
                </c:pt>
                <c:pt idx="4171">
                  <c:v>0.79383382489578858</c:v>
                </c:pt>
                <c:pt idx="4172">
                  <c:v>0.51379703064171345</c:v>
                </c:pt>
                <c:pt idx="4173">
                  <c:v>0.49168552619307215</c:v>
                </c:pt>
                <c:pt idx="4174">
                  <c:v>0.46967397179879267</c:v>
                </c:pt>
                <c:pt idx="4175">
                  <c:v>0.35958029891288107</c:v>
                </c:pt>
                <c:pt idx="4176">
                  <c:v>0.28330254424008205</c:v>
                </c:pt>
                <c:pt idx="4177">
                  <c:v>0.25479363995158261</c:v>
                </c:pt>
                <c:pt idx="4178">
                  <c:v>0.24643504829326365</c:v>
                </c:pt>
                <c:pt idx="4179">
                  <c:v>0.24642359816770443</c:v>
                </c:pt>
                <c:pt idx="4180">
                  <c:v>0.24446884704487068</c:v>
                </c:pt>
                <c:pt idx="4181">
                  <c:v>0.51532109006251814</c:v>
                </c:pt>
                <c:pt idx="4182">
                  <c:v>0.99864007387717846</c:v>
                </c:pt>
                <c:pt idx="4183">
                  <c:v>0.85039899569676958</c:v>
                </c:pt>
                <c:pt idx="4184">
                  <c:v>0.74107009578050886</c:v>
                </c:pt>
                <c:pt idx="4185">
                  <c:v>0.61632324398217064</c:v>
                </c:pt>
                <c:pt idx="4186">
                  <c:v>0.56957357404479469</c:v>
                </c:pt>
                <c:pt idx="4187">
                  <c:v>0.54617607736926999</c:v>
                </c:pt>
                <c:pt idx="4188">
                  <c:v>0.70971678946764327</c:v>
                </c:pt>
                <c:pt idx="4189">
                  <c:v>0.65505889947728135</c:v>
                </c:pt>
                <c:pt idx="4190">
                  <c:v>0.46818772164676081</c:v>
                </c:pt>
                <c:pt idx="4191">
                  <c:v>0.43707117053426392</c:v>
                </c:pt>
                <c:pt idx="4192">
                  <c:v>0.46814561858090309</c:v>
                </c:pt>
                <c:pt idx="4193">
                  <c:v>0.6549148187306596</c:v>
                </c:pt>
                <c:pt idx="4194">
                  <c:v>0.83411989895491756</c:v>
                </c:pt>
                <c:pt idx="4195">
                  <c:v>0.84198971337842099</c:v>
                </c:pt>
                <c:pt idx="4196">
                  <c:v>0.70185234229049465</c:v>
                </c:pt>
                <c:pt idx="4197">
                  <c:v>0.56936926086684403</c:v>
                </c:pt>
                <c:pt idx="4198">
                  <c:v>0.4139192551975589</c:v>
                </c:pt>
                <c:pt idx="4199">
                  <c:v>0.3674820782702376</c:v>
                </c:pt>
                <c:pt idx="4200">
                  <c:v>0.28329968170869224</c:v>
                </c:pt>
                <c:pt idx="4201">
                  <c:v>0.25483276121391046</c:v>
                </c:pt>
                <c:pt idx="4202">
                  <c:v>0.24650768502728085</c:v>
                </c:pt>
                <c:pt idx="4203">
                  <c:v>0.24660012093674416</c:v>
                </c:pt>
                <c:pt idx="4204">
                  <c:v>0.24461996484782561</c:v>
                </c:pt>
                <c:pt idx="4205">
                  <c:v>0.51552886213256377</c:v>
                </c:pt>
                <c:pt idx="4206">
                  <c:v>0.99893539169889756</c:v>
                </c:pt>
                <c:pt idx="4207">
                  <c:v>0.8505695548587473</c:v>
                </c:pt>
                <c:pt idx="4208">
                  <c:v>0.74118101887186383</c:v>
                </c:pt>
                <c:pt idx="4209">
                  <c:v>0.61631143604018745</c:v>
                </c:pt>
                <c:pt idx="4210">
                  <c:v>0.5694735047182905</c:v>
                </c:pt>
                <c:pt idx="4211">
                  <c:v>0.54603927222326298</c:v>
                </c:pt>
                <c:pt idx="4212">
                  <c:v>0.70950472360051298</c:v>
                </c:pt>
                <c:pt idx="4213">
                  <c:v>0.65493354445683361</c:v>
                </c:pt>
                <c:pt idx="4214">
                  <c:v>0.46813870079671105</c:v>
                </c:pt>
                <c:pt idx="4215">
                  <c:v>0.43705471097877241</c:v>
                </c:pt>
                <c:pt idx="4216">
                  <c:v>0.46815086655511662</c:v>
                </c:pt>
                <c:pt idx="4217">
                  <c:v>0.65499079508463154</c:v>
                </c:pt>
                <c:pt idx="4218">
                  <c:v>0.83428878830691788</c:v>
                </c:pt>
                <c:pt idx="4219">
                  <c:v>0.84221311009897071</c:v>
                </c:pt>
                <c:pt idx="4220">
                  <c:v>0.70204079227365757</c:v>
                </c:pt>
                <c:pt idx="4221">
                  <c:v>0.56958717106889534</c:v>
                </c:pt>
                <c:pt idx="4222">
                  <c:v>0.41407192353835004</c:v>
                </c:pt>
                <c:pt idx="4223">
                  <c:v>0.3676203146819384</c:v>
                </c:pt>
                <c:pt idx="4224">
                  <c:v>0.28338985144747192</c:v>
                </c:pt>
                <c:pt idx="4225">
                  <c:v>0.25492006842130033</c:v>
                </c:pt>
                <c:pt idx="4226">
                  <c:v>0.24669816263684602</c:v>
                </c:pt>
                <c:pt idx="4227">
                  <c:v>0.24677855206004401</c:v>
                </c:pt>
                <c:pt idx="4228">
                  <c:v>0.24472146544002363</c:v>
                </c:pt>
                <c:pt idx="4229">
                  <c:v>0.51566352038002727</c:v>
                </c:pt>
                <c:pt idx="4230">
                  <c:v>0.99920172639029237</c:v>
                </c:pt>
                <c:pt idx="4231">
                  <c:v>0.85074452708995085</c:v>
                </c:pt>
                <c:pt idx="4232">
                  <c:v>0.7412769136734233</c:v>
                </c:pt>
                <c:pt idx="4233">
                  <c:v>0.61634841040397403</c:v>
                </c:pt>
                <c:pt idx="4234">
                  <c:v>0.56949819405152913</c:v>
                </c:pt>
                <c:pt idx="4235">
                  <c:v>0.54605370415235333</c:v>
                </c:pt>
                <c:pt idx="4236">
                  <c:v>0.70951581590964863</c:v>
                </c:pt>
                <c:pt idx="4237">
                  <c:v>0.65493354445683361</c:v>
                </c:pt>
                <c:pt idx="4238">
                  <c:v>0.46813870079671105</c:v>
                </c:pt>
                <c:pt idx="4239">
                  <c:v>0.43706007822512838</c:v>
                </c:pt>
                <c:pt idx="4240">
                  <c:v>0.46815659161789758</c:v>
                </c:pt>
                <c:pt idx="4241">
                  <c:v>0.65500117176091965</c:v>
                </c:pt>
                <c:pt idx="4242">
                  <c:v>0.83431455108942643</c:v>
                </c:pt>
                <c:pt idx="4243">
                  <c:v>0.84225306626628704</c:v>
                </c:pt>
                <c:pt idx="4244">
                  <c:v>0.7020720415746633</c:v>
                </c:pt>
                <c:pt idx="4245">
                  <c:v>0.5696471649559417</c:v>
                </c:pt>
                <c:pt idx="4246">
                  <c:v>0.41410985207926421</c:v>
                </c:pt>
                <c:pt idx="4247">
                  <c:v>0.3676538301536289</c:v>
                </c:pt>
                <c:pt idx="4248">
                  <c:v>0.28342157783704269</c:v>
                </c:pt>
                <c:pt idx="4249">
                  <c:v>0.25497004344848123</c:v>
                </c:pt>
                <c:pt idx="4250">
                  <c:v>0.24683282088430963</c:v>
                </c:pt>
                <c:pt idx="4251">
                  <c:v>0.2469322938501064</c:v>
                </c:pt>
                <c:pt idx="4252">
                  <c:v>0.24481413989376954</c:v>
                </c:pt>
                <c:pt idx="4253">
                  <c:v>0.51577444347138224</c:v>
                </c:pt>
                <c:pt idx="4254">
                  <c:v>0.99952316481094361</c:v>
                </c:pt>
                <c:pt idx="4255">
                  <c:v>0.85101575193913781</c:v>
                </c:pt>
                <c:pt idx="4256">
                  <c:v>0.7415233299172328</c:v>
                </c:pt>
                <c:pt idx="4257">
                  <c:v>0.61651169396533601</c:v>
                </c:pt>
                <c:pt idx="4258">
                  <c:v>0.5696024379029756</c:v>
                </c:pt>
                <c:pt idx="4259">
                  <c:v>0.5461375524676485</c:v>
                </c:pt>
                <c:pt idx="4260">
                  <c:v>0.70963294115234821</c:v>
                </c:pt>
                <c:pt idx="4261">
                  <c:v>0.65502931998625302</c:v>
                </c:pt>
                <c:pt idx="4262">
                  <c:v>0.4681948779752354</c:v>
                </c:pt>
                <c:pt idx="4263">
                  <c:v>0.43711041106873177</c:v>
                </c:pt>
                <c:pt idx="4264">
                  <c:v>0.46820716300578458</c:v>
                </c:pt>
                <c:pt idx="4265">
                  <c:v>0.65507774447559775</c:v>
                </c:pt>
                <c:pt idx="4266">
                  <c:v>0.83440579427747741</c:v>
                </c:pt>
                <c:pt idx="4267">
                  <c:v>0.84234430945433802</c:v>
                </c:pt>
                <c:pt idx="4268">
                  <c:v>0.70216698219909279</c:v>
                </c:pt>
                <c:pt idx="4269">
                  <c:v>0.56979613586035327</c:v>
                </c:pt>
                <c:pt idx="4270">
                  <c:v>0.41422280279702145</c:v>
                </c:pt>
                <c:pt idx="4271">
                  <c:v>0.36775628492295559</c:v>
                </c:pt>
                <c:pt idx="4272">
                  <c:v>0.28351007776584503</c:v>
                </c:pt>
                <c:pt idx="4273">
                  <c:v>0.25508048945127249</c:v>
                </c:pt>
                <c:pt idx="4274">
                  <c:v>0.24713100123741746</c:v>
                </c:pt>
                <c:pt idx="4275">
                  <c:v>0.24725754897927632</c:v>
                </c:pt>
                <c:pt idx="4276">
                  <c:v>0.24500914984470207</c:v>
                </c:pt>
                <c:pt idx="4277">
                  <c:v>0.51602384151872271</c:v>
                </c:pt>
                <c:pt idx="4278">
                  <c:v>1.000168427095069</c:v>
                </c:pt>
                <c:pt idx="4279">
                  <c:v>0.85162690239086758</c:v>
                </c:pt>
                <c:pt idx="4280">
                  <c:v>0.7420456226237353</c:v>
                </c:pt>
                <c:pt idx="4281">
                  <c:v>0.61694262421164736</c:v>
                </c:pt>
                <c:pt idx="4282">
                  <c:v>0.56995178600467555</c:v>
                </c:pt>
                <c:pt idx="4283">
                  <c:v>0.54642905358084548</c:v>
                </c:pt>
                <c:pt idx="4284">
                  <c:v>0.70991024888073961</c:v>
                </c:pt>
                <c:pt idx="4285">
                  <c:v>0.65532141746015748</c:v>
                </c:pt>
                <c:pt idx="4286">
                  <c:v>0.46838571340122437</c:v>
                </c:pt>
                <c:pt idx="4287">
                  <c:v>0.43728216295212308</c:v>
                </c:pt>
                <c:pt idx="4288">
                  <c:v>0.46840372349455328</c:v>
                </c:pt>
                <c:pt idx="4289">
                  <c:v>0.65538892549210104</c:v>
                </c:pt>
                <c:pt idx="4290">
                  <c:v>0.83478269424380569</c:v>
                </c:pt>
                <c:pt idx="4291">
                  <c:v>0.84272013597139517</c:v>
                </c:pt>
                <c:pt idx="4292">
                  <c:v>0.70260912402668108</c:v>
                </c:pt>
                <c:pt idx="4293">
                  <c:v>0.57014130943711205</c:v>
                </c:pt>
                <c:pt idx="4294">
                  <c:v>0.4144228221778874</c:v>
                </c:pt>
                <c:pt idx="4295">
                  <c:v>0.36791408196582143</c:v>
                </c:pt>
                <c:pt idx="4296">
                  <c:v>0.2814564500379208</c:v>
                </c:pt>
                <c:pt idx="4297">
                  <c:v>0.28789976965215736</c:v>
                </c:pt>
                <c:pt idx="4298">
                  <c:v>0.26288279584283347</c:v>
                </c:pt>
                <c:pt idx="4299">
                  <c:v>0.24460553291873532</c:v>
                </c:pt>
                <c:pt idx="4300">
                  <c:v>0.24465216832596137</c:v>
                </c:pt>
                <c:pt idx="4301">
                  <c:v>0.30092488383661403</c:v>
                </c:pt>
                <c:pt idx="4302">
                  <c:v>0.44009949020042716</c:v>
                </c:pt>
                <c:pt idx="4303">
                  <c:v>0.59379798447555809</c:v>
                </c:pt>
                <c:pt idx="4304">
                  <c:v>0.82785846935607665</c:v>
                </c:pt>
                <c:pt idx="4305">
                  <c:v>0.82088832469396911</c:v>
                </c:pt>
                <c:pt idx="4306">
                  <c:v>0.76044871765684618</c:v>
                </c:pt>
                <c:pt idx="4307">
                  <c:v>0.80029563169191675</c:v>
                </c:pt>
                <c:pt idx="4308">
                  <c:v>0.80655873110073628</c:v>
                </c:pt>
                <c:pt idx="4309">
                  <c:v>0.68632680693701564</c:v>
                </c:pt>
                <c:pt idx="4310">
                  <c:v>0.59286682686887293</c:v>
                </c:pt>
                <c:pt idx="4311">
                  <c:v>0.51282245797561454</c:v>
                </c:pt>
                <c:pt idx="4312">
                  <c:v>0.59294423448853972</c:v>
                </c:pt>
                <c:pt idx="4313">
                  <c:v>0.69991607834955349</c:v>
                </c:pt>
                <c:pt idx="4314">
                  <c:v>0.88702031394406078</c:v>
                </c:pt>
                <c:pt idx="4315">
                  <c:v>0.74681197593209458</c:v>
                </c:pt>
                <c:pt idx="4316">
                  <c:v>0.5132154596810119</c:v>
                </c:pt>
                <c:pt idx="4317">
                  <c:v>0.50664702359060998</c:v>
                </c:pt>
                <c:pt idx="4318">
                  <c:v>0.45334633129545365</c:v>
                </c:pt>
                <c:pt idx="4319">
                  <c:v>0.360189660282491</c:v>
                </c:pt>
                <c:pt idx="4320">
                  <c:v>0.30186391340462138</c:v>
                </c:pt>
                <c:pt idx="4321">
                  <c:v>0.2805522479351566</c:v>
                </c:pt>
                <c:pt idx="4322">
                  <c:v>0.26680327112549534</c:v>
                </c:pt>
                <c:pt idx="4323">
                  <c:v>0.24512341255601289</c:v>
                </c:pt>
                <c:pt idx="4324">
                  <c:v>0.24519736128358363</c:v>
                </c:pt>
                <c:pt idx="4325">
                  <c:v>0.26688616526365933</c:v>
                </c:pt>
                <c:pt idx="4326">
                  <c:v>0.3676017082279045</c:v>
                </c:pt>
                <c:pt idx="4327">
                  <c:v>0.5224115803151389</c:v>
                </c:pt>
                <c:pt idx="4328">
                  <c:v>0.69970532447597578</c:v>
                </c:pt>
                <c:pt idx="4329">
                  <c:v>0.85476387897770334</c:v>
                </c:pt>
                <c:pt idx="4330">
                  <c:v>0.92106463830765406</c:v>
                </c:pt>
                <c:pt idx="4331">
                  <c:v>0.95775084059978277</c:v>
                </c:pt>
                <c:pt idx="4332">
                  <c:v>0.85387434734831202</c:v>
                </c:pt>
                <c:pt idx="4333">
                  <c:v>0.76526003656245301</c:v>
                </c:pt>
                <c:pt idx="4334">
                  <c:v>0.64709175898652227</c:v>
                </c:pt>
                <c:pt idx="4335">
                  <c:v>0.59540422240167945</c:v>
                </c:pt>
                <c:pt idx="4336">
                  <c:v>0.43324587442031415</c:v>
                </c:pt>
                <c:pt idx="4337">
                  <c:v>0.62503678953283037</c:v>
                </c:pt>
                <c:pt idx="4338">
                  <c:v>0.7506044722072015</c:v>
                </c:pt>
                <c:pt idx="4339">
                  <c:v>0.79511528478130367</c:v>
                </c:pt>
                <c:pt idx="4340">
                  <c:v>0.514582676236082</c:v>
                </c:pt>
                <c:pt idx="4341">
                  <c:v>0.49244195011283609</c:v>
                </c:pt>
                <c:pt idx="4342">
                  <c:v>0.47031374756442079</c:v>
                </c:pt>
                <c:pt idx="4343">
                  <c:v>0.359968410460485</c:v>
                </c:pt>
                <c:pt idx="4344">
                  <c:v>0.28356768621006556</c:v>
                </c:pt>
                <c:pt idx="4345">
                  <c:v>0.25509349011466798</c:v>
                </c:pt>
                <c:pt idx="4346">
                  <c:v>0.24715879164632712</c:v>
                </c:pt>
                <c:pt idx="4347">
                  <c:v>0.24712813870602751</c:v>
                </c:pt>
                <c:pt idx="4348">
                  <c:v>0.24483477397420461</c:v>
                </c:pt>
                <c:pt idx="4349">
                  <c:v>0.51559780143020106</c:v>
                </c:pt>
                <c:pt idx="4350">
                  <c:v>0.99928772160412971</c:v>
                </c:pt>
                <c:pt idx="4351">
                  <c:v>0.8509087648284428</c:v>
                </c:pt>
                <c:pt idx="4352">
                  <c:v>0.7414868326420111</c:v>
                </c:pt>
                <c:pt idx="4353">
                  <c:v>0.61655009959481621</c:v>
                </c:pt>
                <c:pt idx="4354">
                  <c:v>0.56965444055655756</c:v>
                </c:pt>
                <c:pt idx="4355">
                  <c:v>0.5461893165769468</c:v>
                </c:pt>
                <c:pt idx="4356">
                  <c:v>0.70961767431827016</c:v>
                </c:pt>
                <c:pt idx="4357">
                  <c:v>0.65508442371550735</c:v>
                </c:pt>
                <c:pt idx="4358">
                  <c:v>0.46824866971093726</c:v>
                </c:pt>
                <c:pt idx="4359">
                  <c:v>0.43715406467242679</c:v>
                </c:pt>
                <c:pt idx="4360">
                  <c:v>0.46827884556267174</c:v>
                </c:pt>
                <c:pt idx="4361">
                  <c:v>0.65523255971493011</c:v>
                </c:pt>
                <c:pt idx="4362">
                  <c:v>0.83427745745349979</c:v>
                </c:pt>
                <c:pt idx="4363">
                  <c:v>0.84213641811215023</c:v>
                </c:pt>
                <c:pt idx="4364">
                  <c:v>0.70196672427394557</c:v>
                </c:pt>
                <c:pt idx="4365">
                  <c:v>0.56947469743970291</c:v>
                </c:pt>
                <c:pt idx="4366">
                  <c:v>0.41390911706555322</c:v>
                </c:pt>
                <c:pt idx="4367">
                  <c:v>0.36741552441542513</c:v>
                </c:pt>
                <c:pt idx="4368">
                  <c:v>0.28322179700046035</c:v>
                </c:pt>
                <c:pt idx="4369">
                  <c:v>0.25472541628679157</c:v>
                </c:pt>
                <c:pt idx="4370">
                  <c:v>0.2462394419816249</c:v>
                </c:pt>
                <c:pt idx="4371">
                  <c:v>0.24625685571424641</c:v>
                </c:pt>
                <c:pt idx="4372">
                  <c:v>0.24435971303563309</c:v>
                </c:pt>
                <c:pt idx="4373">
                  <c:v>0.51511522634673257</c:v>
                </c:pt>
                <c:pt idx="4374">
                  <c:v>0.99823526422979914</c:v>
                </c:pt>
                <c:pt idx="4375">
                  <c:v>0.85001911392690888</c:v>
                </c:pt>
                <c:pt idx="4376">
                  <c:v>0.74082678061237162</c:v>
                </c:pt>
                <c:pt idx="4377">
                  <c:v>0.61611535263998496</c:v>
                </c:pt>
                <c:pt idx="4378">
                  <c:v>0.56936890305042032</c:v>
                </c:pt>
                <c:pt idx="4379">
                  <c:v>0.54598524194328102</c:v>
                </c:pt>
                <c:pt idx="4380">
                  <c:v>0.70949422765208237</c:v>
                </c:pt>
                <c:pt idx="4381">
                  <c:v>0.65493354445683361</c:v>
                </c:pt>
                <c:pt idx="4382">
                  <c:v>0.46814561858090309</c:v>
                </c:pt>
                <c:pt idx="4383">
                  <c:v>0.43706544547148307</c:v>
                </c:pt>
                <c:pt idx="4384">
                  <c:v>0.46815659161789758</c:v>
                </c:pt>
                <c:pt idx="4385">
                  <c:v>0.65495286654371498</c:v>
                </c:pt>
                <c:pt idx="4386">
                  <c:v>0.83417225942492335</c:v>
                </c:pt>
                <c:pt idx="4387">
                  <c:v>0.84200414530751266</c:v>
                </c:pt>
                <c:pt idx="4388">
                  <c:v>0.70189337190708223</c:v>
                </c:pt>
                <c:pt idx="4389">
                  <c:v>0.56939812472502493</c:v>
                </c:pt>
                <c:pt idx="4390">
                  <c:v>0.41389695130714638</c:v>
                </c:pt>
                <c:pt idx="4391">
                  <c:v>0.36752799804461744</c:v>
                </c:pt>
                <c:pt idx="4392">
                  <c:v>0.28330600313217813</c:v>
                </c:pt>
                <c:pt idx="4393">
                  <c:v>0.25479578685012499</c:v>
                </c:pt>
                <c:pt idx="4394">
                  <c:v>0.24662266337143923</c:v>
                </c:pt>
                <c:pt idx="4395">
                  <c:v>0.24651293300149554</c:v>
                </c:pt>
                <c:pt idx="4396">
                  <c:v>0.24449973852945253</c:v>
                </c:pt>
                <c:pt idx="4397">
                  <c:v>0.51538680901234202</c:v>
                </c:pt>
                <c:pt idx="4398">
                  <c:v>0.9987721081375357</c:v>
                </c:pt>
                <c:pt idx="4399">
                  <c:v>0.85063205346075865</c:v>
                </c:pt>
                <c:pt idx="4400">
                  <c:v>0.74138115752487099</c:v>
                </c:pt>
                <c:pt idx="4401">
                  <c:v>0.61658242234509186</c:v>
                </c:pt>
                <c:pt idx="4402">
                  <c:v>0.56977311633709449</c:v>
                </c:pt>
                <c:pt idx="4403">
                  <c:v>0.54635546266969848</c:v>
                </c:pt>
                <c:pt idx="4404">
                  <c:v>0.70995211340231479</c:v>
                </c:pt>
                <c:pt idx="4405">
                  <c:v>0.65536113508319138</c:v>
                </c:pt>
                <c:pt idx="4406">
                  <c:v>0.46842232994858723</c:v>
                </c:pt>
                <c:pt idx="4407">
                  <c:v>0.43731830241091851</c:v>
                </c:pt>
                <c:pt idx="4408">
                  <c:v>0.46843175244774538</c:v>
                </c:pt>
                <c:pt idx="4409">
                  <c:v>0.65538642077713505</c:v>
                </c:pt>
                <c:pt idx="4410">
                  <c:v>0.8347805473452633</c:v>
                </c:pt>
                <c:pt idx="4411">
                  <c:v>0.8425920376917001</c:v>
                </c:pt>
                <c:pt idx="4412">
                  <c:v>0.70237511208556214</c:v>
                </c:pt>
                <c:pt idx="4413">
                  <c:v>0.56989739790826976</c:v>
                </c:pt>
                <c:pt idx="4414">
                  <c:v>0.41423783108681811</c:v>
                </c:pt>
                <c:pt idx="4415">
                  <c:v>0.36772718252049341</c:v>
                </c:pt>
                <c:pt idx="4416">
                  <c:v>0.28347095650351739</c:v>
                </c:pt>
                <c:pt idx="4417">
                  <c:v>0.25500308183160569</c:v>
                </c:pt>
                <c:pt idx="4418">
                  <c:v>0.24691189831395371</c:v>
                </c:pt>
                <c:pt idx="4419">
                  <c:v>0.24696724058749064</c:v>
                </c:pt>
                <c:pt idx="4420">
                  <c:v>0.24481592897588819</c:v>
                </c:pt>
                <c:pt idx="4421">
                  <c:v>0.51579245356470993</c:v>
                </c:pt>
                <c:pt idx="4422">
                  <c:v>0.99975157096142431</c:v>
                </c:pt>
                <c:pt idx="4423">
                  <c:v>0.85147578458791262</c:v>
                </c:pt>
                <c:pt idx="4424">
                  <c:v>0.74207448648191621</c:v>
                </c:pt>
                <c:pt idx="4425">
                  <c:v>0.61700094828871532</c:v>
                </c:pt>
                <c:pt idx="4426">
                  <c:v>0.5700152387838181</c:v>
                </c:pt>
                <c:pt idx="4427">
                  <c:v>0.54659162150936114</c:v>
                </c:pt>
                <c:pt idx="4428">
                  <c:v>0.71015070151748572</c:v>
                </c:pt>
                <c:pt idx="4429">
                  <c:v>0.65555626430626512</c:v>
                </c:pt>
                <c:pt idx="4430">
                  <c:v>0.46852860142643482</c:v>
                </c:pt>
                <c:pt idx="4431">
                  <c:v>0.43740716015614589</c:v>
                </c:pt>
                <c:pt idx="4432">
                  <c:v>0.46853361085636702</c:v>
                </c:pt>
                <c:pt idx="4433">
                  <c:v>0.65552966661876799</c:v>
                </c:pt>
                <c:pt idx="4434">
                  <c:v>0.83484125686515609</c:v>
                </c:pt>
                <c:pt idx="4435">
                  <c:v>0.8427061811308697</c:v>
                </c:pt>
                <c:pt idx="4436">
                  <c:v>0.70255914899950023</c:v>
                </c:pt>
                <c:pt idx="4437">
                  <c:v>0.57004660735696389</c:v>
                </c:pt>
                <c:pt idx="4438">
                  <c:v>0.41432549611063174</c:v>
                </c:pt>
                <c:pt idx="4439">
                  <c:v>0.36780113124806418</c:v>
                </c:pt>
                <c:pt idx="4440">
                  <c:v>0.28352749149846662</c:v>
                </c:pt>
                <c:pt idx="4441">
                  <c:v>0.25508394834336851</c:v>
                </c:pt>
                <c:pt idx="4442">
                  <c:v>0.24716487452553051</c:v>
                </c:pt>
                <c:pt idx="4443">
                  <c:v>0.24723536436100521</c:v>
                </c:pt>
                <c:pt idx="4444">
                  <c:v>0.24496489988030087</c:v>
                </c:pt>
                <c:pt idx="4445">
                  <c:v>0.515892999979779</c:v>
                </c:pt>
                <c:pt idx="4446">
                  <c:v>0.99977673738322659</c:v>
                </c:pt>
                <c:pt idx="4447">
                  <c:v>0.85119883467594482</c:v>
                </c:pt>
                <c:pt idx="4448">
                  <c:v>0.74165238237405784</c:v>
                </c:pt>
                <c:pt idx="4449">
                  <c:v>0.61659625791347739</c:v>
                </c:pt>
                <c:pt idx="4450">
                  <c:v>0.56964847694949539</c:v>
                </c:pt>
                <c:pt idx="4451">
                  <c:v>0.54613337794270378</c:v>
                </c:pt>
                <c:pt idx="4452">
                  <c:v>0.70961051798979446</c:v>
                </c:pt>
                <c:pt idx="4453">
                  <c:v>0.65502085166422475</c:v>
                </c:pt>
                <c:pt idx="4454">
                  <c:v>0.46819511651951784</c:v>
                </c:pt>
                <c:pt idx="4455">
                  <c:v>0.43711577831508769</c:v>
                </c:pt>
                <c:pt idx="4456">
                  <c:v>0.46823149452259816</c:v>
                </c:pt>
                <c:pt idx="4457">
                  <c:v>0.65512593042065992</c:v>
                </c:pt>
                <c:pt idx="4458">
                  <c:v>0.83448320189714309</c:v>
                </c:pt>
                <c:pt idx="4459">
                  <c:v>0.8424088356827506</c:v>
                </c:pt>
                <c:pt idx="4460">
                  <c:v>0.70217211090116749</c:v>
                </c:pt>
                <c:pt idx="4461">
                  <c:v>0.56974186703608876</c:v>
                </c:pt>
                <c:pt idx="4462">
                  <c:v>0.41412082511625981</c:v>
                </c:pt>
                <c:pt idx="4463">
                  <c:v>0.36762592047257681</c:v>
                </c:pt>
                <c:pt idx="4464">
                  <c:v>0.28122100683110685</c:v>
                </c:pt>
                <c:pt idx="4465">
                  <c:v>0.2876436923649085</c:v>
                </c:pt>
                <c:pt idx="4466">
                  <c:v>0.26260214849448837</c:v>
                </c:pt>
                <c:pt idx="4467">
                  <c:v>0.24407477189020324</c:v>
                </c:pt>
                <c:pt idx="4468">
                  <c:v>0.24408681837646878</c:v>
                </c:pt>
                <c:pt idx="4469">
                  <c:v>0.30060451886523498</c:v>
                </c:pt>
                <c:pt idx="4470">
                  <c:v>0.4395614535712794</c:v>
                </c:pt>
                <c:pt idx="4471">
                  <c:v>0.59291429718108779</c:v>
                </c:pt>
                <c:pt idx="4472">
                  <c:v>0.82645773732931616</c:v>
                </c:pt>
                <c:pt idx="4473">
                  <c:v>0.8195880198101364</c:v>
                </c:pt>
                <c:pt idx="4474">
                  <c:v>0.75934604671105221</c:v>
                </c:pt>
                <c:pt idx="4475">
                  <c:v>0.79921264064943032</c:v>
                </c:pt>
                <c:pt idx="4476">
                  <c:v>0.80573658823114735</c:v>
                </c:pt>
                <c:pt idx="4477">
                  <c:v>0.685643616111975</c:v>
                </c:pt>
                <c:pt idx="4478">
                  <c:v>0.59230612853288778</c:v>
                </c:pt>
                <c:pt idx="4479">
                  <c:v>0.51237208637028164</c:v>
                </c:pt>
                <c:pt idx="4480">
                  <c:v>0.59242504285770725</c:v>
                </c:pt>
                <c:pt idx="4481">
                  <c:v>0.699256503408479</c:v>
                </c:pt>
                <c:pt idx="4482">
                  <c:v>0.88626603692283923</c:v>
                </c:pt>
                <c:pt idx="4483">
                  <c:v>0.74615466716170253</c:v>
                </c:pt>
                <c:pt idx="4484">
                  <c:v>0.51265929368639507</c:v>
                </c:pt>
                <c:pt idx="4485">
                  <c:v>0.50596991564477267</c:v>
                </c:pt>
                <c:pt idx="4486">
                  <c:v>0.45273828191939613</c:v>
                </c:pt>
                <c:pt idx="4487">
                  <c:v>0.35973773813932081</c:v>
                </c:pt>
                <c:pt idx="4488">
                  <c:v>0.30149023378610662</c:v>
                </c:pt>
                <c:pt idx="4489">
                  <c:v>0.28019085334718985</c:v>
                </c:pt>
                <c:pt idx="4490">
                  <c:v>0.26642243517850589</c:v>
                </c:pt>
                <c:pt idx="4491">
                  <c:v>0.2444241199919045</c:v>
                </c:pt>
                <c:pt idx="4492">
                  <c:v>0.24448482951179715</c:v>
                </c:pt>
                <c:pt idx="4493">
                  <c:v>0.26649399846325189</c:v>
                </c:pt>
                <c:pt idx="4494">
                  <c:v>0.36711185754381892</c:v>
                </c:pt>
                <c:pt idx="4495">
                  <c:v>0.52156856482083369</c:v>
                </c:pt>
                <c:pt idx="4496">
                  <c:v>0.69842064424264716</c:v>
                </c:pt>
                <c:pt idx="4497">
                  <c:v>0.85310039042378405</c:v>
                </c:pt>
                <c:pt idx="4498">
                  <c:v>0.9193020346043641</c:v>
                </c:pt>
                <c:pt idx="4499">
                  <c:v>0.95601447676756635</c:v>
                </c:pt>
                <c:pt idx="4500">
                  <c:v>0.8526540740712536</c:v>
                </c:pt>
                <c:pt idx="4501">
                  <c:v>0.76411836362647245</c:v>
                </c:pt>
                <c:pt idx="4502">
                  <c:v>0.64616728061974671</c:v>
                </c:pt>
                <c:pt idx="4503">
                  <c:v>0.5945925754805198</c:v>
                </c:pt>
                <c:pt idx="4504">
                  <c:v>0.43271392067036851</c:v>
                </c:pt>
                <c:pt idx="4505">
                  <c:v>0.62412924781011003</c:v>
                </c:pt>
                <c:pt idx="4506">
                  <c:v>0.74951348993125178</c:v>
                </c:pt>
                <c:pt idx="4507">
                  <c:v>0.79389548859281134</c:v>
                </c:pt>
                <c:pt idx="4508">
                  <c:v>0.51386752047718809</c:v>
                </c:pt>
                <c:pt idx="4509">
                  <c:v>0.49179609146800451</c:v>
                </c:pt>
                <c:pt idx="4510">
                  <c:v>0.46980326279990026</c:v>
                </c:pt>
                <c:pt idx="4511">
                  <c:v>0.35968991001068351</c:v>
                </c:pt>
                <c:pt idx="4512">
                  <c:v>0.28337530024624036</c:v>
                </c:pt>
                <c:pt idx="4513">
                  <c:v>0.25488571804462234</c:v>
                </c:pt>
                <c:pt idx="4514">
                  <c:v>0.24660656163237127</c:v>
                </c:pt>
                <c:pt idx="4515">
                  <c:v>0.24665832574167093</c:v>
                </c:pt>
                <c:pt idx="4516">
                  <c:v>0.24463487386548111</c:v>
                </c:pt>
                <c:pt idx="4517">
                  <c:v>0.51553959662527449</c:v>
                </c:pt>
                <c:pt idx="4518">
                  <c:v>0.99896592536705464</c:v>
                </c:pt>
                <c:pt idx="4519">
                  <c:v>0.85057671118722067</c:v>
                </c:pt>
                <c:pt idx="4520">
                  <c:v>0.74116599058206833</c:v>
                </c:pt>
                <c:pt idx="4521">
                  <c:v>0.61630225208531175</c:v>
                </c:pt>
                <c:pt idx="4522">
                  <c:v>0.56946503639626223</c:v>
                </c:pt>
                <c:pt idx="4523">
                  <c:v>0.54601577561143799</c:v>
                </c:pt>
                <c:pt idx="4524">
                  <c:v>0.70944127082137043</c:v>
                </c:pt>
                <c:pt idx="4525">
                  <c:v>0.65483681475028654</c:v>
                </c:pt>
                <c:pt idx="4526">
                  <c:v>0.46806379789201036</c:v>
                </c:pt>
                <c:pt idx="4527">
                  <c:v>0.43698100079548297</c:v>
                </c:pt>
                <c:pt idx="4528">
                  <c:v>0.46805890773421943</c:v>
                </c:pt>
                <c:pt idx="4529">
                  <c:v>0.65482739225112718</c:v>
                </c:pt>
                <c:pt idx="4530">
                  <c:v>0.8340687312063243</c:v>
                </c:pt>
                <c:pt idx="4531">
                  <c:v>0.84200414530751266</c:v>
                </c:pt>
                <c:pt idx="4532">
                  <c:v>0.70181978099593523</c:v>
                </c:pt>
                <c:pt idx="4533">
                  <c:v>0.56924927309275464</c:v>
                </c:pt>
                <c:pt idx="4534">
                  <c:v>0.41381930514319709</c:v>
                </c:pt>
                <c:pt idx="4535">
                  <c:v>0.36736709992608041</c:v>
                </c:pt>
                <c:pt idx="4536">
                  <c:v>0.28317862048533043</c:v>
                </c:pt>
                <c:pt idx="4537">
                  <c:v>0.25465433009061078</c:v>
                </c:pt>
                <c:pt idx="4538">
                  <c:v>0.24599016320642686</c:v>
                </c:pt>
                <c:pt idx="4539">
                  <c:v>0.2460187885203251</c:v>
                </c:pt>
                <c:pt idx="4540">
                  <c:v>0.2442388903565538</c:v>
                </c:pt>
                <c:pt idx="4541">
                  <c:v>0.51506501277526917</c:v>
                </c:pt>
                <c:pt idx="4542">
                  <c:v>0.99839329981694747</c:v>
                </c:pt>
                <c:pt idx="4543">
                  <c:v>0.85020625191651933</c:v>
                </c:pt>
                <c:pt idx="4544">
                  <c:v>0.7409904219901573</c:v>
                </c:pt>
                <c:pt idx="4545">
                  <c:v>0.61623033098414337</c:v>
                </c:pt>
                <c:pt idx="4546">
                  <c:v>0.56940957485058419</c:v>
                </c:pt>
                <c:pt idx="4547">
                  <c:v>0.54598524194328102</c:v>
                </c:pt>
                <c:pt idx="4548">
                  <c:v>0.70939857139480667</c:v>
                </c:pt>
                <c:pt idx="4549">
                  <c:v>0.6548073545313996</c:v>
                </c:pt>
                <c:pt idx="4550">
                  <c:v>0.46805163213360357</c:v>
                </c:pt>
                <c:pt idx="4551">
                  <c:v>0.43697002775848859</c:v>
                </c:pt>
                <c:pt idx="4552">
                  <c:v>0.46803374131241704</c:v>
                </c:pt>
                <c:pt idx="4553">
                  <c:v>0.65475904931419604</c:v>
                </c:pt>
                <c:pt idx="4554">
                  <c:v>0.83391355815056589</c:v>
                </c:pt>
                <c:pt idx="4555">
                  <c:v>0.84179434561106603</c:v>
                </c:pt>
                <c:pt idx="4556">
                  <c:v>0.70166281885805926</c:v>
                </c:pt>
                <c:pt idx="4557">
                  <c:v>0.56904710681334747</c:v>
                </c:pt>
                <c:pt idx="4558">
                  <c:v>0.413687867243546</c:v>
                </c:pt>
                <c:pt idx="4559">
                  <c:v>0.36726154408108025</c:v>
                </c:pt>
                <c:pt idx="4560">
                  <c:v>0.28310419466919473</c:v>
                </c:pt>
                <c:pt idx="4561">
                  <c:v>0.2545778766480738</c:v>
                </c:pt>
                <c:pt idx="4562">
                  <c:v>0.2458119706274095</c:v>
                </c:pt>
                <c:pt idx="4563">
                  <c:v>0.24585097261759614</c:v>
                </c:pt>
                <c:pt idx="4564">
                  <c:v>0.24414955552276268</c:v>
                </c:pt>
                <c:pt idx="4565">
                  <c:v>0.51496637471445994</c:v>
                </c:pt>
                <c:pt idx="4566">
                  <c:v>0.99821713486433139</c:v>
                </c:pt>
                <c:pt idx="4567">
                  <c:v>0.84991451225903991</c:v>
                </c:pt>
                <c:pt idx="4568">
                  <c:v>0.74064226660986854</c:v>
                </c:pt>
                <c:pt idx="4569">
                  <c:v>0.61589159810301286</c:v>
                </c:pt>
                <c:pt idx="4570">
                  <c:v>0.56907883320291708</c:v>
                </c:pt>
                <c:pt idx="4571">
                  <c:v>0.54572654066892456</c:v>
                </c:pt>
                <c:pt idx="4572">
                  <c:v>0.70914344828468634</c:v>
                </c:pt>
                <c:pt idx="4573">
                  <c:v>0.65466398941762527</c:v>
                </c:pt>
                <c:pt idx="4574">
                  <c:v>0.46799605131578303</c:v>
                </c:pt>
                <c:pt idx="4575">
                  <c:v>0.43695893544935416</c:v>
                </c:pt>
                <c:pt idx="4576">
                  <c:v>0.46805890773421943</c:v>
                </c:pt>
                <c:pt idx="4577">
                  <c:v>0.65483681475028654</c:v>
                </c:pt>
                <c:pt idx="4578">
                  <c:v>0.83405573054292881</c:v>
                </c:pt>
                <c:pt idx="4579">
                  <c:v>0.84193782999698152</c:v>
                </c:pt>
                <c:pt idx="4580">
                  <c:v>0.70177827429078143</c:v>
                </c:pt>
                <c:pt idx="4581">
                  <c:v>0.56915445174046631</c:v>
                </c:pt>
                <c:pt idx="4582">
                  <c:v>0.41375787999045566</c:v>
                </c:pt>
                <c:pt idx="4583">
                  <c:v>0.36731509727249845</c:v>
                </c:pt>
                <c:pt idx="4584">
                  <c:v>0.28314164612154497</c:v>
                </c:pt>
                <c:pt idx="4585">
                  <c:v>0.25462200734033374</c:v>
                </c:pt>
                <c:pt idx="4586">
                  <c:v>0.24583081562572592</c:v>
                </c:pt>
                <c:pt idx="4587">
                  <c:v>0.24585991802818938</c:v>
                </c:pt>
                <c:pt idx="4588">
                  <c:v>0.24414931697848019</c:v>
                </c:pt>
                <c:pt idx="4589">
                  <c:v>0.51497042996726339</c:v>
                </c:pt>
                <c:pt idx="4590">
                  <c:v>0.99839329981694747</c:v>
                </c:pt>
                <c:pt idx="4591">
                  <c:v>0.85021889476349111</c:v>
                </c:pt>
                <c:pt idx="4592">
                  <c:v>0.7410690223312365</c:v>
                </c:pt>
                <c:pt idx="4593">
                  <c:v>0.61629306813043616</c:v>
                </c:pt>
                <c:pt idx="4594">
                  <c:v>0.56955449050219575</c:v>
                </c:pt>
                <c:pt idx="4595">
                  <c:v>0.54612204708928691</c:v>
                </c:pt>
                <c:pt idx="4596">
                  <c:v>0.70961051798979446</c:v>
                </c:pt>
                <c:pt idx="4597">
                  <c:v>0.65500999789937164</c:v>
                </c:pt>
                <c:pt idx="4598">
                  <c:v>0.46816995009771556</c:v>
                </c:pt>
                <c:pt idx="4599">
                  <c:v>0.43705471097877241</c:v>
                </c:pt>
                <c:pt idx="4600">
                  <c:v>0.46810160716078442</c:v>
                </c:pt>
                <c:pt idx="4601">
                  <c:v>0.65483681475028654</c:v>
                </c:pt>
                <c:pt idx="4602">
                  <c:v>0.83400384716148679</c:v>
                </c:pt>
                <c:pt idx="4603">
                  <c:v>0.8418588718394785</c:v>
                </c:pt>
                <c:pt idx="4604">
                  <c:v>0.70172543673221066</c:v>
                </c:pt>
                <c:pt idx="4605">
                  <c:v>0.56913990053923347</c:v>
                </c:pt>
                <c:pt idx="4606">
                  <c:v>0.41375597163619582</c:v>
                </c:pt>
                <c:pt idx="4607">
                  <c:v>0.36732654739805776</c:v>
                </c:pt>
                <c:pt idx="4608">
                  <c:v>0.28317241833398582</c:v>
                </c:pt>
                <c:pt idx="4609">
                  <c:v>0.25467567980389327</c:v>
                </c:pt>
                <c:pt idx="4610">
                  <c:v>0.24606613956039874</c:v>
                </c:pt>
                <c:pt idx="4611">
                  <c:v>0.24615595148275471</c:v>
                </c:pt>
                <c:pt idx="4612">
                  <c:v>0.2443477858215089</c:v>
                </c:pt>
                <c:pt idx="4613">
                  <c:v>0.51524785696779485</c:v>
                </c:pt>
                <c:pt idx="4614">
                  <c:v>0.99866500175469808</c:v>
                </c:pt>
                <c:pt idx="4615">
                  <c:v>0.85040460148740793</c:v>
                </c:pt>
                <c:pt idx="4616">
                  <c:v>0.74120379985084239</c:v>
                </c:pt>
                <c:pt idx="4617">
                  <c:v>0.61642617584006465</c:v>
                </c:pt>
                <c:pt idx="4618">
                  <c:v>0.56960255717511565</c:v>
                </c:pt>
                <c:pt idx="4619">
                  <c:v>0.54617548100856261</c:v>
                </c:pt>
                <c:pt idx="4620">
                  <c:v>0.70972788177677759</c:v>
                </c:pt>
                <c:pt idx="4621">
                  <c:v>0.655154436462417</c:v>
                </c:pt>
                <c:pt idx="4622">
                  <c:v>0.46829351603604463</c:v>
                </c:pt>
                <c:pt idx="4623">
                  <c:v>0.43720046153537151</c:v>
                </c:pt>
                <c:pt idx="4624">
                  <c:v>0.46829924109882426</c:v>
                </c:pt>
                <c:pt idx="4625">
                  <c:v>0.65516409750585658</c:v>
                </c:pt>
                <c:pt idx="4626">
                  <c:v>0.83445743911463566</c:v>
                </c:pt>
                <c:pt idx="4627">
                  <c:v>0.8423310702466601</c:v>
                </c:pt>
                <c:pt idx="4628">
                  <c:v>0.70209351056008817</c:v>
                </c:pt>
                <c:pt idx="4629">
                  <c:v>0.56957906056329188</c:v>
                </c:pt>
                <c:pt idx="4630">
                  <c:v>0.41403566480741216</c:v>
                </c:pt>
                <c:pt idx="4631">
                  <c:v>0.367561632788448</c:v>
                </c:pt>
                <c:pt idx="4632">
                  <c:v>0.28116995835465464</c:v>
                </c:pt>
                <c:pt idx="4633">
                  <c:v>0.28759741477410605</c:v>
                </c:pt>
                <c:pt idx="4634">
                  <c:v>0.26254680622095156</c:v>
                </c:pt>
                <c:pt idx="4635">
                  <c:v>0.24393832456062109</c:v>
                </c:pt>
                <c:pt idx="4636">
                  <c:v>0.24395872009677366</c:v>
                </c:pt>
                <c:pt idx="4637">
                  <c:v>0.30057815972202034</c:v>
                </c:pt>
                <c:pt idx="4638">
                  <c:v>0.43959640030866365</c:v>
                </c:pt>
                <c:pt idx="4639">
                  <c:v>0.59310918785987898</c:v>
                </c:pt>
                <c:pt idx="4640">
                  <c:v>0.82697561696659372</c:v>
                </c:pt>
                <c:pt idx="4641">
                  <c:v>0.82019082121197928</c:v>
                </c:pt>
                <c:pt idx="4642">
                  <c:v>0.7599910704508962</c:v>
                </c:pt>
                <c:pt idx="4643">
                  <c:v>0.80004516019530725</c:v>
                </c:pt>
                <c:pt idx="4644">
                  <c:v>0.80664412995386636</c:v>
                </c:pt>
                <c:pt idx="4645">
                  <c:v>0.68640457237310615</c:v>
                </c:pt>
                <c:pt idx="4646">
                  <c:v>0.5929011772455498</c:v>
                </c:pt>
                <c:pt idx="4647">
                  <c:v>0.51282555905128691</c:v>
                </c:pt>
                <c:pt idx="4648">
                  <c:v>0.59292801347732949</c:v>
                </c:pt>
                <c:pt idx="4649">
                  <c:v>0.69982364244008888</c:v>
                </c:pt>
                <c:pt idx="4650">
                  <c:v>0.88701804777337834</c:v>
                </c:pt>
                <c:pt idx="4651">
                  <c:v>0.74680959048926865</c:v>
                </c:pt>
                <c:pt idx="4652">
                  <c:v>0.51293874831332664</c:v>
                </c:pt>
                <c:pt idx="4653">
                  <c:v>0.50627572941492127</c:v>
                </c:pt>
                <c:pt idx="4654">
                  <c:v>0.45298696433388808</c:v>
                </c:pt>
                <c:pt idx="4655">
                  <c:v>0.35985450556559906</c:v>
                </c:pt>
                <c:pt idx="4656">
                  <c:v>0.30151384967007266</c:v>
                </c:pt>
                <c:pt idx="4657">
                  <c:v>0.28015984259046667</c:v>
                </c:pt>
                <c:pt idx="4658">
                  <c:v>0.26635480787442112</c:v>
                </c:pt>
                <c:pt idx="4659">
                  <c:v>0.24427300218894932</c:v>
                </c:pt>
                <c:pt idx="4660">
                  <c:v>0.24427968142885895</c:v>
                </c:pt>
                <c:pt idx="4661">
                  <c:v>0.26635731258938727</c:v>
                </c:pt>
                <c:pt idx="4662">
                  <c:v>0.36695632667163902</c:v>
                </c:pt>
                <c:pt idx="4663">
                  <c:v>0.52137200433206499</c:v>
                </c:pt>
                <c:pt idx="4664">
                  <c:v>0.69822587283599591</c:v>
                </c:pt>
                <c:pt idx="4665">
                  <c:v>0.85300843160288686</c:v>
                </c:pt>
                <c:pt idx="4666">
                  <c:v>0.91927293220189965</c:v>
                </c:pt>
                <c:pt idx="4667">
                  <c:v>0.95606015799766242</c:v>
                </c:pt>
                <c:pt idx="4668">
                  <c:v>0.85276070336552379</c:v>
                </c:pt>
                <c:pt idx="4669">
                  <c:v>0.76424634263402647</c:v>
                </c:pt>
                <c:pt idx="4670">
                  <c:v>0.64630957228424979</c:v>
                </c:pt>
                <c:pt idx="4671">
                  <c:v>0.59472079303235503</c:v>
                </c:pt>
                <c:pt idx="4672">
                  <c:v>0.43283593607086146</c:v>
                </c:pt>
                <c:pt idx="4673">
                  <c:v>0.62424685014137704</c:v>
                </c:pt>
                <c:pt idx="4674">
                  <c:v>0.74957074055904716</c:v>
                </c:pt>
                <c:pt idx="4675">
                  <c:v>0.79387079925957393</c:v>
                </c:pt>
                <c:pt idx="4676">
                  <c:v>0.51383161956267276</c:v>
                </c:pt>
                <c:pt idx="4677">
                  <c:v>0.4917380059352191</c:v>
                </c:pt>
                <c:pt idx="4678">
                  <c:v>0.46970378983410344</c:v>
                </c:pt>
                <c:pt idx="4679">
                  <c:v>0.35959449229768781</c:v>
                </c:pt>
                <c:pt idx="4680">
                  <c:v>0.28331017765712163</c:v>
                </c:pt>
                <c:pt idx="4681">
                  <c:v>0.25482560488543587</c:v>
                </c:pt>
                <c:pt idx="4682">
                  <c:v>0.2464517463930378</c:v>
                </c:pt>
                <c:pt idx="4683">
                  <c:v>0.24659880894319058</c:v>
                </c:pt>
                <c:pt idx="4684">
                  <c:v>0.24453730925394424</c:v>
                </c:pt>
                <c:pt idx="4685">
                  <c:v>0.51540947071917931</c:v>
                </c:pt>
                <c:pt idx="4686">
                  <c:v>0.99880335743854132</c:v>
                </c:pt>
                <c:pt idx="4687">
                  <c:v>0.85065328390189987</c:v>
                </c:pt>
                <c:pt idx="4688">
                  <c:v>0.74150329219750388</c:v>
                </c:pt>
                <c:pt idx="4689">
                  <c:v>0.61664205841571351</c:v>
                </c:pt>
                <c:pt idx="4690">
                  <c:v>0.56978086902627534</c:v>
                </c:pt>
                <c:pt idx="4691">
                  <c:v>0.5462784128664554</c:v>
                </c:pt>
                <c:pt idx="4692">
                  <c:v>0.709834511071049</c:v>
                </c:pt>
                <c:pt idx="4693">
                  <c:v>0.65521287981162502</c:v>
                </c:pt>
                <c:pt idx="4694">
                  <c:v>0.46832428824848416</c:v>
                </c:pt>
                <c:pt idx="4695">
                  <c:v>0.43722872903284615</c:v>
                </c:pt>
                <c:pt idx="4696">
                  <c:v>0.46832428824848416</c:v>
                </c:pt>
                <c:pt idx="4697">
                  <c:v>0.65521287981162502</c:v>
                </c:pt>
                <c:pt idx="4698">
                  <c:v>0.83452232315947183</c:v>
                </c:pt>
                <c:pt idx="4699">
                  <c:v>0.84239595429149638</c:v>
                </c:pt>
                <c:pt idx="4700">
                  <c:v>0.70211450245694584</c:v>
                </c:pt>
                <c:pt idx="4701">
                  <c:v>0.56966457868856324</c:v>
                </c:pt>
                <c:pt idx="4702">
                  <c:v>0.41407884132254213</c:v>
                </c:pt>
                <c:pt idx="4703">
                  <c:v>0.3675913315516175</c:v>
                </c:pt>
                <c:pt idx="4704">
                  <c:v>0.28335955632359627</c:v>
                </c:pt>
                <c:pt idx="4705">
                  <c:v>0.25487915807685396</c:v>
                </c:pt>
                <c:pt idx="4706">
                  <c:v>0.24659916675961432</c:v>
                </c:pt>
                <c:pt idx="4707">
                  <c:v>0.24666142681734324</c:v>
                </c:pt>
                <c:pt idx="4708">
                  <c:v>0.24463069934053761</c:v>
                </c:pt>
                <c:pt idx="4709">
                  <c:v>0.51552516469618404</c:v>
                </c:pt>
                <c:pt idx="4710">
                  <c:v>0.99901649675494297</c:v>
                </c:pt>
                <c:pt idx="4711">
                  <c:v>0.85064064105492798</c:v>
                </c:pt>
                <c:pt idx="4712">
                  <c:v>0.74116754111990335</c:v>
                </c:pt>
                <c:pt idx="4713">
                  <c:v>0.61624846034961234</c:v>
                </c:pt>
                <c:pt idx="4714">
                  <c:v>0.56938560115019554</c:v>
                </c:pt>
                <c:pt idx="4715">
                  <c:v>0.54597796634266393</c:v>
                </c:pt>
                <c:pt idx="4716">
                  <c:v>0.7094619049018055</c:v>
                </c:pt>
                <c:pt idx="4717">
                  <c:v>0.65500117176091965</c:v>
                </c:pt>
                <c:pt idx="4718">
                  <c:v>0.46818772164676081</c:v>
                </c:pt>
                <c:pt idx="4719">
                  <c:v>0.43711577831508769</c:v>
                </c:pt>
                <c:pt idx="4720">
                  <c:v>0.4681948779752354</c:v>
                </c:pt>
                <c:pt idx="4721">
                  <c:v>0.65502037457565976</c:v>
                </c:pt>
                <c:pt idx="4722">
                  <c:v>0.83430178897031326</c:v>
                </c:pt>
                <c:pt idx="4723">
                  <c:v>0.84219975161915139</c:v>
                </c:pt>
                <c:pt idx="4724">
                  <c:v>0.70199904702422244</c:v>
                </c:pt>
                <c:pt idx="4725">
                  <c:v>0.56951071762635841</c:v>
                </c:pt>
                <c:pt idx="4726">
                  <c:v>0.41398759813448993</c:v>
                </c:pt>
                <c:pt idx="4727">
                  <c:v>0.36752752095605246</c:v>
                </c:pt>
                <c:pt idx="4728">
                  <c:v>0.28329765408229107</c:v>
                </c:pt>
                <c:pt idx="4729">
                  <c:v>0.25483705501099524</c:v>
                </c:pt>
                <c:pt idx="4730">
                  <c:v>0.24641656111137097</c:v>
                </c:pt>
                <c:pt idx="4731">
                  <c:v>0.24645866417722978</c:v>
                </c:pt>
                <c:pt idx="4732">
                  <c:v>0.24448721495462211</c:v>
                </c:pt>
                <c:pt idx="4733">
                  <c:v>0.51539957113145496</c:v>
                </c:pt>
                <c:pt idx="4734">
                  <c:v>0.99904440643599379</c:v>
                </c:pt>
                <c:pt idx="4735">
                  <c:v>0.85077947382733499</c:v>
                </c:pt>
                <c:pt idx="4736">
                  <c:v>0.7415308440621311</c:v>
                </c:pt>
                <c:pt idx="4737">
                  <c:v>0.61674928407069218</c:v>
                </c:pt>
                <c:pt idx="4738">
                  <c:v>0.56995810742816255</c:v>
                </c:pt>
                <c:pt idx="4739">
                  <c:v>0.54655369296844458</c:v>
                </c:pt>
                <c:pt idx="4740">
                  <c:v>0.71017753774926551</c:v>
                </c:pt>
                <c:pt idx="4741">
                  <c:v>0.65568591312379654</c:v>
                </c:pt>
                <c:pt idx="4742">
                  <c:v>0.46865968150966109</c:v>
                </c:pt>
                <c:pt idx="4743">
                  <c:v>0.4375468278335416</c:v>
                </c:pt>
                <c:pt idx="4744">
                  <c:v>0.46868222394435599</c:v>
                </c:pt>
                <c:pt idx="4745">
                  <c:v>0.65581293795422047</c:v>
                </c:pt>
                <c:pt idx="4746">
                  <c:v>0.83512059221994761</c:v>
                </c:pt>
                <c:pt idx="4747">
                  <c:v>0.84296154278527125</c:v>
                </c:pt>
                <c:pt idx="4748">
                  <c:v>0.70284039270855159</c:v>
                </c:pt>
                <c:pt idx="4749">
                  <c:v>0.57026761863468856</c:v>
                </c:pt>
                <c:pt idx="4750">
                  <c:v>0.41443081341135068</c:v>
                </c:pt>
                <c:pt idx="4751">
                  <c:v>0.3677962410902732</c:v>
                </c:pt>
                <c:pt idx="4752">
                  <c:v>0.28352272061281675</c:v>
                </c:pt>
                <c:pt idx="4753">
                  <c:v>0.25498829208609153</c:v>
                </c:pt>
                <c:pt idx="4754">
                  <c:v>0.24678034114216252</c:v>
                </c:pt>
                <c:pt idx="4755">
                  <c:v>0.24679191053986324</c:v>
                </c:pt>
                <c:pt idx="4756">
                  <c:v>0.24468055509557723</c:v>
                </c:pt>
                <c:pt idx="4757">
                  <c:v>0.51550011754652292</c:v>
                </c:pt>
                <c:pt idx="4758">
                  <c:v>0.99905001222663103</c:v>
                </c:pt>
                <c:pt idx="4759">
                  <c:v>0.85078853851006953</c:v>
                </c:pt>
                <c:pt idx="4760">
                  <c:v>0.74148552064845752</c:v>
                </c:pt>
                <c:pt idx="4761">
                  <c:v>0.61658492706005918</c:v>
                </c:pt>
                <c:pt idx="4762">
                  <c:v>0.56973316016977682</c:v>
                </c:pt>
                <c:pt idx="4763">
                  <c:v>0.54629212916269843</c:v>
                </c:pt>
                <c:pt idx="4764">
                  <c:v>0.70978226987318571</c:v>
                </c:pt>
                <c:pt idx="4765">
                  <c:v>0.65522552265859679</c:v>
                </c:pt>
                <c:pt idx="4766">
                  <c:v>0.46833466492477227</c:v>
                </c:pt>
                <c:pt idx="4767">
                  <c:v>0.43722765558357496</c:v>
                </c:pt>
                <c:pt idx="4768">
                  <c:v>0.46836269387796448</c:v>
                </c:pt>
                <c:pt idx="4769">
                  <c:v>0.65523458734133244</c:v>
                </c:pt>
                <c:pt idx="4770">
                  <c:v>0.83450848759108653</c:v>
                </c:pt>
                <c:pt idx="4771">
                  <c:v>0.84235659448488609</c:v>
                </c:pt>
                <c:pt idx="4772">
                  <c:v>0.70208730840874356</c:v>
                </c:pt>
                <c:pt idx="4773">
                  <c:v>0.56960172227012817</c:v>
                </c:pt>
                <c:pt idx="4774">
                  <c:v>0.41399582791223577</c:v>
                </c:pt>
                <c:pt idx="4775">
                  <c:v>0.36750354725566259</c:v>
                </c:pt>
                <c:pt idx="4776">
                  <c:v>0.2833366560724776</c:v>
                </c:pt>
                <c:pt idx="4777">
                  <c:v>0.25475189470214765</c:v>
                </c:pt>
                <c:pt idx="4778">
                  <c:v>0.24627104909905445</c:v>
                </c:pt>
                <c:pt idx="4779">
                  <c:v>0.24628404976244997</c:v>
                </c:pt>
                <c:pt idx="4780">
                  <c:v>0.24436877771836768</c:v>
                </c:pt>
                <c:pt idx="4781">
                  <c:v>0.51514265893921851</c:v>
                </c:pt>
                <c:pt idx="4782">
                  <c:v>0.99834523314402646</c:v>
                </c:pt>
                <c:pt idx="4783">
                  <c:v>0.85014852420015885</c:v>
                </c:pt>
                <c:pt idx="4784">
                  <c:v>0.7409361531658929</c:v>
                </c:pt>
                <c:pt idx="4785">
                  <c:v>0.61620373329664502</c:v>
                </c:pt>
                <c:pt idx="4786">
                  <c:v>0.56942543804537071</c:v>
                </c:pt>
                <c:pt idx="4787">
                  <c:v>0.54603927222326298</c:v>
                </c:pt>
                <c:pt idx="4788">
                  <c:v>0.70955791897550746</c:v>
                </c:pt>
                <c:pt idx="4789">
                  <c:v>0.65499079508463154</c:v>
                </c:pt>
                <c:pt idx="4790">
                  <c:v>0.46820716300578458</c:v>
                </c:pt>
                <c:pt idx="4791">
                  <c:v>0.43712758625707193</c:v>
                </c:pt>
                <c:pt idx="4792">
                  <c:v>0.4681948779752354</c:v>
                </c:pt>
                <c:pt idx="4793">
                  <c:v>0.65500117176091965</c:v>
                </c:pt>
                <c:pt idx="4794">
                  <c:v>0.83422366571779794</c:v>
                </c:pt>
                <c:pt idx="4795">
                  <c:v>0.84206855226378274</c:v>
                </c:pt>
                <c:pt idx="4796">
                  <c:v>0.70186271896678276</c:v>
                </c:pt>
                <c:pt idx="4797">
                  <c:v>0.56934373662861804</c:v>
                </c:pt>
                <c:pt idx="4798">
                  <c:v>0.41386093112048977</c:v>
                </c:pt>
                <c:pt idx="4799">
                  <c:v>0.36739656014496624</c:v>
                </c:pt>
                <c:pt idx="4800">
                  <c:v>0.28106690722462069</c:v>
                </c:pt>
                <c:pt idx="4801">
                  <c:v>0.28754052196273305</c:v>
                </c:pt>
                <c:pt idx="4802">
                  <c:v>0.26244602126160099</c:v>
                </c:pt>
                <c:pt idx="4803">
                  <c:v>0.24379054637762085</c:v>
                </c:pt>
                <c:pt idx="4804">
                  <c:v>0.24381189609090348</c:v>
                </c:pt>
                <c:pt idx="4805">
                  <c:v>0.30049669684955116</c:v>
                </c:pt>
                <c:pt idx="4806">
                  <c:v>0.4394860735780125</c:v>
                </c:pt>
                <c:pt idx="4807">
                  <c:v>0.59288280933579951</c:v>
                </c:pt>
                <c:pt idx="4808">
                  <c:v>0.82655899937723154</c:v>
                </c:pt>
                <c:pt idx="4809">
                  <c:v>0.81976501966774007</c:v>
                </c:pt>
                <c:pt idx="4810">
                  <c:v>0.75964685105126739</c:v>
                </c:pt>
                <c:pt idx="4811">
                  <c:v>0.79967959108239595</c:v>
                </c:pt>
                <c:pt idx="4812">
                  <c:v>0.80630730542699458</c:v>
                </c:pt>
                <c:pt idx="4813">
                  <c:v>0.68610269458361983</c:v>
                </c:pt>
                <c:pt idx="4814">
                  <c:v>0.59264545777472566</c:v>
                </c:pt>
                <c:pt idx="4815">
                  <c:v>0.51260395141285708</c:v>
                </c:pt>
                <c:pt idx="4816">
                  <c:v>0.59267193619008174</c:v>
                </c:pt>
                <c:pt idx="4817">
                  <c:v>0.69949600186809402</c:v>
                </c:pt>
                <c:pt idx="4818">
                  <c:v>0.88652986689926905</c:v>
                </c:pt>
                <c:pt idx="4819">
                  <c:v>0.746324629962974</c:v>
                </c:pt>
                <c:pt idx="4820">
                  <c:v>0.5127222693769703</c:v>
                </c:pt>
                <c:pt idx="4821">
                  <c:v>0.50599818314224732</c:v>
                </c:pt>
                <c:pt idx="4822">
                  <c:v>0.45270846388408537</c:v>
                </c:pt>
                <c:pt idx="4823">
                  <c:v>0.35967142282878961</c:v>
                </c:pt>
                <c:pt idx="4824">
                  <c:v>0.30138861392176747</c:v>
                </c:pt>
                <c:pt idx="4825">
                  <c:v>0.28003615737999743</c:v>
                </c:pt>
                <c:pt idx="4826">
                  <c:v>0.26623016848682196</c:v>
                </c:pt>
                <c:pt idx="4827">
                  <c:v>0.24404459603846884</c:v>
                </c:pt>
                <c:pt idx="4828">
                  <c:v>0.24405091746195473</c:v>
                </c:pt>
                <c:pt idx="4829">
                  <c:v>0.26623088411966939</c:v>
                </c:pt>
                <c:pt idx="4830">
                  <c:v>0.36685816569939478</c:v>
                </c:pt>
                <c:pt idx="4831">
                  <c:v>0.52114646071297299</c:v>
                </c:pt>
                <c:pt idx="4832">
                  <c:v>0.69783871546552068</c:v>
                </c:pt>
                <c:pt idx="4833">
                  <c:v>0.85250856205893688</c:v>
                </c:pt>
                <c:pt idx="4834">
                  <c:v>0.91880705521820516</c:v>
                </c:pt>
                <c:pt idx="4835">
                  <c:v>0.95554394817036215</c:v>
                </c:pt>
                <c:pt idx="4836">
                  <c:v>0.8522553473030765</c:v>
                </c:pt>
                <c:pt idx="4837">
                  <c:v>0.76382626615256932</c:v>
                </c:pt>
                <c:pt idx="4838">
                  <c:v>0.64596833468815196</c:v>
                </c:pt>
                <c:pt idx="4839">
                  <c:v>0.59448141384488129</c:v>
                </c:pt>
                <c:pt idx="4840">
                  <c:v>0.43267432231947578</c:v>
                </c:pt>
                <c:pt idx="4841">
                  <c:v>0.62406591430310998</c:v>
                </c:pt>
                <c:pt idx="4842">
                  <c:v>0.74941127370620642</c:v>
                </c:pt>
                <c:pt idx="4843">
                  <c:v>0.79369952446474878</c:v>
                </c:pt>
                <c:pt idx="4844">
                  <c:v>0.51370578745366247</c:v>
                </c:pt>
                <c:pt idx="4845">
                  <c:v>0.49146785453530228</c:v>
                </c:pt>
                <c:pt idx="4846">
                  <c:v>0.46944723545828826</c:v>
                </c:pt>
                <c:pt idx="4847">
                  <c:v>0.35937693991206032</c:v>
                </c:pt>
                <c:pt idx="4848">
                  <c:v>0.28312029640826253</c:v>
                </c:pt>
                <c:pt idx="4849">
                  <c:v>0.25458896895720939</c:v>
                </c:pt>
                <c:pt idx="4850">
                  <c:v>0.24585526641468089</c:v>
                </c:pt>
                <c:pt idx="4851">
                  <c:v>0.24593076568008779</c:v>
                </c:pt>
                <c:pt idx="4852">
                  <c:v>0.24413476577724852</c:v>
                </c:pt>
                <c:pt idx="4853">
                  <c:v>0.51491377570017283</c:v>
                </c:pt>
                <c:pt idx="4854">
                  <c:v>0.99818552774690061</c:v>
                </c:pt>
                <c:pt idx="4855">
                  <c:v>0.8499810661138536</c:v>
                </c:pt>
                <c:pt idx="4856">
                  <c:v>0.74077764049018069</c:v>
                </c:pt>
                <c:pt idx="4857">
                  <c:v>0.61606955213774639</c:v>
                </c:pt>
                <c:pt idx="4858">
                  <c:v>0.56929626631640329</c:v>
                </c:pt>
                <c:pt idx="4859">
                  <c:v>0.5459016321722695</c:v>
                </c:pt>
                <c:pt idx="4860">
                  <c:v>0.70934406402625849</c:v>
                </c:pt>
                <c:pt idx="4861">
                  <c:v>0.6548073545313996</c:v>
                </c:pt>
                <c:pt idx="4862">
                  <c:v>0.46807107349262622</c:v>
                </c:pt>
                <c:pt idx="4863">
                  <c:v>0.43699316655389092</c:v>
                </c:pt>
                <c:pt idx="4864">
                  <c:v>0.46807107349262622</c:v>
                </c:pt>
                <c:pt idx="4865">
                  <c:v>0.65482739225112718</c:v>
                </c:pt>
                <c:pt idx="4866">
                  <c:v>0.83400384716148679</c:v>
                </c:pt>
                <c:pt idx="4867">
                  <c:v>0.8418588718394785</c:v>
                </c:pt>
                <c:pt idx="4868">
                  <c:v>0.70170492192391809</c:v>
                </c:pt>
                <c:pt idx="4869">
                  <c:v>0.56909815528979957</c:v>
                </c:pt>
                <c:pt idx="4870">
                  <c:v>0.41372007072168282</c:v>
                </c:pt>
                <c:pt idx="4871">
                  <c:v>0.36728277452222036</c:v>
                </c:pt>
                <c:pt idx="4872">
                  <c:v>0.28312244330680492</c:v>
                </c:pt>
                <c:pt idx="4873">
                  <c:v>0.25459159294431677</c:v>
                </c:pt>
                <c:pt idx="4874">
                  <c:v>0.24583129271429088</c:v>
                </c:pt>
                <c:pt idx="4875">
                  <c:v>0.24588436881714409</c:v>
                </c:pt>
                <c:pt idx="4876">
                  <c:v>0.2441692354260678</c:v>
                </c:pt>
                <c:pt idx="4877">
                  <c:v>0.51499714692690068</c:v>
                </c:pt>
                <c:pt idx="4878">
                  <c:v>0.9983136260265959</c:v>
                </c:pt>
                <c:pt idx="4879">
                  <c:v>0.85003390367242315</c:v>
                </c:pt>
                <c:pt idx="4880">
                  <c:v>0.74077764049018069</c:v>
                </c:pt>
                <c:pt idx="4881">
                  <c:v>0.61603377049537467</c:v>
                </c:pt>
                <c:pt idx="4882">
                  <c:v>0.56922434521523479</c:v>
                </c:pt>
                <c:pt idx="4883">
                  <c:v>0.54579488360585693</c:v>
                </c:pt>
                <c:pt idx="4884">
                  <c:v>0.70916444018154634</c:v>
                </c:pt>
                <c:pt idx="4885">
                  <c:v>0.65462534524386251</c:v>
                </c:pt>
                <c:pt idx="4886">
                  <c:v>0.46793999340939996</c:v>
                </c:pt>
                <c:pt idx="4887">
                  <c:v>0.43687973874756869</c:v>
                </c:pt>
                <c:pt idx="4888">
                  <c:v>0.4679582420470102</c:v>
                </c:pt>
                <c:pt idx="4889">
                  <c:v>0.65469213764295753</c:v>
                </c:pt>
                <c:pt idx="4890">
                  <c:v>0.83387491397680302</c:v>
                </c:pt>
                <c:pt idx="4891">
                  <c:v>0.84178051004268062</c:v>
                </c:pt>
                <c:pt idx="4892">
                  <c:v>0.70162059652005915</c:v>
                </c:pt>
                <c:pt idx="4893">
                  <c:v>0.56893320191846031</c:v>
                </c:pt>
                <c:pt idx="4894">
                  <c:v>0.41358982554344537</c:v>
                </c:pt>
                <c:pt idx="4895">
                  <c:v>0.36716374092525966</c:v>
                </c:pt>
                <c:pt idx="4896">
                  <c:v>0.28300531806410417</c:v>
                </c:pt>
                <c:pt idx="4897">
                  <c:v>0.25443522716714712</c:v>
                </c:pt>
                <c:pt idx="4898">
                  <c:v>0.24539630721517719</c:v>
                </c:pt>
                <c:pt idx="4899">
                  <c:v>0.24538354509606428</c:v>
                </c:pt>
                <c:pt idx="4900">
                  <c:v>0.24384875118254762</c:v>
                </c:pt>
                <c:pt idx="4901">
                  <c:v>0.51458983256455648</c:v>
                </c:pt>
                <c:pt idx="4902">
                  <c:v>0.99783427129094082</c:v>
                </c:pt>
                <c:pt idx="4903">
                  <c:v>0.84967704142582368</c:v>
                </c:pt>
                <c:pt idx="4904">
                  <c:v>0.74050892035595994</c:v>
                </c:pt>
                <c:pt idx="4905">
                  <c:v>0.61585593573278119</c:v>
                </c:pt>
                <c:pt idx="4906">
                  <c:v>0.56917651708659633</c:v>
                </c:pt>
                <c:pt idx="4907">
                  <c:v>0.54579488360585693</c:v>
                </c:pt>
                <c:pt idx="4908">
                  <c:v>0.70910086813026374</c:v>
                </c:pt>
                <c:pt idx="4909">
                  <c:v>0.65448054886439333</c:v>
                </c:pt>
                <c:pt idx="4910">
                  <c:v>0.46782251035027433</c:v>
                </c:pt>
                <c:pt idx="4911">
                  <c:v>0.43673363037454588</c:v>
                </c:pt>
                <c:pt idx="4912">
                  <c:v>0.46777969165156918</c:v>
                </c:pt>
                <c:pt idx="4913">
                  <c:v>0.65442270187588925</c:v>
                </c:pt>
                <c:pt idx="4914">
                  <c:v>0.83349944527617081</c:v>
                </c:pt>
                <c:pt idx="4915">
                  <c:v>0.8413748654903126</c:v>
                </c:pt>
                <c:pt idx="4916">
                  <c:v>0.70133756372888922</c:v>
                </c:pt>
                <c:pt idx="4917">
                  <c:v>0.56861498384562359</c:v>
                </c:pt>
                <c:pt idx="4918">
                  <c:v>0.41342284454570377</c:v>
                </c:pt>
                <c:pt idx="4919">
                  <c:v>0.36704780840397255</c:v>
                </c:pt>
                <c:pt idx="4920">
                  <c:v>0.28296393063109282</c:v>
                </c:pt>
                <c:pt idx="4921">
                  <c:v>0.2544384475149607</c:v>
                </c:pt>
                <c:pt idx="4922">
                  <c:v>0.24544401607167454</c:v>
                </c:pt>
                <c:pt idx="4923">
                  <c:v>0.24553335090546566</c:v>
                </c:pt>
                <c:pt idx="4924">
                  <c:v>0.24398460215142354</c:v>
                </c:pt>
                <c:pt idx="4925">
                  <c:v>0.51482718412563044</c:v>
                </c:pt>
                <c:pt idx="4926">
                  <c:v>0.99818552774690061</c:v>
                </c:pt>
                <c:pt idx="4927">
                  <c:v>0.84990127305136198</c:v>
                </c:pt>
                <c:pt idx="4928">
                  <c:v>0.74065443236827544</c:v>
                </c:pt>
                <c:pt idx="4929">
                  <c:v>0.61591831506265138</c:v>
                </c:pt>
                <c:pt idx="4930">
                  <c:v>0.56911211013032381</c:v>
                </c:pt>
                <c:pt idx="4931">
                  <c:v>0.54568109798311104</c:v>
                </c:pt>
                <c:pt idx="4932">
                  <c:v>0.70900533114512798</c:v>
                </c:pt>
                <c:pt idx="4933">
                  <c:v>0.65447100709309391</c:v>
                </c:pt>
                <c:pt idx="4934">
                  <c:v>0.46783527246938728</c:v>
                </c:pt>
                <c:pt idx="4935">
                  <c:v>0.43677871524393458</c:v>
                </c:pt>
                <c:pt idx="4936">
                  <c:v>0.46784767677207661</c:v>
                </c:pt>
                <c:pt idx="4937">
                  <c:v>0.65451000908327917</c:v>
                </c:pt>
                <c:pt idx="4938">
                  <c:v>0.83365402197122074</c:v>
                </c:pt>
                <c:pt idx="4939">
                  <c:v>0.84158454591461807</c:v>
                </c:pt>
                <c:pt idx="4940">
                  <c:v>0.70150549890375957</c:v>
                </c:pt>
                <c:pt idx="4941">
                  <c:v>0.56877123035065213</c:v>
                </c:pt>
                <c:pt idx="4942">
                  <c:v>0.41352506077075024</c:v>
                </c:pt>
                <c:pt idx="4943">
                  <c:v>0.36713034472571282</c:v>
                </c:pt>
                <c:pt idx="4944">
                  <c:v>0.2829913632235786</c:v>
                </c:pt>
                <c:pt idx="4945">
                  <c:v>0.25442461194657634</c:v>
                </c:pt>
                <c:pt idx="4946">
                  <c:v>0.24535861721854435</c:v>
                </c:pt>
                <c:pt idx="4947">
                  <c:v>0.24537579240688348</c:v>
                </c:pt>
                <c:pt idx="4948">
                  <c:v>0.24386330238377915</c:v>
                </c:pt>
                <c:pt idx="4949">
                  <c:v>0.5146574598686402</c:v>
                </c:pt>
                <c:pt idx="4950">
                  <c:v>0.99802618016620115</c:v>
                </c:pt>
                <c:pt idx="4951">
                  <c:v>0.84984903185349736</c:v>
                </c:pt>
                <c:pt idx="4952">
                  <c:v>0.74069868233267655</c:v>
                </c:pt>
                <c:pt idx="4953">
                  <c:v>0.61600776916858369</c:v>
                </c:pt>
                <c:pt idx="4954">
                  <c:v>0.56923973132145522</c:v>
                </c:pt>
                <c:pt idx="4955">
                  <c:v>0.54584784043656887</c:v>
                </c:pt>
                <c:pt idx="4956">
                  <c:v>0.70927095020367648</c:v>
                </c:pt>
                <c:pt idx="4957">
                  <c:v>0.6547411584930084</c:v>
                </c:pt>
                <c:pt idx="4958">
                  <c:v>0.46805163213360357</c:v>
                </c:pt>
                <c:pt idx="4959">
                  <c:v>0.43695893544935416</c:v>
                </c:pt>
                <c:pt idx="4960">
                  <c:v>0.46802121773758532</c:v>
                </c:pt>
                <c:pt idx="4961">
                  <c:v>0.6547411584930084</c:v>
                </c:pt>
                <c:pt idx="4962">
                  <c:v>0.83388719900735231</c:v>
                </c:pt>
                <c:pt idx="4963">
                  <c:v>0.8417421044132003</c:v>
                </c:pt>
                <c:pt idx="4964">
                  <c:v>0.70163145028491114</c:v>
                </c:pt>
                <c:pt idx="4965">
                  <c:v>0.56895753343527278</c:v>
                </c:pt>
                <c:pt idx="4966">
                  <c:v>0.41363741512780133</c:v>
                </c:pt>
                <c:pt idx="4967">
                  <c:v>0.36723399221645187</c:v>
                </c:pt>
                <c:pt idx="4968">
                  <c:v>0.28093535005282955</c:v>
                </c:pt>
                <c:pt idx="4969">
                  <c:v>0.28737342169285152</c:v>
                </c:pt>
                <c:pt idx="4970">
                  <c:v>0.26231541826693971</c:v>
                </c:pt>
                <c:pt idx="4971">
                  <c:v>0.24352134915483509</c:v>
                </c:pt>
                <c:pt idx="4972">
                  <c:v>0.24355331408868824</c:v>
                </c:pt>
                <c:pt idx="4973">
                  <c:v>0.30037790179687313</c:v>
                </c:pt>
                <c:pt idx="4974">
                  <c:v>0.4394301349437707</c:v>
                </c:pt>
                <c:pt idx="4975">
                  <c:v>0.59274755472762863</c:v>
                </c:pt>
                <c:pt idx="4976">
                  <c:v>0.82631616129766061</c:v>
                </c:pt>
                <c:pt idx="4977">
                  <c:v>0.81949940060919158</c:v>
                </c:pt>
                <c:pt idx="4978">
                  <c:v>0.7593114577900929</c:v>
                </c:pt>
                <c:pt idx="4979">
                  <c:v>0.79926142295519875</c:v>
                </c:pt>
                <c:pt idx="4980">
                  <c:v>0.80584846549963329</c:v>
                </c:pt>
                <c:pt idx="4981">
                  <c:v>0.68570539908114014</c:v>
                </c:pt>
                <c:pt idx="4982">
                  <c:v>0.59230612853288778</c:v>
                </c:pt>
                <c:pt idx="4983">
                  <c:v>0.51231578991961491</c:v>
                </c:pt>
                <c:pt idx="4984">
                  <c:v>0.59230612853288778</c:v>
                </c:pt>
                <c:pt idx="4985">
                  <c:v>0.69904658443988987</c:v>
                </c:pt>
                <c:pt idx="4986">
                  <c:v>0.88595962679198559</c:v>
                </c:pt>
                <c:pt idx="4987">
                  <c:v>0.74591671923992375</c:v>
                </c:pt>
                <c:pt idx="4988">
                  <c:v>0.51251879110401077</c:v>
                </c:pt>
                <c:pt idx="4989">
                  <c:v>0.50567495563947962</c:v>
                </c:pt>
                <c:pt idx="4990">
                  <c:v>0.45250128817474722</c:v>
                </c:pt>
                <c:pt idx="4991">
                  <c:v>0.35956705970520308</c:v>
                </c:pt>
                <c:pt idx="4992">
                  <c:v>0.30133756544531531</c:v>
                </c:pt>
                <c:pt idx="4993">
                  <c:v>0.28001862437523484</c:v>
                </c:pt>
                <c:pt idx="4994">
                  <c:v>0.26622384706333607</c:v>
                </c:pt>
                <c:pt idx="4995">
                  <c:v>0.2440350542671694</c:v>
                </c:pt>
                <c:pt idx="4996">
                  <c:v>0.2440723864473785</c:v>
                </c:pt>
                <c:pt idx="4997">
                  <c:v>0.26627370281837581</c:v>
                </c:pt>
                <c:pt idx="4998">
                  <c:v>0.36694571145106841</c:v>
                </c:pt>
                <c:pt idx="4999">
                  <c:v>0.52130437702798005</c:v>
                </c:pt>
                <c:pt idx="5000">
                  <c:v>0.69808918696213118</c:v>
                </c:pt>
                <c:pt idx="5001">
                  <c:v>0.85277406184534399</c:v>
                </c:pt>
                <c:pt idx="5002">
                  <c:v>0.91895292504694559</c:v>
                </c:pt>
                <c:pt idx="5003">
                  <c:v>0.95566536721014661</c:v>
                </c:pt>
                <c:pt idx="5004">
                  <c:v>0.85236185732520664</c:v>
                </c:pt>
                <c:pt idx="5005">
                  <c:v>0.76387349792050152</c:v>
                </c:pt>
                <c:pt idx="5006">
                  <c:v>0.64599707927419281</c:v>
                </c:pt>
                <c:pt idx="5007">
                  <c:v>0.59444837546175577</c:v>
                </c:pt>
                <c:pt idx="5008">
                  <c:v>0.43262518219728485</c:v>
                </c:pt>
                <c:pt idx="5009">
                  <c:v>0.62398480924706468</c:v>
                </c:pt>
                <c:pt idx="5010">
                  <c:v>0.74933183846013729</c:v>
                </c:pt>
                <c:pt idx="5011">
                  <c:v>0.79367507367579393</c:v>
                </c:pt>
                <c:pt idx="5012">
                  <c:v>0.51372642153409631</c:v>
                </c:pt>
                <c:pt idx="5013">
                  <c:v>0.49150280127268653</c:v>
                </c:pt>
                <c:pt idx="5014">
                  <c:v>0.46950162355469638</c:v>
                </c:pt>
                <c:pt idx="5015">
                  <c:v>0.35946221949304913</c:v>
                </c:pt>
                <c:pt idx="5016">
                  <c:v>0.28319579567366948</c:v>
                </c:pt>
                <c:pt idx="5017">
                  <c:v>0.25466542239974638</c:v>
                </c:pt>
                <c:pt idx="5018">
                  <c:v>0.24600471440765853</c:v>
                </c:pt>
                <c:pt idx="5019">
                  <c:v>0.24604216586000888</c:v>
                </c:pt>
                <c:pt idx="5020">
                  <c:v>0.24426668076546357</c:v>
                </c:pt>
                <c:pt idx="5021">
                  <c:v>0.5151229790359122</c:v>
                </c:pt>
                <c:pt idx="5022">
                  <c:v>0.99850481926900869</c:v>
                </c:pt>
                <c:pt idx="5023">
                  <c:v>0.8501931319809839</c:v>
                </c:pt>
                <c:pt idx="5024">
                  <c:v>0.74092327177463857</c:v>
                </c:pt>
                <c:pt idx="5025">
                  <c:v>0.61616890583140194</c:v>
                </c:pt>
                <c:pt idx="5026">
                  <c:v>0.5693615081776644</c:v>
                </c:pt>
                <c:pt idx="5027">
                  <c:v>0.54593312001755778</c:v>
                </c:pt>
                <c:pt idx="5028">
                  <c:v>0.70937698313724029</c:v>
                </c:pt>
                <c:pt idx="5029">
                  <c:v>0.65482739225112718</c:v>
                </c:pt>
                <c:pt idx="5030">
                  <c:v>0.46807107349262622</c:v>
                </c:pt>
                <c:pt idx="5031">
                  <c:v>0.43699316655389092</c:v>
                </c:pt>
                <c:pt idx="5032">
                  <c:v>0.46807107349262622</c:v>
                </c:pt>
                <c:pt idx="5033">
                  <c:v>0.65482739225112718</c:v>
                </c:pt>
                <c:pt idx="5034">
                  <c:v>0.83402960994399544</c:v>
                </c:pt>
                <c:pt idx="5035">
                  <c:v>0.84192435224502105</c:v>
                </c:pt>
                <c:pt idx="5036">
                  <c:v>0.70178912805563465</c:v>
                </c:pt>
                <c:pt idx="5037">
                  <c:v>0.56922506084808233</c:v>
                </c:pt>
                <c:pt idx="5038">
                  <c:v>0.41381942441533837</c:v>
                </c:pt>
                <c:pt idx="5039">
                  <c:v>0.36739536742355383</c:v>
                </c:pt>
                <c:pt idx="5040">
                  <c:v>0.28321965010191807</c:v>
                </c:pt>
                <c:pt idx="5041">
                  <c:v>0.25472708609676897</c:v>
                </c:pt>
                <c:pt idx="5042">
                  <c:v>0.24619662328291861</c:v>
                </c:pt>
                <c:pt idx="5043">
                  <c:v>0.24628154504748384</c:v>
                </c:pt>
                <c:pt idx="5044">
                  <c:v>0.24443175340894394</c:v>
                </c:pt>
                <c:pt idx="5045">
                  <c:v>0.51535019246498148</c:v>
                </c:pt>
                <c:pt idx="5046">
                  <c:v>0.99877628266247809</c:v>
                </c:pt>
                <c:pt idx="5047">
                  <c:v>0.85041784069508597</c:v>
                </c:pt>
                <c:pt idx="5048">
                  <c:v>0.74109192258235634</c:v>
                </c:pt>
                <c:pt idx="5049">
                  <c:v>0.61627505803710836</c:v>
                </c:pt>
                <c:pt idx="5050">
                  <c:v>0.56944153978443857</c:v>
                </c:pt>
                <c:pt idx="5051">
                  <c:v>0.5460003895052189</c:v>
                </c:pt>
                <c:pt idx="5052">
                  <c:v>0.70945128968123605</c:v>
                </c:pt>
                <c:pt idx="5053">
                  <c:v>0.65486555933632495</c:v>
                </c:pt>
                <c:pt idx="5054">
                  <c:v>0.4680828814346093</c:v>
                </c:pt>
                <c:pt idx="5055">
                  <c:v>0.43700354323017909</c:v>
                </c:pt>
                <c:pt idx="5056">
                  <c:v>0.46809015703522505</c:v>
                </c:pt>
                <c:pt idx="5057">
                  <c:v>0.6548759360126144</c:v>
                </c:pt>
                <c:pt idx="5058">
                  <c:v>0.83413301889045433</c:v>
                </c:pt>
                <c:pt idx="5059">
                  <c:v>0.84205590941681097</c:v>
                </c:pt>
                <c:pt idx="5060">
                  <c:v>0.70187321491521104</c:v>
                </c:pt>
                <c:pt idx="5061">
                  <c:v>0.56929066052576593</c:v>
                </c:pt>
                <c:pt idx="5062">
                  <c:v>0.41384769191281179</c:v>
                </c:pt>
                <c:pt idx="5063">
                  <c:v>0.36739989976492227</c:v>
                </c:pt>
                <c:pt idx="5064">
                  <c:v>0.28320080510360168</c:v>
                </c:pt>
                <c:pt idx="5065">
                  <c:v>0.25467854233528309</c:v>
                </c:pt>
                <c:pt idx="5066">
                  <c:v>0.24603500953153418</c:v>
                </c:pt>
                <c:pt idx="5067">
                  <c:v>0.24607508497099187</c:v>
                </c:pt>
                <c:pt idx="5068">
                  <c:v>0.244285048675215</c:v>
                </c:pt>
                <c:pt idx="5069">
                  <c:v>0.51513228226292918</c:v>
                </c:pt>
                <c:pt idx="5070">
                  <c:v>0.99844100867344354</c:v>
                </c:pt>
                <c:pt idx="5071">
                  <c:v>0.8500868605031362</c:v>
                </c:pt>
                <c:pt idx="5072">
                  <c:v>0.74082200972672196</c:v>
                </c:pt>
                <c:pt idx="5073">
                  <c:v>0.61606955213774639</c:v>
                </c:pt>
                <c:pt idx="5074">
                  <c:v>0.56926430138255013</c:v>
                </c:pt>
                <c:pt idx="5075">
                  <c:v>0.54583257360248982</c:v>
                </c:pt>
                <c:pt idx="5076">
                  <c:v>0.7092076166966752</c:v>
                </c:pt>
                <c:pt idx="5077">
                  <c:v>0.65465373201347843</c:v>
                </c:pt>
                <c:pt idx="5078">
                  <c:v>0.46799032625300452</c:v>
                </c:pt>
                <c:pt idx="5079">
                  <c:v>0.43693579665395299</c:v>
                </c:pt>
                <c:pt idx="5080">
                  <c:v>0.4680091712513198</c:v>
                </c:pt>
                <c:pt idx="5081">
                  <c:v>0.65475010390360167</c:v>
                </c:pt>
                <c:pt idx="5082">
                  <c:v>0.83395208305218849</c:v>
                </c:pt>
                <c:pt idx="5083">
                  <c:v>0.8418588718394785</c:v>
                </c:pt>
                <c:pt idx="5084">
                  <c:v>0.70169418743120615</c:v>
                </c:pt>
                <c:pt idx="5085">
                  <c:v>0.56905474023038716</c:v>
                </c:pt>
                <c:pt idx="5086">
                  <c:v>0.41367605930156293</c:v>
                </c:pt>
                <c:pt idx="5087">
                  <c:v>0.36723947873495022</c:v>
                </c:pt>
                <c:pt idx="5088">
                  <c:v>0.28307878970310985</c:v>
                </c:pt>
                <c:pt idx="5089">
                  <c:v>0.25453982883501725</c:v>
                </c:pt>
                <c:pt idx="5090">
                  <c:v>0.24568327598700818</c:v>
                </c:pt>
                <c:pt idx="5091">
                  <c:v>0.24569472611256762</c:v>
                </c:pt>
                <c:pt idx="5092">
                  <c:v>0.24405533053118061</c:v>
                </c:pt>
                <c:pt idx="5093">
                  <c:v>0.51485354326884392</c:v>
                </c:pt>
                <c:pt idx="5094">
                  <c:v>0.9981212400627707</c:v>
                </c:pt>
                <c:pt idx="5095">
                  <c:v>0.84990127305136198</c:v>
                </c:pt>
                <c:pt idx="5096">
                  <c:v>0.74064226660986854</c:v>
                </c:pt>
                <c:pt idx="5097">
                  <c:v>0.61600776916858369</c:v>
                </c:pt>
                <c:pt idx="5098">
                  <c:v>0.56923973132145522</c:v>
                </c:pt>
                <c:pt idx="5099">
                  <c:v>0.54584139974094181</c:v>
                </c:pt>
                <c:pt idx="5100">
                  <c:v>0.70935611051252401</c:v>
                </c:pt>
                <c:pt idx="5101">
                  <c:v>0.65492328705268787</c:v>
                </c:pt>
                <c:pt idx="5102">
                  <c:v>0.46811389219133248</c:v>
                </c:pt>
                <c:pt idx="5103">
                  <c:v>0.43703216854407623</c:v>
                </c:pt>
                <c:pt idx="5104">
                  <c:v>0.46810792858426908</c:v>
                </c:pt>
                <c:pt idx="5105">
                  <c:v>0.6548851199674901</c:v>
                </c:pt>
                <c:pt idx="5106">
                  <c:v>0.8340687312063243</c:v>
                </c:pt>
                <c:pt idx="5107">
                  <c:v>0.84192435224502105</c:v>
                </c:pt>
                <c:pt idx="5108">
                  <c:v>0.70175704384964011</c:v>
                </c:pt>
                <c:pt idx="5109">
                  <c:v>0.56915325901905278</c:v>
                </c:pt>
                <c:pt idx="5110">
                  <c:v>0.41377231191954733</c:v>
                </c:pt>
                <c:pt idx="5111">
                  <c:v>0.36729613300204078</c:v>
                </c:pt>
                <c:pt idx="5112">
                  <c:v>0.28311886514256762</c:v>
                </c:pt>
                <c:pt idx="5113">
                  <c:v>0.25458109699588749</c:v>
                </c:pt>
                <c:pt idx="5114">
                  <c:v>0.24578561148419489</c:v>
                </c:pt>
                <c:pt idx="5115">
                  <c:v>0.24581006227314961</c:v>
                </c:pt>
                <c:pt idx="5116">
                  <c:v>0.24412522400594922</c:v>
                </c:pt>
                <c:pt idx="5117">
                  <c:v>0.51494347446334243</c:v>
                </c:pt>
                <c:pt idx="5118">
                  <c:v>0.9982659171700986</c:v>
                </c:pt>
                <c:pt idx="5119">
                  <c:v>0.85000742525706829</c:v>
                </c:pt>
                <c:pt idx="5120">
                  <c:v>0.74076583254819639</c:v>
                </c:pt>
                <c:pt idx="5121">
                  <c:v>0.61600776916858369</c:v>
                </c:pt>
                <c:pt idx="5122">
                  <c:v>0.56920788565974323</c:v>
                </c:pt>
                <c:pt idx="5123">
                  <c:v>0.54579488360585693</c:v>
                </c:pt>
                <c:pt idx="5124">
                  <c:v>0.70915406350525689</c:v>
                </c:pt>
                <c:pt idx="5125">
                  <c:v>0.65459624284139917</c:v>
                </c:pt>
                <c:pt idx="5126">
                  <c:v>0.4679222218603547</c:v>
                </c:pt>
                <c:pt idx="5127">
                  <c:v>0.43684598473159691</c:v>
                </c:pt>
                <c:pt idx="5128">
                  <c:v>0.46791017537408919</c:v>
                </c:pt>
                <c:pt idx="5129">
                  <c:v>0.65458658179795726</c:v>
                </c:pt>
                <c:pt idx="5130">
                  <c:v>0.83373178740731246</c:v>
                </c:pt>
                <c:pt idx="5131">
                  <c:v>0.84162402499336963</c:v>
                </c:pt>
                <c:pt idx="5132">
                  <c:v>0.70152649080061713</c:v>
                </c:pt>
                <c:pt idx="5133">
                  <c:v>0.56883575657906471</c:v>
                </c:pt>
                <c:pt idx="5134">
                  <c:v>0.4135507042811164</c:v>
                </c:pt>
                <c:pt idx="5135">
                  <c:v>0.367144657382662</c:v>
                </c:pt>
                <c:pt idx="5136">
                  <c:v>0.28086044714812886</c:v>
                </c:pt>
                <c:pt idx="5137">
                  <c:v>0.28729112391539363</c:v>
                </c:pt>
                <c:pt idx="5138">
                  <c:v>0.26222417507888884</c:v>
                </c:pt>
                <c:pt idx="5139">
                  <c:v>0.2433407711329931</c:v>
                </c:pt>
                <c:pt idx="5140">
                  <c:v>0.24335770777704951</c:v>
                </c:pt>
                <c:pt idx="5141">
                  <c:v>0.30026996050904808</c:v>
                </c:pt>
                <c:pt idx="5142">
                  <c:v>0.43933972666070842</c:v>
                </c:pt>
                <c:pt idx="5143">
                  <c:v>0.59262005280864094</c:v>
                </c:pt>
                <c:pt idx="5144">
                  <c:v>0.82613665672509085</c:v>
                </c:pt>
                <c:pt idx="5145">
                  <c:v>0.8193470900848252</c:v>
                </c:pt>
                <c:pt idx="5146">
                  <c:v>0.75917286356196834</c:v>
                </c:pt>
                <c:pt idx="5147">
                  <c:v>0.79913797628901084</c:v>
                </c:pt>
                <c:pt idx="5148">
                  <c:v>0.80574899253383658</c:v>
                </c:pt>
                <c:pt idx="5149">
                  <c:v>0.68563395506853431</c:v>
                </c:pt>
                <c:pt idx="5150">
                  <c:v>0.59225496078429452</c:v>
                </c:pt>
                <c:pt idx="5151">
                  <c:v>0.51228120099865326</c:v>
                </c:pt>
                <c:pt idx="5152">
                  <c:v>0.59226390619488889</c:v>
                </c:pt>
                <c:pt idx="5153">
                  <c:v>0.69901521586674287</c:v>
                </c:pt>
                <c:pt idx="5154">
                  <c:v>0.88591835863111668</c:v>
                </c:pt>
                <c:pt idx="5155">
                  <c:v>0.74588284595180943</c:v>
                </c:pt>
                <c:pt idx="5156">
                  <c:v>0.51247036661466594</c:v>
                </c:pt>
                <c:pt idx="5157">
                  <c:v>0.50556987688304311</c:v>
                </c:pt>
                <c:pt idx="5158">
                  <c:v>0.45239167707694478</c:v>
                </c:pt>
                <c:pt idx="5159">
                  <c:v>0.35947366961860971</c:v>
                </c:pt>
                <c:pt idx="5160">
                  <c:v>0.30125502912357516</c:v>
                </c:pt>
                <c:pt idx="5161">
                  <c:v>0.27993656514205939</c:v>
                </c:pt>
                <c:pt idx="5162">
                  <c:v>0.26613117260959029</c:v>
                </c:pt>
                <c:pt idx="5163">
                  <c:v>0.24386533001018029</c:v>
                </c:pt>
                <c:pt idx="5164">
                  <c:v>0.243898487665446</c:v>
                </c:pt>
                <c:pt idx="5165">
                  <c:v>0.26617196368189544</c:v>
                </c:pt>
                <c:pt idx="5166">
                  <c:v>0.36688452484261069</c:v>
                </c:pt>
                <c:pt idx="5167">
                  <c:v>0.52121158330209294</c:v>
                </c:pt>
                <c:pt idx="5168">
                  <c:v>0.69797528206724524</c:v>
                </c:pt>
                <c:pt idx="5169">
                  <c:v>0.85266755182321397</c:v>
                </c:pt>
                <c:pt idx="5170">
                  <c:v>0.91886597565597927</c:v>
                </c:pt>
                <c:pt idx="5171">
                  <c:v>0.9555746011106605</c:v>
                </c:pt>
                <c:pt idx="5172">
                  <c:v>0.85226858651075565</c:v>
                </c:pt>
                <c:pt idx="5173">
                  <c:v>0.76378082346675558</c:v>
                </c:pt>
                <c:pt idx="5174">
                  <c:v>0.64589211978989769</c:v>
                </c:pt>
                <c:pt idx="5175">
                  <c:v>0.59434603996457036</c:v>
                </c:pt>
                <c:pt idx="5176">
                  <c:v>0.43254777457761806</c:v>
                </c:pt>
                <c:pt idx="5177">
                  <c:v>0.62384848118962499</c:v>
                </c:pt>
                <c:pt idx="5178">
                  <c:v>0.74914959062831887</c:v>
                </c:pt>
                <c:pt idx="5179">
                  <c:v>0.79346873287144326</c:v>
                </c:pt>
                <c:pt idx="5180">
                  <c:v>0.51360726866499562</c:v>
                </c:pt>
                <c:pt idx="5181">
                  <c:v>0.49129228594339358</c:v>
                </c:pt>
                <c:pt idx="5182">
                  <c:v>0.46929230094681351</c:v>
                </c:pt>
                <c:pt idx="5183">
                  <c:v>0.35931157877865905</c:v>
                </c:pt>
                <c:pt idx="5184">
                  <c:v>0.28306960574823409</c:v>
                </c:pt>
                <c:pt idx="5185">
                  <c:v>0.25451430459679131</c:v>
                </c:pt>
                <c:pt idx="5186">
                  <c:v>0.24560682254447144</c:v>
                </c:pt>
                <c:pt idx="5187">
                  <c:v>0.24561791485360704</c:v>
                </c:pt>
                <c:pt idx="5188">
                  <c:v>0.24401155765534438</c:v>
                </c:pt>
                <c:pt idx="5189">
                  <c:v>0.51481406419009246</c:v>
                </c:pt>
                <c:pt idx="5190">
                  <c:v>0.99816966455211653</c:v>
                </c:pt>
                <c:pt idx="5191">
                  <c:v>0.8499810661138536</c:v>
                </c:pt>
                <c:pt idx="5192">
                  <c:v>0.74077764049018069</c:v>
                </c:pt>
                <c:pt idx="5193">
                  <c:v>0.61606955213774639</c:v>
                </c:pt>
                <c:pt idx="5194">
                  <c:v>0.56928934853221114</c:v>
                </c:pt>
                <c:pt idx="5195">
                  <c:v>0.54589411802737009</c:v>
                </c:pt>
                <c:pt idx="5196">
                  <c:v>0.70934406402625849</c:v>
                </c:pt>
                <c:pt idx="5197">
                  <c:v>0.65484659506586851</c:v>
                </c:pt>
                <c:pt idx="5198">
                  <c:v>0.46805890773421943</c:v>
                </c:pt>
                <c:pt idx="5199">
                  <c:v>0.43697527573270328</c:v>
                </c:pt>
                <c:pt idx="5200">
                  <c:v>0.46805163213360357</c:v>
                </c:pt>
                <c:pt idx="5201">
                  <c:v>0.6548073545313996</c:v>
                </c:pt>
                <c:pt idx="5202">
                  <c:v>0.83399036940952631</c:v>
                </c:pt>
                <c:pt idx="5203">
                  <c:v>0.84187211104715531</c:v>
                </c:pt>
                <c:pt idx="5204">
                  <c:v>0.70169418743120615</c:v>
                </c:pt>
                <c:pt idx="5205">
                  <c:v>0.56903374833352827</c:v>
                </c:pt>
                <c:pt idx="5206">
                  <c:v>0.41367200404876181</c:v>
                </c:pt>
                <c:pt idx="5207">
                  <c:v>0.36724890123410847</c:v>
                </c:pt>
                <c:pt idx="5208">
                  <c:v>0.28309059764509287</c:v>
                </c:pt>
                <c:pt idx="5209">
                  <c:v>0.25455139823271783</c:v>
                </c:pt>
                <c:pt idx="5210">
                  <c:v>0.24571691073083884</c:v>
                </c:pt>
                <c:pt idx="5211">
                  <c:v>0.24575770180314388</c:v>
                </c:pt>
                <c:pt idx="5212">
                  <c:v>0.24410542483050285</c:v>
                </c:pt>
                <c:pt idx="5213">
                  <c:v>0.51493429050846673</c:v>
                </c:pt>
                <c:pt idx="5214">
                  <c:v>0.9982818996370264</c:v>
                </c:pt>
                <c:pt idx="5215">
                  <c:v>0.85003390367242315</c:v>
                </c:pt>
                <c:pt idx="5216">
                  <c:v>0.7407997058363095</c:v>
                </c:pt>
                <c:pt idx="5217">
                  <c:v>0.61605273476583244</c:v>
                </c:pt>
                <c:pt idx="5218">
                  <c:v>0.56925607160480429</c:v>
                </c:pt>
                <c:pt idx="5219">
                  <c:v>0.54583257360248982</c:v>
                </c:pt>
                <c:pt idx="5220">
                  <c:v>0.7092076166966752</c:v>
                </c:pt>
                <c:pt idx="5221">
                  <c:v>0.65466398941762527</c:v>
                </c:pt>
                <c:pt idx="5222">
                  <c:v>0.46796575619190728</c:v>
                </c:pt>
                <c:pt idx="5223">
                  <c:v>0.43690240045440493</c:v>
                </c:pt>
                <c:pt idx="5224">
                  <c:v>0.46799032625300452</c:v>
                </c:pt>
                <c:pt idx="5225">
                  <c:v>0.65473090108886145</c:v>
                </c:pt>
                <c:pt idx="5226">
                  <c:v>0.83391355815056589</c:v>
                </c:pt>
                <c:pt idx="5227">
                  <c:v>0.84180758481874396</c:v>
                </c:pt>
                <c:pt idx="5228">
                  <c:v>0.70166281885805926</c:v>
                </c:pt>
                <c:pt idx="5229">
                  <c:v>0.56898556238846609</c:v>
                </c:pt>
                <c:pt idx="5230">
                  <c:v>0.41364719544338324</c:v>
                </c:pt>
                <c:pt idx="5231">
                  <c:v>0.36721395449672423</c:v>
                </c:pt>
                <c:pt idx="5232">
                  <c:v>0.28305779780625118</c:v>
                </c:pt>
                <c:pt idx="5233">
                  <c:v>0.25450643263546924</c:v>
                </c:pt>
                <c:pt idx="5234">
                  <c:v>0.24558416083763512</c:v>
                </c:pt>
                <c:pt idx="5235">
                  <c:v>0.24563330095982741</c:v>
                </c:pt>
                <c:pt idx="5236">
                  <c:v>0.24400344714973984</c:v>
                </c:pt>
                <c:pt idx="5237">
                  <c:v>0.51481096311442132</c:v>
                </c:pt>
                <c:pt idx="5238">
                  <c:v>0.99815403990161244</c:v>
                </c:pt>
                <c:pt idx="5239">
                  <c:v>0.84995458769849763</c:v>
                </c:pt>
                <c:pt idx="5240">
                  <c:v>0.7407997058363095</c:v>
                </c:pt>
                <c:pt idx="5241">
                  <c:v>0.61606955213774639</c:v>
                </c:pt>
                <c:pt idx="5242">
                  <c:v>0.56924855745990599</c:v>
                </c:pt>
                <c:pt idx="5243">
                  <c:v>0.54583257360248982</c:v>
                </c:pt>
                <c:pt idx="5244">
                  <c:v>0.70922813150497011</c:v>
                </c:pt>
                <c:pt idx="5245">
                  <c:v>0.65463464847087949</c:v>
                </c:pt>
                <c:pt idx="5246">
                  <c:v>0.4679159004368677</c:v>
                </c:pt>
                <c:pt idx="5247">
                  <c:v>0.43684073675738222</c:v>
                </c:pt>
                <c:pt idx="5248">
                  <c:v>0.46790337686203831</c:v>
                </c:pt>
                <c:pt idx="5249">
                  <c:v>0.65456761752750081</c:v>
                </c:pt>
                <c:pt idx="5250">
                  <c:v>0.83368121601942535</c:v>
                </c:pt>
                <c:pt idx="5251">
                  <c:v>0.84157094889051642</c:v>
                </c:pt>
                <c:pt idx="5252">
                  <c:v>0.70149452586676397</c:v>
                </c:pt>
                <c:pt idx="5253">
                  <c:v>0.56879818585457309</c:v>
                </c:pt>
                <c:pt idx="5254">
                  <c:v>0.41353209782708361</c:v>
                </c:pt>
                <c:pt idx="5255">
                  <c:v>0.36712855564359415</c:v>
                </c:pt>
                <c:pt idx="5256">
                  <c:v>0.28301211657615499</c:v>
                </c:pt>
                <c:pt idx="5257">
                  <c:v>0.25446862336669518</c:v>
                </c:pt>
                <c:pt idx="5258">
                  <c:v>0.24552333204560123</c:v>
                </c:pt>
                <c:pt idx="5259">
                  <c:v>0.2455713987185221</c:v>
                </c:pt>
                <c:pt idx="5260">
                  <c:v>0.24400237370046865</c:v>
                </c:pt>
                <c:pt idx="5261">
                  <c:v>0.51482074343000328</c:v>
                </c:pt>
                <c:pt idx="5262">
                  <c:v>0.99816966455211653</c:v>
                </c:pt>
                <c:pt idx="5263">
                  <c:v>0.84991451225903991</c:v>
                </c:pt>
                <c:pt idx="5264">
                  <c:v>0.740677213347254</c:v>
                </c:pt>
                <c:pt idx="5265">
                  <c:v>0.61592761828966713</c:v>
                </c:pt>
                <c:pt idx="5266">
                  <c:v>0.5691277347808279</c:v>
                </c:pt>
                <c:pt idx="5267">
                  <c:v>0.5457034018735234</c:v>
                </c:pt>
                <c:pt idx="5268">
                  <c:v>0.70903669971827377</c:v>
                </c:pt>
                <c:pt idx="5269">
                  <c:v>0.65449056772425662</c:v>
                </c:pt>
                <c:pt idx="5270">
                  <c:v>0.46785399819556239</c:v>
                </c:pt>
                <c:pt idx="5271">
                  <c:v>0.43679577116013235</c:v>
                </c:pt>
                <c:pt idx="5272">
                  <c:v>0.46786031961904961</c:v>
                </c:pt>
                <c:pt idx="5273">
                  <c:v>0.65452909262587933</c:v>
                </c:pt>
                <c:pt idx="5274">
                  <c:v>0.83365402197122074</c:v>
                </c:pt>
                <c:pt idx="5275">
                  <c:v>0.84157094889051642</c:v>
                </c:pt>
                <c:pt idx="5276">
                  <c:v>0.70150549890375957</c:v>
                </c:pt>
                <c:pt idx="5277">
                  <c:v>0.56879341496892333</c:v>
                </c:pt>
                <c:pt idx="5278">
                  <c:v>0.41353949269983953</c:v>
                </c:pt>
                <c:pt idx="5279">
                  <c:v>0.36714918972402921</c:v>
                </c:pt>
                <c:pt idx="5280">
                  <c:v>0.28301569474039223</c:v>
                </c:pt>
                <c:pt idx="5281">
                  <c:v>0.25446886191097756</c:v>
                </c:pt>
                <c:pt idx="5282">
                  <c:v>0.24548266024543722</c:v>
                </c:pt>
                <c:pt idx="5283">
                  <c:v>0.2455312040069233</c:v>
                </c:pt>
                <c:pt idx="5284">
                  <c:v>0.24396742696308454</c:v>
                </c:pt>
                <c:pt idx="5285">
                  <c:v>0.51480678858947659</c:v>
                </c:pt>
                <c:pt idx="5286">
                  <c:v>0.99818552774690061</c:v>
                </c:pt>
                <c:pt idx="5287">
                  <c:v>0.84992810928314044</c:v>
                </c:pt>
                <c:pt idx="5288">
                  <c:v>0.74069868233267655</c:v>
                </c:pt>
                <c:pt idx="5289">
                  <c:v>0.61596339993204008</c:v>
                </c:pt>
                <c:pt idx="5290">
                  <c:v>0.56916757167600185</c:v>
                </c:pt>
                <c:pt idx="5291">
                  <c:v>0.54574920237576086</c:v>
                </c:pt>
                <c:pt idx="5292">
                  <c:v>0.70908977582112698</c:v>
                </c:pt>
                <c:pt idx="5293">
                  <c:v>0.65453863439717874</c:v>
                </c:pt>
                <c:pt idx="5294">
                  <c:v>0.46788512822442807</c:v>
                </c:pt>
                <c:pt idx="5295">
                  <c:v>0.43682344229690195</c:v>
                </c:pt>
                <c:pt idx="5296">
                  <c:v>0.46789025692650155</c:v>
                </c:pt>
                <c:pt idx="5297">
                  <c:v>0.65456761752750081</c:v>
                </c:pt>
                <c:pt idx="5298">
                  <c:v>0.83370626316908525</c:v>
                </c:pt>
                <c:pt idx="5299">
                  <c:v>0.84161030869712794</c:v>
                </c:pt>
                <c:pt idx="5300">
                  <c:v>0.70151623339647029</c:v>
                </c:pt>
                <c:pt idx="5301">
                  <c:v>0.56879735094958439</c:v>
                </c:pt>
                <c:pt idx="5302">
                  <c:v>0.41352684985286892</c:v>
                </c:pt>
                <c:pt idx="5303">
                  <c:v>0.36712593165648677</c:v>
                </c:pt>
                <c:pt idx="5304">
                  <c:v>0.2808413636055298</c:v>
                </c:pt>
                <c:pt idx="5305">
                  <c:v>0.28726774657571014</c:v>
                </c:pt>
                <c:pt idx="5306">
                  <c:v>0.26219817375209786</c:v>
                </c:pt>
                <c:pt idx="5307">
                  <c:v>0.24327576781601559</c:v>
                </c:pt>
                <c:pt idx="5308">
                  <c:v>0.24328876847941097</c:v>
                </c:pt>
                <c:pt idx="5309">
                  <c:v>0.30023453668309874</c:v>
                </c:pt>
                <c:pt idx="5310">
                  <c:v>0.43931694568173096</c:v>
                </c:pt>
                <c:pt idx="5311">
                  <c:v>0.59256924287647017</c:v>
                </c:pt>
                <c:pt idx="5312">
                  <c:v>0.82603551394931662</c:v>
                </c:pt>
                <c:pt idx="5313">
                  <c:v>0.81919466028831645</c:v>
                </c:pt>
                <c:pt idx="5314">
                  <c:v>0.75898763392661772</c:v>
                </c:pt>
                <c:pt idx="5315">
                  <c:v>0.79889215640591005</c:v>
                </c:pt>
                <c:pt idx="5316">
                  <c:v>0.80545105072501133</c:v>
                </c:pt>
                <c:pt idx="5317">
                  <c:v>0.6853579593336977</c:v>
                </c:pt>
                <c:pt idx="5318">
                  <c:v>0.59200973726189976</c:v>
                </c:pt>
                <c:pt idx="5319">
                  <c:v>0.51207116275792519</c:v>
                </c:pt>
                <c:pt idx="5320">
                  <c:v>0.59201784776750421</c:v>
                </c:pt>
                <c:pt idx="5321">
                  <c:v>0.69872311839283852</c:v>
                </c:pt>
                <c:pt idx="5322">
                  <c:v>0.8855568447710086</c:v>
                </c:pt>
                <c:pt idx="5323">
                  <c:v>0.74558895939578751</c:v>
                </c:pt>
                <c:pt idx="5324">
                  <c:v>0.51230231216765321</c:v>
                </c:pt>
                <c:pt idx="5325">
                  <c:v>0.50527336633991393</c:v>
                </c:pt>
                <c:pt idx="5326">
                  <c:v>0.45211591988638944</c:v>
                </c:pt>
                <c:pt idx="5327">
                  <c:v>0.35927007207350647</c:v>
                </c:pt>
                <c:pt idx="5328">
                  <c:v>0.30108077252521892</c:v>
                </c:pt>
                <c:pt idx="5329">
                  <c:v>0.27976004237301955</c:v>
                </c:pt>
                <c:pt idx="5330">
                  <c:v>0.26594367680355591</c:v>
                </c:pt>
                <c:pt idx="5331">
                  <c:v>0.24352635858476729</c:v>
                </c:pt>
                <c:pt idx="5332">
                  <c:v>0.24353828579889161</c:v>
                </c:pt>
                <c:pt idx="5333">
                  <c:v>0.26596693487109835</c:v>
                </c:pt>
                <c:pt idx="5334">
                  <c:v>0.3667496280508647</c:v>
                </c:pt>
                <c:pt idx="5335">
                  <c:v>0.52098186515805744</c:v>
                </c:pt>
                <c:pt idx="5336">
                  <c:v>0.69764132007176327</c:v>
                </c:pt>
                <c:pt idx="5337">
                  <c:v>0.85221586822432616</c:v>
                </c:pt>
                <c:pt idx="5338">
                  <c:v>0.91835835342284844</c:v>
                </c:pt>
                <c:pt idx="5339">
                  <c:v>0.95502678416593079</c:v>
                </c:pt>
                <c:pt idx="5340">
                  <c:v>0.85179125940150058</c:v>
                </c:pt>
                <c:pt idx="5341">
                  <c:v>0.76334977394830295</c:v>
                </c:pt>
                <c:pt idx="5342">
                  <c:v>0.64554229459963275</c:v>
                </c:pt>
                <c:pt idx="5343">
                  <c:v>0.5940304458788398</c:v>
                </c:pt>
                <c:pt idx="5344">
                  <c:v>0.43234763592461206</c:v>
                </c:pt>
                <c:pt idx="5345">
                  <c:v>0.6235309787496357</c:v>
                </c:pt>
                <c:pt idx="5346">
                  <c:v>0.74875229512583796</c:v>
                </c:pt>
                <c:pt idx="5347">
                  <c:v>0.79305354654777482</c:v>
                </c:pt>
                <c:pt idx="5348">
                  <c:v>0.51339007409579063</c:v>
                </c:pt>
                <c:pt idx="5349">
                  <c:v>0.49095736977078164</c:v>
                </c:pt>
                <c:pt idx="5350">
                  <c:v>0.46900568999140735</c:v>
                </c:pt>
                <c:pt idx="5351">
                  <c:v>0.35913004657968706</c:v>
                </c:pt>
                <c:pt idx="5352">
                  <c:v>0.28294759034774253</c:v>
                </c:pt>
                <c:pt idx="5353">
                  <c:v>0.25439372046199438</c:v>
                </c:pt>
                <c:pt idx="5354">
                  <c:v>0.24529480662297939</c:v>
                </c:pt>
                <c:pt idx="5355">
                  <c:v>0.24534728636512626</c:v>
                </c:pt>
                <c:pt idx="5356">
                  <c:v>0.2438653300101804</c:v>
                </c:pt>
                <c:pt idx="5357">
                  <c:v>0.51469383787172052</c:v>
                </c:pt>
                <c:pt idx="5358">
                  <c:v>0.99808963294534236</c:v>
                </c:pt>
                <c:pt idx="5359">
                  <c:v>0.84986167470046914</c:v>
                </c:pt>
                <c:pt idx="5360">
                  <c:v>0.74063153211715793</c:v>
                </c:pt>
                <c:pt idx="5361">
                  <c:v>0.61590006642504114</c:v>
                </c:pt>
                <c:pt idx="5362">
                  <c:v>0.56911211013032381</c:v>
                </c:pt>
                <c:pt idx="5363">
                  <c:v>0.545695410640059</c:v>
                </c:pt>
                <c:pt idx="5364">
                  <c:v>0.70902668085841047</c:v>
                </c:pt>
                <c:pt idx="5365">
                  <c:v>0.65450046731198097</c:v>
                </c:pt>
                <c:pt idx="5366">
                  <c:v>0.46785399819556239</c:v>
                </c:pt>
                <c:pt idx="5367">
                  <c:v>0.43679577116013235</c:v>
                </c:pt>
                <c:pt idx="5368">
                  <c:v>0.46786652177039423</c:v>
                </c:pt>
                <c:pt idx="5369">
                  <c:v>0.65454817616847816</c:v>
                </c:pt>
                <c:pt idx="5370">
                  <c:v>0.83368121601942535</c:v>
                </c:pt>
                <c:pt idx="5371">
                  <c:v>0.84158454591461807</c:v>
                </c:pt>
                <c:pt idx="5372">
                  <c:v>0.70150549890375957</c:v>
                </c:pt>
                <c:pt idx="5373">
                  <c:v>0.56875739478226672</c:v>
                </c:pt>
                <c:pt idx="5374">
                  <c:v>0.41351706953728695</c:v>
                </c:pt>
                <c:pt idx="5375">
                  <c:v>0.36712259203653197</c:v>
                </c:pt>
                <c:pt idx="5376">
                  <c:v>0.28299398721068597</c:v>
                </c:pt>
                <c:pt idx="5377">
                  <c:v>0.25443761260997183</c:v>
                </c:pt>
                <c:pt idx="5378">
                  <c:v>0.24539404104449369</c:v>
                </c:pt>
                <c:pt idx="5379">
                  <c:v>0.24543471284465748</c:v>
                </c:pt>
                <c:pt idx="5380">
                  <c:v>0.24390957997458149</c:v>
                </c:pt>
                <c:pt idx="5381">
                  <c:v>0.51474059255108784</c:v>
                </c:pt>
                <c:pt idx="5382">
                  <c:v>0.99815403990161244</c:v>
                </c:pt>
                <c:pt idx="5383">
                  <c:v>0.84994170630724208</c:v>
                </c:pt>
                <c:pt idx="5384">
                  <c:v>0.74073255562078966</c:v>
                </c:pt>
                <c:pt idx="5385">
                  <c:v>0.61601743021202438</c:v>
                </c:pt>
                <c:pt idx="5386">
                  <c:v>0.56923973132145522</c:v>
                </c:pt>
                <c:pt idx="5387">
                  <c:v>0.54584139974094181</c:v>
                </c:pt>
                <c:pt idx="5388">
                  <c:v>0.70924983903467631</c:v>
                </c:pt>
                <c:pt idx="5389">
                  <c:v>0.65471169827412257</c:v>
                </c:pt>
                <c:pt idx="5390">
                  <c:v>0.46800296909997519</c:v>
                </c:pt>
                <c:pt idx="5391">
                  <c:v>0.43693579665395299</c:v>
                </c:pt>
                <c:pt idx="5392">
                  <c:v>0.4680091712513198</c:v>
                </c:pt>
                <c:pt idx="5393">
                  <c:v>0.65476906817405933</c:v>
                </c:pt>
                <c:pt idx="5394">
                  <c:v>0.83392596245325623</c:v>
                </c:pt>
                <c:pt idx="5395">
                  <c:v>0.84179434561106603</c:v>
                </c:pt>
                <c:pt idx="5396">
                  <c:v>0.70167259917364122</c:v>
                </c:pt>
                <c:pt idx="5397">
                  <c:v>0.56898067223067506</c:v>
                </c:pt>
                <c:pt idx="5398">
                  <c:v>0.41365411322757539</c:v>
                </c:pt>
                <c:pt idx="5399">
                  <c:v>0.36724055218422147</c:v>
                </c:pt>
                <c:pt idx="5400">
                  <c:v>0.28308606530372565</c:v>
                </c:pt>
                <c:pt idx="5401">
                  <c:v>0.25454698516349183</c:v>
                </c:pt>
                <c:pt idx="5402">
                  <c:v>0.24568601924625688</c:v>
                </c:pt>
                <c:pt idx="5403">
                  <c:v>0.24572931503352802</c:v>
                </c:pt>
                <c:pt idx="5404">
                  <c:v>0.24408419438936144</c:v>
                </c:pt>
                <c:pt idx="5405">
                  <c:v>0.5149427588304949</c:v>
                </c:pt>
                <c:pt idx="5406">
                  <c:v>0.99837695953359717</c:v>
                </c:pt>
                <c:pt idx="5407">
                  <c:v>0.85012729375901763</c:v>
                </c:pt>
                <c:pt idx="5408">
                  <c:v>0.74094593348147353</c:v>
                </c:pt>
                <c:pt idx="5409">
                  <c:v>0.61623951493901796</c:v>
                </c:pt>
                <c:pt idx="5410">
                  <c:v>0.56948221158460255</c:v>
                </c:pt>
                <c:pt idx="5411">
                  <c:v>0.54611512930509476</c:v>
                </c:pt>
                <c:pt idx="5412">
                  <c:v>0.70961051798979446</c:v>
                </c:pt>
                <c:pt idx="5413">
                  <c:v>0.65499079508463154</c:v>
                </c:pt>
                <c:pt idx="5414">
                  <c:v>0.46816386721851333</c:v>
                </c:pt>
                <c:pt idx="5415">
                  <c:v>0.43706544547148307</c:v>
                </c:pt>
                <c:pt idx="5416">
                  <c:v>0.46815086655511662</c:v>
                </c:pt>
                <c:pt idx="5417">
                  <c:v>0.65494237059528559</c:v>
                </c:pt>
                <c:pt idx="5418">
                  <c:v>0.83415913948938536</c:v>
                </c:pt>
                <c:pt idx="5419">
                  <c:v>0.84202978881787882</c:v>
                </c:pt>
                <c:pt idx="5420">
                  <c:v>0.70182968058365836</c:v>
                </c:pt>
                <c:pt idx="5421">
                  <c:v>0.56920514240049469</c:v>
                </c:pt>
                <c:pt idx="5422">
                  <c:v>0.4137837620451067</c:v>
                </c:pt>
                <c:pt idx="5423">
                  <c:v>0.36733775897933341</c:v>
                </c:pt>
                <c:pt idx="5424">
                  <c:v>0.28314939881072576</c:v>
                </c:pt>
                <c:pt idx="5425">
                  <c:v>0.25461640154969534</c:v>
                </c:pt>
                <c:pt idx="5426">
                  <c:v>0.24587017543233627</c:v>
                </c:pt>
                <c:pt idx="5427">
                  <c:v>0.24590130546120073</c:v>
                </c:pt>
                <c:pt idx="5428">
                  <c:v>0.24418068555162714</c:v>
                </c:pt>
                <c:pt idx="5429">
                  <c:v>0.51501992790587814</c:v>
                </c:pt>
                <c:pt idx="5430">
                  <c:v>0.99842502620651807</c:v>
                </c:pt>
                <c:pt idx="5431">
                  <c:v>0.85017953495688092</c:v>
                </c:pt>
                <c:pt idx="5432">
                  <c:v>0.74097921040888159</c:v>
                </c:pt>
                <c:pt idx="5433">
                  <c:v>0.61617641997630024</c:v>
                </c:pt>
                <c:pt idx="5434">
                  <c:v>0.56940098725641475</c:v>
                </c:pt>
                <c:pt idx="5435">
                  <c:v>0.5460003895052189</c:v>
                </c:pt>
                <c:pt idx="5436">
                  <c:v>0.7094619049018055</c:v>
                </c:pt>
                <c:pt idx="5437">
                  <c:v>0.6548759360126144</c:v>
                </c:pt>
                <c:pt idx="5438">
                  <c:v>0.46809528573729853</c:v>
                </c:pt>
                <c:pt idx="5439">
                  <c:v>0.43700938756509999</c:v>
                </c:pt>
                <c:pt idx="5440">
                  <c:v>0.4680828814346093</c:v>
                </c:pt>
                <c:pt idx="5441">
                  <c:v>0.65482739225112718</c:v>
                </c:pt>
                <c:pt idx="5442">
                  <c:v>0.83402960994399544</c:v>
                </c:pt>
                <c:pt idx="5443">
                  <c:v>0.84189894727893622</c:v>
                </c:pt>
                <c:pt idx="5444">
                  <c:v>0.70174666717335199</c:v>
                </c:pt>
                <c:pt idx="5445">
                  <c:v>0.56913787291283358</c:v>
                </c:pt>
                <c:pt idx="5446">
                  <c:v>0.41374845749129752</c:v>
                </c:pt>
                <c:pt idx="5447">
                  <c:v>0.36731628999391086</c:v>
                </c:pt>
                <c:pt idx="5448">
                  <c:v>0.28314939881072576</c:v>
                </c:pt>
                <c:pt idx="5449">
                  <c:v>0.25462844803596096</c:v>
                </c:pt>
                <c:pt idx="5450">
                  <c:v>0.24592897659796914</c:v>
                </c:pt>
                <c:pt idx="5451">
                  <c:v>0.24598014434656232</c:v>
                </c:pt>
                <c:pt idx="5452">
                  <c:v>0.24423054130666677</c:v>
                </c:pt>
                <c:pt idx="5453">
                  <c:v>0.51509149119062514</c:v>
                </c:pt>
                <c:pt idx="5454">
                  <c:v>0.99847392778442789</c:v>
                </c:pt>
                <c:pt idx="5455">
                  <c:v>0.85016581866063801</c:v>
                </c:pt>
                <c:pt idx="5456">
                  <c:v>0.74088963703080679</c:v>
                </c:pt>
                <c:pt idx="5457">
                  <c:v>0.61611463700713753</c:v>
                </c:pt>
                <c:pt idx="5458">
                  <c:v>0.56930485391057395</c:v>
                </c:pt>
                <c:pt idx="5459">
                  <c:v>0.54587932828185592</c:v>
                </c:pt>
                <c:pt idx="5460">
                  <c:v>0.70928108833568093</c:v>
                </c:pt>
                <c:pt idx="5461">
                  <c:v>0.65473090108886145</c:v>
                </c:pt>
                <c:pt idx="5462">
                  <c:v>0.46800296909997519</c:v>
                </c:pt>
                <c:pt idx="5463">
                  <c:v>0.43693042940759708</c:v>
                </c:pt>
                <c:pt idx="5464">
                  <c:v>0.46801406140911073</c:v>
                </c:pt>
                <c:pt idx="5465">
                  <c:v>0.65475904931419604</c:v>
                </c:pt>
                <c:pt idx="5466">
                  <c:v>0.8339649644434427</c:v>
                </c:pt>
                <c:pt idx="5467">
                  <c:v>0.8418588718394785</c:v>
                </c:pt>
                <c:pt idx="5468">
                  <c:v>0.70173593268064138</c:v>
                </c:pt>
                <c:pt idx="5469">
                  <c:v>0.56912582642656684</c:v>
                </c:pt>
                <c:pt idx="5470">
                  <c:v>0.41375632945262075</c:v>
                </c:pt>
                <c:pt idx="5471">
                  <c:v>0.36733573135293229</c:v>
                </c:pt>
                <c:pt idx="5472">
                  <c:v>0.28100846387541156</c:v>
                </c:pt>
                <c:pt idx="5473">
                  <c:v>0.2874483245975521</c:v>
                </c:pt>
                <c:pt idx="5474">
                  <c:v>0.26239819313296259</c:v>
                </c:pt>
                <c:pt idx="5475">
                  <c:v>0.24366232882578459</c:v>
                </c:pt>
                <c:pt idx="5476">
                  <c:v>0.24369608284175628</c:v>
                </c:pt>
                <c:pt idx="5477">
                  <c:v>0.30044827236020655</c:v>
                </c:pt>
                <c:pt idx="5478">
                  <c:v>0.43950873528484874</c:v>
                </c:pt>
                <c:pt idx="5479">
                  <c:v>0.59286611123602551</c:v>
                </c:pt>
                <c:pt idx="5480">
                  <c:v>0.82646954527129923</c:v>
                </c:pt>
                <c:pt idx="5481">
                  <c:v>0.81967651973893763</c:v>
                </c:pt>
                <c:pt idx="5482">
                  <c:v>0.75946138287163423</c:v>
                </c:pt>
                <c:pt idx="5483">
                  <c:v>0.7994577448996838</c:v>
                </c:pt>
                <c:pt idx="5484">
                  <c:v>0.80605933864535118</c:v>
                </c:pt>
                <c:pt idx="5485">
                  <c:v>0.68585794814979006</c:v>
                </c:pt>
                <c:pt idx="5486">
                  <c:v>0.59241669380782136</c:v>
                </c:pt>
                <c:pt idx="5487">
                  <c:v>0.51240047313989634</c:v>
                </c:pt>
                <c:pt idx="5488">
                  <c:v>0.59241669380782136</c:v>
                </c:pt>
                <c:pt idx="5489">
                  <c:v>0.69919305062933645</c:v>
                </c:pt>
                <c:pt idx="5490">
                  <c:v>0.88615463674291928</c:v>
                </c:pt>
                <c:pt idx="5491">
                  <c:v>0.7460641396065002</c:v>
                </c:pt>
                <c:pt idx="5492">
                  <c:v>0.51260395141285708</c:v>
                </c:pt>
                <c:pt idx="5493">
                  <c:v>0.50581032951978933</c:v>
                </c:pt>
                <c:pt idx="5494">
                  <c:v>0.45260231167837894</c:v>
                </c:pt>
                <c:pt idx="5495">
                  <c:v>0.35962788849723704</c:v>
                </c:pt>
                <c:pt idx="5496">
                  <c:v>0.30138324667541139</c:v>
                </c:pt>
                <c:pt idx="5497">
                  <c:v>0.28005750709328009</c:v>
                </c:pt>
                <c:pt idx="5498">
                  <c:v>0.26626046361069783</c:v>
                </c:pt>
                <c:pt idx="5499">
                  <c:v>0.24410804881761006</c:v>
                </c:pt>
                <c:pt idx="5500">
                  <c:v>0.24414442682068935</c:v>
                </c:pt>
                <c:pt idx="5501">
                  <c:v>0.26630316303726287</c:v>
                </c:pt>
                <c:pt idx="5502">
                  <c:v>0.36697123568929324</c:v>
                </c:pt>
                <c:pt idx="5503">
                  <c:v>0.52136174692791803</c:v>
                </c:pt>
                <c:pt idx="5504">
                  <c:v>0.69820440385057325</c:v>
                </c:pt>
                <c:pt idx="5505">
                  <c:v>0.85294629081729922</c:v>
                </c:pt>
                <c:pt idx="5506">
                  <c:v>0.91917095452113784</c:v>
                </c:pt>
                <c:pt idx="5507">
                  <c:v>0.95590808601757749</c:v>
                </c:pt>
                <c:pt idx="5508">
                  <c:v>0.85258775876072102</c:v>
                </c:pt>
                <c:pt idx="5509">
                  <c:v>0.76404870869598773</c:v>
                </c:pt>
                <c:pt idx="5510">
                  <c:v>0.64610048822064947</c:v>
                </c:pt>
                <c:pt idx="5511">
                  <c:v>0.59452482890429381</c:v>
                </c:pt>
                <c:pt idx="5512">
                  <c:v>0.43265822058040915</c:v>
                </c:pt>
                <c:pt idx="5513">
                  <c:v>0.62402082943372139</c:v>
                </c:pt>
                <c:pt idx="5514">
                  <c:v>0.74936571174825017</c:v>
                </c:pt>
                <c:pt idx="5515">
                  <c:v>0.79369952446474878</c:v>
                </c:pt>
                <c:pt idx="5516">
                  <c:v>0.51373345859042963</c:v>
                </c:pt>
                <c:pt idx="5517">
                  <c:v>0.49152283899241533</c:v>
                </c:pt>
                <c:pt idx="5518">
                  <c:v>0.46951104605385452</c:v>
                </c:pt>
                <c:pt idx="5519">
                  <c:v>0.3594623387651904</c:v>
                </c:pt>
                <c:pt idx="5520">
                  <c:v>0.28319329095870333</c:v>
                </c:pt>
                <c:pt idx="5521">
                  <c:v>0.25466911983612489</c:v>
                </c:pt>
                <c:pt idx="5522">
                  <c:v>0.2460146139953816</c:v>
                </c:pt>
                <c:pt idx="5523">
                  <c:v>0.24604622111281116</c:v>
                </c:pt>
                <c:pt idx="5524">
                  <c:v>0.24427574544819805</c:v>
                </c:pt>
                <c:pt idx="5525">
                  <c:v>0.51512405248518334</c:v>
                </c:pt>
                <c:pt idx="5526">
                  <c:v>0.99852080173593638</c:v>
                </c:pt>
                <c:pt idx="5527">
                  <c:v>0.85024561172313085</c:v>
                </c:pt>
                <c:pt idx="5528">
                  <c:v>0.7410690223312365</c:v>
                </c:pt>
                <c:pt idx="5529">
                  <c:v>0.61616890583140194</c:v>
                </c:pt>
                <c:pt idx="5530">
                  <c:v>0.56931332223260223</c:v>
                </c:pt>
                <c:pt idx="5531">
                  <c:v>0.54595566245225269</c:v>
                </c:pt>
                <c:pt idx="5532">
                  <c:v>0.70953680780650608</c:v>
                </c:pt>
                <c:pt idx="5533">
                  <c:v>0.65502931998625302</c:v>
                </c:pt>
                <c:pt idx="5534">
                  <c:v>0.46818259294468845</c:v>
                </c:pt>
                <c:pt idx="5535">
                  <c:v>0.43709383224110016</c:v>
                </c:pt>
                <c:pt idx="5536">
                  <c:v>0.46818259294468845</c:v>
                </c:pt>
                <c:pt idx="5537">
                  <c:v>0.65500117176091965</c:v>
                </c:pt>
                <c:pt idx="5538">
                  <c:v>0.83425014413315501</c:v>
                </c:pt>
                <c:pt idx="5539">
                  <c:v>0.84212138982235352</c:v>
                </c:pt>
                <c:pt idx="5540">
                  <c:v>0.7019140059875173</c:v>
                </c:pt>
                <c:pt idx="5541">
                  <c:v>0.56933276359162477</c:v>
                </c:pt>
                <c:pt idx="5542">
                  <c:v>0.41385842640552484</c:v>
                </c:pt>
                <c:pt idx="5543">
                  <c:v>0.36739596378426009</c:v>
                </c:pt>
                <c:pt idx="5544">
                  <c:v>0.28319472222439829</c:v>
                </c:pt>
                <c:pt idx="5545">
                  <c:v>0.25466828493113619</c:v>
                </c:pt>
                <c:pt idx="5546">
                  <c:v>0.24602069687458511</c:v>
                </c:pt>
                <c:pt idx="5547">
                  <c:v>0.24605504725126315</c:v>
                </c:pt>
                <c:pt idx="5548">
                  <c:v>0.24425976298127147</c:v>
                </c:pt>
                <c:pt idx="5549">
                  <c:v>0.51510675802470307</c:v>
                </c:pt>
                <c:pt idx="5550">
                  <c:v>0.99844100867344354</c:v>
                </c:pt>
                <c:pt idx="5551">
                  <c:v>0.8501931319809839</c:v>
                </c:pt>
                <c:pt idx="5552">
                  <c:v>0.74109192258235634</c:v>
                </c:pt>
                <c:pt idx="5553">
                  <c:v>0.61624846034961234</c:v>
                </c:pt>
                <c:pt idx="5554">
                  <c:v>0.56943402563954026</c:v>
                </c:pt>
                <c:pt idx="5555">
                  <c:v>0.54597796634266393</c:v>
                </c:pt>
                <c:pt idx="5556">
                  <c:v>0.70944127082137043</c:v>
                </c:pt>
                <c:pt idx="5557">
                  <c:v>0.65484659506586851</c:v>
                </c:pt>
                <c:pt idx="5558">
                  <c:v>0.46810160716078442</c:v>
                </c:pt>
                <c:pt idx="5559">
                  <c:v>0.43703753579043225</c:v>
                </c:pt>
                <c:pt idx="5560">
                  <c:v>0.46810160716078442</c:v>
                </c:pt>
                <c:pt idx="5561">
                  <c:v>0.65486555933632495</c:v>
                </c:pt>
                <c:pt idx="5562">
                  <c:v>0.83408149332543724</c:v>
                </c:pt>
                <c:pt idx="5563">
                  <c:v>0.84196359277948996</c:v>
                </c:pt>
                <c:pt idx="5564">
                  <c:v>0.70176813615877698</c:v>
                </c:pt>
                <c:pt idx="5565">
                  <c:v>0.56914383651989453</c:v>
                </c:pt>
                <c:pt idx="5566">
                  <c:v>0.41372639214516749</c:v>
                </c:pt>
                <c:pt idx="5567">
                  <c:v>0.3672735905673446</c:v>
                </c:pt>
                <c:pt idx="5568">
                  <c:v>0.28310288267564104</c:v>
                </c:pt>
                <c:pt idx="5569">
                  <c:v>0.25456070145973486</c:v>
                </c:pt>
                <c:pt idx="5570">
                  <c:v>0.24573360883061277</c:v>
                </c:pt>
                <c:pt idx="5571">
                  <c:v>0.24574148079193481</c:v>
                </c:pt>
                <c:pt idx="5572">
                  <c:v>0.2440710744538247</c:v>
                </c:pt>
                <c:pt idx="5573">
                  <c:v>0.51485473599025755</c:v>
                </c:pt>
                <c:pt idx="5574">
                  <c:v>0.99821713486433139</c:v>
                </c:pt>
                <c:pt idx="5575">
                  <c:v>0.85005990499921402</c:v>
                </c:pt>
                <c:pt idx="5576">
                  <c:v>0.74086685605183056</c:v>
                </c:pt>
                <c:pt idx="5577">
                  <c:v>0.6161862002918822</c:v>
                </c:pt>
                <c:pt idx="5578">
                  <c:v>0.56943402563954026</c:v>
                </c:pt>
                <c:pt idx="5579">
                  <c:v>0.54603927222326298</c:v>
                </c:pt>
                <c:pt idx="5580">
                  <c:v>0.70952643113021807</c:v>
                </c:pt>
                <c:pt idx="5581">
                  <c:v>0.65493354445683361</c:v>
                </c:pt>
                <c:pt idx="5582">
                  <c:v>0.46813870079671105</c:v>
                </c:pt>
                <c:pt idx="5583">
                  <c:v>0.43706544547148307</c:v>
                </c:pt>
                <c:pt idx="5584">
                  <c:v>0.46814561858090309</c:v>
                </c:pt>
                <c:pt idx="5585">
                  <c:v>0.65494237059528559</c:v>
                </c:pt>
                <c:pt idx="5586">
                  <c:v>0.83414637737027242</c:v>
                </c:pt>
                <c:pt idx="5587">
                  <c:v>0.84205590941681097</c:v>
                </c:pt>
                <c:pt idx="5588">
                  <c:v>0.70180964286392833</c:v>
                </c:pt>
                <c:pt idx="5589">
                  <c:v>0.56919190319281665</c:v>
                </c:pt>
                <c:pt idx="5590">
                  <c:v>0.41374941166842744</c:v>
                </c:pt>
                <c:pt idx="5591">
                  <c:v>0.36730066534340799</c:v>
                </c:pt>
                <c:pt idx="5592">
                  <c:v>0.28312840691386698</c:v>
                </c:pt>
                <c:pt idx="5593">
                  <c:v>0.25462809021953714</c:v>
                </c:pt>
                <c:pt idx="5594">
                  <c:v>0.24585944093962439</c:v>
                </c:pt>
                <c:pt idx="5595">
                  <c:v>0.24587554267869222</c:v>
                </c:pt>
                <c:pt idx="5596">
                  <c:v>0.24416064783189828</c:v>
                </c:pt>
                <c:pt idx="5597">
                  <c:v>0.51500740433104875</c:v>
                </c:pt>
                <c:pt idx="5598">
                  <c:v>0.99839329981694747</c:v>
                </c:pt>
                <c:pt idx="5599">
                  <c:v>0.8501931319809839</c:v>
                </c:pt>
                <c:pt idx="5600">
                  <c:v>0.74102465309469523</c:v>
                </c:pt>
                <c:pt idx="5601">
                  <c:v>0.61629306813043616</c:v>
                </c:pt>
                <c:pt idx="5602">
                  <c:v>0.56952944335253364</c:v>
                </c:pt>
                <c:pt idx="5603">
                  <c:v>0.54615281930172765</c:v>
                </c:pt>
                <c:pt idx="5604">
                  <c:v>0.70972788177677759</c:v>
                </c:pt>
                <c:pt idx="5605">
                  <c:v>0.65517352000501594</c:v>
                </c:pt>
                <c:pt idx="5606">
                  <c:v>0.46831224176221975</c:v>
                </c:pt>
                <c:pt idx="5607">
                  <c:v>0.43721727890728679</c:v>
                </c:pt>
                <c:pt idx="5608">
                  <c:v>0.46832428824848416</c:v>
                </c:pt>
                <c:pt idx="5609">
                  <c:v>0.655202980223903</c:v>
                </c:pt>
                <c:pt idx="5610">
                  <c:v>0.834469843417325</c:v>
                </c:pt>
                <c:pt idx="5611">
                  <c:v>0.84234430945433802</c:v>
                </c:pt>
                <c:pt idx="5612">
                  <c:v>0.70216590874982165</c:v>
                </c:pt>
                <c:pt idx="5613">
                  <c:v>0.56952431465046016</c:v>
                </c:pt>
                <c:pt idx="5614">
                  <c:v>0.41398163452742781</c:v>
                </c:pt>
                <c:pt idx="5615">
                  <c:v>0.36749281276294948</c:v>
                </c:pt>
                <c:pt idx="5616">
                  <c:v>0.28327690072971468</c:v>
                </c:pt>
                <c:pt idx="5617">
                  <c:v>0.25476596881481434</c:v>
                </c:pt>
                <c:pt idx="5618">
                  <c:v>0.24627892106037652</c:v>
                </c:pt>
                <c:pt idx="5619">
                  <c:v>0.24633295134035965</c:v>
                </c:pt>
                <c:pt idx="5620">
                  <c:v>0.24442042255552585</c:v>
                </c:pt>
                <c:pt idx="5621">
                  <c:v>0.51528721677440514</c:v>
                </c:pt>
                <c:pt idx="5622">
                  <c:v>0.99868050713305978</c:v>
                </c:pt>
                <c:pt idx="5623">
                  <c:v>0.85036548022508018</c:v>
                </c:pt>
                <c:pt idx="5624">
                  <c:v>0.74108011464037205</c:v>
                </c:pt>
                <c:pt idx="5625">
                  <c:v>0.61627505803710836</c:v>
                </c:pt>
                <c:pt idx="5626">
                  <c:v>0.56945012737860812</c:v>
                </c:pt>
                <c:pt idx="5627">
                  <c:v>0.54602388611704378</c:v>
                </c:pt>
                <c:pt idx="5628">
                  <c:v>0.70947311648308231</c:v>
                </c:pt>
                <c:pt idx="5629">
                  <c:v>0.65490468059865392</c:v>
                </c:pt>
                <c:pt idx="5630">
                  <c:v>0.46811389219133248</c:v>
                </c:pt>
                <c:pt idx="5631">
                  <c:v>0.43702584712059039</c:v>
                </c:pt>
                <c:pt idx="5632">
                  <c:v>0.46811973652625216</c:v>
                </c:pt>
                <c:pt idx="5633">
                  <c:v>0.65492328705268787</c:v>
                </c:pt>
                <c:pt idx="5634">
                  <c:v>0.83417225942492335</c:v>
                </c:pt>
                <c:pt idx="5635">
                  <c:v>0.84205590941681097</c:v>
                </c:pt>
                <c:pt idx="5636">
                  <c:v>0.70189337190708223</c:v>
                </c:pt>
                <c:pt idx="5637">
                  <c:v>0.56935888419055702</c:v>
                </c:pt>
                <c:pt idx="5638">
                  <c:v>0.41390708943915205</c:v>
                </c:pt>
                <c:pt idx="5639">
                  <c:v>0.36745834311413139</c:v>
                </c:pt>
                <c:pt idx="5640">
                  <c:v>0.28111735934036658</c:v>
                </c:pt>
                <c:pt idx="5641">
                  <c:v>0.28756998218162022</c:v>
                </c:pt>
                <c:pt idx="5642">
                  <c:v>0.26253809935464067</c:v>
                </c:pt>
                <c:pt idx="5643">
                  <c:v>0.24395418775540642</c:v>
                </c:pt>
                <c:pt idx="5644">
                  <c:v>0.2440016580676212</c:v>
                </c:pt>
                <c:pt idx="5645">
                  <c:v>0.30060439959309371</c:v>
                </c:pt>
                <c:pt idx="5646">
                  <c:v>0.43963456739386142</c:v>
                </c:pt>
                <c:pt idx="5647">
                  <c:v>0.59309535229149479</c:v>
                </c:pt>
                <c:pt idx="5648">
                  <c:v>0.8267925342297856</c:v>
                </c:pt>
                <c:pt idx="5649">
                  <c:v>0.81994309297461598</c:v>
                </c:pt>
                <c:pt idx="5650">
                  <c:v>0.75970422095120649</c:v>
                </c:pt>
                <c:pt idx="5651">
                  <c:v>0.79965573665414857</c:v>
                </c:pt>
                <c:pt idx="5652">
                  <c:v>0.80624623809067919</c:v>
                </c:pt>
                <c:pt idx="5653">
                  <c:v>0.68602135098329198</c:v>
                </c:pt>
                <c:pt idx="5654">
                  <c:v>0.59257794974278089</c:v>
                </c:pt>
                <c:pt idx="5655">
                  <c:v>0.51253990227301072</c:v>
                </c:pt>
                <c:pt idx="5656">
                  <c:v>0.59259452857041484</c:v>
                </c:pt>
                <c:pt idx="5657">
                  <c:v>0.69943409962678893</c:v>
                </c:pt>
                <c:pt idx="5658">
                  <c:v>0.88648824092197642</c:v>
                </c:pt>
                <c:pt idx="5659">
                  <c:v>0.74633619936067586</c:v>
                </c:pt>
                <c:pt idx="5660">
                  <c:v>0.51275757393077825</c:v>
                </c:pt>
                <c:pt idx="5661">
                  <c:v>0.50605650721931639</c:v>
                </c:pt>
                <c:pt idx="5662">
                  <c:v>0.4527968445407477</c:v>
                </c:pt>
                <c:pt idx="5663">
                  <c:v>0.359755509688366</c:v>
                </c:pt>
                <c:pt idx="5664">
                  <c:v>0.30146757207927044</c:v>
                </c:pt>
                <c:pt idx="5665">
                  <c:v>0.280124180220235</c:v>
                </c:pt>
                <c:pt idx="5666">
                  <c:v>0.26632272366842674</c:v>
                </c:pt>
                <c:pt idx="5667">
                  <c:v>0.24421396247903399</c:v>
                </c:pt>
                <c:pt idx="5668">
                  <c:v>0.24423435801518656</c:v>
                </c:pt>
                <c:pt idx="5669">
                  <c:v>0.2663400181289069</c:v>
                </c:pt>
                <c:pt idx="5670">
                  <c:v>0.36696765752505595</c:v>
                </c:pt>
                <c:pt idx="5671">
                  <c:v>0.52139776711457353</c:v>
                </c:pt>
                <c:pt idx="5672">
                  <c:v>0.69833775010448196</c:v>
                </c:pt>
                <c:pt idx="5673">
                  <c:v>0.85315370507092092</c:v>
                </c:pt>
                <c:pt idx="5674">
                  <c:v>0.9193589274157371</c:v>
                </c:pt>
                <c:pt idx="5675">
                  <c:v>0.95604536825214714</c:v>
                </c:pt>
                <c:pt idx="5676">
                  <c:v>0.85264071559143306</c:v>
                </c:pt>
                <c:pt idx="5677">
                  <c:v>0.76407113185854147</c:v>
                </c:pt>
                <c:pt idx="5678">
                  <c:v>0.6461297098952552</c:v>
                </c:pt>
                <c:pt idx="5679">
                  <c:v>0.5945925754805198</c:v>
                </c:pt>
                <c:pt idx="5680">
                  <c:v>0.43274218816784316</c:v>
                </c:pt>
                <c:pt idx="5681">
                  <c:v>0.62417492904020622</c:v>
                </c:pt>
                <c:pt idx="5682">
                  <c:v>0.74953650945451045</c:v>
                </c:pt>
                <c:pt idx="5683">
                  <c:v>0.79385899131759086</c:v>
                </c:pt>
                <c:pt idx="5684">
                  <c:v>0.51380370988162305</c:v>
                </c:pt>
                <c:pt idx="5685">
                  <c:v>0.49163710170372621</c:v>
                </c:pt>
                <c:pt idx="5686">
                  <c:v>0.46961051901965012</c:v>
                </c:pt>
                <c:pt idx="5687">
                  <c:v>0.35951732322230345</c:v>
                </c:pt>
                <c:pt idx="5688">
                  <c:v>0.28324791759939261</c:v>
                </c:pt>
                <c:pt idx="5689">
                  <c:v>0.25474175657014198</c:v>
                </c:pt>
                <c:pt idx="5690">
                  <c:v>0.24624600194939328</c:v>
                </c:pt>
                <c:pt idx="5691">
                  <c:v>0.24629752751441042</c:v>
                </c:pt>
                <c:pt idx="5692">
                  <c:v>0.24441505530917002</c:v>
                </c:pt>
                <c:pt idx="5693">
                  <c:v>0.51530176797563687</c:v>
                </c:pt>
                <c:pt idx="5694">
                  <c:v>0.9987452719057559</c:v>
                </c:pt>
                <c:pt idx="5695">
                  <c:v>0.85041581306868474</c:v>
                </c:pt>
                <c:pt idx="5696">
                  <c:v>0.74114941175443549</c:v>
                </c:pt>
                <c:pt idx="5697">
                  <c:v>0.61629306813043616</c:v>
                </c:pt>
                <c:pt idx="5698">
                  <c:v>0.56948221158460255</c:v>
                </c:pt>
                <c:pt idx="5699">
                  <c:v>0.54606968661928112</c:v>
                </c:pt>
                <c:pt idx="5700">
                  <c:v>0.70960061840207123</c:v>
                </c:pt>
                <c:pt idx="5701">
                  <c:v>0.65504804571242703</c:v>
                </c:pt>
                <c:pt idx="5702">
                  <c:v>0.46823793521822532</c:v>
                </c:pt>
                <c:pt idx="5703">
                  <c:v>0.43718972704265963</c:v>
                </c:pt>
                <c:pt idx="5704">
                  <c:v>0.46831224176221975</c:v>
                </c:pt>
                <c:pt idx="5705">
                  <c:v>0.65521287981162502</c:v>
                </c:pt>
                <c:pt idx="5706">
                  <c:v>0.8345342503735963</c:v>
                </c:pt>
                <c:pt idx="5707">
                  <c:v>0.84239595429149638</c:v>
                </c:pt>
                <c:pt idx="5708">
                  <c:v>0.70212487913323407</c:v>
                </c:pt>
                <c:pt idx="5709">
                  <c:v>0.56962891631833157</c:v>
                </c:pt>
                <c:pt idx="5710">
                  <c:v>0.41405796869782463</c:v>
                </c:pt>
                <c:pt idx="5711">
                  <c:v>0.36754565032152142</c:v>
                </c:pt>
                <c:pt idx="5712">
                  <c:v>0.2833225819598108</c:v>
                </c:pt>
                <c:pt idx="5713">
                  <c:v>0.25481224640561667</c:v>
                </c:pt>
                <c:pt idx="5714">
                  <c:v>0.24642562579410543</c:v>
                </c:pt>
                <c:pt idx="5715">
                  <c:v>0.24652152059566504</c:v>
                </c:pt>
                <c:pt idx="5716">
                  <c:v>0.24452037260988771</c:v>
                </c:pt>
                <c:pt idx="5717">
                  <c:v>0.51542151720544493</c:v>
                </c:pt>
                <c:pt idx="5718">
                  <c:v>0.99887170037547257</c:v>
                </c:pt>
                <c:pt idx="5719">
                  <c:v>0.850616667354537</c:v>
                </c:pt>
                <c:pt idx="5720">
                  <c:v>0.74141085628804049</c:v>
                </c:pt>
                <c:pt idx="5721">
                  <c:v>0.61665959142047744</c:v>
                </c:pt>
                <c:pt idx="5722">
                  <c:v>0.56976357456579385</c:v>
                </c:pt>
                <c:pt idx="5723">
                  <c:v>0.54643430155506023</c:v>
                </c:pt>
                <c:pt idx="5724">
                  <c:v>0.71000507023302672</c:v>
                </c:pt>
                <c:pt idx="5725">
                  <c:v>0.65533799628779021</c:v>
                </c:pt>
                <c:pt idx="5726">
                  <c:v>0.46836722621933169</c:v>
                </c:pt>
                <c:pt idx="5727">
                  <c:v>0.43723457336776705</c:v>
                </c:pt>
                <c:pt idx="5728">
                  <c:v>0.46832428824848416</c:v>
                </c:pt>
                <c:pt idx="5729">
                  <c:v>0.655202980223903</c:v>
                </c:pt>
                <c:pt idx="5730">
                  <c:v>0.83452232315947183</c:v>
                </c:pt>
                <c:pt idx="5731">
                  <c:v>0.84238307290024206</c:v>
                </c:pt>
                <c:pt idx="5732">
                  <c:v>0.70210364869209385</c:v>
                </c:pt>
                <c:pt idx="5733">
                  <c:v>0.56962259489484446</c:v>
                </c:pt>
                <c:pt idx="5734">
                  <c:v>0.41404389458515795</c:v>
                </c:pt>
                <c:pt idx="5735">
                  <c:v>0.36754767794792254</c:v>
                </c:pt>
                <c:pt idx="5736">
                  <c:v>0.2833211506941159</c:v>
                </c:pt>
                <c:pt idx="5737">
                  <c:v>0.25483323830247545</c:v>
                </c:pt>
                <c:pt idx="5738">
                  <c:v>0.24650434540732602</c:v>
                </c:pt>
                <c:pt idx="5739">
                  <c:v>0.24654799901102104</c:v>
                </c:pt>
                <c:pt idx="5740">
                  <c:v>0.24457273307989333</c:v>
                </c:pt>
                <c:pt idx="5741">
                  <c:v>0.51548592416171624</c:v>
                </c:pt>
                <c:pt idx="5742">
                  <c:v>0.9990221025455801</c:v>
                </c:pt>
                <c:pt idx="5743">
                  <c:v>0.85056752723234597</c:v>
                </c:pt>
                <c:pt idx="5744">
                  <c:v>0.74120248785728871</c:v>
                </c:pt>
                <c:pt idx="5745">
                  <c:v>0.61638001752140348</c:v>
                </c:pt>
                <c:pt idx="5746">
                  <c:v>0.56960363062438679</c:v>
                </c:pt>
                <c:pt idx="5747">
                  <c:v>0.54618406860273327</c:v>
                </c:pt>
                <c:pt idx="5748">
                  <c:v>0.70972788177677759</c:v>
                </c:pt>
                <c:pt idx="5749">
                  <c:v>0.65514477541897642</c:v>
                </c:pt>
                <c:pt idx="5750">
                  <c:v>0.46829351603604463</c:v>
                </c:pt>
                <c:pt idx="5751">
                  <c:v>0.43719557137758058</c:v>
                </c:pt>
                <c:pt idx="5752">
                  <c:v>0.46830639742729885</c:v>
                </c:pt>
                <c:pt idx="5753">
                  <c:v>0.65523220189850639</c:v>
                </c:pt>
                <c:pt idx="5754">
                  <c:v>0.83457372945234787</c:v>
                </c:pt>
                <c:pt idx="5755">
                  <c:v>0.84246107688061511</c:v>
                </c:pt>
                <c:pt idx="5756">
                  <c:v>0.70217735887538224</c:v>
                </c:pt>
                <c:pt idx="5757">
                  <c:v>0.56969547017314526</c:v>
                </c:pt>
                <c:pt idx="5758">
                  <c:v>0.41409375034019635</c:v>
                </c:pt>
                <c:pt idx="5759">
                  <c:v>0.36759753370296211</c:v>
                </c:pt>
                <c:pt idx="5760">
                  <c:v>0.28334846401446068</c:v>
                </c:pt>
                <c:pt idx="5761">
                  <c:v>0.25485411092719301</c:v>
                </c:pt>
                <c:pt idx="5762">
                  <c:v>0.24653786087901536</c:v>
                </c:pt>
                <c:pt idx="5763">
                  <c:v>0.24657578941993066</c:v>
                </c:pt>
                <c:pt idx="5764">
                  <c:v>0.24458036649693288</c:v>
                </c:pt>
                <c:pt idx="5765">
                  <c:v>0.51547375840330945</c:v>
                </c:pt>
                <c:pt idx="5766">
                  <c:v>0.99899228451026933</c:v>
                </c:pt>
                <c:pt idx="5767">
                  <c:v>0.85057551846580925</c:v>
                </c:pt>
                <c:pt idx="5768">
                  <c:v>0.74116575203778468</c:v>
                </c:pt>
                <c:pt idx="5769">
                  <c:v>0.61629366449114231</c:v>
                </c:pt>
                <c:pt idx="5770">
                  <c:v>0.56945740297922387</c:v>
                </c:pt>
                <c:pt idx="5771">
                  <c:v>0.54601577561143799</c:v>
                </c:pt>
                <c:pt idx="5772">
                  <c:v>0.70947311648308231</c:v>
                </c:pt>
                <c:pt idx="5773">
                  <c:v>0.65489490028307207</c:v>
                </c:pt>
                <c:pt idx="5774">
                  <c:v>0.46811973652625216</c:v>
                </c:pt>
                <c:pt idx="5775">
                  <c:v>0.43704838955528652</c:v>
                </c:pt>
                <c:pt idx="5776">
                  <c:v>0.46815659161789758</c:v>
                </c:pt>
                <c:pt idx="5777">
                  <c:v>0.65500117176091965</c:v>
                </c:pt>
                <c:pt idx="5778">
                  <c:v>0.83430178897031326</c:v>
                </c:pt>
                <c:pt idx="5779">
                  <c:v>0.84219975161915139</c:v>
                </c:pt>
                <c:pt idx="5780">
                  <c:v>0.70199904702422244</c:v>
                </c:pt>
                <c:pt idx="5781">
                  <c:v>0.56951477287916075</c:v>
                </c:pt>
                <c:pt idx="5782">
                  <c:v>0.4139912955708685</c:v>
                </c:pt>
                <c:pt idx="5783">
                  <c:v>0.36752966785459484</c:v>
                </c:pt>
                <c:pt idx="5784">
                  <c:v>0.28332723357331924</c:v>
                </c:pt>
                <c:pt idx="5785">
                  <c:v>0.25485315675006304</c:v>
                </c:pt>
                <c:pt idx="5786">
                  <c:v>0.24659928603175546</c:v>
                </c:pt>
                <c:pt idx="5787">
                  <c:v>0.24668611615058045</c:v>
                </c:pt>
                <c:pt idx="5788">
                  <c:v>0.24466970133072399</c:v>
                </c:pt>
                <c:pt idx="5789">
                  <c:v>0.51565278588731533</c:v>
                </c:pt>
                <c:pt idx="5790">
                  <c:v>0.99946698763241704</c:v>
                </c:pt>
                <c:pt idx="5791">
                  <c:v>0.85101587121127897</c:v>
                </c:pt>
                <c:pt idx="5792">
                  <c:v>0.74157986491218086</c:v>
                </c:pt>
                <c:pt idx="5793">
                  <c:v>0.61659017503427394</c:v>
                </c:pt>
                <c:pt idx="5794">
                  <c:v>0.56969940615380621</c:v>
                </c:pt>
                <c:pt idx="5795">
                  <c:v>0.54626135695025757</c:v>
                </c:pt>
                <c:pt idx="5796">
                  <c:v>0.70982353803405596</c:v>
                </c:pt>
                <c:pt idx="5797">
                  <c:v>0.65523220189850639</c:v>
                </c:pt>
                <c:pt idx="5798">
                  <c:v>0.46833657327903344</c:v>
                </c:pt>
                <c:pt idx="5799">
                  <c:v>0.43723982134198175</c:v>
                </c:pt>
                <c:pt idx="5800">
                  <c:v>0.4683617397008345</c:v>
                </c:pt>
                <c:pt idx="5801">
                  <c:v>0.65531879347305011</c:v>
                </c:pt>
                <c:pt idx="5802">
                  <c:v>0.83471566330042701</c:v>
                </c:pt>
                <c:pt idx="5803">
                  <c:v>0.84263127822616901</c:v>
                </c:pt>
                <c:pt idx="5804">
                  <c:v>0.70236306559929773</c:v>
                </c:pt>
                <c:pt idx="5805">
                  <c:v>0.56991290328663147</c:v>
                </c:pt>
                <c:pt idx="5806">
                  <c:v>0.41425059320593111</c:v>
                </c:pt>
                <c:pt idx="5807">
                  <c:v>0.36774626606309113</c:v>
                </c:pt>
                <c:pt idx="5808">
                  <c:v>0.28131630527196011</c:v>
                </c:pt>
                <c:pt idx="5809">
                  <c:v>0.28774137624858664</c:v>
                </c:pt>
                <c:pt idx="5810">
                  <c:v>0.26272094354716652</c:v>
                </c:pt>
                <c:pt idx="5811">
                  <c:v>0.24427502981535057</c:v>
                </c:pt>
                <c:pt idx="5812">
                  <c:v>0.24431283908412454</c:v>
                </c:pt>
                <c:pt idx="5813">
                  <c:v>0.30075718720602618</c:v>
                </c:pt>
                <c:pt idx="5814">
                  <c:v>0.43990245262309235</c:v>
                </c:pt>
                <c:pt idx="5815">
                  <c:v>0.59355097187104244</c:v>
                </c:pt>
                <c:pt idx="5816">
                  <c:v>0.82747620214339124</c:v>
                </c:pt>
                <c:pt idx="5817">
                  <c:v>0.82064357826013812</c:v>
                </c:pt>
                <c:pt idx="5818">
                  <c:v>0.76028161738696332</c:v>
                </c:pt>
                <c:pt idx="5819">
                  <c:v>0.80033057842930222</c:v>
                </c:pt>
                <c:pt idx="5820">
                  <c:v>0.80668575593116021</c:v>
                </c:pt>
                <c:pt idx="5821">
                  <c:v>0.68640743490449718</c:v>
                </c:pt>
                <c:pt idx="5822">
                  <c:v>0.59290690230833065</c:v>
                </c:pt>
                <c:pt idx="5823">
                  <c:v>0.51282913721552537</c:v>
                </c:pt>
                <c:pt idx="5824">
                  <c:v>0.59291310445967416</c:v>
                </c:pt>
                <c:pt idx="5825">
                  <c:v>0.69979966873969901</c:v>
                </c:pt>
                <c:pt idx="5826">
                  <c:v>0.88690998721341086</c:v>
                </c:pt>
                <c:pt idx="5827">
                  <c:v>0.74667075771686164</c:v>
                </c:pt>
                <c:pt idx="5828">
                  <c:v>0.51302438571074038</c:v>
                </c:pt>
                <c:pt idx="5829">
                  <c:v>0.50638247798133262</c:v>
                </c:pt>
                <c:pt idx="5830">
                  <c:v>0.45304254515170861</c:v>
                </c:pt>
                <c:pt idx="5831">
                  <c:v>0.35991533435763179</c:v>
                </c:pt>
                <c:pt idx="5832">
                  <c:v>0.30159471618183559</c:v>
                </c:pt>
                <c:pt idx="5833">
                  <c:v>0.28024023201366455</c:v>
                </c:pt>
                <c:pt idx="5834">
                  <c:v>0.26644748232816706</c:v>
                </c:pt>
                <c:pt idx="5835">
                  <c:v>0.24444606606589311</c:v>
                </c:pt>
                <c:pt idx="5836">
                  <c:v>0.24446658087418693</c:v>
                </c:pt>
                <c:pt idx="5837">
                  <c:v>0.26646072153584505</c:v>
                </c:pt>
                <c:pt idx="5838">
                  <c:v>0.3670980219754359</c:v>
                </c:pt>
                <c:pt idx="5839">
                  <c:v>0.52151823197722902</c:v>
                </c:pt>
                <c:pt idx="5840">
                  <c:v>0.69834204390156784</c:v>
                </c:pt>
                <c:pt idx="5841">
                  <c:v>0.85308834393751976</c:v>
                </c:pt>
                <c:pt idx="5842">
                  <c:v>0.91919934129075387</c:v>
                </c:pt>
                <c:pt idx="5843">
                  <c:v>0.95577032669444162</c:v>
                </c:pt>
                <c:pt idx="5844">
                  <c:v>0.85205282320724685</c:v>
                </c:pt>
                <c:pt idx="5845">
                  <c:v>0.76364067870079499</c:v>
                </c:pt>
                <c:pt idx="5846">
                  <c:v>0.64576807676300596</c:v>
                </c:pt>
                <c:pt idx="5847">
                  <c:v>0.59421078535640059</c:v>
                </c:pt>
                <c:pt idx="5848">
                  <c:v>0.43252320451652077</c:v>
                </c:pt>
                <c:pt idx="5849">
                  <c:v>0.62386696837151767</c:v>
                </c:pt>
                <c:pt idx="5850">
                  <c:v>0.74908530294418763</c:v>
                </c:pt>
                <c:pt idx="5851">
                  <c:v>0.79343151996337546</c:v>
                </c:pt>
                <c:pt idx="5852">
                  <c:v>0.5137465785259675</c:v>
                </c:pt>
                <c:pt idx="5853">
                  <c:v>0.49175923637636043</c:v>
                </c:pt>
                <c:pt idx="5854">
                  <c:v>0.46978584906727872</c:v>
                </c:pt>
                <c:pt idx="5855">
                  <c:v>0.35967881770154669</c:v>
                </c:pt>
                <c:pt idx="5856">
                  <c:v>0.28341227461002572</c:v>
                </c:pt>
                <c:pt idx="5857">
                  <c:v>0.2549854295547016</c:v>
                </c:pt>
                <c:pt idx="5858">
                  <c:v>0.24698119542801608</c:v>
                </c:pt>
                <c:pt idx="5859">
                  <c:v>0.24712813870602762</c:v>
                </c:pt>
                <c:pt idx="5860">
                  <c:v>0.24497169839235161</c:v>
                </c:pt>
                <c:pt idx="5861">
                  <c:v>0.51606021952180192</c:v>
                </c:pt>
                <c:pt idx="5862">
                  <c:v>1.0003845482150004</c:v>
                </c:pt>
                <c:pt idx="5863">
                  <c:v>0.85157096375662455</c:v>
                </c:pt>
                <c:pt idx="5864">
                  <c:v>0.74183272185161631</c:v>
                </c:pt>
                <c:pt idx="5865">
                  <c:v>0.61667104154603558</c:v>
                </c:pt>
                <c:pt idx="5866">
                  <c:v>0.56966744121995305</c:v>
                </c:pt>
                <c:pt idx="5867">
                  <c:v>0.54610296354668797</c:v>
                </c:pt>
                <c:pt idx="5868">
                  <c:v>0.70926415169162549</c:v>
                </c:pt>
                <c:pt idx="5869">
                  <c:v>0.65472124004542198</c:v>
                </c:pt>
                <c:pt idx="5870">
                  <c:v>0.46798949134801582</c:v>
                </c:pt>
                <c:pt idx="5871">
                  <c:v>0.43693269557827952</c:v>
                </c:pt>
                <c:pt idx="5872">
                  <c:v>0.46806821096123519</c:v>
                </c:pt>
                <c:pt idx="5873">
                  <c:v>0.65495048110089127</c:v>
                </c:pt>
                <c:pt idx="5874">
                  <c:v>0.83432874447423444</c:v>
                </c:pt>
                <c:pt idx="5875">
                  <c:v>0.84221311009896949</c:v>
                </c:pt>
                <c:pt idx="5876">
                  <c:v>0.70219381843087258</c:v>
                </c:pt>
                <c:pt idx="5877">
                  <c:v>0.56978456646265385</c:v>
                </c:pt>
                <c:pt idx="5878">
                  <c:v>0.41417032305487567</c:v>
                </c:pt>
                <c:pt idx="5879">
                  <c:v>0.36768507945463463</c:v>
                </c:pt>
                <c:pt idx="5880">
                  <c:v>0.28340905426221208</c:v>
                </c:pt>
                <c:pt idx="5881">
                  <c:v>0.25490897611216473</c:v>
                </c:pt>
                <c:pt idx="5882">
                  <c:v>0.24663304004772726</c:v>
                </c:pt>
                <c:pt idx="5883">
                  <c:v>0.24665832574167093</c:v>
                </c:pt>
                <c:pt idx="5884">
                  <c:v>0.24462652481559399</c:v>
                </c:pt>
                <c:pt idx="5885">
                  <c:v>0.51554162425167671</c:v>
                </c:pt>
                <c:pt idx="5886">
                  <c:v>0.9991748901585138</c:v>
                </c:pt>
                <c:pt idx="5887">
                  <c:v>0.8508602210669568</c:v>
                </c:pt>
                <c:pt idx="5888">
                  <c:v>0.74148719045843614</c:v>
                </c:pt>
                <c:pt idx="5889">
                  <c:v>0.61651682266740815</c:v>
                </c:pt>
                <c:pt idx="5890">
                  <c:v>0.56955150869866356</c:v>
                </c:pt>
                <c:pt idx="5891">
                  <c:v>0.5460354555147432</c:v>
                </c:pt>
                <c:pt idx="5892">
                  <c:v>0.7093252190279421</c:v>
                </c:pt>
                <c:pt idx="5893">
                  <c:v>0.65486985313341095</c:v>
                </c:pt>
                <c:pt idx="5894">
                  <c:v>0.46807691782754712</c:v>
                </c:pt>
                <c:pt idx="5895">
                  <c:v>0.43697933098550557</c:v>
                </c:pt>
                <c:pt idx="5896">
                  <c:v>0.46805210922216733</c:v>
                </c:pt>
                <c:pt idx="5897">
                  <c:v>0.65480663889855084</c:v>
                </c:pt>
                <c:pt idx="5898">
                  <c:v>0.83394755071082016</c:v>
                </c:pt>
                <c:pt idx="5899">
                  <c:v>0.84183621013264232</c:v>
                </c:pt>
                <c:pt idx="5900">
                  <c:v>0.70191746487961215</c:v>
                </c:pt>
                <c:pt idx="5901">
                  <c:v>0.56959671284019475</c:v>
                </c:pt>
                <c:pt idx="5902">
                  <c:v>0.41405343635645742</c:v>
                </c:pt>
                <c:pt idx="5903">
                  <c:v>0.36759109300733506</c:v>
                </c:pt>
                <c:pt idx="5904">
                  <c:v>0.28337649296765283</c:v>
                </c:pt>
                <c:pt idx="5905">
                  <c:v>0.25491708661776935</c:v>
                </c:pt>
                <c:pt idx="5906">
                  <c:v>0.24675934924530385</c:v>
                </c:pt>
                <c:pt idx="5907">
                  <c:v>0.24686228110319669</c:v>
                </c:pt>
                <c:pt idx="5908">
                  <c:v>0.24479314799691076</c:v>
                </c:pt>
                <c:pt idx="5909">
                  <c:v>0.51581761998651332</c:v>
                </c:pt>
                <c:pt idx="5910">
                  <c:v>0.99991390034565619</c:v>
                </c:pt>
                <c:pt idx="5911">
                  <c:v>0.85155271511901431</c:v>
                </c:pt>
                <c:pt idx="5912">
                  <c:v>0.74219423571172427</c:v>
                </c:pt>
                <c:pt idx="5913">
                  <c:v>0.61725893393022302</c:v>
                </c:pt>
                <c:pt idx="5914">
                  <c:v>0.57020392731126468</c:v>
                </c:pt>
                <c:pt idx="5915">
                  <c:v>0.54666378115481318</c:v>
                </c:pt>
                <c:pt idx="5916">
                  <c:v>0.71009631342107904</c:v>
                </c:pt>
                <c:pt idx="5917">
                  <c:v>0.65547993013586836</c:v>
                </c:pt>
                <c:pt idx="5918">
                  <c:v>0.46838630976193185</c:v>
                </c:pt>
                <c:pt idx="5919">
                  <c:v>0.43720213134534774</c:v>
                </c:pt>
                <c:pt idx="5920">
                  <c:v>0.46827681793626941</c:v>
                </c:pt>
                <c:pt idx="5921">
                  <c:v>0.65517435491000342</c:v>
                </c:pt>
                <c:pt idx="5922">
                  <c:v>0.8344890462320651</c:v>
                </c:pt>
                <c:pt idx="5923">
                  <c:v>0.84239655065220254</c:v>
                </c:pt>
                <c:pt idx="5924">
                  <c:v>0.70235137692945593</c:v>
                </c:pt>
                <c:pt idx="5925">
                  <c:v>0.56991540800159757</c:v>
                </c:pt>
                <c:pt idx="5926">
                  <c:v>0.41425906152796055</c:v>
                </c:pt>
                <c:pt idx="5927">
                  <c:v>0.36775401875227198</c:v>
                </c:pt>
                <c:pt idx="5928">
                  <c:v>0.28349707710244965</c:v>
                </c:pt>
                <c:pt idx="5929">
                  <c:v>0.25505269904236272</c:v>
                </c:pt>
                <c:pt idx="5930">
                  <c:v>0.24709438469005582</c:v>
                </c:pt>
                <c:pt idx="5931">
                  <c:v>0.24718240753029325</c:v>
                </c:pt>
                <c:pt idx="5932">
                  <c:v>0.24496466133601838</c:v>
                </c:pt>
                <c:pt idx="5933">
                  <c:v>0.51596217782169884</c:v>
                </c:pt>
                <c:pt idx="5934">
                  <c:v>1.0001823819355946</c:v>
                </c:pt>
                <c:pt idx="5935">
                  <c:v>0.85158241388218392</c:v>
                </c:pt>
                <c:pt idx="5936">
                  <c:v>0.74192456140037466</c:v>
                </c:pt>
                <c:pt idx="5937">
                  <c:v>0.61673914593868662</c:v>
                </c:pt>
                <c:pt idx="5938">
                  <c:v>0.56965813799293608</c:v>
                </c:pt>
                <c:pt idx="5939">
                  <c:v>0.54608292582695905</c:v>
                </c:pt>
                <c:pt idx="5940">
                  <c:v>0.70918507426198141</c:v>
                </c:pt>
                <c:pt idx="5941">
                  <c:v>0.65463464847087827</c:v>
                </c:pt>
                <c:pt idx="5942">
                  <c:v>0.46793617670088017</c:v>
                </c:pt>
                <c:pt idx="5943">
                  <c:v>0.43687377514050657</c:v>
                </c:pt>
                <c:pt idx="5944">
                  <c:v>0.46798889498730967</c:v>
                </c:pt>
                <c:pt idx="5945">
                  <c:v>0.6548122446891893</c:v>
                </c:pt>
                <c:pt idx="5946">
                  <c:v>0.83408602566680334</c:v>
                </c:pt>
                <c:pt idx="5947">
                  <c:v>0.84194069252837134</c:v>
                </c:pt>
                <c:pt idx="5948">
                  <c:v>0.70196827481178181</c:v>
                </c:pt>
                <c:pt idx="5949">
                  <c:v>0.56959456594165236</c:v>
                </c:pt>
                <c:pt idx="5950">
                  <c:v>0.41404246331946304</c:v>
                </c:pt>
                <c:pt idx="5951">
                  <c:v>0.36756676149052026</c:v>
                </c:pt>
                <c:pt idx="5952">
                  <c:v>0.2833361789839125</c:v>
                </c:pt>
                <c:pt idx="5953">
                  <c:v>0.25484337643448113</c:v>
                </c:pt>
                <c:pt idx="5954">
                  <c:v>0.24652903474056323</c:v>
                </c:pt>
                <c:pt idx="5955">
                  <c:v>0.24657447742637686</c:v>
                </c:pt>
                <c:pt idx="5956">
                  <c:v>0.24457893523123797</c:v>
                </c:pt>
                <c:pt idx="5957">
                  <c:v>0.51549594302158064</c:v>
                </c:pt>
                <c:pt idx="5958">
                  <c:v>0.99906921504137114</c:v>
                </c:pt>
                <c:pt idx="5959">
                  <c:v>0.85067558779231234</c:v>
                </c:pt>
                <c:pt idx="5960">
                  <c:v>0.74126725262998383</c:v>
                </c:pt>
                <c:pt idx="5961">
                  <c:v>0.61629354521900104</c:v>
                </c:pt>
                <c:pt idx="5962">
                  <c:v>0.56930258773989029</c:v>
                </c:pt>
                <c:pt idx="5963">
                  <c:v>0.54577102917760834</c:v>
                </c:pt>
                <c:pt idx="5964">
                  <c:v>0.70884598356442718</c:v>
                </c:pt>
                <c:pt idx="5965">
                  <c:v>0.65437654355722807</c:v>
                </c:pt>
                <c:pt idx="5966">
                  <c:v>0.46783169430515115</c:v>
                </c:pt>
                <c:pt idx="5967">
                  <c:v>0.4368093681842341</c:v>
                </c:pt>
                <c:pt idx="5968">
                  <c:v>0.46793426834661911</c:v>
                </c:pt>
                <c:pt idx="5969">
                  <c:v>0.65471062482485132</c:v>
                </c:pt>
                <c:pt idx="5970">
                  <c:v>0.83383722398017146</c:v>
                </c:pt>
                <c:pt idx="5971">
                  <c:v>0.84162128173412221</c:v>
                </c:pt>
                <c:pt idx="5972">
                  <c:v>0.7016480291125452</c:v>
                </c:pt>
                <c:pt idx="5973">
                  <c:v>0.5693149920425784</c:v>
                </c:pt>
                <c:pt idx="5974">
                  <c:v>0.41382407602884563</c:v>
                </c:pt>
                <c:pt idx="5975">
                  <c:v>0.36735266799699001</c:v>
                </c:pt>
                <c:pt idx="5976">
                  <c:v>0.28100774824256414</c:v>
                </c:pt>
                <c:pt idx="5977">
                  <c:v>0.28742184618219624</c:v>
                </c:pt>
                <c:pt idx="5978">
                  <c:v>0.26236086095275352</c:v>
                </c:pt>
                <c:pt idx="5979">
                  <c:v>0.2435769299726544</c:v>
                </c:pt>
                <c:pt idx="5980">
                  <c:v>0.24358957281962629</c:v>
                </c:pt>
                <c:pt idx="5981">
                  <c:v>0.30039197590953981</c:v>
                </c:pt>
                <c:pt idx="5982">
                  <c:v>0.43930644973330035</c:v>
                </c:pt>
                <c:pt idx="5983">
                  <c:v>0.59261074958162274</c:v>
                </c:pt>
                <c:pt idx="5984">
                  <c:v>0.826072011224537</c:v>
                </c:pt>
                <c:pt idx="5985">
                  <c:v>0.81917951272637868</c:v>
                </c:pt>
                <c:pt idx="5986">
                  <c:v>0.7589842943066617</c:v>
                </c:pt>
                <c:pt idx="5987">
                  <c:v>0.79885041115647482</c:v>
                </c:pt>
                <c:pt idx="5988">
                  <c:v>0.80522550710591922</c:v>
                </c:pt>
                <c:pt idx="5989">
                  <c:v>0.68527590010052364</c:v>
                </c:pt>
                <c:pt idx="5990">
                  <c:v>0.59197001963886464</c:v>
                </c:pt>
                <c:pt idx="5991">
                  <c:v>0.51204456507042795</c:v>
                </c:pt>
                <c:pt idx="5992">
                  <c:v>0.59199423188353817</c:v>
                </c:pt>
                <c:pt idx="5993">
                  <c:v>0.69866336305007692</c:v>
                </c:pt>
                <c:pt idx="5994">
                  <c:v>0.88534120073964107</c:v>
                </c:pt>
                <c:pt idx="5995">
                  <c:v>0.74532011998942549</c:v>
                </c:pt>
                <c:pt idx="5996">
                  <c:v>0.51223265723716838</c:v>
                </c:pt>
                <c:pt idx="5997">
                  <c:v>0.50560792469610094</c:v>
                </c:pt>
                <c:pt idx="5998">
                  <c:v>0.45239334688692101</c:v>
                </c:pt>
                <c:pt idx="5999">
                  <c:v>0.35944277813402653</c:v>
                </c:pt>
                <c:pt idx="6000">
                  <c:v>0.30121244896915134</c:v>
                </c:pt>
                <c:pt idx="6001">
                  <c:v>0.27987168109722316</c:v>
                </c:pt>
                <c:pt idx="6002">
                  <c:v>0.26606581147618902</c:v>
                </c:pt>
                <c:pt idx="6003">
                  <c:v>0.24370622097376207</c:v>
                </c:pt>
                <c:pt idx="6004">
                  <c:v>0.24372733214276199</c:v>
                </c:pt>
                <c:pt idx="6005">
                  <c:v>0.26608954663229628</c:v>
                </c:pt>
                <c:pt idx="6006">
                  <c:v>0.36669201960664427</c:v>
                </c:pt>
                <c:pt idx="6007">
                  <c:v>0.52096170816618736</c:v>
                </c:pt>
                <c:pt idx="6008">
                  <c:v>0.69763440228757234</c:v>
                </c:pt>
                <c:pt idx="6009">
                  <c:v>0.85218652727757915</c:v>
                </c:pt>
                <c:pt idx="6010">
                  <c:v>0.91832137905906308</c:v>
                </c:pt>
                <c:pt idx="6011">
                  <c:v>0.95498992907428659</c:v>
                </c:pt>
                <c:pt idx="6012">
                  <c:v>0.85152921850718943</c:v>
                </c:pt>
                <c:pt idx="6013">
                  <c:v>0.76327475177146098</c:v>
                </c:pt>
                <c:pt idx="6014">
                  <c:v>0.64551951362065407</c:v>
                </c:pt>
                <c:pt idx="6015">
                  <c:v>0.59401732594330303</c:v>
                </c:pt>
                <c:pt idx="6016">
                  <c:v>0.43240727199523243</c:v>
                </c:pt>
                <c:pt idx="6017">
                  <c:v>0.6235092712199295</c:v>
                </c:pt>
                <c:pt idx="6018">
                  <c:v>0.74858185523600151</c:v>
                </c:pt>
                <c:pt idx="6019">
                  <c:v>0.79285627042615869</c:v>
                </c:pt>
                <c:pt idx="6020">
                  <c:v>0.51338923919080193</c:v>
                </c:pt>
                <c:pt idx="6021">
                  <c:v>0.49138507966927958</c:v>
                </c:pt>
                <c:pt idx="6022">
                  <c:v>0.46940644438598433</c:v>
                </c:pt>
                <c:pt idx="6023">
                  <c:v>0.35939984016318016</c:v>
                </c:pt>
                <c:pt idx="6024">
                  <c:v>0.28315965621487266</c:v>
                </c:pt>
                <c:pt idx="6025">
                  <c:v>0.25460829104409088</c:v>
                </c:pt>
                <c:pt idx="6026">
                  <c:v>0.24582473274652264</c:v>
                </c:pt>
                <c:pt idx="6027">
                  <c:v>0.24595652846259619</c:v>
                </c:pt>
                <c:pt idx="6028">
                  <c:v>0.24424759722286454</c:v>
                </c:pt>
                <c:pt idx="6029">
                  <c:v>0.51526300452973162</c:v>
                </c:pt>
                <c:pt idx="6030">
                  <c:v>0.99858389669865277</c:v>
                </c:pt>
                <c:pt idx="6031">
                  <c:v>0.85049572540331642</c:v>
                </c:pt>
                <c:pt idx="6032">
                  <c:v>0.74126474791501762</c:v>
                </c:pt>
                <c:pt idx="6033">
                  <c:v>0.61656071481538577</c:v>
                </c:pt>
                <c:pt idx="6034">
                  <c:v>0.56969153419248419</c:v>
                </c:pt>
                <c:pt idx="6035">
                  <c:v>0.54629105571342718</c:v>
                </c:pt>
                <c:pt idx="6036">
                  <c:v>0.70974672677509409</c:v>
                </c:pt>
                <c:pt idx="6037">
                  <c:v>0.65531807784020135</c:v>
                </c:pt>
                <c:pt idx="6038">
                  <c:v>0.4684344957069928</c:v>
                </c:pt>
                <c:pt idx="6039">
                  <c:v>0.43734478082627448</c:v>
                </c:pt>
                <c:pt idx="6040">
                  <c:v>0.46847194715934315</c:v>
                </c:pt>
                <c:pt idx="6041">
                  <c:v>0.65544832301844014</c:v>
                </c:pt>
                <c:pt idx="6042">
                  <c:v>0.83509661851955652</c:v>
                </c:pt>
                <c:pt idx="6043">
                  <c:v>0.84259716639377225</c:v>
                </c:pt>
                <c:pt idx="6044">
                  <c:v>0.70244584046532044</c:v>
                </c:pt>
                <c:pt idx="6045">
                  <c:v>0.56994701511902579</c:v>
                </c:pt>
                <c:pt idx="6046">
                  <c:v>0.41425345573732208</c:v>
                </c:pt>
                <c:pt idx="6047">
                  <c:v>0.36779111238819973</c:v>
                </c:pt>
                <c:pt idx="6048">
                  <c:v>0.28344507444886757</c:v>
                </c:pt>
                <c:pt idx="6049">
                  <c:v>0.254947381741645</c:v>
                </c:pt>
                <c:pt idx="6050">
                  <c:v>0.24669291466263144</c:v>
                </c:pt>
                <c:pt idx="6051">
                  <c:v>0.24674110060769353</c:v>
                </c:pt>
                <c:pt idx="6052">
                  <c:v>0.24469224376541907</c:v>
                </c:pt>
                <c:pt idx="6053">
                  <c:v>0.51567067670850064</c:v>
                </c:pt>
                <c:pt idx="6054">
                  <c:v>0.99956192825684653</c:v>
                </c:pt>
                <c:pt idx="6055">
                  <c:v>0.85119167834747134</c:v>
                </c:pt>
                <c:pt idx="6056">
                  <c:v>0.74181196849904119</c:v>
                </c:pt>
                <c:pt idx="6057">
                  <c:v>0.6168587758963523</c:v>
                </c:pt>
                <c:pt idx="6058">
                  <c:v>0.56999257707698192</c:v>
                </c:pt>
                <c:pt idx="6059">
                  <c:v>0.54654832572208856</c:v>
                </c:pt>
                <c:pt idx="6060">
                  <c:v>0.71007794551132741</c:v>
                </c:pt>
                <c:pt idx="6061">
                  <c:v>0.65556556753328099</c:v>
                </c:pt>
                <c:pt idx="6062">
                  <c:v>0.46857249357441111</c:v>
                </c:pt>
                <c:pt idx="6063">
                  <c:v>0.43745832790473799</c:v>
                </c:pt>
                <c:pt idx="6064">
                  <c:v>0.46861221119744623</c:v>
                </c:pt>
                <c:pt idx="6065">
                  <c:v>0.65565824198702694</c:v>
                </c:pt>
                <c:pt idx="6066">
                  <c:v>0.8350311381140153</c:v>
                </c:pt>
                <c:pt idx="6067">
                  <c:v>0.84291085212524175</c:v>
                </c:pt>
                <c:pt idx="6068">
                  <c:v>0.70276906796808813</c:v>
                </c:pt>
                <c:pt idx="6069">
                  <c:v>0.57023875477650765</c:v>
                </c:pt>
                <c:pt idx="6070">
                  <c:v>0.41451847843516437</c:v>
                </c:pt>
                <c:pt idx="6071">
                  <c:v>0.36792851389491188</c:v>
                </c:pt>
                <c:pt idx="6072">
                  <c:v>0.28361217471874922</c:v>
                </c:pt>
                <c:pt idx="6073">
                  <c:v>0.25519069690978113</c:v>
                </c:pt>
                <c:pt idx="6074">
                  <c:v>0.24747402791563261</c:v>
                </c:pt>
                <c:pt idx="6075">
                  <c:v>0.24756217002801129</c:v>
                </c:pt>
                <c:pt idx="6076">
                  <c:v>0.24519318675864024</c:v>
                </c:pt>
                <c:pt idx="6077">
                  <c:v>0.5162220718174676</c:v>
                </c:pt>
                <c:pt idx="6078">
                  <c:v>1.000799734538669</c:v>
                </c:pt>
                <c:pt idx="6079">
                  <c:v>0.85230210198244372</c:v>
                </c:pt>
                <c:pt idx="6080">
                  <c:v>0.74258580615142655</c:v>
                </c:pt>
                <c:pt idx="6081">
                  <c:v>0.61735554436463114</c:v>
                </c:pt>
                <c:pt idx="6082">
                  <c:v>0.57035933891130453</c:v>
                </c:pt>
                <c:pt idx="6083">
                  <c:v>0.54669968206932618</c:v>
                </c:pt>
                <c:pt idx="6084">
                  <c:v>0.71004502640034328</c:v>
                </c:pt>
                <c:pt idx="6085">
                  <c:v>0.65558679797442343</c:v>
                </c:pt>
                <c:pt idx="6086">
                  <c:v>0.46860684395109042</c:v>
                </c:pt>
                <c:pt idx="6087">
                  <c:v>0.43758070112165348</c:v>
                </c:pt>
                <c:pt idx="6088">
                  <c:v>0.46881688219181838</c:v>
                </c:pt>
                <c:pt idx="6089">
                  <c:v>0.6560649599886671</c:v>
                </c:pt>
                <c:pt idx="6090">
                  <c:v>0.83565564704556305</c:v>
                </c:pt>
                <c:pt idx="6091">
                  <c:v>0.84359129969103497</c:v>
                </c:pt>
                <c:pt idx="6092">
                  <c:v>0.70331056348933318</c:v>
                </c:pt>
                <c:pt idx="6093">
                  <c:v>0.57064964730308909</c:v>
                </c:pt>
                <c:pt idx="6094">
                  <c:v>0.4147397282571692</c:v>
                </c:pt>
                <c:pt idx="6095">
                  <c:v>0.36816228729174721</c:v>
                </c:pt>
                <c:pt idx="6096">
                  <c:v>0.28383211254720159</c:v>
                </c:pt>
                <c:pt idx="6097">
                  <c:v>0.2554836292886743</c:v>
                </c:pt>
                <c:pt idx="6098">
                  <c:v>0.24833231024401833</c:v>
                </c:pt>
                <c:pt idx="6099">
                  <c:v>0.24847090447214287</c:v>
                </c:pt>
                <c:pt idx="6100">
                  <c:v>0.24573897607696871</c:v>
                </c:pt>
                <c:pt idx="6101">
                  <c:v>0.51685528761532862</c:v>
                </c:pt>
                <c:pt idx="6102">
                  <c:v>1.0023710257274061</c:v>
                </c:pt>
                <c:pt idx="6103">
                  <c:v>0.85327202303503413</c:v>
                </c:pt>
                <c:pt idx="6104">
                  <c:v>0.74330298953672158</c:v>
                </c:pt>
                <c:pt idx="6105">
                  <c:v>0.61783847726452334</c:v>
                </c:pt>
                <c:pt idx="6106">
                  <c:v>0.57071846732858755</c:v>
                </c:pt>
                <c:pt idx="6107">
                  <c:v>0.54709757393251446</c:v>
                </c:pt>
                <c:pt idx="6108">
                  <c:v>0.71072284997902913</c:v>
                </c:pt>
                <c:pt idx="6109">
                  <c:v>0.65605696875520392</c:v>
                </c:pt>
                <c:pt idx="6110">
                  <c:v>0.46885099402421504</c:v>
                </c:pt>
                <c:pt idx="6111">
                  <c:v>0.43770522123711131</c:v>
                </c:pt>
                <c:pt idx="6112">
                  <c:v>0.46892780528317446</c:v>
                </c:pt>
                <c:pt idx="6113">
                  <c:v>0.65633952445780763</c:v>
                </c:pt>
                <c:pt idx="6114">
                  <c:v>0.83628170651494949</c:v>
                </c:pt>
                <c:pt idx="6115">
                  <c:v>0.84423429580447562</c:v>
                </c:pt>
                <c:pt idx="6116">
                  <c:v>0.70384311359998264</c:v>
                </c:pt>
                <c:pt idx="6117">
                  <c:v>0.5710554111275995</c:v>
                </c:pt>
                <c:pt idx="6118">
                  <c:v>0.41499019975377976</c:v>
                </c:pt>
                <c:pt idx="6119">
                  <c:v>0.36838282148090695</c:v>
                </c:pt>
                <c:pt idx="6120">
                  <c:v>0.28396522025682891</c:v>
                </c:pt>
                <c:pt idx="6121">
                  <c:v>0.25559383674718283</c:v>
                </c:pt>
                <c:pt idx="6122">
                  <c:v>0.24854771573110343</c:v>
                </c:pt>
                <c:pt idx="6123">
                  <c:v>0.24857920357639163</c:v>
                </c:pt>
                <c:pt idx="6124">
                  <c:v>0.24571249766161274</c:v>
                </c:pt>
                <c:pt idx="6125">
                  <c:v>0.5166349919704526</c:v>
                </c:pt>
                <c:pt idx="6126">
                  <c:v>1.0018173644477553</c:v>
                </c:pt>
                <c:pt idx="6127">
                  <c:v>0.85297849429543482</c:v>
                </c:pt>
                <c:pt idx="6128">
                  <c:v>0.74309438256168614</c:v>
                </c:pt>
                <c:pt idx="6129">
                  <c:v>0.61796156611428632</c:v>
                </c:pt>
                <c:pt idx="6130">
                  <c:v>0.57083261076775604</c:v>
                </c:pt>
                <c:pt idx="6131">
                  <c:v>0.54733170514577356</c:v>
                </c:pt>
                <c:pt idx="6132">
                  <c:v>0.7109400445482329</c:v>
                </c:pt>
                <c:pt idx="6133">
                  <c:v>0.65618637902845145</c:v>
                </c:pt>
                <c:pt idx="6134">
                  <c:v>0.46879911064277424</c:v>
                </c:pt>
                <c:pt idx="6135">
                  <c:v>0.43756495719900934</c:v>
                </c:pt>
                <c:pt idx="6136">
                  <c:v>0.46875987010830533</c:v>
                </c:pt>
                <c:pt idx="6137">
                  <c:v>0.65591670471710073</c:v>
                </c:pt>
                <c:pt idx="6138">
                  <c:v>0.83555414645336623</c:v>
                </c:pt>
                <c:pt idx="6139">
                  <c:v>0.84338281198814091</c:v>
                </c:pt>
                <c:pt idx="6140">
                  <c:v>0.70307011085258708</c:v>
                </c:pt>
                <c:pt idx="6141">
                  <c:v>0.57039714818007736</c:v>
                </c:pt>
                <c:pt idx="6142">
                  <c:v>0.41453255254783106</c:v>
                </c:pt>
                <c:pt idx="6143">
                  <c:v>0.36795916683521013</c:v>
                </c:pt>
                <c:pt idx="6144">
                  <c:v>0.28152872895551406</c:v>
                </c:pt>
                <c:pt idx="6145">
                  <c:v>0.28796477296913492</c:v>
                </c:pt>
                <c:pt idx="6146">
                  <c:v>0.2630148301031896</c:v>
                </c:pt>
                <c:pt idx="6147">
                  <c:v>0.24495201848904663</c:v>
                </c:pt>
                <c:pt idx="6148">
                  <c:v>0.24499960807340262</c:v>
                </c:pt>
                <c:pt idx="6149">
                  <c:v>0.30101278740471021</c:v>
                </c:pt>
                <c:pt idx="6150">
                  <c:v>0.44031143679541507</c:v>
                </c:pt>
                <c:pt idx="6151">
                  <c:v>0.59425503532080182</c:v>
                </c:pt>
                <c:pt idx="6152">
                  <c:v>0.82871603605161492</c:v>
                </c:pt>
                <c:pt idx="6153">
                  <c:v>0.82191871672216865</c:v>
                </c:pt>
                <c:pt idx="6154">
                  <c:v>0.76151584550454854</c:v>
                </c:pt>
                <c:pt idx="6155">
                  <c:v>0.80150636319767576</c:v>
                </c:pt>
                <c:pt idx="6156">
                  <c:v>0.80790889173960856</c:v>
                </c:pt>
                <c:pt idx="6157">
                  <c:v>0.6875842931221432</c:v>
                </c:pt>
                <c:pt idx="6158">
                  <c:v>0.59380669134186892</c:v>
                </c:pt>
                <c:pt idx="6159">
                  <c:v>0.513563376517017</c:v>
                </c:pt>
                <c:pt idx="6160">
                  <c:v>0.59385058348984632</c:v>
                </c:pt>
                <c:pt idx="6161">
                  <c:v>0.70097950876087733</c:v>
                </c:pt>
                <c:pt idx="6162">
                  <c:v>0.88843201900781577</c:v>
                </c:pt>
                <c:pt idx="6163">
                  <c:v>0.74789198517105127</c:v>
                </c:pt>
                <c:pt idx="6164">
                  <c:v>0.51380752659014162</c:v>
                </c:pt>
                <c:pt idx="6165">
                  <c:v>0.50719436344677582</c:v>
                </c:pt>
                <c:pt idx="6166">
                  <c:v>0.4537715364789866</c:v>
                </c:pt>
                <c:pt idx="6167">
                  <c:v>0.36046887636514124</c:v>
                </c:pt>
                <c:pt idx="6168">
                  <c:v>0.3020766949045991</c:v>
                </c:pt>
                <c:pt idx="6169">
                  <c:v>0.28074678079752413</c:v>
                </c:pt>
                <c:pt idx="6170">
                  <c:v>0.26701855734043922</c:v>
                </c:pt>
                <c:pt idx="6171">
                  <c:v>0.24560169384239799</c:v>
                </c:pt>
                <c:pt idx="6172">
                  <c:v>0.24564868706604764</c:v>
                </c:pt>
                <c:pt idx="6173">
                  <c:v>0.26708379920169917</c:v>
                </c:pt>
                <c:pt idx="6174">
                  <c:v>0.3678339310869061</c:v>
                </c:pt>
                <c:pt idx="6175">
                  <c:v>0.52267111649448517</c:v>
                </c:pt>
                <c:pt idx="6176">
                  <c:v>0.6998838748714179</c:v>
                </c:pt>
                <c:pt idx="6177">
                  <c:v>0.85473704274592244</c:v>
                </c:pt>
                <c:pt idx="6178">
                  <c:v>0.92074689732338244</c:v>
                </c:pt>
                <c:pt idx="6179">
                  <c:v>0.95718692191598631</c:v>
                </c:pt>
                <c:pt idx="6180">
                  <c:v>0.8532306356020215</c:v>
                </c:pt>
                <c:pt idx="6181">
                  <c:v>0.76458591042014679</c:v>
                </c:pt>
                <c:pt idx="6182">
                  <c:v>0.64648871904039584</c:v>
                </c:pt>
                <c:pt idx="6183">
                  <c:v>0.59486880975963785</c:v>
                </c:pt>
                <c:pt idx="6184">
                  <c:v>0.43293242723312597</c:v>
                </c:pt>
                <c:pt idx="6185">
                  <c:v>0.62460991453931991</c:v>
                </c:pt>
                <c:pt idx="6186">
                  <c:v>0.75023007695584043</c:v>
                </c:pt>
                <c:pt idx="6187">
                  <c:v>0.79462960862216159</c:v>
                </c:pt>
                <c:pt idx="6188">
                  <c:v>0.51439744660073017</c:v>
                </c:pt>
                <c:pt idx="6189">
                  <c:v>0.49236084505678956</c:v>
                </c:pt>
                <c:pt idx="6190">
                  <c:v>0.47032877585421629</c:v>
                </c:pt>
                <c:pt idx="6191">
                  <c:v>0.36004092792236086</c:v>
                </c:pt>
                <c:pt idx="6192">
                  <c:v>0.28369638085046678</c:v>
                </c:pt>
                <c:pt idx="6193">
                  <c:v>0.25532821768863434</c:v>
                </c:pt>
                <c:pt idx="6194">
                  <c:v>0.24799524717286522</c:v>
                </c:pt>
                <c:pt idx="6195">
                  <c:v>0.24806227811624387</c:v>
                </c:pt>
                <c:pt idx="6196">
                  <c:v>0.24543340085110393</c:v>
                </c:pt>
                <c:pt idx="6197">
                  <c:v>0.51632882038388139</c:v>
                </c:pt>
                <c:pt idx="6198">
                  <c:v>1.0011410914069068</c:v>
                </c:pt>
                <c:pt idx="6199">
                  <c:v>0.85245095361471634</c:v>
                </c:pt>
                <c:pt idx="6200">
                  <c:v>0.74298083548322269</c:v>
                </c:pt>
                <c:pt idx="6201">
                  <c:v>0.61738249986855209</c:v>
                </c:pt>
                <c:pt idx="6202">
                  <c:v>0.57028348182947386</c:v>
                </c:pt>
                <c:pt idx="6203">
                  <c:v>0.54672687611752957</c:v>
                </c:pt>
                <c:pt idx="6204">
                  <c:v>0.71051436227613607</c:v>
                </c:pt>
                <c:pt idx="6205">
                  <c:v>0.6559390086075132</c:v>
                </c:pt>
                <c:pt idx="6206">
                  <c:v>0.46888272041378576</c:v>
                </c:pt>
                <c:pt idx="6207">
                  <c:v>0.4377586551563894</c:v>
                </c:pt>
                <c:pt idx="6208">
                  <c:v>0.46901022233277467</c:v>
                </c:pt>
                <c:pt idx="6209">
                  <c:v>0.65636385597462243</c:v>
                </c:pt>
                <c:pt idx="6210">
                  <c:v>0.8360399418846497</c:v>
                </c:pt>
                <c:pt idx="6211">
                  <c:v>0.84386455216662304</c:v>
                </c:pt>
                <c:pt idx="6212">
                  <c:v>0.70343365233909494</c:v>
                </c:pt>
                <c:pt idx="6213">
                  <c:v>0.57066956575067784</c:v>
                </c:pt>
                <c:pt idx="6214">
                  <c:v>0.41469452411563801</c:v>
                </c:pt>
                <c:pt idx="6215">
                  <c:v>0.36809215527269745</c:v>
                </c:pt>
                <c:pt idx="6216">
                  <c:v>0.28375410856682859</c:v>
                </c:pt>
                <c:pt idx="6217">
                  <c:v>0.25536495350813737</c:v>
                </c:pt>
                <c:pt idx="6218">
                  <c:v>0.24802065213895003</c:v>
                </c:pt>
                <c:pt idx="6219">
                  <c:v>0.24805834213558287</c:v>
                </c:pt>
                <c:pt idx="6220">
                  <c:v>0.24540262863866319</c:v>
                </c:pt>
                <c:pt idx="6221">
                  <c:v>0.51622624634241232</c:v>
                </c:pt>
                <c:pt idx="6222">
                  <c:v>1.0008466084901775</c:v>
                </c:pt>
                <c:pt idx="6223">
                  <c:v>0.85238773937985757</c:v>
                </c:pt>
                <c:pt idx="6224">
                  <c:v>0.74278499062730263</c:v>
                </c:pt>
                <c:pt idx="6225">
                  <c:v>0.6175982631720609</c:v>
                </c:pt>
                <c:pt idx="6226">
                  <c:v>0.5705782032904857</c:v>
                </c:pt>
                <c:pt idx="6227">
                  <c:v>0.54700442239020353</c:v>
                </c:pt>
                <c:pt idx="6228">
                  <c:v>0.71059630223717019</c:v>
                </c:pt>
                <c:pt idx="6229">
                  <c:v>0.65595296344803866</c:v>
                </c:pt>
                <c:pt idx="6230">
                  <c:v>0.46874221783140124</c:v>
                </c:pt>
                <c:pt idx="6231">
                  <c:v>0.43758666472871677</c:v>
                </c:pt>
                <c:pt idx="6232">
                  <c:v>0.46868389375433217</c:v>
                </c:pt>
                <c:pt idx="6233">
                  <c:v>0.65580900197355818</c:v>
                </c:pt>
                <c:pt idx="6234">
                  <c:v>0.83531619853158623</c:v>
                </c:pt>
                <c:pt idx="6235">
                  <c:v>0.84319972925133269</c:v>
                </c:pt>
                <c:pt idx="6236">
                  <c:v>0.70295775649553593</c:v>
                </c:pt>
                <c:pt idx="6237">
                  <c:v>0.57035194403854739</c:v>
                </c:pt>
                <c:pt idx="6238">
                  <c:v>0.41452837802288756</c:v>
                </c:pt>
                <c:pt idx="6239">
                  <c:v>0.36797514930213671</c:v>
                </c:pt>
                <c:pt idx="6240">
                  <c:v>0.28369411467978317</c:v>
                </c:pt>
                <c:pt idx="6241">
                  <c:v>0.25533799800421642</c:v>
                </c:pt>
                <c:pt idx="6242">
                  <c:v>0.24803830441585401</c:v>
                </c:pt>
                <c:pt idx="6243">
                  <c:v>0.24812990542032873</c:v>
                </c:pt>
                <c:pt idx="6244">
                  <c:v>0.24548814676393452</c:v>
                </c:pt>
                <c:pt idx="6245">
                  <c:v>0.51639764040937763</c:v>
                </c:pt>
                <c:pt idx="6246">
                  <c:v>1.0013096229424834</c:v>
                </c:pt>
                <c:pt idx="6247">
                  <c:v>0.85261709970746813</c:v>
                </c:pt>
                <c:pt idx="6248">
                  <c:v>0.7428591778991559</c:v>
                </c:pt>
                <c:pt idx="6249">
                  <c:v>0.61756200444112186</c:v>
                </c:pt>
                <c:pt idx="6250">
                  <c:v>0.5705333569653771</c:v>
                </c:pt>
                <c:pt idx="6251">
                  <c:v>0.54692904239693796</c:v>
                </c:pt>
                <c:pt idx="6252">
                  <c:v>0.71046665341963766</c:v>
                </c:pt>
                <c:pt idx="6253">
                  <c:v>0.65586971149345097</c:v>
                </c:pt>
                <c:pt idx="6254">
                  <c:v>0.46870906017613456</c:v>
                </c:pt>
                <c:pt idx="6255">
                  <c:v>0.43759238979149528</c:v>
                </c:pt>
                <c:pt idx="6256">
                  <c:v>0.46877024678459223</c:v>
                </c:pt>
                <c:pt idx="6257">
                  <c:v>0.65599888322241839</c:v>
                </c:pt>
                <c:pt idx="6258">
                  <c:v>0.83563930676221387</c:v>
                </c:pt>
                <c:pt idx="6259">
                  <c:v>0.84351580042562813</c:v>
                </c:pt>
                <c:pt idx="6260">
                  <c:v>0.70319916330941212</c:v>
                </c:pt>
                <c:pt idx="6261">
                  <c:v>0.5705283475354449</c:v>
                </c:pt>
                <c:pt idx="6262">
                  <c:v>0.41462808953296681</c:v>
                </c:pt>
                <c:pt idx="6263">
                  <c:v>0.36806317214237416</c:v>
                </c:pt>
                <c:pt idx="6264">
                  <c:v>0.28373621774564212</c:v>
                </c:pt>
                <c:pt idx="6265">
                  <c:v>0.2553524299333067</c:v>
                </c:pt>
                <c:pt idx="6266">
                  <c:v>0.24800216495705735</c:v>
                </c:pt>
                <c:pt idx="6267">
                  <c:v>0.24805118580710828</c:v>
                </c:pt>
                <c:pt idx="6268">
                  <c:v>0.2454065646193242</c:v>
                </c:pt>
                <c:pt idx="6269">
                  <c:v>0.51627347811034463</c:v>
                </c:pt>
                <c:pt idx="6270">
                  <c:v>1.0009334386090025</c:v>
                </c:pt>
                <c:pt idx="6271">
                  <c:v>0.85205353884009438</c:v>
                </c:pt>
                <c:pt idx="6272">
                  <c:v>0.7422246501077413</c:v>
                </c:pt>
                <c:pt idx="6273">
                  <c:v>0.6169466794644497</c:v>
                </c:pt>
                <c:pt idx="6274">
                  <c:v>0.56984718433680648</c:v>
                </c:pt>
                <c:pt idx="6275">
                  <c:v>0.54622366695362601</c:v>
                </c:pt>
                <c:pt idx="6276">
                  <c:v>0.70943614211929806</c:v>
                </c:pt>
                <c:pt idx="6277">
                  <c:v>0.65483097041536564</c:v>
                </c:pt>
                <c:pt idx="6278">
                  <c:v>0.46803457621740452</c:v>
                </c:pt>
                <c:pt idx="6279">
                  <c:v>0.43694319152671013</c:v>
                </c:pt>
                <c:pt idx="6280">
                  <c:v>0.46806284371487916</c:v>
                </c:pt>
                <c:pt idx="6281">
                  <c:v>0.65494332477241668</c:v>
                </c:pt>
                <c:pt idx="6282">
                  <c:v>0.83428377887698557</c:v>
                </c:pt>
                <c:pt idx="6283">
                  <c:v>0.84216361216035351</c:v>
                </c:pt>
                <c:pt idx="6284">
                  <c:v>0.70214849501720011</c:v>
                </c:pt>
                <c:pt idx="6285">
                  <c:v>0.56975140880738706</c:v>
                </c:pt>
                <c:pt idx="6286">
                  <c:v>0.4141530285943954</c:v>
                </c:pt>
                <c:pt idx="6287">
                  <c:v>0.36766504173490577</c:v>
                </c:pt>
                <c:pt idx="6288">
                  <c:v>0.28343791812039287</c:v>
                </c:pt>
                <c:pt idx="6289">
                  <c:v>0.25501166942577519</c:v>
                </c:pt>
                <c:pt idx="6290">
                  <c:v>0.2471007061135416</c:v>
                </c:pt>
                <c:pt idx="6291">
                  <c:v>0.24717334284755879</c:v>
                </c:pt>
                <c:pt idx="6292">
                  <c:v>0.24492756770009178</c:v>
                </c:pt>
                <c:pt idx="6293">
                  <c:v>0.51580783967093147</c:v>
                </c:pt>
                <c:pt idx="6294">
                  <c:v>0.9998741827226223</c:v>
                </c:pt>
                <c:pt idx="6295">
                  <c:v>0.8511780813233697</c:v>
                </c:pt>
                <c:pt idx="6296">
                  <c:v>0.74150066821039651</c:v>
                </c:pt>
                <c:pt idx="6297">
                  <c:v>0.61640733084174826</c:v>
                </c:pt>
                <c:pt idx="6298">
                  <c:v>0.56941685045120005</c:v>
                </c:pt>
                <c:pt idx="6299">
                  <c:v>0.54585404258791237</c:v>
                </c:pt>
                <c:pt idx="6300">
                  <c:v>0.70895845719361938</c:v>
                </c:pt>
                <c:pt idx="6301">
                  <c:v>0.6544681445617041</c:v>
                </c:pt>
                <c:pt idx="6302">
                  <c:v>0.46782907031804388</c:v>
                </c:pt>
                <c:pt idx="6303">
                  <c:v>0.43677239382044875</c:v>
                </c:pt>
                <c:pt idx="6304">
                  <c:v>0.46788763293939306</c:v>
                </c:pt>
                <c:pt idx="6305">
                  <c:v>0.65463047394593599</c:v>
                </c:pt>
                <c:pt idx="6306">
                  <c:v>0.83381432372905262</c:v>
                </c:pt>
                <c:pt idx="6307">
                  <c:v>0.84169367992385669</c:v>
                </c:pt>
                <c:pt idx="6308">
                  <c:v>0.70178077900574753</c:v>
                </c:pt>
                <c:pt idx="6309">
                  <c:v>0.5694743396232792</c:v>
                </c:pt>
                <c:pt idx="6310">
                  <c:v>0.41397030367400972</c:v>
                </c:pt>
                <c:pt idx="6311">
                  <c:v>0.36751046503985346</c:v>
                </c:pt>
                <c:pt idx="6312">
                  <c:v>0.28115027845134966</c:v>
                </c:pt>
                <c:pt idx="6313">
                  <c:v>0.28759300170488</c:v>
                </c:pt>
                <c:pt idx="6314">
                  <c:v>0.26257042210491754</c:v>
                </c:pt>
                <c:pt idx="6315">
                  <c:v>0.24402348486946882</c:v>
                </c:pt>
                <c:pt idx="6316">
                  <c:v>0.24406260613179642</c:v>
                </c:pt>
                <c:pt idx="6317">
                  <c:v>0.30062861183776624</c:v>
                </c:pt>
                <c:pt idx="6318">
                  <c:v>0.43971149792496206</c:v>
                </c:pt>
                <c:pt idx="6319">
                  <c:v>0.59323430433604185</c:v>
                </c:pt>
                <c:pt idx="6320">
                  <c:v>0.8270606580033002</c:v>
                </c:pt>
                <c:pt idx="6321">
                  <c:v>0.82018938994628432</c:v>
                </c:pt>
                <c:pt idx="6322">
                  <c:v>0.75990877267343848</c:v>
                </c:pt>
                <c:pt idx="6323">
                  <c:v>0.79986816033770136</c:v>
                </c:pt>
                <c:pt idx="6324">
                  <c:v>0.80626102783619347</c:v>
                </c:pt>
                <c:pt idx="6325">
                  <c:v>0.68614754090872843</c:v>
                </c:pt>
                <c:pt idx="6326">
                  <c:v>0.59270819492101956</c:v>
                </c:pt>
                <c:pt idx="6327">
                  <c:v>0.51266633074272849</c:v>
                </c:pt>
                <c:pt idx="6328">
                  <c:v>0.59274946308188847</c:v>
                </c:pt>
                <c:pt idx="6329">
                  <c:v>0.69961670527503206</c:v>
                </c:pt>
                <c:pt idx="6330">
                  <c:v>0.88660023746260364</c:v>
                </c:pt>
                <c:pt idx="6331">
                  <c:v>0.74646918779816185</c:v>
                </c:pt>
                <c:pt idx="6332">
                  <c:v>0.51298908115693242</c:v>
                </c:pt>
                <c:pt idx="6333">
                  <c:v>0.50641062620666599</c:v>
                </c:pt>
                <c:pt idx="6334">
                  <c:v>0.45312353093561147</c:v>
                </c:pt>
                <c:pt idx="6335">
                  <c:v>0.36001504586771227</c:v>
                </c:pt>
                <c:pt idx="6336">
                  <c:v>0.30171983265799951</c:v>
                </c:pt>
                <c:pt idx="6337">
                  <c:v>0.28041329589060832</c:v>
                </c:pt>
                <c:pt idx="6338">
                  <c:v>0.26667231031441024</c:v>
                </c:pt>
                <c:pt idx="6339">
                  <c:v>0.24487556504650976</c:v>
                </c:pt>
                <c:pt idx="6340">
                  <c:v>0.24495118358405793</c:v>
                </c:pt>
                <c:pt idx="6341">
                  <c:v>0.2667822792286364</c:v>
                </c:pt>
                <c:pt idx="6342">
                  <c:v>0.36755065975145362</c:v>
                </c:pt>
                <c:pt idx="6343">
                  <c:v>0.52222575431908214</c:v>
                </c:pt>
                <c:pt idx="6344">
                  <c:v>0.69925197106711179</c:v>
                </c:pt>
                <c:pt idx="6345">
                  <c:v>0.85393982775385335</c:v>
                </c:pt>
                <c:pt idx="6346">
                  <c:v>0.91992487372593457</c:v>
                </c:pt>
                <c:pt idx="6347">
                  <c:v>0.95635917325575914</c:v>
                </c:pt>
                <c:pt idx="6348">
                  <c:v>0.85254971094766452</c:v>
                </c:pt>
                <c:pt idx="6349">
                  <c:v>0.76404346072177187</c:v>
                </c:pt>
                <c:pt idx="6350">
                  <c:v>0.64608736828511382</c:v>
                </c:pt>
                <c:pt idx="6351">
                  <c:v>0.59452363618288129</c:v>
                </c:pt>
                <c:pt idx="6352">
                  <c:v>0.43273395839009854</c:v>
                </c:pt>
                <c:pt idx="6353">
                  <c:v>0.62426819985465953</c:v>
                </c:pt>
                <c:pt idx="6354">
                  <c:v>0.74977708136339782</c:v>
                </c:pt>
                <c:pt idx="6355">
                  <c:v>0.7942323131196819</c:v>
                </c:pt>
                <c:pt idx="6356">
                  <c:v>0.51424060373499547</c:v>
                </c:pt>
                <c:pt idx="6357">
                  <c:v>0.49226673933734877</c:v>
                </c:pt>
                <c:pt idx="6358">
                  <c:v>0.47028893895904222</c:v>
                </c:pt>
                <c:pt idx="6359">
                  <c:v>0.36004784570655413</c:v>
                </c:pt>
                <c:pt idx="6360">
                  <c:v>0.28369327977479447</c:v>
                </c:pt>
                <c:pt idx="6361">
                  <c:v>0.25531271231027286</c:v>
                </c:pt>
                <c:pt idx="6362">
                  <c:v>0.24784591845202883</c:v>
                </c:pt>
                <c:pt idx="6363">
                  <c:v>0.24799942169780875</c:v>
                </c:pt>
                <c:pt idx="6364">
                  <c:v>0.24549327546600797</c:v>
                </c:pt>
                <c:pt idx="6365">
                  <c:v>0.51665980057582994</c:v>
                </c:pt>
                <c:pt idx="6366">
                  <c:v>1.0019550044987486</c:v>
                </c:pt>
                <c:pt idx="6367">
                  <c:v>0.85302787296190941</c:v>
                </c:pt>
                <c:pt idx="6368">
                  <c:v>0.74317334071918917</c:v>
                </c:pt>
                <c:pt idx="6369">
                  <c:v>0.61778826369306128</c:v>
                </c:pt>
                <c:pt idx="6370">
                  <c:v>0.57071799024002268</c:v>
                </c:pt>
                <c:pt idx="6371">
                  <c:v>0.54712894250566024</c:v>
                </c:pt>
                <c:pt idx="6372">
                  <c:v>0.7108228000333896</c:v>
                </c:pt>
                <c:pt idx="6373">
                  <c:v>0.65617397472576222</c:v>
                </c:pt>
                <c:pt idx="6374">
                  <c:v>0.46894605392078581</c:v>
                </c:pt>
                <c:pt idx="6375">
                  <c:v>0.43780719891787417</c:v>
                </c:pt>
                <c:pt idx="6376">
                  <c:v>0.46904707742441876</c:v>
                </c:pt>
                <c:pt idx="6377">
                  <c:v>0.65653668130728371</c:v>
                </c:pt>
                <c:pt idx="6378">
                  <c:v>0.83647540447232827</c:v>
                </c:pt>
                <c:pt idx="6379">
                  <c:v>0.84445149037367939</c:v>
                </c:pt>
                <c:pt idx="6380">
                  <c:v>0.70400627788920445</c:v>
                </c:pt>
                <c:pt idx="6381">
                  <c:v>0.5712012809563386</c:v>
                </c:pt>
                <c:pt idx="6382">
                  <c:v>0.41509706759233478</c:v>
                </c:pt>
                <c:pt idx="6383">
                  <c:v>0.36847585375107539</c:v>
                </c:pt>
                <c:pt idx="6384">
                  <c:v>0.28403165483950132</c:v>
                </c:pt>
                <c:pt idx="6385">
                  <c:v>0.25566396876623387</c:v>
                </c:pt>
                <c:pt idx="6386">
                  <c:v>0.24870563204610935</c:v>
                </c:pt>
                <c:pt idx="6387">
                  <c:v>0.2487674150152733</c:v>
                </c:pt>
                <c:pt idx="6388">
                  <c:v>0.24584751372550009</c:v>
                </c:pt>
                <c:pt idx="6389">
                  <c:v>0.51685373707749249</c:v>
                </c:pt>
                <c:pt idx="6390">
                  <c:v>1.0023444280399076</c:v>
                </c:pt>
                <c:pt idx="6391">
                  <c:v>0.85328418879344092</c:v>
                </c:pt>
                <c:pt idx="6392">
                  <c:v>0.74329690665751824</c:v>
                </c:pt>
                <c:pt idx="6393">
                  <c:v>0.61782583441755279</c:v>
                </c:pt>
                <c:pt idx="6394">
                  <c:v>0.57069437435605652</c:v>
                </c:pt>
                <c:pt idx="6395">
                  <c:v>0.547102344818163</c:v>
                </c:pt>
                <c:pt idx="6396">
                  <c:v>0.71071700564410822</c:v>
                </c:pt>
                <c:pt idx="6397">
                  <c:v>0.656038958661875</c:v>
                </c:pt>
                <c:pt idx="6398">
                  <c:v>0.46881974472320931</c:v>
                </c:pt>
                <c:pt idx="6399">
                  <c:v>0.43767003595544457</c:v>
                </c:pt>
                <c:pt idx="6400">
                  <c:v>0.46887866516098231</c:v>
                </c:pt>
                <c:pt idx="6401">
                  <c:v>0.65626092411672843</c:v>
                </c:pt>
                <c:pt idx="6402">
                  <c:v>0.83604876802310057</c:v>
                </c:pt>
                <c:pt idx="6403">
                  <c:v>0.8438094484373686</c:v>
                </c:pt>
                <c:pt idx="6404">
                  <c:v>0.70333775753753547</c:v>
                </c:pt>
                <c:pt idx="6405">
                  <c:v>0.57055518376722569</c:v>
                </c:pt>
                <c:pt idx="6406">
                  <c:v>0.41459517042198252</c:v>
                </c:pt>
                <c:pt idx="6407">
                  <c:v>0.36798087436491644</c:v>
                </c:pt>
                <c:pt idx="6408">
                  <c:v>0.28366572791016731</c:v>
                </c:pt>
                <c:pt idx="6409">
                  <c:v>0.25528301354710331</c:v>
                </c:pt>
                <c:pt idx="6410">
                  <c:v>0.24774250950557103</c:v>
                </c:pt>
                <c:pt idx="6411">
                  <c:v>0.24777733697081389</c:v>
                </c:pt>
                <c:pt idx="6412">
                  <c:v>0.24519616856217119</c:v>
                </c:pt>
                <c:pt idx="6413">
                  <c:v>0.51591733149659269</c:v>
                </c:pt>
                <c:pt idx="6414">
                  <c:v>1.000211126521634</c:v>
                </c:pt>
                <c:pt idx="6415">
                  <c:v>0.85178970886366456</c:v>
                </c:pt>
                <c:pt idx="6416">
                  <c:v>0.74238853002981053</c:v>
                </c:pt>
                <c:pt idx="6417">
                  <c:v>0.61735602145319612</c:v>
                </c:pt>
                <c:pt idx="6418">
                  <c:v>0.5704844553874685</c:v>
                </c:pt>
                <c:pt idx="6419">
                  <c:v>0.54704569055107366</c:v>
                </c:pt>
                <c:pt idx="6420">
                  <c:v>0.7108254240204982</c:v>
                </c:pt>
                <c:pt idx="6421">
                  <c:v>0.6562778607607862</c:v>
                </c:pt>
                <c:pt idx="6422">
                  <c:v>0.4690393247352368</c:v>
                </c:pt>
                <c:pt idx="6423">
                  <c:v>0.43799159364823725</c:v>
                </c:pt>
                <c:pt idx="6424">
                  <c:v>0.46909574045804592</c:v>
                </c:pt>
                <c:pt idx="6425">
                  <c:v>0.656445557391374</c:v>
                </c:pt>
                <c:pt idx="6426">
                  <c:v>0.83624640196114031</c:v>
                </c:pt>
                <c:pt idx="6427">
                  <c:v>0.84405562613689333</c:v>
                </c:pt>
                <c:pt idx="6428">
                  <c:v>0.70328670906108337</c:v>
                </c:pt>
                <c:pt idx="6429">
                  <c:v>0.57050008003797148</c:v>
                </c:pt>
                <c:pt idx="6430">
                  <c:v>0.41456559093095535</c:v>
                </c:pt>
                <c:pt idx="6431">
                  <c:v>0.36804671258688382</c:v>
                </c:pt>
                <c:pt idx="6432">
                  <c:v>0.2836883896170036</c:v>
                </c:pt>
                <c:pt idx="6433">
                  <c:v>0.2553395485420526</c:v>
                </c:pt>
                <c:pt idx="6434">
                  <c:v>0.24793728091222106</c:v>
                </c:pt>
                <c:pt idx="6435">
                  <c:v>0.24801433071546414</c:v>
                </c:pt>
                <c:pt idx="6436">
                  <c:v>0.24536732408485509</c:v>
                </c:pt>
                <c:pt idx="6437">
                  <c:v>0.51617424368882914</c:v>
                </c:pt>
                <c:pt idx="6438">
                  <c:v>1.0007792197303751</c:v>
                </c:pt>
                <c:pt idx="6439">
                  <c:v>0.85225725565733634</c:v>
                </c:pt>
                <c:pt idx="6440">
                  <c:v>0.74270877572904703</c:v>
                </c:pt>
                <c:pt idx="6441">
                  <c:v>0.61757762909162583</c:v>
                </c:pt>
                <c:pt idx="6442">
                  <c:v>0.57067195119350278</c:v>
                </c:pt>
                <c:pt idx="6443">
                  <c:v>0.54720885484029425</c:v>
                </c:pt>
                <c:pt idx="6444">
                  <c:v>0.71109450197114277</c:v>
                </c:pt>
                <c:pt idx="6445">
                  <c:v>0.65648837609008026</c:v>
                </c:pt>
                <c:pt idx="6446">
                  <c:v>0.46914333004240194</c:v>
                </c:pt>
                <c:pt idx="6447">
                  <c:v>0.43797024393495354</c:v>
                </c:pt>
                <c:pt idx="6448">
                  <c:v>0.46919557124026645</c:v>
                </c:pt>
                <c:pt idx="6449">
                  <c:v>0.656759600939266</c:v>
                </c:pt>
                <c:pt idx="6450">
                  <c:v>0.83623352056988598</c:v>
                </c:pt>
                <c:pt idx="6451">
                  <c:v>0.84412015236530591</c:v>
                </c:pt>
                <c:pt idx="6452">
                  <c:v>0.70366754500807382</c:v>
                </c:pt>
                <c:pt idx="6453">
                  <c:v>0.57088246652279573</c:v>
                </c:pt>
                <c:pt idx="6454">
                  <c:v>0.41485470660132762</c:v>
                </c:pt>
                <c:pt idx="6455">
                  <c:v>0.3682482825055835</c:v>
                </c:pt>
                <c:pt idx="6456">
                  <c:v>0.28389973985128647</c:v>
                </c:pt>
                <c:pt idx="6457">
                  <c:v>0.25557546883743149</c:v>
                </c:pt>
                <c:pt idx="6458">
                  <c:v>0.24866496024594545</c:v>
                </c:pt>
                <c:pt idx="6459">
                  <c:v>0.24874391840344839</c:v>
                </c:pt>
                <c:pt idx="6460">
                  <c:v>0.24583355888497463</c:v>
                </c:pt>
                <c:pt idx="6461">
                  <c:v>0.51673923582189907</c:v>
                </c:pt>
                <c:pt idx="6462">
                  <c:v>1.0021007550553491</c:v>
                </c:pt>
                <c:pt idx="6463">
                  <c:v>0.85308655485540119</c:v>
                </c:pt>
                <c:pt idx="6464">
                  <c:v>0.74311704426852365</c:v>
                </c:pt>
                <c:pt idx="6465">
                  <c:v>0.6177023877513661</c:v>
                </c:pt>
                <c:pt idx="6466">
                  <c:v>0.57060169990231058</c:v>
                </c:pt>
                <c:pt idx="6467">
                  <c:v>0.54699356862535042</c:v>
                </c:pt>
                <c:pt idx="6468">
                  <c:v>0.71063482713879045</c:v>
                </c:pt>
                <c:pt idx="6469">
                  <c:v>0.65596906518710763</c:v>
                </c:pt>
                <c:pt idx="6470">
                  <c:v>0.46877692602450194</c:v>
                </c:pt>
                <c:pt idx="6471">
                  <c:v>0.43763735538874393</c:v>
                </c:pt>
                <c:pt idx="6472">
                  <c:v>0.46883739700011218</c:v>
                </c:pt>
                <c:pt idx="6473">
                  <c:v>0.65618411285776901</c:v>
                </c:pt>
                <c:pt idx="6474">
                  <c:v>0.83593271622967202</c:v>
                </c:pt>
                <c:pt idx="6475">
                  <c:v>0.84383199087206362</c:v>
                </c:pt>
                <c:pt idx="6476">
                  <c:v>0.70346847980433791</c:v>
                </c:pt>
                <c:pt idx="6477">
                  <c:v>0.57074530356036735</c:v>
                </c:pt>
                <c:pt idx="6478">
                  <c:v>0.41476596812824268</c:v>
                </c:pt>
                <c:pt idx="6479">
                  <c:v>0.36817982029651114</c:v>
                </c:pt>
                <c:pt idx="6480">
                  <c:v>0.28169153542831105</c:v>
                </c:pt>
                <c:pt idx="6481">
                  <c:v>0.2881200652970336</c:v>
                </c:pt>
                <c:pt idx="6482">
                  <c:v>0.26316535154543846</c:v>
                </c:pt>
                <c:pt idx="6483">
                  <c:v>0.24525652026564024</c:v>
                </c:pt>
                <c:pt idx="6484">
                  <c:v>0.24530458693856133</c:v>
                </c:pt>
                <c:pt idx="6485">
                  <c:v>0.30115448270850709</c:v>
                </c:pt>
                <c:pt idx="6486">
                  <c:v>0.44053447569954091</c:v>
                </c:pt>
                <c:pt idx="6487">
                  <c:v>0.59442666793205068</c:v>
                </c:pt>
                <c:pt idx="6488">
                  <c:v>0.82875623076321259</c:v>
                </c:pt>
                <c:pt idx="6489">
                  <c:v>0.82168649386316694</c:v>
                </c:pt>
                <c:pt idx="6490">
                  <c:v>0.76112367870414099</c:v>
                </c:pt>
                <c:pt idx="6491">
                  <c:v>0.80100983327368191</c:v>
                </c:pt>
                <c:pt idx="6492">
                  <c:v>0.80730227362924478</c:v>
                </c:pt>
                <c:pt idx="6493">
                  <c:v>0.68692137856111268</c:v>
                </c:pt>
                <c:pt idx="6494">
                  <c:v>0.59329835347588944</c:v>
                </c:pt>
                <c:pt idx="6495">
                  <c:v>0.51314759383264452</c:v>
                </c:pt>
                <c:pt idx="6496">
                  <c:v>0.59339043156893034</c:v>
                </c:pt>
                <c:pt idx="6497">
                  <c:v>0.70051792557426529</c:v>
                </c:pt>
                <c:pt idx="6498">
                  <c:v>0.88793489272311432</c:v>
                </c:pt>
                <c:pt idx="6499">
                  <c:v>0.74740929081544027</c:v>
                </c:pt>
                <c:pt idx="6500">
                  <c:v>0.51347571149320437</c:v>
                </c:pt>
                <c:pt idx="6501">
                  <c:v>0.50680959151912441</c:v>
                </c:pt>
                <c:pt idx="6502">
                  <c:v>0.45339988448687296</c:v>
                </c:pt>
                <c:pt idx="6503">
                  <c:v>0.36017129237274081</c:v>
                </c:pt>
                <c:pt idx="6504">
                  <c:v>0.30181047948534434</c:v>
                </c:pt>
                <c:pt idx="6505">
                  <c:v>0.28045766512715076</c:v>
                </c:pt>
                <c:pt idx="6506">
                  <c:v>0.26670809195678319</c:v>
                </c:pt>
                <c:pt idx="6507">
                  <c:v>0.24499746117486026</c:v>
                </c:pt>
                <c:pt idx="6508">
                  <c:v>0.24500175497194501</c:v>
                </c:pt>
                <c:pt idx="6509">
                  <c:v>0.26669175167343301</c:v>
                </c:pt>
                <c:pt idx="6510">
                  <c:v>0.36734622730136168</c:v>
                </c:pt>
                <c:pt idx="6511">
                  <c:v>0.52208131575603667</c:v>
                </c:pt>
                <c:pt idx="6512">
                  <c:v>0.69937911516967577</c:v>
                </c:pt>
                <c:pt idx="6513">
                  <c:v>0.85452139871455479</c:v>
                </c:pt>
                <c:pt idx="6514">
                  <c:v>0.92096075227263252</c:v>
                </c:pt>
                <c:pt idx="6515">
                  <c:v>0.95781858717601009</c:v>
                </c:pt>
                <c:pt idx="6516">
                  <c:v>0.85408378922833506</c:v>
                </c:pt>
                <c:pt idx="6517">
                  <c:v>0.76554020682223189</c:v>
                </c:pt>
                <c:pt idx="6518">
                  <c:v>0.64735857076648196</c:v>
                </c:pt>
                <c:pt idx="6519">
                  <c:v>0.59577086496385967</c:v>
                </c:pt>
                <c:pt idx="6520">
                  <c:v>0.43340498345673251</c:v>
                </c:pt>
                <c:pt idx="6521">
                  <c:v>0.62527545308745791</c:v>
                </c:pt>
                <c:pt idx="6522">
                  <c:v>0.75076489323717477</c:v>
                </c:pt>
                <c:pt idx="6523">
                  <c:v>0.7951737281305139</c:v>
                </c:pt>
                <c:pt idx="6524">
                  <c:v>0.51461941205558481</c:v>
                </c:pt>
                <c:pt idx="6525">
                  <c:v>0.49268586164167838</c:v>
                </c:pt>
                <c:pt idx="6526">
                  <c:v>0.47040451366390568</c:v>
                </c:pt>
                <c:pt idx="6527">
                  <c:v>0.36011905117487508</c:v>
                </c:pt>
                <c:pt idx="6528">
                  <c:v>0.28371152841240477</c:v>
                </c:pt>
                <c:pt idx="6529">
                  <c:v>0.255370678570917</c:v>
                </c:pt>
                <c:pt idx="6530">
                  <c:v>0.24818298152318194</c:v>
                </c:pt>
                <c:pt idx="6531">
                  <c:v>0.24824559939733445</c:v>
                </c:pt>
                <c:pt idx="6532">
                  <c:v>0.24553144255120565</c:v>
                </c:pt>
                <c:pt idx="6533">
                  <c:v>0.51642566936257084</c:v>
                </c:pt>
                <c:pt idx="6534">
                  <c:v>1.0013766538858619</c:v>
                </c:pt>
                <c:pt idx="6535">
                  <c:v>0.85278109890167619</c:v>
                </c:pt>
                <c:pt idx="6536">
                  <c:v>0.74319480970461294</c:v>
                </c:pt>
                <c:pt idx="6537">
                  <c:v>0.61798196165044006</c:v>
                </c:pt>
                <c:pt idx="6538">
                  <c:v>0.57099565578483658</c:v>
                </c:pt>
                <c:pt idx="6539">
                  <c:v>0.54751908167966645</c:v>
                </c:pt>
                <c:pt idx="6540">
                  <c:v>0.71145923617906304</c:v>
                </c:pt>
                <c:pt idx="6541">
                  <c:v>0.65684225653314865</c:v>
                </c:pt>
                <c:pt idx="6542">
                  <c:v>0.46939547134898996</c:v>
                </c:pt>
                <c:pt idx="6543">
                  <c:v>0.43821188929311328</c:v>
                </c:pt>
                <c:pt idx="6544">
                  <c:v>0.46944783181899574</c:v>
                </c:pt>
                <c:pt idx="6545">
                  <c:v>0.65701114588514897</c:v>
                </c:pt>
                <c:pt idx="6546">
                  <c:v>0.83687723231617528</c:v>
                </c:pt>
                <c:pt idx="6547">
                  <c:v>0.84476338702303133</c:v>
                </c:pt>
                <c:pt idx="6548">
                  <c:v>0.70416848800129395</c:v>
                </c:pt>
                <c:pt idx="6549">
                  <c:v>0.57124278766149239</c:v>
                </c:pt>
                <c:pt idx="6550">
                  <c:v>0.41506200158280815</c:v>
                </c:pt>
                <c:pt idx="6551">
                  <c:v>0.36841287806049905</c:v>
                </c:pt>
                <c:pt idx="6552">
                  <c:v>0.28400684623412276</c:v>
                </c:pt>
                <c:pt idx="6553">
                  <c:v>0.25568197885956162</c:v>
                </c:pt>
                <c:pt idx="6554">
                  <c:v>0.24890111908560672</c:v>
                </c:pt>
                <c:pt idx="6555">
                  <c:v>0.24893678145583853</c:v>
                </c:pt>
                <c:pt idx="6556">
                  <c:v>0.24590774615682776</c:v>
                </c:pt>
                <c:pt idx="6557">
                  <c:v>0.51674698851107992</c:v>
                </c:pt>
                <c:pt idx="6558">
                  <c:v>1.0021164989779932</c:v>
                </c:pt>
                <c:pt idx="6559">
                  <c:v>0.85319020234614018</c:v>
                </c:pt>
                <c:pt idx="6560">
                  <c:v>0.74311358537642624</c:v>
                </c:pt>
                <c:pt idx="6561">
                  <c:v>0.61745334752045056</c:v>
                </c:pt>
                <c:pt idx="6562">
                  <c:v>0.57054182528740649</c:v>
                </c:pt>
                <c:pt idx="6563">
                  <c:v>0.54718655094988189</c:v>
                </c:pt>
                <c:pt idx="6564">
                  <c:v>0.71074646586299406</c:v>
                </c:pt>
                <c:pt idx="6565">
                  <c:v>0.65615668026528318</c:v>
                </c:pt>
                <c:pt idx="6566">
                  <c:v>0.46883465374086475</c:v>
                </c:pt>
                <c:pt idx="6567">
                  <c:v>0.43765417276066043</c:v>
                </c:pt>
                <c:pt idx="6568">
                  <c:v>0.46878646779580135</c:v>
                </c:pt>
                <c:pt idx="6569">
                  <c:v>0.6560736668549767</c:v>
                </c:pt>
                <c:pt idx="6570">
                  <c:v>0.83575977162486825</c:v>
                </c:pt>
                <c:pt idx="6571">
                  <c:v>0.84369101120111301</c:v>
                </c:pt>
                <c:pt idx="6572">
                  <c:v>0.70337807152127563</c:v>
                </c:pt>
                <c:pt idx="6573">
                  <c:v>0.57069425508391403</c:v>
                </c:pt>
                <c:pt idx="6574">
                  <c:v>0.41474593040851382</c:v>
                </c:pt>
                <c:pt idx="6575">
                  <c:v>0.36817481086657777</c:v>
                </c:pt>
                <c:pt idx="6576">
                  <c:v>0.28386216912679485</c:v>
                </c:pt>
                <c:pt idx="6577">
                  <c:v>0.25555471548485509</c:v>
                </c:pt>
                <c:pt idx="6578">
                  <c:v>0.24866162062599062</c:v>
                </c:pt>
                <c:pt idx="6579">
                  <c:v>0.24875560707329009</c:v>
                </c:pt>
                <c:pt idx="6580">
                  <c:v>0.24583999958060165</c:v>
                </c:pt>
                <c:pt idx="6581">
                  <c:v>0.51674758487178607</c:v>
                </c:pt>
                <c:pt idx="6582">
                  <c:v>1.0021466748297276</c:v>
                </c:pt>
                <c:pt idx="6583">
                  <c:v>0.85317064171497636</c:v>
                </c:pt>
                <c:pt idx="6584">
                  <c:v>0.7433128891244436</c:v>
                </c:pt>
                <c:pt idx="6585">
                  <c:v>0.61788690175386807</c:v>
                </c:pt>
                <c:pt idx="6586">
                  <c:v>0.57082927114780246</c:v>
                </c:pt>
                <c:pt idx="6587">
                  <c:v>0.54723712233776778</c:v>
                </c:pt>
                <c:pt idx="6588">
                  <c:v>0.71104404985539571</c:v>
                </c:pt>
                <c:pt idx="6589">
                  <c:v>0.65630481626470705</c:v>
                </c:pt>
                <c:pt idx="6590">
                  <c:v>0.46894772373076199</c:v>
                </c:pt>
                <c:pt idx="6591">
                  <c:v>0.43777511471187974</c:v>
                </c:pt>
                <c:pt idx="6592">
                  <c:v>0.46896120148272369</c:v>
                </c:pt>
                <c:pt idx="6593">
                  <c:v>0.6563456073370123</c:v>
                </c:pt>
                <c:pt idx="6594">
                  <c:v>0.83613428614837293</c:v>
                </c:pt>
                <c:pt idx="6595">
                  <c:v>0.84407769148302458</c:v>
                </c:pt>
                <c:pt idx="6596">
                  <c:v>0.70370392301115181</c:v>
                </c:pt>
                <c:pt idx="6597">
                  <c:v>0.57094866256118681</c:v>
                </c:pt>
                <c:pt idx="6598">
                  <c:v>0.41492603134179218</c:v>
                </c:pt>
                <c:pt idx="6599">
                  <c:v>0.36833081882732499</c:v>
                </c:pt>
                <c:pt idx="6600">
                  <c:v>0.28396581661753512</c:v>
                </c:pt>
                <c:pt idx="6601">
                  <c:v>0.25565800515917164</c:v>
                </c:pt>
                <c:pt idx="6602">
                  <c:v>0.24888835696649383</c:v>
                </c:pt>
                <c:pt idx="6603">
                  <c:v>0.24896361768761813</c:v>
                </c:pt>
                <c:pt idx="6604">
                  <c:v>0.2459521153933702</c:v>
                </c:pt>
                <c:pt idx="6605">
                  <c:v>0.51685838869100098</c:v>
                </c:pt>
                <c:pt idx="6606">
                  <c:v>1.0023959536049258</c:v>
                </c:pt>
                <c:pt idx="6607">
                  <c:v>0.85332987002353722</c:v>
                </c:pt>
                <c:pt idx="6608">
                  <c:v>0.74334199152690805</c:v>
                </c:pt>
                <c:pt idx="6609">
                  <c:v>0.6178128337541573</c:v>
                </c:pt>
                <c:pt idx="6610">
                  <c:v>0.57064773894883036</c:v>
                </c:pt>
                <c:pt idx="6611">
                  <c:v>0.54699666970102279</c:v>
                </c:pt>
                <c:pt idx="6612">
                  <c:v>0.71054453812787066</c:v>
                </c:pt>
                <c:pt idx="6613">
                  <c:v>0.65588879503605113</c:v>
                </c:pt>
                <c:pt idx="6614">
                  <c:v>0.46871478523891541</c:v>
                </c:pt>
                <c:pt idx="6615">
                  <c:v>0.43759644504429751</c:v>
                </c:pt>
                <c:pt idx="6616">
                  <c:v>0.46880447788912905</c:v>
                </c:pt>
                <c:pt idx="6617">
                  <c:v>0.65614344105760514</c:v>
                </c:pt>
                <c:pt idx="6618">
                  <c:v>0.83588989753096576</c:v>
                </c:pt>
                <c:pt idx="6619">
                  <c:v>0.84383103669493376</c:v>
                </c:pt>
                <c:pt idx="6620">
                  <c:v>0.70349448113112889</c:v>
                </c:pt>
                <c:pt idx="6621">
                  <c:v>0.57078227792415148</c:v>
                </c:pt>
                <c:pt idx="6622">
                  <c:v>0.4148037773970179</c:v>
                </c:pt>
                <c:pt idx="6623">
                  <c:v>0.36822526298232483</c:v>
                </c:pt>
                <c:pt idx="6624">
                  <c:v>0.28390367583194731</c:v>
                </c:pt>
                <c:pt idx="6625">
                  <c:v>0.25560385560704735</c:v>
                </c:pt>
                <c:pt idx="6626">
                  <c:v>0.24878661783001343</c:v>
                </c:pt>
                <c:pt idx="6627">
                  <c:v>0.24890553215483285</c:v>
                </c:pt>
                <c:pt idx="6628">
                  <c:v>0.24593804128070351</c:v>
                </c:pt>
                <c:pt idx="6629">
                  <c:v>0.51689345470052639</c:v>
                </c:pt>
                <c:pt idx="6630">
                  <c:v>1.0024984083742525</c:v>
                </c:pt>
                <c:pt idx="6631">
                  <c:v>0.85346584026455308</c:v>
                </c:pt>
                <c:pt idx="6632">
                  <c:v>0.74346162148457506</c:v>
                </c:pt>
                <c:pt idx="6633">
                  <c:v>0.61797897984690897</c:v>
                </c:pt>
                <c:pt idx="6634">
                  <c:v>0.57082378462930417</c:v>
                </c:pt>
                <c:pt idx="6635">
                  <c:v>0.54721016683384671</c:v>
                </c:pt>
                <c:pt idx="6636">
                  <c:v>0.71092692461269613</c:v>
                </c:pt>
                <c:pt idx="6637">
                  <c:v>0.65629300832272408</c:v>
                </c:pt>
                <c:pt idx="6638">
                  <c:v>0.46897229379185934</c:v>
                </c:pt>
                <c:pt idx="6639">
                  <c:v>0.43783558568749126</c:v>
                </c:pt>
                <c:pt idx="6640">
                  <c:v>0.46907152821337361</c:v>
                </c:pt>
                <c:pt idx="6641">
                  <c:v>0.65657329785464535</c:v>
                </c:pt>
                <c:pt idx="6642">
                  <c:v>0.8364527427654922</c:v>
                </c:pt>
                <c:pt idx="6643">
                  <c:v>0.84436561443198554</c:v>
                </c:pt>
                <c:pt idx="6644">
                  <c:v>0.70389964859493304</c:v>
                </c:pt>
                <c:pt idx="6645">
                  <c:v>0.57107616448017584</c:v>
                </c:pt>
                <c:pt idx="6646">
                  <c:v>0.41498781431095494</c:v>
                </c:pt>
                <c:pt idx="6647">
                  <c:v>0.36836970154536902</c:v>
                </c:pt>
                <c:pt idx="6648">
                  <c:v>0.28183251509926027</c:v>
                </c:pt>
                <c:pt idx="6649">
                  <c:v>0.28825293446237832</c:v>
                </c:pt>
                <c:pt idx="6650">
                  <c:v>0.26330907447563628</c:v>
                </c:pt>
                <c:pt idx="6651">
                  <c:v>0.24554348903747134</c:v>
                </c:pt>
                <c:pt idx="6652">
                  <c:v>0.24558451865405886</c:v>
                </c:pt>
                <c:pt idx="6653">
                  <c:v>0.30127733301398762</c:v>
                </c:pt>
                <c:pt idx="6654">
                  <c:v>0.44074177068102149</c:v>
                </c:pt>
                <c:pt idx="6655">
                  <c:v>0.59480464134765021</c:v>
                </c:pt>
                <c:pt idx="6656">
                  <c:v>0.82948200174267828</c:v>
                </c:pt>
                <c:pt idx="6657">
                  <c:v>0.82253308752171195</c:v>
                </c:pt>
                <c:pt idx="6658">
                  <c:v>0.76194307831448138</c:v>
                </c:pt>
                <c:pt idx="6659">
                  <c:v>0.80203187625199301</c:v>
                </c:pt>
                <c:pt idx="6660">
                  <c:v>0.80841055036567722</c:v>
                </c:pt>
                <c:pt idx="6661">
                  <c:v>0.68783488389089509</c:v>
                </c:pt>
                <c:pt idx="6662">
                  <c:v>0.59406360353410537</c:v>
                </c:pt>
                <c:pt idx="6663">
                  <c:v>0.51377484602344214</c:v>
                </c:pt>
                <c:pt idx="6664">
                  <c:v>0.59415401181716765</c:v>
                </c:pt>
                <c:pt idx="6665">
                  <c:v>0.70142654074625543</c:v>
                </c:pt>
                <c:pt idx="6666">
                  <c:v>0.88910006227091731</c:v>
                </c:pt>
                <c:pt idx="6667">
                  <c:v>0.74837611079235722</c:v>
                </c:pt>
                <c:pt idx="6668">
                  <c:v>0.51407398055368003</c:v>
                </c:pt>
                <c:pt idx="6669">
                  <c:v>0.50744519275981026</c:v>
                </c:pt>
                <c:pt idx="6670">
                  <c:v>0.45404872493523446</c:v>
                </c:pt>
                <c:pt idx="6671">
                  <c:v>0.36060269970761721</c:v>
                </c:pt>
                <c:pt idx="6672">
                  <c:v>0.30215958904276308</c:v>
                </c:pt>
                <c:pt idx="6673">
                  <c:v>0.28083217965065421</c:v>
                </c:pt>
                <c:pt idx="6674">
                  <c:v>0.2671231590083093</c:v>
                </c:pt>
                <c:pt idx="6675">
                  <c:v>0.24578823547130213</c:v>
                </c:pt>
                <c:pt idx="6676">
                  <c:v>0.24580552993178237</c:v>
                </c:pt>
                <c:pt idx="6677">
                  <c:v>0.26712280119188558</c:v>
                </c:pt>
                <c:pt idx="6678">
                  <c:v>0.36787197889996259</c:v>
                </c:pt>
                <c:pt idx="6679">
                  <c:v>0.52743448799931225</c:v>
                </c:pt>
                <c:pt idx="6680">
                  <c:v>0.71071402384057714</c:v>
                </c:pt>
                <c:pt idx="6681">
                  <c:v>0.85857569733969163</c:v>
                </c:pt>
                <c:pt idx="6682">
                  <c:v>0.92285896840051695</c:v>
                </c:pt>
                <c:pt idx="6683">
                  <c:v>0.95974363953567421</c:v>
                </c:pt>
                <c:pt idx="6684">
                  <c:v>0.85544027129069311</c:v>
                </c:pt>
                <c:pt idx="6685">
                  <c:v>0.76644023440005382</c:v>
                </c:pt>
                <c:pt idx="6686">
                  <c:v>0.64785223815908854</c:v>
                </c:pt>
                <c:pt idx="6687">
                  <c:v>0.5959778021289176</c:v>
                </c:pt>
                <c:pt idx="6688">
                  <c:v>0.433565165942422</c:v>
                </c:pt>
                <c:pt idx="6689">
                  <c:v>0.62557530325054311</c:v>
                </c:pt>
                <c:pt idx="6690">
                  <c:v>0.75129076410791451</c:v>
                </c:pt>
                <c:pt idx="6691">
                  <c:v>0.79573645409289906</c:v>
                </c:pt>
                <c:pt idx="6692">
                  <c:v>0.51500322980610402</c:v>
                </c:pt>
                <c:pt idx="6693">
                  <c:v>0.49291068962792162</c:v>
                </c:pt>
                <c:pt idx="6694">
                  <c:v>0.47082280106324659</c:v>
                </c:pt>
                <c:pt idx="6695">
                  <c:v>0.36036630232367212</c:v>
                </c:pt>
                <c:pt idx="6696">
                  <c:v>0.28398823978008886</c:v>
                </c:pt>
                <c:pt idx="6697">
                  <c:v>0.25572432046970295</c:v>
                </c:pt>
                <c:pt idx="6698">
                  <c:v>0.24916494906203654</c:v>
                </c:pt>
                <c:pt idx="6699">
                  <c:v>0.24926835800849445</c:v>
                </c:pt>
                <c:pt idx="6700">
                  <c:v>0.24612816107384505</c:v>
                </c:pt>
                <c:pt idx="6701">
                  <c:v>0.51700187307691647</c:v>
                </c:pt>
                <c:pt idx="6702">
                  <c:v>1.0161890611068469</c:v>
                </c:pt>
                <c:pt idx="6703">
                  <c:v>0.93220060104696068</c:v>
                </c:pt>
                <c:pt idx="6704">
                  <c:v>0.75601060128118769</c:v>
                </c:pt>
                <c:pt idx="6705">
                  <c:v>0.61917182053148156</c:v>
                </c:pt>
                <c:pt idx="6706">
                  <c:v>0.57125376069848555</c:v>
                </c:pt>
                <c:pt idx="6707">
                  <c:v>0.54763942727018089</c:v>
                </c:pt>
                <c:pt idx="6708">
                  <c:v>0.71153938705797959</c:v>
                </c:pt>
                <c:pt idx="6709">
                  <c:v>0.65681518175708531</c:v>
                </c:pt>
                <c:pt idx="6710">
                  <c:v>0.46932772477276385</c:v>
                </c:pt>
                <c:pt idx="6711">
                  <c:v>0.43813281186346792</c:v>
                </c:pt>
                <c:pt idx="6712">
                  <c:v>0.46939296663402386</c:v>
                </c:pt>
                <c:pt idx="6713">
                  <c:v>0.65703750502836367</c:v>
                </c:pt>
                <c:pt idx="6714">
                  <c:v>0.83702835011913035</c:v>
                </c:pt>
                <c:pt idx="6715">
                  <c:v>0.84494754320911081</c:v>
                </c:pt>
                <c:pt idx="6716">
                  <c:v>0.70435491035805808</c:v>
                </c:pt>
                <c:pt idx="6717">
                  <c:v>0.57141525517772995</c:v>
                </c:pt>
                <c:pt idx="6718">
                  <c:v>0.41519940308952141</c:v>
                </c:pt>
                <c:pt idx="6719">
                  <c:v>0.36854813266866993</c:v>
                </c:pt>
                <c:pt idx="6720">
                  <c:v>0.28413899976662005</c:v>
                </c:pt>
                <c:pt idx="6721">
                  <c:v>0.25586565795707594</c:v>
                </c:pt>
                <c:pt idx="6722">
                  <c:v>0.24948197441346093</c:v>
                </c:pt>
                <c:pt idx="6723">
                  <c:v>0.24965050594903748</c:v>
                </c:pt>
                <c:pt idx="6724">
                  <c:v>0.2464089276943314</c:v>
                </c:pt>
                <c:pt idx="6725">
                  <c:v>0.5171781573016726</c:v>
                </c:pt>
                <c:pt idx="6726">
                  <c:v>1.3330674692530908</c:v>
                </c:pt>
                <c:pt idx="6727">
                  <c:v>1.6363650743088261</c:v>
                </c:pt>
                <c:pt idx="6728">
                  <c:v>1.3216305829014265</c:v>
                </c:pt>
                <c:pt idx="6729">
                  <c:v>0.73815949771775025</c:v>
                </c:pt>
                <c:pt idx="6730">
                  <c:v>0.58465171959646833</c:v>
                </c:pt>
                <c:pt idx="6731">
                  <c:v>0.54863201002960738</c:v>
                </c:pt>
                <c:pt idx="6732">
                  <c:v>0.71201886106577705</c:v>
                </c:pt>
                <c:pt idx="6733">
                  <c:v>0.65731588620602388</c:v>
                </c:pt>
                <c:pt idx="6734">
                  <c:v>0.46962924474582646</c:v>
                </c:pt>
                <c:pt idx="6735">
                  <c:v>0.43840880759830569</c:v>
                </c:pt>
                <c:pt idx="6736">
                  <c:v>0.4697018814798436</c:v>
                </c:pt>
                <c:pt idx="6737">
                  <c:v>0.65744040632148182</c:v>
                </c:pt>
                <c:pt idx="6738">
                  <c:v>0.83751772371465216</c:v>
                </c:pt>
                <c:pt idx="6739">
                  <c:v>0.8454678082892132</c:v>
                </c:pt>
                <c:pt idx="6740">
                  <c:v>0.79108710675509919</c:v>
                </c:pt>
                <c:pt idx="6741">
                  <c:v>0.57174253793330121</c:v>
                </c:pt>
                <c:pt idx="6742">
                  <c:v>0.4154092027859681</c:v>
                </c:pt>
                <c:pt idx="6743">
                  <c:v>0.36873336230402054</c:v>
                </c:pt>
                <c:pt idx="6744">
                  <c:v>0.28430013642943952</c:v>
                </c:pt>
                <c:pt idx="6745">
                  <c:v>0.25609120157616672</c:v>
                </c:pt>
                <c:pt idx="6746">
                  <c:v>0.25016039435285176</c:v>
                </c:pt>
                <c:pt idx="6747">
                  <c:v>0.25025927095794231</c:v>
                </c:pt>
                <c:pt idx="6748">
                  <c:v>0.24669243757406645</c:v>
                </c:pt>
                <c:pt idx="6749">
                  <c:v>0.51760228903593442</c:v>
                </c:pt>
                <c:pt idx="6750">
                  <c:v>4.8203262972001708</c:v>
                </c:pt>
                <c:pt idx="6751">
                  <c:v>4.8282041028571365</c:v>
                </c:pt>
                <c:pt idx="6752">
                  <c:v>3.5836356869880923</c:v>
                </c:pt>
                <c:pt idx="6753">
                  <c:v>2.1506655931720853</c:v>
                </c:pt>
                <c:pt idx="6754">
                  <c:v>0.79691068832343659</c:v>
                </c:pt>
                <c:pt idx="6755">
                  <c:v>0.54976783863066581</c:v>
                </c:pt>
                <c:pt idx="6756">
                  <c:v>0.71185426551086151</c:v>
                </c:pt>
                <c:pt idx="6757">
                  <c:v>0.65711038030666202</c:v>
                </c:pt>
                <c:pt idx="6758">
                  <c:v>0.46950699080105229</c:v>
                </c:pt>
                <c:pt idx="6759">
                  <c:v>0.43833342760503891</c:v>
                </c:pt>
                <c:pt idx="6760">
                  <c:v>0.46963103382794402</c:v>
                </c:pt>
                <c:pt idx="6761">
                  <c:v>0.65780311290300342</c:v>
                </c:pt>
                <c:pt idx="6762">
                  <c:v>0.8376697956947371</c:v>
                </c:pt>
                <c:pt idx="6763">
                  <c:v>0.8456238162499593</c:v>
                </c:pt>
                <c:pt idx="6764">
                  <c:v>1.2504265458449704</c:v>
                </c:pt>
                <c:pt idx="6765">
                  <c:v>0.57184833232258381</c:v>
                </c:pt>
                <c:pt idx="6766">
                  <c:v>0.41548339005782131</c:v>
                </c:pt>
                <c:pt idx="6767">
                  <c:v>0.36879657653887943</c:v>
                </c:pt>
                <c:pt idx="6768">
                  <c:v>0.28434903800734923</c:v>
                </c:pt>
                <c:pt idx="6769">
                  <c:v>0.25615155327963585</c:v>
                </c:pt>
                <c:pt idx="6770">
                  <c:v>0.25032654044560354</c:v>
                </c:pt>
                <c:pt idx="6771">
                  <c:v>0.25043448173342847</c:v>
                </c:pt>
                <c:pt idx="6772">
                  <c:v>0.24679525015981793</c:v>
                </c:pt>
                <c:pt idx="6773">
                  <c:v>0.51770033073603627</c:v>
                </c:pt>
                <c:pt idx="6774">
                  <c:v>5.5963540246431416</c:v>
                </c:pt>
                <c:pt idx="6775">
                  <c:v>5.468706235825489</c:v>
                </c:pt>
                <c:pt idx="6776">
                  <c:v>4.2857443856234907</c:v>
                </c:pt>
                <c:pt idx="6777">
                  <c:v>2.6792742366431672</c:v>
                </c:pt>
                <c:pt idx="6778">
                  <c:v>1.2697463665556739</c:v>
                </c:pt>
                <c:pt idx="6779">
                  <c:v>0.58935748265707621</c:v>
                </c:pt>
                <c:pt idx="6780">
                  <c:v>0.71197878562631933</c:v>
                </c:pt>
                <c:pt idx="6781">
                  <c:v>0.65718683374920006</c:v>
                </c:pt>
                <c:pt idx="6782">
                  <c:v>0.46954396516483765</c:v>
                </c:pt>
                <c:pt idx="6783">
                  <c:v>0.43834201519920835</c:v>
                </c:pt>
                <c:pt idx="6784">
                  <c:v>0.46963473126432376</c:v>
                </c:pt>
                <c:pt idx="6785">
                  <c:v>0.65979114095324398</c:v>
                </c:pt>
                <c:pt idx="6786">
                  <c:v>0.83764534490578224</c:v>
                </c:pt>
                <c:pt idx="6787">
                  <c:v>0.84561570574435474</c:v>
                </c:pt>
                <c:pt idx="6788">
                  <c:v>1.3042529897387254</c:v>
                </c:pt>
                <c:pt idx="6789">
                  <c:v>0.57184129526625049</c:v>
                </c:pt>
                <c:pt idx="6790">
                  <c:v>0.41547909626073659</c:v>
                </c:pt>
                <c:pt idx="6791">
                  <c:v>0.36879287910250086</c:v>
                </c:pt>
                <c:pt idx="6792">
                  <c:v>0.28434200095101586</c:v>
                </c:pt>
                <c:pt idx="6793">
                  <c:v>0.25614773657111595</c:v>
                </c:pt>
                <c:pt idx="6794">
                  <c:v>0.25030876889655834</c:v>
                </c:pt>
                <c:pt idx="6795">
                  <c:v>0.25040466369811781</c:v>
                </c:pt>
                <c:pt idx="6796">
                  <c:v>0.24676960664945077</c:v>
                </c:pt>
                <c:pt idx="6797">
                  <c:v>0.51766454909366333</c:v>
                </c:pt>
                <c:pt idx="6798">
                  <c:v>5.5623364172391874</c:v>
                </c:pt>
                <c:pt idx="6799">
                  <c:v>5.4347489801250015</c:v>
                </c:pt>
                <c:pt idx="6800">
                  <c:v>4.2798194227350965</c:v>
                </c:pt>
                <c:pt idx="6801">
                  <c:v>2.6176745887603126</c:v>
                </c:pt>
                <c:pt idx="6802">
                  <c:v>1.2722881751577062</c:v>
                </c:pt>
                <c:pt idx="6803">
                  <c:v>0.55526366035486574</c:v>
                </c:pt>
                <c:pt idx="6804">
                  <c:v>0.71181717187493498</c:v>
                </c:pt>
                <c:pt idx="6805">
                  <c:v>0.65698562164692176</c:v>
                </c:pt>
                <c:pt idx="6806">
                  <c:v>0.46940286622174587</c:v>
                </c:pt>
                <c:pt idx="6807">
                  <c:v>0.43820318242680256</c:v>
                </c:pt>
                <c:pt idx="6808">
                  <c:v>0.46949327450480938</c:v>
                </c:pt>
                <c:pt idx="6809">
                  <c:v>0.65729298595490648</c:v>
                </c:pt>
                <c:pt idx="6810">
                  <c:v>0.83737101898092292</c:v>
                </c:pt>
                <c:pt idx="6811">
                  <c:v>0.84537644582902105</c:v>
                </c:pt>
                <c:pt idx="6812">
                  <c:v>0.83898059652699908</c:v>
                </c:pt>
                <c:pt idx="6813">
                  <c:v>0.57175685059025028</c:v>
                </c:pt>
                <c:pt idx="6814">
                  <c:v>0.41544164480838625</c:v>
                </c:pt>
                <c:pt idx="6815">
                  <c:v>0.36877522682559688</c:v>
                </c:pt>
                <c:pt idx="6816">
                  <c:v>0.28219939620572421</c:v>
                </c:pt>
                <c:pt idx="6817">
                  <c:v>0.28865619357192146</c:v>
                </c:pt>
                <c:pt idx="6818">
                  <c:v>0.26379701680546197</c:v>
                </c:pt>
                <c:pt idx="6819">
                  <c:v>0.24656732109790241</c:v>
                </c:pt>
                <c:pt idx="6820">
                  <c:v>0.24666345444374427</c:v>
                </c:pt>
                <c:pt idx="6821">
                  <c:v>0.30179449701841787</c:v>
                </c:pt>
                <c:pt idx="6822">
                  <c:v>5.8412717332688819</c:v>
                </c:pt>
                <c:pt idx="6823">
                  <c:v>6.0640259347923982</c:v>
                </c:pt>
                <c:pt idx="6824">
                  <c:v>5.4380549653359811</c:v>
                </c:pt>
                <c:pt idx="6825">
                  <c:v>4.0562794563450568</c:v>
                </c:pt>
                <c:pt idx="6826">
                  <c:v>3.0882628220351171</c:v>
                </c:pt>
                <c:pt idx="6827">
                  <c:v>2.1585955207547896</c:v>
                </c:pt>
                <c:pt idx="6828">
                  <c:v>0.80989882814410785</c:v>
                </c:pt>
                <c:pt idx="6829">
                  <c:v>0.7815846952622586</c:v>
                </c:pt>
                <c:pt idx="6830">
                  <c:v>0.88033594533237158</c:v>
                </c:pt>
                <c:pt idx="6831">
                  <c:v>0.91115348118677186</c:v>
                </c:pt>
                <c:pt idx="6832">
                  <c:v>1.475565355288359</c:v>
                </c:pt>
                <c:pt idx="6833">
                  <c:v>2.1516891866882348</c:v>
                </c:pt>
                <c:pt idx="6834">
                  <c:v>1.7133614436326137</c:v>
                </c:pt>
                <c:pt idx="6835">
                  <c:v>1.6794773017547102</c:v>
                </c:pt>
                <c:pt idx="6836">
                  <c:v>3.3194165255613992</c:v>
                </c:pt>
                <c:pt idx="6837">
                  <c:v>0.50833567856633144</c:v>
                </c:pt>
                <c:pt idx="6838">
                  <c:v>0.45477151411116906</c:v>
                </c:pt>
                <c:pt idx="6839">
                  <c:v>0.36120848291299107</c:v>
                </c:pt>
                <c:pt idx="6840">
                  <c:v>0.3026958365897921</c:v>
                </c:pt>
                <c:pt idx="6841">
                  <c:v>0.28137212463406192</c:v>
                </c:pt>
                <c:pt idx="6842">
                  <c:v>0.26769220639418029</c:v>
                </c:pt>
                <c:pt idx="6843">
                  <c:v>0.24692525679377295</c:v>
                </c:pt>
                <c:pt idx="6844">
                  <c:v>0.24749990997028248</c:v>
                </c:pt>
                <c:pt idx="6845">
                  <c:v>0.26924357913532976</c:v>
                </c:pt>
                <c:pt idx="6846">
                  <c:v>7.7551648721262474</c:v>
                </c:pt>
                <c:pt idx="6847">
                  <c:v>7.9668380953675708</c:v>
                </c:pt>
                <c:pt idx="6848">
                  <c:v>7.2830827552823845</c:v>
                </c:pt>
                <c:pt idx="6849">
                  <c:v>5.9138019572638223</c:v>
                </c:pt>
                <c:pt idx="6850">
                  <c:v>4.49924795914432</c:v>
                </c:pt>
                <c:pt idx="6851">
                  <c:v>3.3765980947883261</c:v>
                </c:pt>
                <c:pt idx="6852">
                  <c:v>1.033785518648727</c:v>
                </c:pt>
                <c:pt idx="6853">
                  <c:v>1.6706639254218312</c:v>
                </c:pt>
                <c:pt idx="6854">
                  <c:v>1.3164013344129037</c:v>
                </c:pt>
                <c:pt idx="6855">
                  <c:v>1.2925186386668019</c:v>
                </c:pt>
                <c:pt idx="6856">
                  <c:v>1.6388443843088472</c:v>
                </c:pt>
                <c:pt idx="6857">
                  <c:v>2.5878280474077724</c:v>
                </c:pt>
                <c:pt idx="6858">
                  <c:v>1.9134179181332784</c:v>
                </c:pt>
                <c:pt idx="6859">
                  <c:v>1.9644296587658385</c:v>
                </c:pt>
                <c:pt idx="6860">
                  <c:v>3.4993652675862963</c:v>
                </c:pt>
                <c:pt idx="6861">
                  <c:v>0.49391066726010402</c:v>
                </c:pt>
                <c:pt idx="6862">
                  <c:v>0.47177733600961425</c:v>
                </c:pt>
                <c:pt idx="6863">
                  <c:v>0.3610329143210812</c:v>
                </c:pt>
                <c:pt idx="6864">
                  <c:v>0.28451112884729862</c:v>
                </c:pt>
                <c:pt idx="6865">
                  <c:v>0.25634680177485086</c:v>
                </c:pt>
                <c:pt idx="6866">
                  <c:v>0.25085157641135586</c:v>
                </c:pt>
                <c:pt idx="6867">
                  <c:v>0.25095009520002265</c:v>
                </c:pt>
                <c:pt idx="6868">
                  <c:v>0.24732410283409012</c:v>
                </c:pt>
                <c:pt idx="6869">
                  <c:v>0.51888112493434213</c:v>
                </c:pt>
                <c:pt idx="6870">
                  <c:v>8.1463313370850585</c:v>
                </c:pt>
                <c:pt idx="6871">
                  <c:v>7.8439105015396127</c:v>
                </c:pt>
                <c:pt idx="6872">
                  <c:v>6.3299809829627343</c:v>
                </c:pt>
                <c:pt idx="6873">
                  <c:v>4.5104906704500385</c:v>
                </c:pt>
                <c:pt idx="6874">
                  <c:v>3.0249018824425273</c:v>
                </c:pt>
                <c:pt idx="6875">
                  <c:v>1.8677587533832776</c:v>
                </c:pt>
                <c:pt idx="6876">
                  <c:v>0.71249642671931457</c:v>
                </c:pt>
                <c:pt idx="6877">
                  <c:v>0.67453460887659034</c:v>
                </c:pt>
                <c:pt idx="6878">
                  <c:v>0.49131315856811109</c:v>
                </c:pt>
                <c:pt idx="6879">
                  <c:v>0.46315992380479765</c:v>
                </c:pt>
                <c:pt idx="6880">
                  <c:v>0.79585346006345847</c:v>
                </c:pt>
                <c:pt idx="6881">
                  <c:v>1.7140819666378637</c:v>
                </c:pt>
                <c:pt idx="6882">
                  <c:v>1.317341914518747</c:v>
                </c:pt>
                <c:pt idx="6883">
                  <c:v>1.6521273648626691</c:v>
                </c:pt>
                <c:pt idx="6884">
                  <c:v>3.5332056365883764</c:v>
                </c:pt>
                <c:pt idx="6885">
                  <c:v>0.57227079424686578</c:v>
                </c:pt>
                <c:pt idx="6886">
                  <c:v>0.41579135072650997</c:v>
                </c:pt>
                <c:pt idx="6887">
                  <c:v>0.36908724274708893</c:v>
                </c:pt>
                <c:pt idx="6888">
                  <c:v>0.28460296839605587</c:v>
                </c:pt>
                <c:pt idx="6889">
                  <c:v>0.25649016688862497</c:v>
                </c:pt>
                <c:pt idx="6890">
                  <c:v>0.25286858759191844</c:v>
                </c:pt>
                <c:pt idx="6891">
                  <c:v>0.26435950422356469</c:v>
                </c:pt>
                <c:pt idx="6892">
                  <c:v>0.45270273882130674</c:v>
                </c:pt>
                <c:pt idx="6893">
                  <c:v>1.2271099156812073</c:v>
                </c:pt>
                <c:pt idx="6894">
                  <c:v>10.874310631662528</c:v>
                </c:pt>
                <c:pt idx="6895">
                  <c:v>10.788619203969985</c:v>
                </c:pt>
                <c:pt idx="6896">
                  <c:v>9.7206124398588134</c:v>
                </c:pt>
                <c:pt idx="6897">
                  <c:v>8.368526629354724</c:v>
                </c:pt>
                <c:pt idx="6898">
                  <c:v>7.2146836411715416</c:v>
                </c:pt>
                <c:pt idx="6899">
                  <c:v>6.2031153808473638</c:v>
                </c:pt>
                <c:pt idx="6900">
                  <c:v>4.2846185758822974</c:v>
                </c:pt>
                <c:pt idx="6901">
                  <c:v>4.9009119230703888</c:v>
                </c:pt>
                <c:pt idx="6902">
                  <c:v>4.737581487757013</c:v>
                </c:pt>
                <c:pt idx="6903">
                  <c:v>4.7002103055577269</c:v>
                </c:pt>
                <c:pt idx="6904">
                  <c:v>5.119144994807943</c:v>
                </c:pt>
                <c:pt idx="6905">
                  <c:v>5.7066908934250478</c:v>
                </c:pt>
                <c:pt idx="6906">
                  <c:v>5.0813617273606608</c:v>
                </c:pt>
                <c:pt idx="6907">
                  <c:v>5.0324138718601601</c:v>
                </c:pt>
                <c:pt idx="6908">
                  <c:v>6.4730018773373654</c:v>
                </c:pt>
                <c:pt idx="6909">
                  <c:v>0.57303890683647163</c:v>
                </c:pt>
                <c:pt idx="6910">
                  <c:v>0.41625436517881698</c:v>
                </c:pt>
                <c:pt idx="6911">
                  <c:v>0.370228319322362</c:v>
                </c:pt>
                <c:pt idx="6912">
                  <c:v>0.28936908316013166</c:v>
                </c:pt>
                <c:pt idx="6913">
                  <c:v>0.27275184989785539</c:v>
                </c:pt>
                <c:pt idx="6914">
                  <c:v>0.31229139962494379</c:v>
                </c:pt>
                <c:pt idx="6915">
                  <c:v>0.44021745034811649</c:v>
                </c:pt>
                <c:pt idx="6916">
                  <c:v>0.72880247896508721</c:v>
                </c:pt>
                <c:pt idx="6917">
                  <c:v>1.1549767486444673</c:v>
                </c:pt>
                <c:pt idx="6918">
                  <c:v>10.73924387711528</c:v>
                </c:pt>
                <c:pt idx="6919">
                  <c:v>10.305480678905013</c:v>
                </c:pt>
                <c:pt idx="6920">
                  <c:v>8.7571279083718192</c:v>
                </c:pt>
                <c:pt idx="6921">
                  <c:v>6.9611511443280794</c:v>
                </c:pt>
                <c:pt idx="6922">
                  <c:v>5.6542109127337872</c:v>
                </c:pt>
                <c:pt idx="6923">
                  <c:v>4.6307500272062558</c:v>
                </c:pt>
                <c:pt idx="6924">
                  <c:v>2.5582206466984245</c:v>
                </c:pt>
                <c:pt idx="6925">
                  <c:v>2.7341016123462358</c:v>
                </c:pt>
                <c:pt idx="6926">
                  <c:v>2.37175678323025</c:v>
                </c:pt>
                <c:pt idx="6927">
                  <c:v>2.3551884515458941</c:v>
                </c:pt>
                <c:pt idx="6928">
                  <c:v>2.8663509203730606</c:v>
                </c:pt>
                <c:pt idx="6929">
                  <c:v>3.7407992755106201</c:v>
                </c:pt>
                <c:pt idx="6930">
                  <c:v>3.125414543494518</c:v>
                </c:pt>
                <c:pt idx="6931">
                  <c:v>3.153453873362944</c:v>
                </c:pt>
                <c:pt idx="6932">
                  <c:v>4.6883773164250071</c:v>
                </c:pt>
                <c:pt idx="6933">
                  <c:v>0.57252114647133512</c:v>
                </c:pt>
                <c:pt idx="6934">
                  <c:v>0.41593125694818811</c:v>
                </c:pt>
                <c:pt idx="6935">
                  <c:v>0.3691812291943885</c:v>
                </c:pt>
                <c:pt idx="6936">
                  <c:v>0.28466332009952489</c:v>
                </c:pt>
                <c:pt idx="6937">
                  <c:v>0.25704597506681809</c:v>
                </c:pt>
                <c:pt idx="6938">
                  <c:v>0.258628954925397</c:v>
                </c:pt>
                <c:pt idx="6939">
                  <c:v>0.33101879561009351</c:v>
                </c:pt>
                <c:pt idx="6940">
                  <c:v>0.72704249924890363</c:v>
                </c:pt>
                <c:pt idx="6941">
                  <c:v>1.5017867391799589</c:v>
                </c:pt>
                <c:pt idx="6942">
                  <c:v>11.114712935565096</c:v>
                </c:pt>
                <c:pt idx="6943">
                  <c:v>10.87004808387878</c:v>
                </c:pt>
                <c:pt idx="6944">
                  <c:v>9.593779279765867</c:v>
                </c:pt>
                <c:pt idx="6945">
                  <c:v>8.0242354278980041</c:v>
                </c:pt>
                <c:pt idx="6946">
                  <c:v>6.5579199444660885</c:v>
                </c:pt>
                <c:pt idx="6947">
                  <c:v>5.367442041011512</c:v>
                </c:pt>
                <c:pt idx="6948">
                  <c:v>3.1235444755919684</c:v>
                </c:pt>
                <c:pt idx="6949">
                  <c:v>3.5894337443181921</c:v>
                </c:pt>
                <c:pt idx="6950">
                  <c:v>3.3253621225302297</c:v>
                </c:pt>
                <c:pt idx="6951">
                  <c:v>3.3633118938866882</c:v>
                </c:pt>
                <c:pt idx="6952">
                  <c:v>3.8864191098429295</c:v>
                </c:pt>
                <c:pt idx="6953">
                  <c:v>4.7453957213627129</c:v>
                </c:pt>
                <c:pt idx="6954">
                  <c:v>4.0216068063414081</c:v>
                </c:pt>
                <c:pt idx="6955">
                  <c:v>3.905842816588657</c:v>
                </c:pt>
                <c:pt idx="6956">
                  <c:v>5.3243283822999459</c:v>
                </c:pt>
                <c:pt idx="6957">
                  <c:v>0.57270733028381571</c:v>
                </c:pt>
                <c:pt idx="6958">
                  <c:v>0.41601939906056684</c:v>
                </c:pt>
                <c:pt idx="6959">
                  <c:v>0.36924301216355249</c:v>
                </c:pt>
                <c:pt idx="6960">
                  <c:v>0.28466284301096001</c:v>
                </c:pt>
                <c:pt idx="6961">
                  <c:v>0.25649016688862508</c:v>
                </c:pt>
                <c:pt idx="6962">
                  <c:v>0.25141919253153183</c:v>
                </c:pt>
                <c:pt idx="6963">
                  <c:v>0.25227389669568023</c:v>
                </c:pt>
                <c:pt idx="6964">
                  <c:v>0.25189675818506929</c:v>
                </c:pt>
                <c:pt idx="6965">
                  <c:v>0.52513647165398081</c:v>
                </c:pt>
                <c:pt idx="6966">
                  <c:v>8.9543540549607847</c:v>
                </c:pt>
                <c:pt idx="6967">
                  <c:v>8.8538549909329056</c:v>
                </c:pt>
                <c:pt idx="6968">
                  <c:v>7.674831983923311</c:v>
                </c:pt>
                <c:pt idx="6969">
                  <c:v>6.2569456414496285</c:v>
                </c:pt>
                <c:pt idx="6970">
                  <c:v>4.9742653633841876</c:v>
                </c:pt>
                <c:pt idx="6971">
                  <c:v>3.8906236913660202</c:v>
                </c:pt>
                <c:pt idx="6972">
                  <c:v>1.6618821562063801</c:v>
                </c:pt>
                <c:pt idx="6973">
                  <c:v>2.1824189382466921</c:v>
                </c:pt>
                <c:pt idx="6974">
                  <c:v>1.9496238115126221</c:v>
                </c:pt>
                <c:pt idx="6975">
                  <c:v>1.9559577585733396</c:v>
                </c:pt>
                <c:pt idx="6976">
                  <c:v>2.5296030854892519</c:v>
                </c:pt>
                <c:pt idx="6977">
                  <c:v>3.2291869121666861</c:v>
                </c:pt>
                <c:pt idx="6978">
                  <c:v>2.4288107312660574</c:v>
                </c:pt>
                <c:pt idx="6979">
                  <c:v>2.3098863875867863</c:v>
                </c:pt>
                <c:pt idx="6980">
                  <c:v>3.7413609280237337</c:v>
                </c:pt>
                <c:pt idx="6981">
                  <c:v>0.57220519456918328</c:v>
                </c:pt>
                <c:pt idx="6982">
                  <c:v>0.41568853814075957</c:v>
                </c:pt>
                <c:pt idx="6983">
                  <c:v>0.36894495108258585</c:v>
                </c:pt>
                <c:pt idx="6984">
                  <c:v>0.28230495205072448</c:v>
                </c:pt>
                <c:pt idx="6985">
                  <c:v>0.28873610590655435</c:v>
                </c:pt>
                <c:pt idx="6986">
                  <c:v>0.26385379034469381</c:v>
                </c:pt>
                <c:pt idx="6987">
                  <c:v>0.24668313434704936</c:v>
                </c:pt>
                <c:pt idx="6988">
                  <c:v>0.24673680681060878</c:v>
                </c:pt>
                <c:pt idx="6989">
                  <c:v>0.30178376252570599</c:v>
                </c:pt>
                <c:pt idx="6990">
                  <c:v>6.4344493045790641</c:v>
                </c:pt>
                <c:pt idx="6991">
                  <c:v>6.6103414818081436</c:v>
                </c:pt>
                <c:pt idx="6992">
                  <c:v>5.5703493582321713</c:v>
                </c:pt>
                <c:pt idx="6993">
                  <c:v>3.9562939781573614</c:v>
                </c:pt>
                <c:pt idx="6994">
                  <c:v>2.5102146832973333</c:v>
                </c:pt>
                <c:pt idx="6995">
                  <c:v>1.6936248860604044</c:v>
                </c:pt>
                <c:pt idx="6996">
                  <c:v>0.80923030779244132</c:v>
                </c:pt>
                <c:pt idx="6997">
                  <c:v>0.68905825824362588</c:v>
                </c:pt>
                <c:pt idx="6998">
                  <c:v>0.59660600849684409</c:v>
                </c:pt>
                <c:pt idx="6999">
                  <c:v>0.53318030413155793</c:v>
                </c:pt>
                <c:pt idx="7000">
                  <c:v>1.153074357991638</c:v>
                </c:pt>
                <c:pt idx="7001">
                  <c:v>1.8342406577068597</c:v>
                </c:pt>
                <c:pt idx="7002">
                  <c:v>1.2097234963800529</c:v>
                </c:pt>
                <c:pt idx="7003">
                  <c:v>1.1707694535943287</c:v>
                </c:pt>
                <c:pt idx="7004">
                  <c:v>2.8526717177660266</c:v>
                </c:pt>
                <c:pt idx="7005">
                  <c:v>0.50817931278916173</c:v>
                </c:pt>
                <c:pt idx="7006">
                  <c:v>0.45462385520030885</c:v>
                </c:pt>
                <c:pt idx="7007">
                  <c:v>0.36110042235302481</c:v>
                </c:pt>
                <c:pt idx="7008">
                  <c:v>0.30262379621648139</c:v>
                </c:pt>
                <c:pt idx="7009">
                  <c:v>0.2813229845118696</c:v>
                </c:pt>
                <c:pt idx="7010">
                  <c:v>0.26765570911895992</c:v>
                </c:pt>
                <c:pt idx="7011">
                  <c:v>0.24688267663934926</c:v>
                </c:pt>
                <c:pt idx="7012">
                  <c:v>0.24704810709925348</c:v>
                </c:pt>
                <c:pt idx="7013">
                  <c:v>0.26863934646779219</c:v>
                </c:pt>
                <c:pt idx="7014">
                  <c:v>7.6848500088827452</c:v>
                </c:pt>
                <c:pt idx="7015">
                  <c:v>7.9281454971154499</c:v>
                </c:pt>
                <c:pt idx="7016">
                  <c:v>6.9960338325724827</c:v>
                </c:pt>
                <c:pt idx="7017">
                  <c:v>5.6656616346538335</c:v>
                </c:pt>
                <c:pt idx="7018">
                  <c:v>4.8040492280847067</c:v>
                </c:pt>
                <c:pt idx="7019">
                  <c:v>3.8632213940039741</c:v>
                </c:pt>
                <c:pt idx="7020">
                  <c:v>1.2149946093901547</c:v>
                </c:pt>
                <c:pt idx="7021">
                  <c:v>2.1827613685641896</c:v>
                </c:pt>
                <c:pt idx="7022">
                  <c:v>2.1689372503055449</c:v>
                </c:pt>
                <c:pt idx="7023">
                  <c:v>2.1348975775554719</c:v>
                </c:pt>
                <c:pt idx="7024">
                  <c:v>2.4512660972978906</c:v>
                </c:pt>
                <c:pt idx="7025">
                  <c:v>3.2126065339960528</c:v>
                </c:pt>
                <c:pt idx="7026">
                  <c:v>2.5346253968127179</c:v>
                </c:pt>
                <c:pt idx="7027">
                  <c:v>2.5785465279205142</c:v>
                </c:pt>
                <c:pt idx="7028">
                  <c:v>3.9863626042369096</c:v>
                </c:pt>
                <c:pt idx="7029">
                  <c:v>0.49402659978139241</c:v>
                </c:pt>
                <c:pt idx="7030">
                  <c:v>0.47189446125231493</c:v>
                </c:pt>
                <c:pt idx="7031">
                  <c:v>0.36110769795364067</c:v>
                </c:pt>
                <c:pt idx="7032">
                  <c:v>0.28456527839942314</c:v>
                </c:pt>
                <c:pt idx="7033">
                  <c:v>0.25639546480847791</c:v>
                </c:pt>
                <c:pt idx="7034">
                  <c:v>0.25095868279419209</c:v>
                </c:pt>
                <c:pt idx="7035">
                  <c:v>0.25106030265853135</c:v>
                </c:pt>
                <c:pt idx="7036">
                  <c:v>0.24778926418493821</c:v>
                </c:pt>
                <c:pt idx="7037">
                  <c:v>0.51939113261029901</c:v>
                </c:pt>
                <c:pt idx="7038">
                  <c:v>8.4433199229576097</c:v>
                </c:pt>
                <c:pt idx="7039">
                  <c:v>8.3533216975169076</c:v>
                </c:pt>
                <c:pt idx="7040">
                  <c:v>7.1221835632961223</c:v>
                </c:pt>
                <c:pt idx="7041">
                  <c:v>5.5936523913718323</c:v>
                </c:pt>
                <c:pt idx="7042">
                  <c:v>4.0815211388684967</c:v>
                </c:pt>
                <c:pt idx="7043">
                  <c:v>2.7853411627685696</c:v>
                </c:pt>
                <c:pt idx="7044">
                  <c:v>0.75821975988129431</c:v>
                </c:pt>
                <c:pt idx="7045">
                  <c:v>1.1356636071736712</c:v>
                </c:pt>
                <c:pt idx="7046">
                  <c:v>0.88576199285394686</c:v>
                </c:pt>
                <c:pt idx="7047">
                  <c:v>1.0124657426736587</c:v>
                </c:pt>
                <c:pt idx="7048">
                  <c:v>1.7263702175337201</c:v>
                </c:pt>
                <c:pt idx="7049">
                  <c:v>2.7013657033720917</c:v>
                </c:pt>
                <c:pt idx="7050">
                  <c:v>1.8201624897873674</c:v>
                </c:pt>
                <c:pt idx="7051">
                  <c:v>1.7566866911227594</c:v>
                </c:pt>
                <c:pt idx="7052">
                  <c:v>3.2750365545262419</c:v>
                </c:pt>
                <c:pt idx="7053">
                  <c:v>0.57209963872418312</c:v>
                </c:pt>
                <c:pt idx="7054">
                  <c:v>0.41562222283022832</c:v>
                </c:pt>
                <c:pt idx="7055">
                  <c:v>0.36889199425187269</c:v>
                </c:pt>
                <c:pt idx="7056">
                  <c:v>0.28440485736945109</c:v>
                </c:pt>
                <c:pt idx="7057">
                  <c:v>0.25620844609100868</c:v>
                </c:pt>
                <c:pt idx="7058">
                  <c:v>0.25045404236459246</c:v>
                </c:pt>
                <c:pt idx="7059">
                  <c:v>0.25052178894081856</c:v>
                </c:pt>
                <c:pt idx="7060">
                  <c:v>0.24681600351239436</c:v>
                </c:pt>
                <c:pt idx="7061">
                  <c:v>0.51766371418867463</c:v>
                </c:pt>
                <c:pt idx="7062">
                  <c:v>6.0024157909611162</c:v>
                </c:pt>
                <c:pt idx="7063">
                  <c:v>6.0678882052701342</c:v>
                </c:pt>
                <c:pt idx="7064">
                  <c:v>5.0138069407376786</c:v>
                </c:pt>
                <c:pt idx="7065">
                  <c:v>3.5387496442576394</c:v>
                </c:pt>
                <c:pt idx="7066">
                  <c:v>2.2387052507814356</c:v>
                </c:pt>
                <c:pt idx="7067">
                  <c:v>1.014238245964673</c:v>
                </c:pt>
                <c:pt idx="7068">
                  <c:v>0.7120513030881952</c:v>
                </c:pt>
                <c:pt idx="7069">
                  <c:v>0.65723883640278091</c:v>
                </c:pt>
                <c:pt idx="7070">
                  <c:v>0.46957783845295076</c:v>
                </c:pt>
                <c:pt idx="7071">
                  <c:v>0.43838364117650219</c:v>
                </c:pt>
                <c:pt idx="7072">
                  <c:v>0.46968291720938471</c:v>
                </c:pt>
                <c:pt idx="7073">
                  <c:v>0.68080486461388334</c:v>
                </c:pt>
                <c:pt idx="7074">
                  <c:v>0.83765667575920033</c:v>
                </c:pt>
                <c:pt idx="7075">
                  <c:v>0.84554080283965405</c:v>
                </c:pt>
                <c:pt idx="7076">
                  <c:v>1.2870441666558834</c:v>
                </c:pt>
                <c:pt idx="7077">
                  <c:v>0.57172142676430104</c:v>
                </c:pt>
                <c:pt idx="7078">
                  <c:v>0.41538296291489341</c:v>
                </c:pt>
                <c:pt idx="7079">
                  <c:v>0.36868791961820691</c:v>
                </c:pt>
                <c:pt idx="7080">
                  <c:v>0.28425755627501587</c:v>
                </c:pt>
                <c:pt idx="7081">
                  <c:v>0.25603919892258481</c:v>
                </c:pt>
                <c:pt idx="7082">
                  <c:v>0.25003217680101553</c:v>
                </c:pt>
                <c:pt idx="7083">
                  <c:v>0.25010660261715112</c:v>
                </c:pt>
                <c:pt idx="7084">
                  <c:v>0.24656911018002106</c:v>
                </c:pt>
                <c:pt idx="7085">
                  <c:v>0.51738223193534083</c:v>
                </c:pt>
                <c:pt idx="7086">
                  <c:v>4.0779391579226818</c:v>
                </c:pt>
                <c:pt idx="7087">
                  <c:v>4.4397770804383843</c:v>
                </c:pt>
                <c:pt idx="7088">
                  <c:v>3.8114305677448157</c:v>
                </c:pt>
                <c:pt idx="7089">
                  <c:v>2.3190350379086988</c:v>
                </c:pt>
                <c:pt idx="7090">
                  <c:v>0.92615040241026136</c:v>
                </c:pt>
                <c:pt idx="7091">
                  <c:v>0.54901046053377067</c:v>
                </c:pt>
                <c:pt idx="7092">
                  <c:v>0.71179331744668617</c:v>
                </c:pt>
                <c:pt idx="7093">
                  <c:v>0.65698144712197948</c:v>
                </c:pt>
                <c:pt idx="7094">
                  <c:v>0.46939046191905653</c:v>
                </c:pt>
                <c:pt idx="7095">
                  <c:v>0.43821964198229413</c:v>
                </c:pt>
                <c:pt idx="7096">
                  <c:v>0.46950889915531213</c:v>
                </c:pt>
                <c:pt idx="7097">
                  <c:v>0.65726638826740924</c:v>
                </c:pt>
                <c:pt idx="7098">
                  <c:v>0.83724888430828892</c:v>
                </c:pt>
                <c:pt idx="7099">
                  <c:v>0.84517260973963659</c:v>
                </c:pt>
                <c:pt idx="7100">
                  <c:v>0.70515391443224462</c:v>
                </c:pt>
                <c:pt idx="7101">
                  <c:v>0.57153894038819797</c:v>
                </c:pt>
                <c:pt idx="7102">
                  <c:v>0.41526643403289887</c:v>
                </c:pt>
                <c:pt idx="7103">
                  <c:v>0.36860323639792425</c:v>
                </c:pt>
                <c:pt idx="7104">
                  <c:v>0.28419625039441687</c:v>
                </c:pt>
                <c:pt idx="7105">
                  <c:v>0.25597419560560719</c:v>
                </c:pt>
                <c:pt idx="7106">
                  <c:v>0.24987318703673841</c:v>
                </c:pt>
                <c:pt idx="7107">
                  <c:v>0.24994117215724698</c:v>
                </c:pt>
                <c:pt idx="7108">
                  <c:v>0.24649384945889663</c:v>
                </c:pt>
                <c:pt idx="7109">
                  <c:v>0.51732009114975319</c:v>
                </c:pt>
                <c:pt idx="7110">
                  <c:v>3.3278772141726107</c:v>
                </c:pt>
                <c:pt idx="7111">
                  <c:v>3.7638958485737883</c:v>
                </c:pt>
                <c:pt idx="7112">
                  <c:v>3.032738777755037</c:v>
                </c:pt>
                <c:pt idx="7113">
                  <c:v>1.7431327242640291</c:v>
                </c:pt>
                <c:pt idx="7114">
                  <c:v>0.89148025712156653</c:v>
                </c:pt>
                <c:pt idx="7115">
                  <c:v>0.5501664461267004</c:v>
                </c:pt>
                <c:pt idx="7116">
                  <c:v>0.71191736047357901</c:v>
                </c:pt>
                <c:pt idx="7117">
                  <c:v>0.65711717881871412</c:v>
                </c:pt>
                <c:pt idx="7118">
                  <c:v>0.4695006693775664</c:v>
                </c:pt>
                <c:pt idx="7119">
                  <c:v>0.43828488384355291</c:v>
                </c:pt>
                <c:pt idx="7120">
                  <c:v>0.46955100222116986</c:v>
                </c:pt>
                <c:pt idx="7121">
                  <c:v>0.65732471234447598</c:v>
                </c:pt>
                <c:pt idx="7122">
                  <c:v>0.83741371840748691</c:v>
                </c:pt>
                <c:pt idx="7123">
                  <c:v>0.84537668437330349</c:v>
                </c:pt>
                <c:pt idx="7124">
                  <c:v>0.75729754768520241</c:v>
                </c:pt>
                <c:pt idx="7125">
                  <c:v>0.57170806828448062</c:v>
                </c:pt>
                <c:pt idx="7126">
                  <c:v>0.41540085373608104</c:v>
                </c:pt>
                <c:pt idx="7127">
                  <c:v>0.36873216958260813</c:v>
                </c:pt>
                <c:pt idx="7128">
                  <c:v>0.28430359532153571</c:v>
                </c:pt>
                <c:pt idx="7129">
                  <c:v>0.25610933094163579</c:v>
                </c:pt>
                <c:pt idx="7130">
                  <c:v>0.25022969146691415</c:v>
                </c:pt>
                <c:pt idx="7131">
                  <c:v>0.25034097237469399</c:v>
                </c:pt>
                <c:pt idx="7132">
                  <c:v>0.24674408241122461</c:v>
                </c:pt>
                <c:pt idx="7133">
                  <c:v>0.51766037456871983</c:v>
                </c:pt>
                <c:pt idx="7134">
                  <c:v>5.4167944676151105</c:v>
                </c:pt>
                <c:pt idx="7135">
                  <c:v>5.5897335858991593</c:v>
                </c:pt>
                <c:pt idx="7136">
                  <c:v>4.6444318538003868</c:v>
                </c:pt>
                <c:pt idx="7137">
                  <c:v>3.4217309115789982</c:v>
                </c:pt>
                <c:pt idx="7138">
                  <c:v>2.5094363133035924</c:v>
                </c:pt>
                <c:pt idx="7139">
                  <c:v>1.6583862897465438</c:v>
                </c:pt>
                <c:pt idx="7140">
                  <c:v>0.71238228328014364</c:v>
                </c:pt>
                <c:pt idx="7141">
                  <c:v>0.66339816904871884</c:v>
                </c:pt>
                <c:pt idx="7142">
                  <c:v>0.48378422392427922</c:v>
                </c:pt>
                <c:pt idx="7143">
                  <c:v>0.46929993436385298</c:v>
                </c:pt>
                <c:pt idx="7144">
                  <c:v>0.75540052427872906</c:v>
                </c:pt>
                <c:pt idx="7145">
                  <c:v>1.4111137912362419</c:v>
                </c:pt>
                <c:pt idx="7146">
                  <c:v>0.95021618089317239</c:v>
                </c:pt>
                <c:pt idx="7147">
                  <c:v>1.0654770807541605</c:v>
                </c:pt>
                <c:pt idx="7148">
                  <c:v>2.6685275781728786</c:v>
                </c:pt>
                <c:pt idx="7149">
                  <c:v>0.57207196758741474</c:v>
                </c:pt>
                <c:pt idx="7150">
                  <c:v>0.41562866352585548</c:v>
                </c:pt>
                <c:pt idx="7151">
                  <c:v>0.36891405959800272</c:v>
                </c:pt>
                <c:pt idx="7152">
                  <c:v>0.28229743790582618</c:v>
                </c:pt>
                <c:pt idx="7153">
                  <c:v>0.28872346305958246</c:v>
                </c:pt>
                <c:pt idx="7154">
                  <c:v>0.2638423402191345</c:v>
                </c:pt>
                <c:pt idx="7155">
                  <c:v>0.24667550093000992</c:v>
                </c:pt>
                <c:pt idx="7156">
                  <c:v>0.24670782368028682</c:v>
                </c:pt>
                <c:pt idx="7157">
                  <c:v>0.30189027254783596</c:v>
                </c:pt>
                <c:pt idx="7158">
                  <c:v>6.2661074117070781</c:v>
                </c:pt>
                <c:pt idx="7159">
                  <c:v>7.074059520475199</c:v>
                </c:pt>
                <c:pt idx="7160">
                  <c:v>7.7355683400478581</c:v>
                </c:pt>
                <c:pt idx="7161">
                  <c:v>6.9494234724960782</c:v>
                </c:pt>
                <c:pt idx="7162">
                  <c:v>6.5721562672448801</c:v>
                </c:pt>
                <c:pt idx="7163">
                  <c:v>6.5042539216023174</c:v>
                </c:pt>
                <c:pt idx="7164">
                  <c:v>4.3915602438915649</c:v>
                </c:pt>
                <c:pt idx="7165">
                  <c:v>3.8860318332003119</c:v>
                </c:pt>
                <c:pt idx="7166">
                  <c:v>3.5362650862834051</c:v>
                </c:pt>
                <c:pt idx="7167">
                  <c:v>3.352819762165812</c:v>
                </c:pt>
                <c:pt idx="7168">
                  <c:v>3.5437242467246093</c:v>
                </c:pt>
                <c:pt idx="7169">
                  <c:v>3.6930237458864106</c:v>
                </c:pt>
                <c:pt idx="7170">
                  <c:v>3.1122356875199872</c:v>
                </c:pt>
                <c:pt idx="7171">
                  <c:v>2.9166624142643798</c:v>
                </c:pt>
                <c:pt idx="7172">
                  <c:v>4.3359438829741848</c:v>
                </c:pt>
                <c:pt idx="7173">
                  <c:v>0.50855179968626285</c:v>
                </c:pt>
                <c:pt idx="7174">
                  <c:v>0.45496986368205516</c:v>
                </c:pt>
                <c:pt idx="7175">
                  <c:v>0.36130032246174826</c:v>
                </c:pt>
                <c:pt idx="7176">
                  <c:v>0.30277741873440256</c:v>
                </c:pt>
                <c:pt idx="7177">
                  <c:v>0.28146372563853661</c:v>
                </c:pt>
                <c:pt idx="7178">
                  <c:v>0.26867596301515367</c:v>
                </c:pt>
                <c:pt idx="7179">
                  <c:v>0.25215486309871959</c:v>
                </c:pt>
                <c:pt idx="7180">
                  <c:v>0.27473140962606785</c:v>
                </c:pt>
                <c:pt idx="7181">
                  <c:v>0.34575570356567165</c:v>
                </c:pt>
                <c:pt idx="7182">
                  <c:v>9.1251511648602595</c:v>
                </c:pt>
                <c:pt idx="7183">
                  <c:v>9.3498153904536334</c:v>
                </c:pt>
                <c:pt idx="7184">
                  <c:v>8.4098299755065042</c:v>
                </c:pt>
                <c:pt idx="7185">
                  <c:v>7.0146048627804509</c:v>
                </c:pt>
                <c:pt idx="7186">
                  <c:v>5.6620076133347093</c:v>
                </c:pt>
                <c:pt idx="7187">
                  <c:v>4.5871145528767361</c:v>
                </c:pt>
                <c:pt idx="7188">
                  <c:v>2.1147838814726536</c:v>
                </c:pt>
                <c:pt idx="7189">
                  <c:v>2.6584738908432124</c:v>
                </c:pt>
                <c:pt idx="7190">
                  <c:v>2.6944301476309449</c:v>
                </c:pt>
                <c:pt idx="7191">
                  <c:v>2.8480563629884812</c:v>
                </c:pt>
                <c:pt idx="7192">
                  <c:v>3.3220870288038342</c:v>
                </c:pt>
                <c:pt idx="7193">
                  <c:v>4.0892133570736897</c:v>
                </c:pt>
                <c:pt idx="7194">
                  <c:v>3.1896462889903252</c:v>
                </c:pt>
                <c:pt idx="7195">
                  <c:v>3.0132461317116825</c:v>
                </c:pt>
                <c:pt idx="7196">
                  <c:v>4.2096495944153576</c:v>
                </c:pt>
                <c:pt idx="7197">
                  <c:v>0.49404496769114392</c:v>
                </c:pt>
                <c:pt idx="7198">
                  <c:v>0.47186428540058156</c:v>
                </c:pt>
                <c:pt idx="7199">
                  <c:v>0.36105891564787218</c:v>
                </c:pt>
                <c:pt idx="7200">
                  <c:v>0.28450039435458685</c:v>
                </c:pt>
                <c:pt idx="7201">
                  <c:v>0.25630255181044953</c:v>
                </c:pt>
                <c:pt idx="7202">
                  <c:v>0.25065334611260964</c:v>
                </c:pt>
                <c:pt idx="7203">
                  <c:v>0.25070964256327649</c:v>
                </c:pt>
                <c:pt idx="7204">
                  <c:v>0.24691416448463743</c:v>
                </c:pt>
                <c:pt idx="7205">
                  <c:v>0.51776843512868609</c:v>
                </c:pt>
                <c:pt idx="7206">
                  <c:v>6.6652856249374981</c:v>
                </c:pt>
                <c:pt idx="7207">
                  <c:v>6.6823459542044921</c:v>
                </c:pt>
                <c:pt idx="7208">
                  <c:v>5.9216334853299877</c:v>
                </c:pt>
                <c:pt idx="7209">
                  <c:v>4.8170900861918069</c:v>
                </c:pt>
                <c:pt idx="7210">
                  <c:v>3.5982070452116144</c:v>
                </c:pt>
                <c:pt idx="7211">
                  <c:v>2.5162814607616775</c:v>
                </c:pt>
                <c:pt idx="7212">
                  <c:v>0.71302456376073908</c:v>
                </c:pt>
                <c:pt idx="7213">
                  <c:v>0.6655447097746704</c:v>
                </c:pt>
                <c:pt idx="7214">
                  <c:v>0.47682815337483841</c:v>
                </c:pt>
                <c:pt idx="7215">
                  <c:v>0.4430821286364931</c:v>
                </c:pt>
                <c:pt idx="7216">
                  <c:v>0.5532721734125291</c:v>
                </c:pt>
                <c:pt idx="7217">
                  <c:v>1.244200659344219</c:v>
                </c:pt>
                <c:pt idx="7218">
                  <c:v>0.84635853264001704</c:v>
                </c:pt>
                <c:pt idx="7219">
                  <c:v>0.84953832792555783</c:v>
                </c:pt>
                <c:pt idx="7220">
                  <c:v>1.8973461163729088</c:v>
                </c:pt>
                <c:pt idx="7221">
                  <c:v>0.57177271378503569</c:v>
                </c:pt>
                <c:pt idx="7222">
                  <c:v>0.41540693661528449</c:v>
                </c:pt>
                <c:pt idx="7223">
                  <c:v>0.36870235154729736</c:v>
                </c:pt>
                <c:pt idx="7224">
                  <c:v>0.28427174965982366</c:v>
                </c:pt>
                <c:pt idx="7225">
                  <c:v>0.25606782423648305</c:v>
                </c:pt>
                <c:pt idx="7226">
                  <c:v>0.25014166862667669</c:v>
                </c:pt>
                <c:pt idx="7227">
                  <c:v>0.2502061948550891</c:v>
                </c:pt>
                <c:pt idx="7228">
                  <c:v>0.24663351713629222</c:v>
                </c:pt>
                <c:pt idx="7229">
                  <c:v>0.51743673930388889</c:v>
                </c:pt>
                <c:pt idx="7230">
                  <c:v>4.7123096293818652</c:v>
                </c:pt>
                <c:pt idx="7231">
                  <c:v>4.9813631292374252</c:v>
                </c:pt>
                <c:pt idx="7232">
                  <c:v>4.0890741664848598</c:v>
                </c:pt>
                <c:pt idx="7233">
                  <c:v>2.7664774387259778</c:v>
                </c:pt>
                <c:pt idx="7234">
                  <c:v>1.5438822908938861</c:v>
                </c:pt>
                <c:pt idx="7235">
                  <c:v>0.57660884129602108</c:v>
                </c:pt>
                <c:pt idx="7236">
                  <c:v>0.71185832076366373</c:v>
                </c:pt>
                <c:pt idx="7237">
                  <c:v>0.65707996591064621</c:v>
                </c:pt>
                <c:pt idx="7238">
                  <c:v>0.46947120915867935</c:v>
                </c:pt>
                <c:pt idx="7239">
                  <c:v>0.43827140609159243</c:v>
                </c:pt>
                <c:pt idx="7240">
                  <c:v>0.46957402174443097</c:v>
                </c:pt>
                <c:pt idx="7241">
                  <c:v>0.65748525264659052</c:v>
                </c:pt>
                <c:pt idx="7242">
                  <c:v>0.8374108558760982</c:v>
                </c:pt>
                <c:pt idx="7243">
                  <c:v>0.84533255368104354</c:v>
                </c:pt>
                <c:pt idx="7244">
                  <c:v>0.79046140510213758</c:v>
                </c:pt>
                <c:pt idx="7245">
                  <c:v>0.57162481632989415</c:v>
                </c:pt>
                <c:pt idx="7246">
                  <c:v>0.41532833627420529</c:v>
                </c:pt>
                <c:pt idx="7247">
                  <c:v>0.36864832126731301</c:v>
                </c:pt>
                <c:pt idx="7248">
                  <c:v>0.28423382111890833</c:v>
                </c:pt>
                <c:pt idx="7249">
                  <c:v>0.25601462886148874</c:v>
                </c:pt>
                <c:pt idx="7250">
                  <c:v>0.24997015528756897</c:v>
                </c:pt>
                <c:pt idx="7251">
                  <c:v>0.2500423149330212</c:v>
                </c:pt>
                <c:pt idx="7252">
                  <c:v>0.24654859537172724</c:v>
                </c:pt>
                <c:pt idx="7253">
                  <c:v>0.51737328652474757</c:v>
                </c:pt>
                <c:pt idx="7254">
                  <c:v>3.8497985072284835</c:v>
                </c:pt>
                <c:pt idx="7255">
                  <c:v>4.2437661976965462</c:v>
                </c:pt>
                <c:pt idx="7256">
                  <c:v>3.6075262546955162</c:v>
                </c:pt>
                <c:pt idx="7257">
                  <c:v>2.2493625744179457</c:v>
                </c:pt>
                <c:pt idx="7258">
                  <c:v>0.89087626299831135</c:v>
                </c:pt>
                <c:pt idx="7259">
                  <c:v>0.55048979290160938</c:v>
                </c:pt>
                <c:pt idx="7260">
                  <c:v>0.71192141572638135</c:v>
                </c:pt>
                <c:pt idx="7261">
                  <c:v>0.65714532704404749</c:v>
                </c:pt>
                <c:pt idx="7262">
                  <c:v>0.46954754332907489</c:v>
                </c:pt>
                <c:pt idx="7263">
                  <c:v>0.43837099832953047</c:v>
                </c:pt>
                <c:pt idx="7264">
                  <c:v>0.46968399065865596</c:v>
                </c:pt>
                <c:pt idx="7265">
                  <c:v>0.66101713929308215</c:v>
                </c:pt>
                <c:pt idx="7266">
                  <c:v>0.83761421487691667</c:v>
                </c:pt>
                <c:pt idx="7267">
                  <c:v>0.8455402064789479</c:v>
                </c:pt>
                <c:pt idx="7268">
                  <c:v>1.1010917421293609</c:v>
                </c:pt>
                <c:pt idx="7269">
                  <c:v>0.57175064843890566</c:v>
                </c:pt>
                <c:pt idx="7270">
                  <c:v>0.41541123041236927</c:v>
                </c:pt>
                <c:pt idx="7271">
                  <c:v>0.36871940746349391</c:v>
                </c:pt>
                <c:pt idx="7272">
                  <c:v>0.28429011756957523</c:v>
                </c:pt>
                <c:pt idx="7273">
                  <c:v>0.25608488015268083</c:v>
                </c:pt>
                <c:pt idx="7274">
                  <c:v>0.25014989840442237</c:v>
                </c:pt>
                <c:pt idx="7275">
                  <c:v>0.25024352703529823</c:v>
                </c:pt>
                <c:pt idx="7276">
                  <c:v>0.24666643624727547</c:v>
                </c:pt>
                <c:pt idx="7277">
                  <c:v>0.51753955188963929</c:v>
                </c:pt>
                <c:pt idx="7278">
                  <c:v>4.7647229369461623</c:v>
                </c:pt>
                <c:pt idx="7279">
                  <c:v>5.2920451111017934</c:v>
                </c:pt>
                <c:pt idx="7280">
                  <c:v>4.7254234820394077</c:v>
                </c:pt>
                <c:pt idx="7281">
                  <c:v>3.8083601450127929</c:v>
                </c:pt>
                <c:pt idx="7282">
                  <c:v>3.0762651180753293</c:v>
                </c:pt>
                <c:pt idx="7283">
                  <c:v>2.7210863977495023</c:v>
                </c:pt>
                <c:pt idx="7284">
                  <c:v>1.0535860060886413</c:v>
                </c:pt>
                <c:pt idx="7285">
                  <c:v>1.7775512053347045</c:v>
                </c:pt>
                <c:pt idx="7286">
                  <c:v>1.6886919095707311</c:v>
                </c:pt>
                <c:pt idx="7287">
                  <c:v>1.5569443794421292</c:v>
                </c:pt>
                <c:pt idx="7288">
                  <c:v>1.7683699937182304</c:v>
                </c:pt>
                <c:pt idx="7289">
                  <c:v>2.3058083538055301</c:v>
                </c:pt>
                <c:pt idx="7290">
                  <c:v>1.6561203576072079</c:v>
                </c:pt>
                <c:pt idx="7291">
                  <c:v>1.6541814696791597</c:v>
                </c:pt>
                <c:pt idx="7292">
                  <c:v>3.2357598805984527</c:v>
                </c:pt>
                <c:pt idx="7293">
                  <c:v>0.57217597289457867</c:v>
                </c:pt>
                <c:pt idx="7294">
                  <c:v>0.41568102399586121</c:v>
                </c:pt>
                <c:pt idx="7295">
                  <c:v>0.3689517495946355</c:v>
                </c:pt>
                <c:pt idx="7296">
                  <c:v>0.28446019964298785</c:v>
                </c:pt>
                <c:pt idx="7297">
                  <c:v>0.25627583485081118</c:v>
                </c:pt>
                <c:pt idx="7298">
                  <c:v>0.25064702468912375</c:v>
                </c:pt>
                <c:pt idx="7299">
                  <c:v>0.25073755224432742</c:v>
                </c:pt>
                <c:pt idx="7300">
                  <c:v>0.24696032280329844</c:v>
                </c:pt>
                <c:pt idx="7301">
                  <c:v>0.5178817436628671</c:v>
                </c:pt>
                <c:pt idx="7302">
                  <c:v>7.0334945881498339</c:v>
                </c:pt>
                <c:pt idx="7303">
                  <c:v>7.4412673133339391</c:v>
                </c:pt>
                <c:pt idx="7304">
                  <c:v>6.9130639565988137</c:v>
                </c:pt>
                <c:pt idx="7305">
                  <c:v>5.9889874176671167</c:v>
                </c:pt>
                <c:pt idx="7306">
                  <c:v>5.234121430612066</c:v>
                </c:pt>
                <c:pt idx="7307">
                  <c:v>4.6170573468472487</c:v>
                </c:pt>
                <c:pt idx="7308">
                  <c:v>2.7797798606388247</c:v>
                </c:pt>
                <c:pt idx="7309">
                  <c:v>3.6095320542948035</c:v>
                </c:pt>
                <c:pt idx="7310">
                  <c:v>3.5906705964228833</c:v>
                </c:pt>
                <c:pt idx="7311">
                  <c:v>3.6268553786332265</c:v>
                </c:pt>
                <c:pt idx="7312">
                  <c:v>3.8811640985718983</c:v>
                </c:pt>
                <c:pt idx="7313">
                  <c:v>4.5519818702242896</c:v>
                </c:pt>
                <c:pt idx="7314">
                  <c:v>3.3590012794300081</c:v>
                </c:pt>
                <c:pt idx="7315">
                  <c:v>3.0306853885714058</c:v>
                </c:pt>
                <c:pt idx="7316">
                  <c:v>4.2792067217455312</c:v>
                </c:pt>
                <c:pt idx="7317">
                  <c:v>0.57241451717706382</c:v>
                </c:pt>
                <c:pt idx="7318">
                  <c:v>0.41578705692942519</c:v>
                </c:pt>
                <c:pt idx="7319">
                  <c:v>0.36901412892450691</c:v>
                </c:pt>
                <c:pt idx="7320">
                  <c:v>0.28235433071719912</c:v>
                </c:pt>
                <c:pt idx="7321">
                  <c:v>0.28877224536535101</c:v>
                </c:pt>
                <c:pt idx="7322">
                  <c:v>0.2638582034139198</c:v>
                </c:pt>
                <c:pt idx="7323">
                  <c:v>0.24666405080445047</c:v>
                </c:pt>
                <c:pt idx="7324">
                  <c:v>0.24668456561274441</c:v>
                </c:pt>
                <c:pt idx="7325">
                  <c:v>0.30175716483820875</c:v>
                </c:pt>
                <c:pt idx="7326">
                  <c:v>5.979427994090762</c:v>
                </c:pt>
                <c:pt idx="7327">
                  <c:v>6.8327087645054645</c:v>
                </c:pt>
                <c:pt idx="7328">
                  <c:v>6.7378313543107895</c:v>
                </c:pt>
                <c:pt idx="7329">
                  <c:v>6.2087006566774985</c:v>
                </c:pt>
                <c:pt idx="7330">
                  <c:v>5.6435885358346596</c:v>
                </c:pt>
                <c:pt idx="7331">
                  <c:v>5.4349185851098518</c:v>
                </c:pt>
                <c:pt idx="7332">
                  <c:v>4.0712611107344667</c:v>
                </c:pt>
                <c:pt idx="7333">
                  <c:v>3.1297713162698351</c:v>
                </c:pt>
                <c:pt idx="7334">
                  <c:v>2.4411939227863431</c:v>
                </c:pt>
                <c:pt idx="7335">
                  <c:v>1.9447792156796084</c:v>
                </c:pt>
                <c:pt idx="7336">
                  <c:v>2.2772468505027432</c:v>
                </c:pt>
                <c:pt idx="7337">
                  <c:v>2.8137120691896613</c:v>
                </c:pt>
                <c:pt idx="7338">
                  <c:v>2.0354020693240016</c:v>
                </c:pt>
                <c:pt idx="7339">
                  <c:v>1.7928891256100041</c:v>
                </c:pt>
                <c:pt idx="7340">
                  <c:v>3.2560961384968197</c:v>
                </c:pt>
                <c:pt idx="7341">
                  <c:v>0.50825075680176635</c:v>
                </c:pt>
                <c:pt idx="7342">
                  <c:v>0.45465796703270439</c:v>
                </c:pt>
                <c:pt idx="7343">
                  <c:v>0.3611025692515672</c:v>
                </c:pt>
                <c:pt idx="7344">
                  <c:v>0.30261926387511412</c:v>
                </c:pt>
                <c:pt idx="7345">
                  <c:v>0.2813077176777905</c:v>
                </c:pt>
                <c:pt idx="7346">
                  <c:v>0.26763757975349095</c:v>
                </c:pt>
                <c:pt idx="7347">
                  <c:v>0.24684140847847902</c:v>
                </c:pt>
                <c:pt idx="7348">
                  <c:v>0.24690998995969393</c:v>
                </c:pt>
                <c:pt idx="7349">
                  <c:v>0.26804656392581366</c:v>
                </c:pt>
                <c:pt idx="7350">
                  <c:v>7.3890379234114292</c:v>
                </c:pt>
                <c:pt idx="7351">
                  <c:v>7.9517154613072121</c:v>
                </c:pt>
                <c:pt idx="7352">
                  <c:v>6.5953405053318503</c:v>
                </c:pt>
                <c:pt idx="7353">
                  <c:v>5.0166926109229015</c:v>
                </c:pt>
                <c:pt idx="7354">
                  <c:v>3.7479585857887265</c:v>
                </c:pt>
                <c:pt idx="7355">
                  <c:v>2.5586884320363783</c:v>
                </c:pt>
                <c:pt idx="7356">
                  <c:v>0.85821811946024573</c:v>
                </c:pt>
                <c:pt idx="7357">
                  <c:v>0.82605292768193805</c:v>
                </c:pt>
                <c:pt idx="7358">
                  <c:v>0.7673595840647548</c:v>
                </c:pt>
                <c:pt idx="7359">
                  <c:v>0.99117566546175795</c:v>
                </c:pt>
                <c:pt idx="7360">
                  <c:v>1.6651855174302523</c:v>
                </c:pt>
                <c:pt idx="7361">
                  <c:v>2.6436466938767125</c:v>
                </c:pt>
                <c:pt idx="7362">
                  <c:v>1.8626327945690822</c:v>
                </c:pt>
                <c:pt idx="7363">
                  <c:v>1.8165943444099388</c:v>
                </c:pt>
                <c:pt idx="7364">
                  <c:v>3.1790871263260714</c:v>
                </c:pt>
                <c:pt idx="7365">
                  <c:v>0.49385544425870853</c:v>
                </c:pt>
                <c:pt idx="7366">
                  <c:v>0.47171006652195424</c:v>
                </c:pt>
                <c:pt idx="7367">
                  <c:v>0.36096612192198507</c:v>
                </c:pt>
                <c:pt idx="7368">
                  <c:v>0.28444099682824781</c:v>
                </c:pt>
                <c:pt idx="7369">
                  <c:v>0.25623325469638725</c:v>
                </c:pt>
                <c:pt idx="7370">
                  <c:v>0.25050020068325346</c:v>
                </c:pt>
                <c:pt idx="7371">
                  <c:v>0.25056043311458126</c:v>
                </c:pt>
                <c:pt idx="7372">
                  <c:v>0.24683401360572205</c:v>
                </c:pt>
                <c:pt idx="7373">
                  <c:v>0.51767504504209272</c:v>
                </c:pt>
                <c:pt idx="7374">
                  <c:v>6.0619672976345429</c:v>
                </c:pt>
                <c:pt idx="7375">
                  <c:v>6.3941055028035736</c:v>
                </c:pt>
                <c:pt idx="7376">
                  <c:v>4.8852642530442782</c:v>
                </c:pt>
                <c:pt idx="7377">
                  <c:v>3.3495351266681044</c:v>
                </c:pt>
                <c:pt idx="7378">
                  <c:v>1.9752435867237887</c:v>
                </c:pt>
                <c:pt idx="7379">
                  <c:v>0.87184627359082645</c:v>
                </c:pt>
                <c:pt idx="7380">
                  <c:v>0.71200419059240405</c:v>
                </c:pt>
                <c:pt idx="7381">
                  <c:v>0.65723120298574256</c:v>
                </c:pt>
                <c:pt idx="7382">
                  <c:v>0.46959286674274614</c:v>
                </c:pt>
                <c:pt idx="7383">
                  <c:v>0.4383935407642266</c:v>
                </c:pt>
                <c:pt idx="7384">
                  <c:v>0.47359778670140928</c:v>
                </c:pt>
                <c:pt idx="7385">
                  <c:v>0.75497865871515346</c:v>
                </c:pt>
                <c:pt idx="7386">
                  <c:v>0.83834594946344332</c:v>
                </c:pt>
                <c:pt idx="7387">
                  <c:v>0.84633634802174584</c:v>
                </c:pt>
                <c:pt idx="7388">
                  <c:v>1.6182476360539926</c:v>
                </c:pt>
                <c:pt idx="7389">
                  <c:v>0.57178690716984359</c:v>
                </c:pt>
                <c:pt idx="7390">
                  <c:v>0.41542566234145961</c:v>
                </c:pt>
                <c:pt idx="7391">
                  <c:v>0.36873205031046685</c:v>
                </c:pt>
                <c:pt idx="7392">
                  <c:v>0.28431218291570509</c:v>
                </c:pt>
                <c:pt idx="7393">
                  <c:v>0.25612626758569218</c:v>
                </c:pt>
                <c:pt idx="7394">
                  <c:v>0.25033131133125319</c:v>
                </c:pt>
                <c:pt idx="7395">
                  <c:v>0.25043090356919129</c:v>
                </c:pt>
                <c:pt idx="7396">
                  <c:v>0.24679179126772199</c:v>
                </c:pt>
                <c:pt idx="7397">
                  <c:v>0.51768864206619325</c:v>
                </c:pt>
                <c:pt idx="7398">
                  <c:v>6.0192861197070986</c:v>
                </c:pt>
                <c:pt idx="7399">
                  <c:v>6.3984689548188127</c:v>
                </c:pt>
                <c:pt idx="7400">
                  <c:v>5.0576427922644855</c:v>
                </c:pt>
                <c:pt idx="7401">
                  <c:v>3.568227396149446</c:v>
                </c:pt>
                <c:pt idx="7402">
                  <c:v>2.3045623177459635</c:v>
                </c:pt>
                <c:pt idx="7403">
                  <c:v>1.1169715157423297</c:v>
                </c:pt>
                <c:pt idx="7404">
                  <c:v>0.71217570393151175</c:v>
                </c:pt>
                <c:pt idx="7405">
                  <c:v>0.65903459776133755</c:v>
                </c:pt>
                <c:pt idx="7406">
                  <c:v>0.47633424743795061</c:v>
                </c:pt>
                <c:pt idx="7407">
                  <c:v>0.46645433961807425</c:v>
                </c:pt>
                <c:pt idx="7408">
                  <c:v>0.90843049820219357</c:v>
                </c:pt>
                <c:pt idx="7409">
                  <c:v>1.7789951138765927</c:v>
                </c:pt>
                <c:pt idx="7410">
                  <c:v>1.2482221581305126</c:v>
                </c:pt>
                <c:pt idx="7411">
                  <c:v>1.4114947464553735</c:v>
                </c:pt>
                <c:pt idx="7412">
                  <c:v>3.1205104308630118</c:v>
                </c:pt>
                <c:pt idx="7413">
                  <c:v>0.57217633071100127</c:v>
                </c:pt>
                <c:pt idx="7414">
                  <c:v>0.41570475915196858</c:v>
                </c:pt>
                <c:pt idx="7415">
                  <c:v>0.36898657705987969</c:v>
                </c:pt>
                <c:pt idx="7416">
                  <c:v>0.28449872454460934</c:v>
                </c:pt>
                <c:pt idx="7417">
                  <c:v>0.25633439747216158</c:v>
                </c:pt>
                <c:pt idx="7418">
                  <c:v>0.25083583248871166</c:v>
                </c:pt>
                <c:pt idx="7419">
                  <c:v>0.25093733308090965</c:v>
                </c:pt>
                <c:pt idx="7420">
                  <c:v>0.24709426541791457</c:v>
                </c:pt>
                <c:pt idx="7421">
                  <c:v>0.51873644782701422</c:v>
                </c:pt>
                <c:pt idx="7422">
                  <c:v>8.1941713929376938</c:v>
                </c:pt>
                <c:pt idx="7423">
                  <c:v>8.5002016420214481</c:v>
                </c:pt>
                <c:pt idx="7424">
                  <c:v>7.1193024254522514</c:v>
                </c:pt>
                <c:pt idx="7425">
                  <c:v>5.5118999261438448</c:v>
                </c:pt>
                <c:pt idx="7426">
                  <c:v>4.1035205275043687</c:v>
                </c:pt>
                <c:pt idx="7427">
                  <c:v>2.9169535575611563</c:v>
                </c:pt>
                <c:pt idx="7428">
                  <c:v>0.79881069353344081</c:v>
                </c:pt>
                <c:pt idx="7429">
                  <c:v>1.3127470745494967</c:v>
                </c:pt>
                <c:pt idx="7430">
                  <c:v>1.3669724837557096</c:v>
                </c:pt>
                <c:pt idx="7431">
                  <c:v>1.8001238158813919</c:v>
                </c:pt>
                <c:pt idx="7432">
                  <c:v>2.6003062988246408</c:v>
                </c:pt>
                <c:pt idx="7433">
                  <c:v>3.3231096681428531</c:v>
                </c:pt>
                <c:pt idx="7434">
                  <c:v>2.6683484314167312</c:v>
                </c:pt>
                <c:pt idx="7435">
                  <c:v>2.6073586219920659</c:v>
                </c:pt>
                <c:pt idx="7436">
                  <c:v>4.1829713982227883</c:v>
                </c:pt>
                <c:pt idx="7437">
                  <c:v>0.57237336828833485</c:v>
                </c:pt>
                <c:pt idx="7438">
                  <c:v>0.41580876445913262</c:v>
                </c:pt>
                <c:pt idx="7439">
                  <c:v>0.36906887483733747</c:v>
                </c:pt>
                <c:pt idx="7440">
                  <c:v>0.28455144283103884</c:v>
                </c:pt>
                <c:pt idx="7441">
                  <c:v>0.25638783139143839</c:v>
                </c:pt>
                <c:pt idx="7442">
                  <c:v>0.25093936070731082</c:v>
                </c:pt>
                <c:pt idx="7443">
                  <c:v>0.25102654864255952</c:v>
                </c:pt>
                <c:pt idx="7444">
                  <c:v>0.24778318130573493</c:v>
                </c:pt>
                <c:pt idx="7445">
                  <c:v>0.51940950052005042</c:v>
                </c:pt>
                <c:pt idx="7446">
                  <c:v>8.4684052397038663</c:v>
                </c:pt>
                <c:pt idx="7447">
                  <c:v>8.6984755943712369</c:v>
                </c:pt>
                <c:pt idx="7448">
                  <c:v>7.60228816290428</c:v>
                </c:pt>
                <c:pt idx="7449">
                  <c:v>5.9946936354484572</c:v>
                </c:pt>
                <c:pt idx="7450">
                  <c:v>4.3577747400744684</c:v>
                </c:pt>
                <c:pt idx="7451">
                  <c:v>3.4734287055679993</c:v>
                </c:pt>
                <c:pt idx="7452">
                  <c:v>1.6435181824355996</c:v>
                </c:pt>
                <c:pt idx="7453">
                  <c:v>2.7292120509159852</c:v>
                </c:pt>
                <c:pt idx="7454">
                  <c:v>3.3433019645667508</c:v>
                </c:pt>
                <c:pt idx="7455">
                  <c:v>3.7473034239168896</c:v>
                </c:pt>
                <c:pt idx="7456">
                  <c:v>4.1009868294079412</c:v>
                </c:pt>
                <c:pt idx="7457">
                  <c:v>4.414423639918601</c:v>
                </c:pt>
                <c:pt idx="7458">
                  <c:v>3.684640226350572</c:v>
                </c:pt>
                <c:pt idx="7459">
                  <c:v>3.5545009617744903</c:v>
                </c:pt>
                <c:pt idx="7460">
                  <c:v>4.9359202048794968</c:v>
                </c:pt>
                <c:pt idx="7461">
                  <c:v>0.57255382703803581</c:v>
                </c:pt>
                <c:pt idx="7462">
                  <c:v>0.41592612824611469</c:v>
                </c:pt>
                <c:pt idx="7463">
                  <c:v>0.36915630131686872</c:v>
                </c:pt>
                <c:pt idx="7464">
                  <c:v>0.28462372174863215</c:v>
                </c:pt>
                <c:pt idx="7465">
                  <c:v>0.25647537714311086</c:v>
                </c:pt>
                <c:pt idx="7466">
                  <c:v>0.25167944434372447</c:v>
                </c:pt>
                <c:pt idx="7467">
                  <c:v>0.25496670382852654</c:v>
                </c:pt>
                <c:pt idx="7468">
                  <c:v>0.26356276632006048</c:v>
                </c:pt>
                <c:pt idx="7469">
                  <c:v>0.56211477142001387</c:v>
                </c:pt>
                <c:pt idx="7470">
                  <c:v>9.7209893398251541</c:v>
                </c:pt>
                <c:pt idx="7471">
                  <c:v>9.9874893424088285</c:v>
                </c:pt>
                <c:pt idx="7472">
                  <c:v>8.8097070042124663</c:v>
                </c:pt>
                <c:pt idx="7473">
                  <c:v>7.2425056571986213</c:v>
                </c:pt>
                <c:pt idx="7474">
                  <c:v>5.9813073652203181</c:v>
                </c:pt>
                <c:pt idx="7475">
                  <c:v>4.8351257037577602</c:v>
                </c:pt>
                <c:pt idx="7476">
                  <c:v>3.0050941194019973</c:v>
                </c:pt>
                <c:pt idx="7477">
                  <c:v>3.8671388874831178</c:v>
                </c:pt>
                <c:pt idx="7478">
                  <c:v>3.6294352350483279</c:v>
                </c:pt>
                <c:pt idx="7479">
                  <c:v>3.5444148324223947</c:v>
                </c:pt>
                <c:pt idx="7480">
                  <c:v>4.1498528642195236</c:v>
                </c:pt>
                <c:pt idx="7481">
                  <c:v>4.6970757144137165</c:v>
                </c:pt>
                <c:pt idx="7482">
                  <c:v>4.0296666212859007</c:v>
                </c:pt>
                <c:pt idx="7483">
                  <c:v>3.9229156694304823</c:v>
                </c:pt>
                <c:pt idx="7484">
                  <c:v>5.3975322553486249</c:v>
                </c:pt>
                <c:pt idx="7485">
                  <c:v>0.57270160522103608</c:v>
                </c:pt>
                <c:pt idx="7486">
                  <c:v>0.41603204190753973</c:v>
                </c:pt>
                <c:pt idx="7487">
                  <c:v>0.36926078371259652</c:v>
                </c:pt>
                <c:pt idx="7488">
                  <c:v>0.28254552395961174</c:v>
                </c:pt>
                <c:pt idx="7489">
                  <c:v>0.28977389280751087</c:v>
                </c:pt>
                <c:pt idx="7490">
                  <c:v>0.27089895718364326</c:v>
                </c:pt>
                <c:pt idx="7491">
                  <c:v>0.27654208000227976</c:v>
                </c:pt>
                <c:pt idx="7492">
                  <c:v>0.36905527781323566</c:v>
                </c:pt>
                <c:pt idx="7493">
                  <c:v>0.51745463012507431</c:v>
                </c:pt>
                <c:pt idx="7494">
                  <c:v>9.7986457611785838</c:v>
                </c:pt>
                <c:pt idx="7495">
                  <c:v>10.170160590329766</c:v>
                </c:pt>
                <c:pt idx="7496">
                  <c:v>9.9937111736567896</c:v>
                </c:pt>
                <c:pt idx="7497">
                  <c:v>9.167149867595489</c:v>
                </c:pt>
                <c:pt idx="7498">
                  <c:v>8.2194765282402482</c:v>
                </c:pt>
                <c:pt idx="7499">
                  <c:v>7.004694659836713</c:v>
                </c:pt>
                <c:pt idx="7500">
                  <c:v>4.4371906640555157</c:v>
                </c:pt>
                <c:pt idx="7501">
                  <c:v>4.3352102400333976</c:v>
                </c:pt>
                <c:pt idx="7502">
                  <c:v>4.6053070133083986</c:v>
                </c:pt>
                <c:pt idx="7503">
                  <c:v>4.3864144859019252</c:v>
                </c:pt>
                <c:pt idx="7504">
                  <c:v>5.0764428249836513</c:v>
                </c:pt>
                <c:pt idx="7505">
                  <c:v>5.3549815611437017</c:v>
                </c:pt>
                <c:pt idx="7506">
                  <c:v>4.6144746279007833</c:v>
                </c:pt>
                <c:pt idx="7507">
                  <c:v>4.3182653661991273</c:v>
                </c:pt>
                <c:pt idx="7508">
                  <c:v>5.6332157955271693</c:v>
                </c:pt>
                <c:pt idx="7509">
                  <c:v>0.50879821593007113</c:v>
                </c:pt>
                <c:pt idx="7510">
                  <c:v>0.45513827594549172</c:v>
                </c:pt>
                <c:pt idx="7511">
                  <c:v>0.36145024754329091</c:v>
                </c:pt>
                <c:pt idx="7512">
                  <c:v>0.30304399197008092</c:v>
                </c:pt>
                <c:pt idx="7513">
                  <c:v>0.28489351533212415</c:v>
                </c:pt>
                <c:pt idx="7514">
                  <c:v>0.29006098085148313</c:v>
                </c:pt>
                <c:pt idx="7515">
                  <c:v>0.3421557125265301</c:v>
                </c:pt>
                <c:pt idx="7516">
                  <c:v>0.57991315669702093</c:v>
                </c:pt>
                <c:pt idx="7517">
                  <c:v>0.90282864354442716</c:v>
                </c:pt>
                <c:pt idx="7518">
                  <c:v>10.216336084179185</c:v>
                </c:pt>
                <c:pt idx="7519">
                  <c:v>10.746230004244305</c:v>
                </c:pt>
                <c:pt idx="7520">
                  <c:v>9.8175889204672426</c:v>
                </c:pt>
                <c:pt idx="7521">
                  <c:v>8.5776396760842495</c:v>
                </c:pt>
                <c:pt idx="7522">
                  <c:v>7.6022328206307437</c:v>
                </c:pt>
                <c:pt idx="7523">
                  <c:v>6.6573707256445918</c:v>
                </c:pt>
                <c:pt idx="7524">
                  <c:v>4.5173976008772989</c:v>
                </c:pt>
                <c:pt idx="7525">
                  <c:v>5.1103412795185061</c:v>
                </c:pt>
                <c:pt idx="7526">
                  <c:v>5.0545816727594799</c:v>
                </c:pt>
                <c:pt idx="7527">
                  <c:v>5.1197034269732438</c:v>
                </c:pt>
                <c:pt idx="7528">
                  <c:v>5.4435894312339324</c:v>
                </c:pt>
                <c:pt idx="7529">
                  <c:v>5.8478431511628015</c:v>
                </c:pt>
                <c:pt idx="7530">
                  <c:v>5.019978558414163</c:v>
                </c:pt>
                <c:pt idx="7531">
                  <c:v>4.9446774040338628</c:v>
                </c:pt>
                <c:pt idx="7532">
                  <c:v>6.215071101013435</c:v>
                </c:pt>
                <c:pt idx="7533">
                  <c:v>0.49448615534160223</c:v>
                </c:pt>
                <c:pt idx="7534">
                  <c:v>0.47230702358887611</c:v>
                </c:pt>
                <c:pt idx="7535">
                  <c:v>0.36138607913130216</c:v>
                </c:pt>
                <c:pt idx="7536">
                  <c:v>0.28581155300327266</c:v>
                </c:pt>
                <c:pt idx="7537">
                  <c:v>0.26838804006619277</c:v>
                </c:pt>
                <c:pt idx="7538">
                  <c:v>0.31872756291070586</c:v>
                </c:pt>
                <c:pt idx="7539">
                  <c:v>0.47205309320016953</c:v>
                </c:pt>
                <c:pt idx="7540">
                  <c:v>0.97454089919472142</c:v>
                </c:pt>
                <c:pt idx="7541">
                  <c:v>1.5415195097758607</c:v>
                </c:pt>
                <c:pt idx="7542">
                  <c:v>11.191785042698562</c:v>
                </c:pt>
                <c:pt idx="7543">
                  <c:v>11.363100390051727</c:v>
                </c:pt>
                <c:pt idx="7544">
                  <c:v>9.9864434450022799</c:v>
                </c:pt>
                <c:pt idx="7545">
                  <c:v>8.639820656383522</c:v>
                </c:pt>
                <c:pt idx="7546">
                  <c:v>7.6670444672772646</c:v>
                </c:pt>
                <c:pt idx="7547">
                  <c:v>6.5073737230008017</c:v>
                </c:pt>
                <c:pt idx="7548">
                  <c:v>4.1576075810267419</c:v>
                </c:pt>
                <c:pt idx="7549">
                  <c:v>4.3911976565821851</c:v>
                </c:pt>
                <c:pt idx="7550">
                  <c:v>4.0649550733548017</c:v>
                </c:pt>
                <c:pt idx="7551">
                  <c:v>4.1805957357135073</c:v>
                </c:pt>
                <c:pt idx="7552">
                  <c:v>4.7809470492309112</c:v>
                </c:pt>
                <c:pt idx="7553">
                  <c:v>5.3966974696320644</c:v>
                </c:pt>
                <c:pt idx="7554">
                  <c:v>4.6201804878657002</c:v>
                </c:pt>
                <c:pt idx="7555">
                  <c:v>4.472760479105621</c:v>
                </c:pt>
                <c:pt idx="7556">
                  <c:v>5.8262084967348633</c:v>
                </c:pt>
                <c:pt idx="7557">
                  <c:v>0.57280692252175491</c:v>
                </c:pt>
                <c:pt idx="7558">
                  <c:v>0.41607820022619962</c:v>
                </c:pt>
                <c:pt idx="7559">
                  <c:v>0.36928833557722368</c:v>
                </c:pt>
                <c:pt idx="7560">
                  <c:v>0.28496388589545768</c:v>
                </c:pt>
                <c:pt idx="7561">
                  <c:v>0.25797188469928856</c:v>
                </c:pt>
                <c:pt idx="7562">
                  <c:v>0.25931321919970873</c:v>
                </c:pt>
                <c:pt idx="7563">
                  <c:v>0.28789547585507275</c:v>
                </c:pt>
                <c:pt idx="7564">
                  <c:v>0.38469471806159938</c:v>
                </c:pt>
                <c:pt idx="7565">
                  <c:v>0.76917729149730008</c:v>
                </c:pt>
                <c:pt idx="7566">
                  <c:v>10.427256103848558</c:v>
                </c:pt>
                <c:pt idx="7567">
                  <c:v>10.582674025311862</c:v>
                </c:pt>
                <c:pt idx="7568">
                  <c:v>9.1513092152448579</c:v>
                </c:pt>
                <c:pt idx="7569">
                  <c:v>7.4428755788864756</c:v>
                </c:pt>
                <c:pt idx="7570">
                  <c:v>6.0430130460367373</c:v>
                </c:pt>
                <c:pt idx="7571">
                  <c:v>5.0084690353284813</c:v>
                </c:pt>
                <c:pt idx="7572">
                  <c:v>3.1024607391844188</c:v>
                </c:pt>
                <c:pt idx="7573">
                  <c:v>3.7407376118135978</c:v>
                </c:pt>
                <c:pt idx="7574">
                  <c:v>3.6958751849671101</c:v>
                </c:pt>
                <c:pt idx="7575">
                  <c:v>3.9724549954793829</c:v>
                </c:pt>
                <c:pt idx="7576">
                  <c:v>4.5103982345405873</c:v>
                </c:pt>
                <c:pt idx="7577">
                  <c:v>4.9563745421977181</c:v>
                </c:pt>
                <c:pt idx="7578">
                  <c:v>4.2176235334181698</c:v>
                </c:pt>
                <c:pt idx="7579">
                  <c:v>4.131896443355382</c:v>
                </c:pt>
                <c:pt idx="7580">
                  <c:v>5.5196317426999304</c:v>
                </c:pt>
                <c:pt idx="7581">
                  <c:v>0.57273357015489035</c:v>
                </c:pt>
                <c:pt idx="7582">
                  <c:v>0.416044923298794</c:v>
                </c:pt>
                <c:pt idx="7583">
                  <c:v>0.36926436187683498</c:v>
                </c:pt>
                <c:pt idx="7584">
                  <c:v>0.28470697370321996</c:v>
                </c:pt>
                <c:pt idx="7585">
                  <c:v>0.25750648480415772</c:v>
                </c:pt>
                <c:pt idx="7586">
                  <c:v>0.26213472097295654</c:v>
                </c:pt>
                <c:pt idx="7587">
                  <c:v>0.3127934160674361</c:v>
                </c:pt>
                <c:pt idx="7588">
                  <c:v>0.54130309476664029</c:v>
                </c:pt>
                <c:pt idx="7589">
                  <c:v>1.1597795992280449</c:v>
                </c:pt>
                <c:pt idx="7590">
                  <c:v>10.91350202600934</c:v>
                </c:pt>
                <c:pt idx="7591">
                  <c:v>11.141349386508207</c:v>
                </c:pt>
                <c:pt idx="7592">
                  <c:v>9.6704861756028571</c:v>
                </c:pt>
                <c:pt idx="7593">
                  <c:v>8.0610388747049608</c:v>
                </c:pt>
                <c:pt idx="7594">
                  <c:v>6.85942858667533</c:v>
                </c:pt>
                <c:pt idx="7595">
                  <c:v>5.9365105380515137</c:v>
                </c:pt>
                <c:pt idx="7596">
                  <c:v>3.8801316789172975</c:v>
                </c:pt>
                <c:pt idx="7597">
                  <c:v>4.3615370604978558</c:v>
                </c:pt>
                <c:pt idx="7598">
                  <c:v>4.1407936680035551</c:v>
                </c:pt>
                <c:pt idx="7599">
                  <c:v>4.1531822267701841</c:v>
                </c:pt>
                <c:pt idx="7600">
                  <c:v>4.8782769331938303</c:v>
                </c:pt>
                <c:pt idx="7601">
                  <c:v>5.3925728004435962</c:v>
                </c:pt>
                <c:pt idx="7602">
                  <c:v>4.6737594420663893</c:v>
                </c:pt>
                <c:pt idx="7603">
                  <c:v>4.6002127808837772</c:v>
                </c:pt>
                <c:pt idx="7604">
                  <c:v>5.9855849412938609</c:v>
                </c:pt>
                <c:pt idx="7605">
                  <c:v>0.57287800871793582</c:v>
                </c:pt>
                <c:pt idx="7606">
                  <c:v>0.41613139560119411</c:v>
                </c:pt>
                <c:pt idx="7607">
                  <c:v>0.36933878769296952</c:v>
                </c:pt>
                <c:pt idx="7608">
                  <c:v>0.28550120689175801</c:v>
                </c:pt>
                <c:pt idx="7609">
                  <c:v>0.26130673376844665</c:v>
                </c:pt>
                <c:pt idx="7610">
                  <c:v>0.28256818566644792</c:v>
                </c:pt>
                <c:pt idx="7611">
                  <c:v>0.38478166745256698</c:v>
                </c:pt>
                <c:pt idx="7612">
                  <c:v>0.69768747839042555</c:v>
                </c:pt>
                <c:pt idx="7613">
                  <c:v>1.3578567525447804</c:v>
                </c:pt>
                <c:pt idx="7614">
                  <c:v>10.991142703440122</c:v>
                </c:pt>
                <c:pt idx="7615">
                  <c:v>11.255986254526224</c:v>
                </c:pt>
                <c:pt idx="7616">
                  <c:v>9.69652030223269</c:v>
                </c:pt>
                <c:pt idx="7617">
                  <c:v>7.9076149448989854</c:v>
                </c:pt>
                <c:pt idx="7618">
                  <c:v>6.4996026659102579</c:v>
                </c:pt>
                <c:pt idx="7619">
                  <c:v>5.3375456439039448</c:v>
                </c:pt>
                <c:pt idx="7620">
                  <c:v>3.124837147058761</c:v>
                </c:pt>
                <c:pt idx="7621">
                  <c:v>3.6262078501784178</c:v>
                </c:pt>
                <c:pt idx="7622">
                  <c:v>3.3151843921736703</c:v>
                </c:pt>
                <c:pt idx="7623">
                  <c:v>3.4531393216211308</c:v>
                </c:pt>
                <c:pt idx="7624">
                  <c:v>4.1604523408675185</c:v>
                </c:pt>
                <c:pt idx="7625">
                  <c:v>4.9278595550300155</c:v>
                </c:pt>
                <c:pt idx="7626">
                  <c:v>4.1687190929770939</c:v>
                </c:pt>
                <c:pt idx="7627">
                  <c:v>4.0956576308650572</c:v>
                </c:pt>
                <c:pt idx="7628">
                  <c:v>5.4705333657571815</c:v>
                </c:pt>
                <c:pt idx="7629">
                  <c:v>0.57270184376531852</c:v>
                </c:pt>
                <c:pt idx="7630">
                  <c:v>0.4160170136177419</c:v>
                </c:pt>
                <c:pt idx="7631">
                  <c:v>0.36922858023446087</c:v>
                </c:pt>
                <c:pt idx="7632">
                  <c:v>0.28467512804150796</c:v>
                </c:pt>
                <c:pt idx="7633">
                  <c:v>0.25737063383528191</c:v>
                </c:pt>
                <c:pt idx="7634">
                  <c:v>0.2553614946160413</c:v>
                </c:pt>
                <c:pt idx="7635">
                  <c:v>0.261765573695809</c:v>
                </c:pt>
                <c:pt idx="7636">
                  <c:v>0.30375246848906517</c:v>
                </c:pt>
                <c:pt idx="7637">
                  <c:v>0.64440598891000944</c:v>
                </c:pt>
                <c:pt idx="7638">
                  <c:v>9.986953214133953</c:v>
                </c:pt>
                <c:pt idx="7639">
                  <c:v>10.273967905739307</c:v>
                </c:pt>
                <c:pt idx="7640">
                  <c:v>8.7842699539216724</c:v>
                </c:pt>
                <c:pt idx="7641">
                  <c:v>7.0414994186372368</c:v>
                </c:pt>
                <c:pt idx="7642">
                  <c:v>5.6654777170120356</c:v>
                </c:pt>
                <c:pt idx="7643">
                  <c:v>4.4587648475078572</c:v>
                </c:pt>
                <c:pt idx="7644">
                  <c:v>2.3285246872824144</c:v>
                </c:pt>
                <c:pt idx="7645">
                  <c:v>2.9653067221654053</c:v>
                </c:pt>
                <c:pt idx="7646">
                  <c:v>2.8761276577907484</c:v>
                </c:pt>
                <c:pt idx="7647">
                  <c:v>3.0877888345458171</c:v>
                </c:pt>
                <c:pt idx="7648">
                  <c:v>3.745685258776644</c:v>
                </c:pt>
                <c:pt idx="7649">
                  <c:v>4.4141918941481784</c:v>
                </c:pt>
                <c:pt idx="7650">
                  <c:v>3.6534301658793273</c:v>
                </c:pt>
                <c:pt idx="7651">
                  <c:v>3.5292304153928713</c:v>
                </c:pt>
                <c:pt idx="7652">
                  <c:v>4.9609959798544665</c:v>
                </c:pt>
                <c:pt idx="7653">
                  <c:v>0.57257708510557814</c:v>
                </c:pt>
                <c:pt idx="7654">
                  <c:v>0.41594294561803113</c:v>
                </c:pt>
                <c:pt idx="7655">
                  <c:v>0.36917109106238283</c:v>
                </c:pt>
                <c:pt idx="7656">
                  <c:v>0.2824863649775553</c:v>
                </c:pt>
                <c:pt idx="7657">
                  <c:v>0.28892360171258857</c:v>
                </c:pt>
                <c:pt idx="7658">
                  <c:v>0.26480617839252013</c:v>
                </c:pt>
                <c:pt idx="7659">
                  <c:v>0.25103859512882509</c:v>
                </c:pt>
                <c:pt idx="7660">
                  <c:v>0.26290271429042106</c:v>
                </c:pt>
                <c:pt idx="7661">
                  <c:v>0.34596693452781313</c:v>
                </c:pt>
                <c:pt idx="7662">
                  <c:v>9.1498327454084105</c:v>
                </c:pt>
                <c:pt idx="7663">
                  <c:v>9.6941435662741497</c:v>
                </c:pt>
                <c:pt idx="7664">
                  <c:v>8.4406498968037411</c:v>
                </c:pt>
                <c:pt idx="7665">
                  <c:v>6.693081878182058</c:v>
                </c:pt>
                <c:pt idx="7666">
                  <c:v>5.1005479632731605</c:v>
                </c:pt>
                <c:pt idx="7667">
                  <c:v>3.9112038607932398</c:v>
                </c:pt>
                <c:pt idx="7668">
                  <c:v>1.4734128509553452</c:v>
                </c:pt>
                <c:pt idx="7669">
                  <c:v>2.060386362566625</c:v>
                </c:pt>
                <c:pt idx="7670">
                  <c:v>2.0618249038621466</c:v>
                </c:pt>
                <c:pt idx="7671">
                  <c:v>2.3178932457005677</c:v>
                </c:pt>
                <c:pt idx="7672">
                  <c:v>3.1725429024803313</c:v>
                </c:pt>
                <c:pt idx="7673">
                  <c:v>3.9093135166266788</c:v>
                </c:pt>
                <c:pt idx="7674">
                  <c:v>3.3510606173546158</c:v>
                </c:pt>
                <c:pt idx="7675">
                  <c:v>3.3359816368979538</c:v>
                </c:pt>
                <c:pt idx="7676">
                  <c:v>4.9303919411328883</c:v>
                </c:pt>
                <c:pt idx="7677">
                  <c:v>0.50864709812711606</c:v>
                </c:pt>
                <c:pt idx="7678">
                  <c:v>0.45504476658675708</c:v>
                </c:pt>
                <c:pt idx="7679">
                  <c:v>0.36140850229385468</c:v>
                </c:pt>
                <c:pt idx="7680">
                  <c:v>0.303167200091985</c:v>
                </c:pt>
                <c:pt idx="7681">
                  <c:v>0.28712330801266467</c:v>
                </c:pt>
                <c:pt idx="7682">
                  <c:v>0.35108907663349964</c:v>
                </c:pt>
                <c:pt idx="7683">
                  <c:v>0.76044132278408783</c:v>
                </c:pt>
                <c:pt idx="7684">
                  <c:v>1.4733717020666055</c:v>
                </c:pt>
                <c:pt idx="7685">
                  <c:v>1.9236191451016649</c:v>
                </c:pt>
                <c:pt idx="7686">
                  <c:v>11.269142925882461</c:v>
                </c:pt>
                <c:pt idx="7687">
                  <c:v>11.77062407500493</c:v>
                </c:pt>
                <c:pt idx="7688">
                  <c:v>10.694105096717522</c:v>
                </c:pt>
                <c:pt idx="7689">
                  <c:v>9.3162888264551889</c:v>
                </c:pt>
                <c:pt idx="7690">
                  <c:v>7.9889667750045499</c:v>
                </c:pt>
                <c:pt idx="7691">
                  <c:v>7.044421943914104</c:v>
                </c:pt>
                <c:pt idx="7692">
                  <c:v>4.7970381730781648</c:v>
                </c:pt>
                <c:pt idx="7693">
                  <c:v>5.4504300463506503</c:v>
                </c:pt>
                <c:pt idx="7694">
                  <c:v>5.417597049853522</c:v>
                </c:pt>
                <c:pt idx="7695">
                  <c:v>5.5456343814844873</c:v>
                </c:pt>
                <c:pt idx="7696">
                  <c:v>5.9097292907289329</c:v>
                </c:pt>
                <c:pt idx="7697">
                  <c:v>6.4523005274146437</c:v>
                </c:pt>
                <c:pt idx="7698">
                  <c:v>5.7293893360807351</c:v>
                </c:pt>
                <c:pt idx="7699">
                  <c:v>5.6710403311353206</c:v>
                </c:pt>
                <c:pt idx="7700">
                  <c:v>6.929437278332248</c:v>
                </c:pt>
                <c:pt idx="7701">
                  <c:v>0.49471014842285688</c:v>
                </c:pt>
                <c:pt idx="7702">
                  <c:v>0.47288060331611437</c:v>
                </c:pt>
                <c:pt idx="7703">
                  <c:v>0.36813246925643761</c:v>
                </c:pt>
                <c:pt idx="7704">
                  <c:v>0.34579208156875074</c:v>
                </c:pt>
                <c:pt idx="7705">
                  <c:v>0.62523931362866114</c:v>
                </c:pt>
                <c:pt idx="7706">
                  <c:v>1.3064454502390579</c:v>
                </c:pt>
                <c:pt idx="7707">
                  <c:v>1.7913588640378455</c:v>
                </c:pt>
                <c:pt idx="7708">
                  <c:v>2.300598069587465</c:v>
                </c:pt>
                <c:pt idx="7709">
                  <c:v>2.824298664446403</c:v>
                </c:pt>
                <c:pt idx="7710">
                  <c:v>12.320895401857145</c:v>
                </c:pt>
                <c:pt idx="7711">
                  <c:v>12.520660733061035</c:v>
                </c:pt>
                <c:pt idx="7712">
                  <c:v>11.090604696199904</c:v>
                </c:pt>
                <c:pt idx="7713">
                  <c:v>9.3441976726010942</c:v>
                </c:pt>
                <c:pt idx="7714">
                  <c:v>7.9137850120376338</c:v>
                </c:pt>
                <c:pt idx="7715">
                  <c:v>6.796193240647467</c:v>
                </c:pt>
                <c:pt idx="7716">
                  <c:v>4.7445320717879591</c:v>
                </c:pt>
                <c:pt idx="7717">
                  <c:v>5.311697462542285</c:v>
                </c:pt>
                <c:pt idx="7718">
                  <c:v>5.2042912295428749</c:v>
                </c:pt>
                <c:pt idx="7719">
                  <c:v>5.3573906198525414</c:v>
                </c:pt>
                <c:pt idx="7720">
                  <c:v>5.8656504818504009</c:v>
                </c:pt>
                <c:pt idx="7721">
                  <c:v>6.3769935286994208</c:v>
                </c:pt>
                <c:pt idx="7722">
                  <c:v>5.8079569965932718</c:v>
                </c:pt>
                <c:pt idx="7723">
                  <c:v>5.9093304446886039</c:v>
                </c:pt>
                <c:pt idx="7724">
                  <c:v>7.4234671389748268</c:v>
                </c:pt>
                <c:pt idx="7725">
                  <c:v>0.57329939719294776</c:v>
                </c:pt>
                <c:pt idx="7726">
                  <c:v>0.41865125812923903</c:v>
                </c:pt>
                <c:pt idx="7727">
                  <c:v>0.42775923665098858</c:v>
                </c:pt>
                <c:pt idx="7728">
                  <c:v>0.93853800699977474</c:v>
                </c:pt>
                <c:pt idx="7729">
                  <c:v>1.9758932620771295</c:v>
                </c:pt>
                <c:pt idx="7730">
                  <c:v>3.0097552746817673</c:v>
                </c:pt>
                <c:pt idx="7731">
                  <c:v>3.7268657846984437</c:v>
                </c:pt>
                <c:pt idx="7732">
                  <c:v>4.4033649655268219</c:v>
                </c:pt>
                <c:pt idx="7733">
                  <c:v>5.0284350725004314</c:v>
                </c:pt>
                <c:pt idx="7734">
                  <c:v>14.598955848148583</c:v>
                </c:pt>
                <c:pt idx="7735">
                  <c:v>14.791807808229718</c:v>
                </c:pt>
                <c:pt idx="7736">
                  <c:v>13.456194076791878</c:v>
                </c:pt>
                <c:pt idx="7737">
                  <c:v>11.830027564951065</c:v>
                </c:pt>
                <c:pt idx="7738">
                  <c:v>10.517717701558004</c:v>
                </c:pt>
                <c:pt idx="7739">
                  <c:v>9.4262524927071354</c:v>
                </c:pt>
                <c:pt idx="7740">
                  <c:v>7.5183562378393445</c:v>
                </c:pt>
                <c:pt idx="7741">
                  <c:v>8.0394671959675996</c:v>
                </c:pt>
                <c:pt idx="7742">
                  <c:v>7.8669876332437481</c:v>
                </c:pt>
                <c:pt idx="7743">
                  <c:v>7.9906092716616088</c:v>
                </c:pt>
                <c:pt idx="7744">
                  <c:v>8.5241246517512934</c:v>
                </c:pt>
                <c:pt idx="7745">
                  <c:v>9.0296733387065551</c:v>
                </c:pt>
                <c:pt idx="7746">
                  <c:v>8.180849410393682</c:v>
                </c:pt>
                <c:pt idx="7747">
                  <c:v>7.9346423699211037</c:v>
                </c:pt>
                <c:pt idx="7748">
                  <c:v>9.0853740250278161</c:v>
                </c:pt>
                <c:pt idx="7749">
                  <c:v>0.58395314266520848</c:v>
                </c:pt>
                <c:pt idx="7750">
                  <c:v>0.51711911759175733</c:v>
                </c:pt>
                <c:pt idx="7751">
                  <c:v>1.1322202204559819</c:v>
                </c:pt>
                <c:pt idx="7752">
                  <c:v>1.5382862805710296</c:v>
                </c:pt>
                <c:pt idx="7753">
                  <c:v>1.9411588291043154</c:v>
                </c:pt>
                <c:pt idx="7754">
                  <c:v>2.2861045960721755</c:v>
                </c:pt>
                <c:pt idx="7755">
                  <c:v>2.6827362298149029</c:v>
                </c:pt>
                <c:pt idx="7756">
                  <c:v>3.0530603651800541</c:v>
                </c:pt>
                <c:pt idx="7757">
                  <c:v>3.4697628763068931</c:v>
                </c:pt>
                <c:pt idx="7758">
                  <c:v>12.804612396807148</c:v>
                </c:pt>
                <c:pt idx="7759">
                  <c:v>12.945436894700775</c:v>
                </c:pt>
                <c:pt idx="7760">
                  <c:v>11.408360112400709</c:v>
                </c:pt>
                <c:pt idx="7761">
                  <c:v>9.5132222792095469</c:v>
                </c:pt>
                <c:pt idx="7762">
                  <c:v>7.9959044776442401</c:v>
                </c:pt>
                <c:pt idx="7763">
                  <c:v>6.7371291992153015</c:v>
                </c:pt>
                <c:pt idx="7764">
                  <c:v>4.6540416102203563</c:v>
                </c:pt>
                <c:pt idx="7765">
                  <c:v>5.2029637306108274</c:v>
                </c:pt>
                <c:pt idx="7766">
                  <c:v>5.0299259742659821</c:v>
                </c:pt>
                <c:pt idx="7767">
                  <c:v>5.2869384743744687</c:v>
                </c:pt>
                <c:pt idx="7768">
                  <c:v>5.8971457220113583</c:v>
                </c:pt>
                <c:pt idx="7769">
                  <c:v>6.5118427308610416</c:v>
                </c:pt>
                <c:pt idx="7770">
                  <c:v>5.6132734935113291</c:v>
                </c:pt>
                <c:pt idx="7771">
                  <c:v>5.3386818303214261</c:v>
                </c:pt>
                <c:pt idx="7772">
                  <c:v>6.5985124286560826</c:v>
                </c:pt>
                <c:pt idx="7773">
                  <c:v>0.5730253098123711</c:v>
                </c:pt>
                <c:pt idx="7774">
                  <c:v>0.41621226211295814</c:v>
                </c:pt>
                <c:pt idx="7775">
                  <c:v>0.36986012622234443</c:v>
                </c:pt>
                <c:pt idx="7776">
                  <c:v>0.28761220451962027</c:v>
                </c:pt>
                <c:pt idx="7777">
                  <c:v>0.27203776758823273</c:v>
                </c:pt>
                <c:pt idx="7778">
                  <c:v>0.34423259832199682</c:v>
                </c:pt>
                <c:pt idx="7779">
                  <c:v>0.54046962104363339</c:v>
                </c:pt>
                <c:pt idx="7780">
                  <c:v>1.1103031295975672</c:v>
                </c:pt>
                <c:pt idx="7781">
                  <c:v>1.6581112481888385</c:v>
                </c:pt>
                <c:pt idx="7782">
                  <c:v>11.31928541114965</c:v>
                </c:pt>
                <c:pt idx="7783">
                  <c:v>11.567134948279289</c:v>
                </c:pt>
                <c:pt idx="7784">
                  <c:v>10.351864421913056</c:v>
                </c:pt>
                <c:pt idx="7785">
                  <c:v>8.7955561995589555</c:v>
                </c:pt>
                <c:pt idx="7786">
                  <c:v>8.5502539575498364</c:v>
                </c:pt>
                <c:pt idx="7787">
                  <c:v>7.1750047815834694</c:v>
                </c:pt>
                <c:pt idx="7788">
                  <c:v>5.7707638877008618</c:v>
                </c:pt>
                <c:pt idx="7789">
                  <c:v>6.0763973183706907</c:v>
                </c:pt>
                <c:pt idx="7790">
                  <c:v>6.6028146940628627</c:v>
                </c:pt>
                <c:pt idx="7791">
                  <c:v>6.6764596354898629</c:v>
                </c:pt>
                <c:pt idx="7792">
                  <c:v>6.883553404868155</c:v>
                </c:pt>
                <c:pt idx="7793">
                  <c:v>6.9343009577078485</c:v>
                </c:pt>
                <c:pt idx="7794">
                  <c:v>6.2112518877786895</c:v>
                </c:pt>
                <c:pt idx="7795">
                  <c:v>6.008074180613832</c:v>
                </c:pt>
                <c:pt idx="7796">
                  <c:v>7.3442005437146145</c:v>
                </c:pt>
                <c:pt idx="7797">
                  <c:v>0.57324381637512845</c:v>
                </c:pt>
                <c:pt idx="7798">
                  <c:v>0.41711920747497094</c:v>
                </c:pt>
                <c:pt idx="7799">
                  <c:v>0.38254889296849426</c:v>
                </c:pt>
                <c:pt idx="7800">
                  <c:v>0.38077984856957725</c:v>
                </c:pt>
                <c:pt idx="7801">
                  <c:v>0.79997991833404736</c:v>
                </c:pt>
                <c:pt idx="7802">
                  <c:v>1.6144002745939139</c:v>
                </c:pt>
                <c:pt idx="7803">
                  <c:v>2.2315631156916673</c:v>
                </c:pt>
                <c:pt idx="7804">
                  <c:v>2.794985150293078</c:v>
                </c:pt>
                <c:pt idx="7805">
                  <c:v>3.3664160706346689</c:v>
                </c:pt>
                <c:pt idx="7806">
                  <c:v>12.875488793291595</c:v>
                </c:pt>
                <c:pt idx="7807">
                  <c:v>13.11612630185658</c:v>
                </c:pt>
                <c:pt idx="7808">
                  <c:v>12.116936700711436</c:v>
                </c:pt>
                <c:pt idx="7809">
                  <c:v>10.609806529090404</c:v>
                </c:pt>
                <c:pt idx="7810">
                  <c:v>9.2995263197248672</c:v>
                </c:pt>
                <c:pt idx="7811">
                  <c:v>8.5831663892930461</c:v>
                </c:pt>
                <c:pt idx="7812">
                  <c:v>7.2392015803419048</c:v>
                </c:pt>
                <c:pt idx="7813">
                  <c:v>8.3379747125588697</c:v>
                </c:pt>
                <c:pt idx="7814">
                  <c:v>8.28182926042291</c:v>
                </c:pt>
                <c:pt idx="7815">
                  <c:v>8.3352099843248411</c:v>
                </c:pt>
                <c:pt idx="7816">
                  <c:v>8.5298008129530416</c:v>
                </c:pt>
                <c:pt idx="7817">
                  <c:v>8.6133068172016074</c:v>
                </c:pt>
                <c:pt idx="7818">
                  <c:v>7.6872012206030824</c:v>
                </c:pt>
                <c:pt idx="7819">
                  <c:v>7.3497158067978265</c:v>
                </c:pt>
                <c:pt idx="7820">
                  <c:v>8.4919495603852493</c:v>
                </c:pt>
                <c:pt idx="7821">
                  <c:v>0.574686890012028</c:v>
                </c:pt>
                <c:pt idx="7822">
                  <c:v>0.44388113271068202</c:v>
                </c:pt>
                <c:pt idx="7823">
                  <c:v>0.46039376430508805</c:v>
                </c:pt>
                <c:pt idx="7824">
                  <c:v>0.64397994882148879</c:v>
                </c:pt>
                <c:pt idx="7825">
                  <c:v>1.1125720435404349</c:v>
                </c:pt>
                <c:pt idx="7826">
                  <c:v>1.6306047069753355</c:v>
                </c:pt>
                <c:pt idx="7827">
                  <c:v>2.0568152353856535</c:v>
                </c:pt>
                <c:pt idx="7828">
                  <c:v>2.4545102995397157</c:v>
                </c:pt>
                <c:pt idx="7829">
                  <c:v>2.69801033949464</c:v>
                </c:pt>
                <c:pt idx="7830">
                  <c:v>11.780313266670946</c:v>
                </c:pt>
                <c:pt idx="7831">
                  <c:v>12.389499902595221</c:v>
                </c:pt>
                <c:pt idx="7832">
                  <c:v>11.820587055699541</c:v>
                </c:pt>
                <c:pt idx="7833">
                  <c:v>10.785047003339752</c:v>
                </c:pt>
                <c:pt idx="7834">
                  <c:v>9.2656263146521773</c:v>
                </c:pt>
                <c:pt idx="7835">
                  <c:v>8.2208913343796741</c:v>
                </c:pt>
                <c:pt idx="7836">
                  <c:v>6.191087023947266</c:v>
                </c:pt>
                <c:pt idx="7837">
                  <c:v>6.8753495091770169</c:v>
                </c:pt>
                <c:pt idx="7838">
                  <c:v>6.8074055375571714</c:v>
                </c:pt>
                <c:pt idx="7839">
                  <c:v>6.8295354099155636</c:v>
                </c:pt>
                <c:pt idx="7840">
                  <c:v>7.0454022416429929</c:v>
                </c:pt>
                <c:pt idx="7841">
                  <c:v>7.2718209604340656</c:v>
                </c:pt>
                <c:pt idx="7842">
                  <c:v>6.5720974660792475</c:v>
                </c:pt>
                <c:pt idx="7843">
                  <c:v>5.749986442152025</c:v>
                </c:pt>
                <c:pt idx="7844">
                  <c:v>6.7823989404241338</c:v>
                </c:pt>
                <c:pt idx="7845">
                  <c:v>0.50905751356513496</c:v>
                </c:pt>
                <c:pt idx="7846">
                  <c:v>0.4553186154230513</c:v>
                </c:pt>
                <c:pt idx="7847">
                  <c:v>0.36173745485940434</c:v>
                </c:pt>
                <c:pt idx="7848">
                  <c:v>0.3315048295856593</c:v>
                </c:pt>
                <c:pt idx="7849">
                  <c:v>0.30925890543383705</c:v>
                </c:pt>
                <c:pt idx="7850">
                  <c:v>0.32403672373386155</c:v>
                </c:pt>
                <c:pt idx="7851">
                  <c:v>0.36631559672888081</c:v>
                </c:pt>
                <c:pt idx="7852">
                  <c:v>0.42286478506293518</c:v>
                </c:pt>
                <c:pt idx="7853">
                  <c:v>0.63367817543803662</c:v>
                </c:pt>
                <c:pt idx="7854">
                  <c:v>9.7515023739029516</c:v>
                </c:pt>
                <c:pt idx="7855">
                  <c:v>10.382625184228239</c:v>
                </c:pt>
                <c:pt idx="7856">
                  <c:v>10.374209819030675</c:v>
                </c:pt>
                <c:pt idx="7857">
                  <c:v>9.861050496014828</c:v>
                </c:pt>
                <c:pt idx="7858">
                  <c:v>9.5062635846729968</c:v>
                </c:pt>
                <c:pt idx="7859">
                  <c:v>9.056512075201228</c:v>
                </c:pt>
                <c:pt idx="7860">
                  <c:v>7.2616926087439682</c:v>
                </c:pt>
                <c:pt idx="7861">
                  <c:v>6.724981450901832</c:v>
                </c:pt>
                <c:pt idx="7862">
                  <c:v>6.0131604218049928</c:v>
                </c:pt>
                <c:pt idx="7863">
                  <c:v>5.4579245113456745</c:v>
                </c:pt>
                <c:pt idx="7864">
                  <c:v>5.4107765917286876</c:v>
                </c:pt>
                <c:pt idx="7865">
                  <c:v>5.7041741319726773</c:v>
                </c:pt>
                <c:pt idx="7866">
                  <c:v>4.9380479006071445</c:v>
                </c:pt>
                <c:pt idx="7867">
                  <c:v>4.850508947446734</c:v>
                </c:pt>
                <c:pt idx="7868">
                  <c:v>6.0227837752490538</c:v>
                </c:pt>
                <c:pt idx="7869">
                  <c:v>0.49449199967652191</c:v>
                </c:pt>
                <c:pt idx="7870">
                  <c:v>0.47231167520238349</c:v>
                </c:pt>
                <c:pt idx="7871">
                  <c:v>0.36141351172378805</c:v>
                </c:pt>
                <c:pt idx="7872">
                  <c:v>0.28795594683068299</c:v>
                </c:pt>
                <c:pt idx="7873">
                  <c:v>0.29341837235533613</c:v>
                </c:pt>
                <c:pt idx="7874">
                  <c:v>0.5567511032283089</c:v>
                </c:pt>
                <c:pt idx="7875">
                  <c:v>1.2566263117467886</c:v>
                </c:pt>
                <c:pt idx="7876">
                  <c:v>1.953631713274816</c:v>
                </c:pt>
                <c:pt idx="7877">
                  <c:v>2.5801575367322975</c:v>
                </c:pt>
                <c:pt idx="7878">
                  <c:v>12.18373744885748</c:v>
                </c:pt>
                <c:pt idx="7879">
                  <c:v>12.558550510530448</c:v>
                </c:pt>
                <c:pt idx="7880">
                  <c:v>11.788685932441934</c:v>
                </c:pt>
                <c:pt idx="7881">
                  <c:v>10.615862452789896</c:v>
                </c:pt>
                <c:pt idx="7882">
                  <c:v>9.5870486335633629</c:v>
                </c:pt>
                <c:pt idx="7883">
                  <c:v>8.6416363361896789</c:v>
                </c:pt>
                <c:pt idx="7884">
                  <c:v>7.1134671552140745</c:v>
                </c:pt>
                <c:pt idx="7885">
                  <c:v>7.5854128247283432</c:v>
                </c:pt>
                <c:pt idx="7886">
                  <c:v>7.4460806598659479</c:v>
                </c:pt>
                <c:pt idx="7887">
                  <c:v>7.4253404272251897</c:v>
                </c:pt>
                <c:pt idx="7888">
                  <c:v>7.7090840803569503</c:v>
                </c:pt>
                <c:pt idx="7889">
                  <c:v>7.8610945160170784</c:v>
                </c:pt>
                <c:pt idx="7890">
                  <c:v>7.2690648197942194</c:v>
                </c:pt>
                <c:pt idx="7891">
                  <c:v>7.200248133916884</c:v>
                </c:pt>
                <c:pt idx="7892">
                  <c:v>8.6264597911214675</c:v>
                </c:pt>
                <c:pt idx="7893">
                  <c:v>0.57994023147308194</c:v>
                </c:pt>
                <c:pt idx="7894">
                  <c:v>0.49989276150415241</c:v>
                </c:pt>
                <c:pt idx="7895">
                  <c:v>1.2371647957322864</c:v>
                </c:pt>
                <c:pt idx="7896">
                  <c:v>2.0001151677929383</c:v>
                </c:pt>
                <c:pt idx="7897">
                  <c:v>2.8259826678086153</c:v>
                </c:pt>
                <c:pt idx="7898">
                  <c:v>3.5104646137782547</c:v>
                </c:pt>
                <c:pt idx="7899">
                  <c:v>4.0734558374054828</c:v>
                </c:pt>
                <c:pt idx="7900">
                  <c:v>4.6032388343792556</c:v>
                </c:pt>
                <c:pt idx="7901">
                  <c:v>5.0992424104151137</c:v>
                </c:pt>
                <c:pt idx="7902">
                  <c:v>14.516637794426808</c:v>
                </c:pt>
                <c:pt idx="7903">
                  <c:v>14.722689125290755</c:v>
                </c:pt>
                <c:pt idx="7904">
                  <c:v>13.152860809366031</c:v>
                </c:pt>
                <c:pt idx="7905">
                  <c:v>11.139225388216962</c:v>
                </c:pt>
                <c:pt idx="7906">
                  <c:v>9.4799244791779795</c:v>
                </c:pt>
                <c:pt idx="7907">
                  <c:v>8.1098426494588409</c:v>
                </c:pt>
                <c:pt idx="7908">
                  <c:v>5.9378648732153296</c:v>
                </c:pt>
                <c:pt idx="7909">
                  <c:v>6.326333283067104</c:v>
                </c:pt>
                <c:pt idx="7910">
                  <c:v>6.1139548036545994</c:v>
                </c:pt>
                <c:pt idx="7911">
                  <c:v>6.3546094874080392</c:v>
                </c:pt>
                <c:pt idx="7912">
                  <c:v>7.1020936023694121</c:v>
                </c:pt>
                <c:pt idx="7913">
                  <c:v>7.8782518135348916</c:v>
                </c:pt>
                <c:pt idx="7914">
                  <c:v>7.2293833362190405</c:v>
                </c:pt>
                <c:pt idx="7915">
                  <c:v>7.2131836747232549</c:v>
                </c:pt>
                <c:pt idx="7916">
                  <c:v>8.6218977509910584</c:v>
                </c:pt>
                <c:pt idx="7917">
                  <c:v>0.58007345845485059</c:v>
                </c:pt>
                <c:pt idx="7918">
                  <c:v>0.48930640479169529</c:v>
                </c:pt>
                <c:pt idx="7919">
                  <c:v>1.1553470886430262</c:v>
                </c:pt>
                <c:pt idx="7920">
                  <c:v>2.0017327365724662</c:v>
                </c:pt>
                <c:pt idx="7921">
                  <c:v>2.9312749213766316</c:v>
                </c:pt>
                <c:pt idx="7922">
                  <c:v>3.7606385263964266</c:v>
                </c:pt>
                <c:pt idx="7923">
                  <c:v>4.3166262091620231</c:v>
                </c:pt>
                <c:pt idx="7924">
                  <c:v>4.8878686795204631</c:v>
                </c:pt>
                <c:pt idx="7925">
                  <c:v>5.4721536777959798</c:v>
                </c:pt>
                <c:pt idx="7926">
                  <c:v>14.91128020739788</c:v>
                </c:pt>
                <c:pt idx="7927">
                  <c:v>15.098615830946519</c:v>
                </c:pt>
                <c:pt idx="7928">
                  <c:v>14.058275194173719</c:v>
                </c:pt>
                <c:pt idx="7929">
                  <c:v>12.570643274386699</c:v>
                </c:pt>
                <c:pt idx="7930">
                  <c:v>11.106212171514416</c:v>
                </c:pt>
                <c:pt idx="7931">
                  <c:v>9.6739662981400372</c:v>
                </c:pt>
                <c:pt idx="7932">
                  <c:v>7.8322430621389154</c:v>
                </c:pt>
                <c:pt idx="7933">
                  <c:v>8.5073161059744589</c:v>
                </c:pt>
                <c:pt idx="7934">
                  <c:v>8.3599890102123968</c:v>
                </c:pt>
                <c:pt idx="7935">
                  <c:v>8.3560238078767686</c:v>
                </c:pt>
                <c:pt idx="7936">
                  <c:v>8.7562388538310039</c:v>
                </c:pt>
                <c:pt idx="7937">
                  <c:v>9.2401886680006893</c:v>
                </c:pt>
                <c:pt idx="7938">
                  <c:v>8.4178416045059574</c:v>
                </c:pt>
                <c:pt idx="7939">
                  <c:v>8.2430987336298767</c:v>
                </c:pt>
                <c:pt idx="7940">
                  <c:v>9.4848986045563972</c:v>
                </c:pt>
                <c:pt idx="7941">
                  <c:v>0.61977116304122815</c:v>
                </c:pt>
                <c:pt idx="7942">
                  <c:v>0.72735892823962045</c:v>
                </c:pt>
                <c:pt idx="7943">
                  <c:v>1.611866695769627</c:v>
                </c:pt>
                <c:pt idx="7944">
                  <c:v>2.1649763417670149</c:v>
                </c:pt>
                <c:pt idx="7945">
                  <c:v>2.7070162210634852</c:v>
                </c:pt>
                <c:pt idx="7946">
                  <c:v>3.2053819818566627</c:v>
                </c:pt>
                <c:pt idx="7947">
                  <c:v>3.6134385747369397</c:v>
                </c:pt>
                <c:pt idx="7948">
                  <c:v>4.0450112208011131</c:v>
                </c:pt>
                <c:pt idx="7949">
                  <c:v>4.4592523127491299</c:v>
                </c:pt>
                <c:pt idx="7950">
                  <c:v>13.783283611494346</c:v>
                </c:pt>
                <c:pt idx="7951">
                  <c:v>13.951492277384553</c:v>
                </c:pt>
                <c:pt idx="7952">
                  <c:v>13.002559782034208</c:v>
                </c:pt>
                <c:pt idx="7953">
                  <c:v>11.545388178038568</c:v>
                </c:pt>
                <c:pt idx="7954">
                  <c:v>9.9762502092673557</c:v>
                </c:pt>
                <c:pt idx="7955">
                  <c:v>8.406742854674718</c:v>
                </c:pt>
                <c:pt idx="7956">
                  <c:v>6.3969835395717585</c:v>
                </c:pt>
                <c:pt idx="7957">
                  <c:v>6.6036648658856461</c:v>
                </c:pt>
                <c:pt idx="7958">
                  <c:v>6.2520922194781745</c:v>
                </c:pt>
                <c:pt idx="7959">
                  <c:v>6.1585523270753981</c:v>
                </c:pt>
                <c:pt idx="7960">
                  <c:v>6.7783523944881647</c:v>
                </c:pt>
                <c:pt idx="7961">
                  <c:v>7.3397632622439337</c:v>
                </c:pt>
                <c:pt idx="7962">
                  <c:v>6.5633634057202963</c:v>
                </c:pt>
                <c:pt idx="7963">
                  <c:v>6.3462370601813252</c:v>
                </c:pt>
                <c:pt idx="7964">
                  <c:v>7.5828146004035135</c:v>
                </c:pt>
                <c:pt idx="7965">
                  <c:v>0.57346435056428702</c:v>
                </c:pt>
                <c:pt idx="7966">
                  <c:v>0.41797081056344687</c:v>
                </c:pt>
                <c:pt idx="7967">
                  <c:v>0.38538244122800869</c:v>
                </c:pt>
                <c:pt idx="7968">
                  <c:v>0.42204478909188753</c:v>
                </c:pt>
                <c:pt idx="7969">
                  <c:v>0.86919974404878364</c:v>
                </c:pt>
                <c:pt idx="7970">
                  <c:v>1.6553589242575129</c:v>
                </c:pt>
                <c:pt idx="7971">
                  <c:v>2.2902260449128327</c:v>
                </c:pt>
                <c:pt idx="7972">
                  <c:v>2.8201000465303498</c:v>
                </c:pt>
                <c:pt idx="7973">
                  <c:v>3.3887017124095382</c:v>
                </c:pt>
                <c:pt idx="7974">
                  <c:v>12.870775635358234</c:v>
                </c:pt>
                <c:pt idx="7975">
                  <c:v>13.129153562939697</c:v>
                </c:pt>
                <c:pt idx="7976">
                  <c:v>11.825163050670472</c:v>
                </c:pt>
                <c:pt idx="7977">
                  <c:v>10.15407483372887</c:v>
                </c:pt>
                <c:pt idx="7978">
                  <c:v>8.7225289685514582</c:v>
                </c:pt>
                <c:pt idx="7979">
                  <c:v>7.5171446714285848</c:v>
                </c:pt>
                <c:pt idx="7980">
                  <c:v>5.6334266686728869</c:v>
                </c:pt>
                <c:pt idx="7981">
                  <c:v>6.2381881888848971</c:v>
                </c:pt>
                <c:pt idx="7982">
                  <c:v>6.1939613632790831</c:v>
                </c:pt>
                <c:pt idx="7983">
                  <c:v>6.3635678986646695</c:v>
                </c:pt>
                <c:pt idx="7984">
                  <c:v>6.8422530405198829</c:v>
                </c:pt>
                <c:pt idx="7985">
                  <c:v>7.3719729425309275</c:v>
                </c:pt>
                <c:pt idx="7986">
                  <c:v>6.5192242451382967</c:v>
                </c:pt>
                <c:pt idx="7987">
                  <c:v>6.3036131328816989</c:v>
                </c:pt>
                <c:pt idx="7988">
                  <c:v>7.5279986748260042</c:v>
                </c:pt>
                <c:pt idx="7989">
                  <c:v>0.57329224086447317</c:v>
                </c:pt>
                <c:pt idx="7990">
                  <c:v>0.41751698006601556</c:v>
                </c:pt>
                <c:pt idx="7991">
                  <c:v>0.37906924751986704</c:v>
                </c:pt>
                <c:pt idx="7992">
                  <c:v>0.33218229534792004</c:v>
                </c:pt>
                <c:pt idx="7993">
                  <c:v>0.47532973746440099</c:v>
                </c:pt>
                <c:pt idx="7994">
                  <c:v>0.78792997317639468</c:v>
                </c:pt>
                <c:pt idx="7995">
                  <c:v>1.2342697030478915</c:v>
                </c:pt>
                <c:pt idx="7996">
                  <c:v>1.7179626050253396</c:v>
                </c:pt>
                <c:pt idx="7997">
                  <c:v>2.0069510120240066</c:v>
                </c:pt>
                <c:pt idx="7998">
                  <c:v>11.15277637327215</c:v>
                </c:pt>
                <c:pt idx="7999">
                  <c:v>11.725158846756589</c:v>
                </c:pt>
                <c:pt idx="8000">
                  <c:v>10.749957377930292</c:v>
                </c:pt>
                <c:pt idx="8001">
                  <c:v>9.1075146318789084</c:v>
                </c:pt>
                <c:pt idx="8002">
                  <c:v>7.3878091818123544</c:v>
                </c:pt>
                <c:pt idx="8003">
                  <c:v>6.1022683999834566</c:v>
                </c:pt>
                <c:pt idx="8004">
                  <c:v>3.8484773297199339</c:v>
                </c:pt>
                <c:pt idx="8005">
                  <c:v>4.3619500999229794</c:v>
                </c:pt>
                <c:pt idx="8006">
                  <c:v>4.2603158036547359</c:v>
                </c:pt>
                <c:pt idx="8007">
                  <c:v>4.4998771196893879</c:v>
                </c:pt>
                <c:pt idx="8008">
                  <c:v>5.2520344364167952</c:v>
                </c:pt>
                <c:pt idx="8009">
                  <c:v>5.7580419632994442</c:v>
                </c:pt>
                <c:pt idx="8010">
                  <c:v>4.914716838514293</c:v>
                </c:pt>
                <c:pt idx="8011">
                  <c:v>4.5523470815207876</c:v>
                </c:pt>
                <c:pt idx="8012">
                  <c:v>5.7084321474150572</c:v>
                </c:pt>
                <c:pt idx="8013">
                  <c:v>0.50879034396874911</c:v>
                </c:pt>
                <c:pt idx="8014">
                  <c:v>0.45512408256068382</c:v>
                </c:pt>
                <c:pt idx="8015">
                  <c:v>0.36142651238718237</c:v>
                </c:pt>
                <c:pt idx="8016">
                  <c:v>0.30286723065675847</c:v>
                </c:pt>
                <c:pt idx="8017">
                  <c:v>0.28274124954339175</c:v>
                </c:pt>
                <c:pt idx="8018">
                  <c:v>0.27471053700135029</c:v>
                </c:pt>
                <c:pt idx="8019">
                  <c:v>0.27523581151138504</c:v>
                </c:pt>
                <c:pt idx="8020">
                  <c:v>0.34641241597535621</c:v>
                </c:pt>
                <c:pt idx="8021">
                  <c:v>0.44975719402116637</c:v>
                </c:pt>
                <c:pt idx="8022">
                  <c:v>9.637163089877351</c:v>
                </c:pt>
                <c:pt idx="8023">
                  <c:v>10.29027503143436</c:v>
                </c:pt>
                <c:pt idx="8024">
                  <c:v>9.7151404725628758</c:v>
                </c:pt>
                <c:pt idx="8025">
                  <c:v>8.6871765866148518</c:v>
                </c:pt>
                <c:pt idx="8026">
                  <c:v>7.5866228406012652</c:v>
                </c:pt>
                <c:pt idx="8027">
                  <c:v>6.6431446602699706</c:v>
                </c:pt>
                <c:pt idx="8028">
                  <c:v>4.3570348949823492</c:v>
                </c:pt>
                <c:pt idx="8029">
                  <c:v>4.1571056838563907</c:v>
                </c:pt>
                <c:pt idx="8030">
                  <c:v>3.8824436501031547</c:v>
                </c:pt>
                <c:pt idx="8031">
                  <c:v>3.8070690240838356</c:v>
                </c:pt>
                <c:pt idx="8032">
                  <c:v>4.2378223898098346</c:v>
                </c:pt>
                <c:pt idx="8033">
                  <c:v>4.7900050527254692</c:v>
                </c:pt>
                <c:pt idx="8034">
                  <c:v>3.9697880704011976</c:v>
                </c:pt>
                <c:pt idx="8035">
                  <c:v>3.9028942899849857</c:v>
                </c:pt>
                <c:pt idx="8036">
                  <c:v>5.131875506803528</c:v>
                </c:pt>
                <c:pt idx="8037">
                  <c:v>0.49426407061460631</c:v>
                </c:pt>
                <c:pt idx="8038">
                  <c:v>0.472092095190356</c:v>
                </c:pt>
                <c:pt idx="8039">
                  <c:v>0.36123078680340237</c:v>
                </c:pt>
                <c:pt idx="8040">
                  <c:v>0.28467632076292038</c:v>
                </c:pt>
                <c:pt idx="8041">
                  <c:v>0.25653906846653468</c:v>
                </c:pt>
                <c:pt idx="8042">
                  <c:v>0.25256897597311578</c:v>
                </c:pt>
                <c:pt idx="8043">
                  <c:v>0.25816904154876347</c:v>
                </c:pt>
                <c:pt idx="8044">
                  <c:v>0.27839437635578568</c:v>
                </c:pt>
                <c:pt idx="8045">
                  <c:v>0.59884832475221605</c:v>
                </c:pt>
                <c:pt idx="8046">
                  <c:v>9.9253320972656756</c:v>
                </c:pt>
                <c:pt idx="8047">
                  <c:v>10.224825040287884</c:v>
                </c:pt>
                <c:pt idx="8048">
                  <c:v>9.1173090215735133</c:v>
                </c:pt>
                <c:pt idx="8049">
                  <c:v>8.25919951852058</c:v>
                </c:pt>
                <c:pt idx="8050">
                  <c:v>6.9003549135886528</c:v>
                </c:pt>
                <c:pt idx="8051">
                  <c:v>6.277501956448611</c:v>
                </c:pt>
                <c:pt idx="8052">
                  <c:v>5.0055607034364096</c:v>
                </c:pt>
                <c:pt idx="8053">
                  <c:v>5.5607673922211216</c:v>
                </c:pt>
                <c:pt idx="8054">
                  <c:v>5.0052317508708484</c:v>
                </c:pt>
                <c:pt idx="8055">
                  <c:v>5.0465527492995577</c:v>
                </c:pt>
                <c:pt idx="8056">
                  <c:v>5.280043351889204</c:v>
                </c:pt>
                <c:pt idx="8057">
                  <c:v>5.6227286732362254</c:v>
                </c:pt>
                <c:pt idx="8058">
                  <c:v>4.8990348181115042</c:v>
                </c:pt>
                <c:pt idx="8059">
                  <c:v>4.8060275950915194</c:v>
                </c:pt>
                <c:pt idx="8060">
                  <c:v>6.2479714862703544</c:v>
                </c:pt>
                <c:pt idx="8061">
                  <c:v>0.57294074586422972</c:v>
                </c:pt>
                <c:pt idx="8062">
                  <c:v>0.41617886591340891</c:v>
                </c:pt>
                <c:pt idx="8063">
                  <c:v>0.36938077148668824</c:v>
                </c:pt>
                <c:pt idx="8064">
                  <c:v>0.28666005501607622</c:v>
                </c:pt>
                <c:pt idx="8065">
                  <c:v>0.27308211445695774</c:v>
                </c:pt>
                <c:pt idx="8066">
                  <c:v>0.37500147114277094</c:v>
                </c:pt>
                <c:pt idx="8067">
                  <c:v>0.65635264439334562</c:v>
                </c:pt>
                <c:pt idx="8068">
                  <c:v>1.2527797851916975</c:v>
                </c:pt>
                <c:pt idx="8069">
                  <c:v>1.8790224565858662</c:v>
                </c:pt>
                <c:pt idx="8070">
                  <c:v>11.451255026005247</c:v>
                </c:pt>
                <c:pt idx="8071">
                  <c:v>11.807396391783028</c:v>
                </c:pt>
                <c:pt idx="8072">
                  <c:v>10.472670760709002</c:v>
                </c:pt>
                <c:pt idx="8073">
                  <c:v>8.9415336117707014</c:v>
                </c:pt>
                <c:pt idx="8074">
                  <c:v>7.5640278068920139</c:v>
                </c:pt>
                <c:pt idx="8075">
                  <c:v>6.3106289587738926</c:v>
                </c:pt>
                <c:pt idx="8076">
                  <c:v>4.0022131561752623</c:v>
                </c:pt>
                <c:pt idx="8077">
                  <c:v>4.3875839492468121</c:v>
                </c:pt>
                <c:pt idx="8078">
                  <c:v>4.2620377355578523</c:v>
                </c:pt>
                <c:pt idx="8079">
                  <c:v>4.4048433437175412</c:v>
                </c:pt>
                <c:pt idx="8080">
                  <c:v>5.0415935329388075</c:v>
                </c:pt>
                <c:pt idx="8081">
                  <c:v>5.6979014907925576</c:v>
                </c:pt>
                <c:pt idx="8082">
                  <c:v>4.9882069647019449</c:v>
                </c:pt>
                <c:pt idx="8083">
                  <c:v>4.9069289640518221</c:v>
                </c:pt>
                <c:pt idx="8084">
                  <c:v>6.2900485508023909</c:v>
                </c:pt>
                <c:pt idx="8085">
                  <c:v>0.57294563602201942</c:v>
                </c:pt>
                <c:pt idx="8086">
                  <c:v>0.41618387534334228</c:v>
                </c:pt>
                <c:pt idx="8087">
                  <c:v>0.36986919090507775</c:v>
                </c:pt>
                <c:pt idx="8088">
                  <c:v>0.28835061834605646</c:v>
                </c:pt>
                <c:pt idx="8089">
                  <c:v>0.28365189234178323</c:v>
                </c:pt>
                <c:pt idx="8090">
                  <c:v>0.44448369556824235</c:v>
                </c:pt>
                <c:pt idx="8091">
                  <c:v>0.94264049156997232</c:v>
                </c:pt>
                <c:pt idx="8092">
                  <c:v>1.5934068271972861</c:v>
                </c:pt>
                <c:pt idx="8093">
                  <c:v>2.1703901042580394</c:v>
                </c:pt>
                <c:pt idx="8094">
                  <c:v>11.7613617583324</c:v>
                </c:pt>
                <c:pt idx="8095">
                  <c:v>12.092076450495709</c:v>
                </c:pt>
                <c:pt idx="8096">
                  <c:v>11.402227973802976</c:v>
                </c:pt>
                <c:pt idx="8097">
                  <c:v>10.78049605551848</c:v>
                </c:pt>
                <c:pt idx="8098">
                  <c:v>8.6753657821003909</c:v>
                </c:pt>
                <c:pt idx="8099">
                  <c:v>7.6769361830391221</c:v>
                </c:pt>
                <c:pt idx="8100">
                  <c:v>5.8306469709269306</c:v>
                </c:pt>
                <c:pt idx="8101">
                  <c:v>6.1892755186660624</c:v>
                </c:pt>
                <c:pt idx="8102">
                  <c:v>5.6782140733425432</c:v>
                </c:pt>
                <c:pt idx="8103">
                  <c:v>5.6922701759159047</c:v>
                </c:pt>
                <c:pt idx="8104">
                  <c:v>6.3664440270786082</c:v>
                </c:pt>
                <c:pt idx="8105">
                  <c:v>6.6653711430627709</c:v>
                </c:pt>
                <c:pt idx="8106">
                  <c:v>5.9390325474781109</c:v>
                </c:pt>
                <c:pt idx="8107">
                  <c:v>5.8243733755696843</c:v>
                </c:pt>
                <c:pt idx="8108">
                  <c:v>7.1931804246432396</c:v>
                </c:pt>
                <c:pt idx="8109">
                  <c:v>0.57319956641072611</c:v>
                </c:pt>
                <c:pt idx="8110">
                  <c:v>0.41705682814509959</c:v>
                </c:pt>
                <c:pt idx="8111">
                  <c:v>0.3791856571297203</c:v>
                </c:pt>
                <c:pt idx="8112">
                  <c:v>0.3540612191211373</c:v>
                </c:pt>
                <c:pt idx="8113">
                  <c:v>0.67396424949716571</c:v>
                </c:pt>
                <c:pt idx="8114">
                  <c:v>1.4042425231792262</c:v>
                </c:pt>
                <c:pt idx="8115">
                  <c:v>2.0223124289111216</c:v>
                </c:pt>
                <c:pt idx="8116">
                  <c:v>2.5821982830689554</c:v>
                </c:pt>
                <c:pt idx="8117">
                  <c:v>3.1292771717886652</c:v>
                </c:pt>
                <c:pt idx="8118">
                  <c:v>12.632722754093896</c:v>
                </c:pt>
                <c:pt idx="8119">
                  <c:v>12.930375208704593</c:v>
                </c:pt>
                <c:pt idx="8120">
                  <c:v>11.543897037728737</c:v>
                </c:pt>
                <c:pt idx="8121">
                  <c:v>9.6352535428960557</c:v>
                </c:pt>
                <c:pt idx="8122">
                  <c:v>8.2555534884349182</c:v>
                </c:pt>
                <c:pt idx="8123">
                  <c:v>7.0433519535350122</c:v>
                </c:pt>
                <c:pt idx="8124">
                  <c:v>5.9540116971525432</c:v>
                </c:pt>
                <c:pt idx="8125">
                  <c:v>6.4707571756391591</c:v>
                </c:pt>
                <c:pt idx="8126">
                  <c:v>6.1314484486107315</c:v>
                </c:pt>
                <c:pt idx="8127">
                  <c:v>6.1041212926976796</c:v>
                </c:pt>
                <c:pt idx="8128">
                  <c:v>6.8538495129965424</c:v>
                </c:pt>
                <c:pt idx="8129">
                  <c:v>7.2541747664092835</c:v>
                </c:pt>
                <c:pt idx="8130">
                  <c:v>6.5244821189407176</c:v>
                </c:pt>
                <c:pt idx="8131">
                  <c:v>6.4136090026117918</c:v>
                </c:pt>
                <c:pt idx="8132">
                  <c:v>7.7440174592613822</c:v>
                </c:pt>
                <c:pt idx="8133">
                  <c:v>0.57345254262230405</c:v>
                </c:pt>
                <c:pt idx="8134">
                  <c:v>0.42058024646956427</c:v>
                </c:pt>
                <c:pt idx="8135">
                  <c:v>0.43435713296027639</c:v>
                </c:pt>
                <c:pt idx="8136">
                  <c:v>0.80526367419111833</c:v>
                </c:pt>
                <c:pt idx="8137">
                  <c:v>1.6145746504643996</c:v>
                </c:pt>
                <c:pt idx="8138">
                  <c:v>2.1712294223159687</c:v>
                </c:pt>
                <c:pt idx="8139">
                  <c:v>2.6887203516853413</c:v>
                </c:pt>
                <c:pt idx="8140">
                  <c:v>3.2090680873817932</c:v>
                </c:pt>
                <c:pt idx="8141">
                  <c:v>3.6986100951658036</c:v>
                </c:pt>
                <c:pt idx="8142">
                  <c:v>13.173772793890189</c:v>
                </c:pt>
                <c:pt idx="8143">
                  <c:v>13.450169521665547</c:v>
                </c:pt>
                <c:pt idx="8144">
                  <c:v>12.963691734462317</c:v>
                </c:pt>
                <c:pt idx="8145">
                  <c:v>11.239119742488738</c:v>
                </c:pt>
                <c:pt idx="8146">
                  <c:v>10.524358774382408</c:v>
                </c:pt>
                <c:pt idx="8147">
                  <c:v>9.3262009377532014</c:v>
                </c:pt>
                <c:pt idx="8148">
                  <c:v>7.4151655594000205</c:v>
                </c:pt>
                <c:pt idx="8149">
                  <c:v>8.6748801059412362</c:v>
                </c:pt>
                <c:pt idx="8150">
                  <c:v>8.7847563457136744</c:v>
                </c:pt>
                <c:pt idx="8151">
                  <c:v>8.8470208165118152</c:v>
                </c:pt>
                <c:pt idx="8152">
                  <c:v>9.0736445641136854</c:v>
                </c:pt>
                <c:pt idx="8153">
                  <c:v>9.0293980586045777</c:v>
                </c:pt>
                <c:pt idx="8154">
                  <c:v>8.1535552928637447</c:v>
                </c:pt>
                <c:pt idx="8155">
                  <c:v>7.8366439656065179</c:v>
                </c:pt>
                <c:pt idx="8156">
                  <c:v>9.0535583006233402</c:v>
                </c:pt>
                <c:pt idx="8157">
                  <c:v>0.58704479583837044</c:v>
                </c:pt>
                <c:pt idx="8158">
                  <c:v>0.58160825236836844</c:v>
                </c:pt>
                <c:pt idx="8159">
                  <c:v>0.94814907541328663</c:v>
                </c:pt>
                <c:pt idx="8160">
                  <c:v>1.5715036911793965</c:v>
                </c:pt>
                <c:pt idx="8161">
                  <c:v>2.2697930573079059</c:v>
                </c:pt>
                <c:pt idx="8162">
                  <c:v>2.8655795874356418</c:v>
                </c:pt>
                <c:pt idx="8163">
                  <c:v>3.3175342919004427</c:v>
                </c:pt>
                <c:pt idx="8164">
                  <c:v>3.7289102284714923</c:v>
                </c:pt>
                <c:pt idx="8165">
                  <c:v>4.0097903960363093</c:v>
                </c:pt>
                <c:pt idx="8166">
                  <c:v>13.066741552502833</c:v>
                </c:pt>
                <c:pt idx="8167">
                  <c:v>13.602944968839715</c:v>
                </c:pt>
                <c:pt idx="8168">
                  <c:v>12.477839171823373</c:v>
                </c:pt>
                <c:pt idx="8169">
                  <c:v>10.541714421471122</c:v>
                </c:pt>
                <c:pt idx="8170">
                  <c:v>8.8342588166709302</c:v>
                </c:pt>
                <c:pt idx="8171">
                  <c:v>7.4171733866256968</c:v>
                </c:pt>
                <c:pt idx="8172">
                  <c:v>5.0048330241026733</c:v>
                </c:pt>
                <c:pt idx="8173">
                  <c:v>5.3760211668590019</c:v>
                </c:pt>
                <c:pt idx="8174">
                  <c:v>5.213531003780699</c:v>
                </c:pt>
                <c:pt idx="8175">
                  <c:v>5.3503341221601621</c:v>
                </c:pt>
                <c:pt idx="8176">
                  <c:v>6.1496378079667453</c:v>
                </c:pt>
                <c:pt idx="8177">
                  <c:v>6.8025016634699469</c:v>
                </c:pt>
                <c:pt idx="8178">
                  <c:v>6.1095973152464351</c:v>
                </c:pt>
                <c:pt idx="8179">
                  <c:v>5.8264831804761448</c:v>
                </c:pt>
                <c:pt idx="8180">
                  <c:v>7.0507917918893481</c:v>
                </c:pt>
                <c:pt idx="8181">
                  <c:v>0.50916664757437236</c:v>
                </c:pt>
                <c:pt idx="8182">
                  <c:v>0.45631692324525641</c:v>
                </c:pt>
                <c:pt idx="8183">
                  <c:v>0.36867742366977752</c:v>
                </c:pt>
                <c:pt idx="8184">
                  <c:v>0.35884927995920185</c:v>
                </c:pt>
                <c:pt idx="8185">
                  <c:v>0.68297514049594354</c:v>
                </c:pt>
                <c:pt idx="8186">
                  <c:v>1.4388894104003795</c:v>
                </c:pt>
                <c:pt idx="8187">
                  <c:v>2.0258304799892413</c:v>
                </c:pt>
                <c:pt idx="8188">
                  <c:v>2.6492011974944054</c:v>
                </c:pt>
                <c:pt idx="8189">
                  <c:v>2.9895625011693157</c:v>
                </c:pt>
                <c:pt idx="8190">
                  <c:v>12.148149623714062</c:v>
                </c:pt>
                <c:pt idx="8191">
                  <c:v>12.727557226317725</c:v>
                </c:pt>
                <c:pt idx="8192">
                  <c:v>11.611793777580663</c:v>
                </c:pt>
                <c:pt idx="8193">
                  <c:v>10.060633102298324</c:v>
                </c:pt>
                <c:pt idx="8194">
                  <c:v>8.4658043913919201</c:v>
                </c:pt>
                <c:pt idx="8195">
                  <c:v>7.1690904339156578</c:v>
                </c:pt>
                <c:pt idx="8196">
                  <c:v>4.9666738108661921</c:v>
                </c:pt>
                <c:pt idx="8197">
                  <c:v>5.7299835498884191</c:v>
                </c:pt>
                <c:pt idx="8198">
                  <c:v>5.8204834339551921</c:v>
                </c:pt>
                <c:pt idx="8199">
                  <c:v>6.1257017975735062</c:v>
                </c:pt>
                <c:pt idx="8200">
                  <c:v>6.6047267457591206</c:v>
                </c:pt>
                <c:pt idx="8201">
                  <c:v>7.0329764699682853</c:v>
                </c:pt>
                <c:pt idx="8202">
                  <c:v>6.1786199841116849</c:v>
                </c:pt>
                <c:pt idx="8203">
                  <c:v>5.9670999062997163</c:v>
                </c:pt>
                <c:pt idx="8204">
                  <c:v>7.0280917986958134</c:v>
                </c:pt>
                <c:pt idx="8205">
                  <c:v>0.49469631285447146</c:v>
                </c:pt>
                <c:pt idx="8206">
                  <c:v>0.47275011959359436</c:v>
                </c:pt>
                <c:pt idx="8207">
                  <c:v>0.36545290133126812</c:v>
                </c:pt>
                <c:pt idx="8208">
                  <c:v>0.30228017317755979</c:v>
                </c:pt>
                <c:pt idx="8209">
                  <c:v>0.34448092292006505</c:v>
                </c:pt>
                <c:pt idx="8210">
                  <c:v>0.53596554717386879</c:v>
                </c:pt>
                <c:pt idx="8211">
                  <c:v>1.019392830092779</c:v>
                </c:pt>
                <c:pt idx="8212">
                  <c:v>1.5858966182796292</c:v>
                </c:pt>
                <c:pt idx="8213">
                  <c:v>2.0396664061898568</c:v>
                </c:pt>
                <c:pt idx="8214">
                  <c:v>11.549122588780879</c:v>
                </c:pt>
                <c:pt idx="8215">
                  <c:v>11.821038023665567</c:v>
                </c:pt>
                <c:pt idx="8216">
                  <c:v>10.727821184148414</c:v>
                </c:pt>
                <c:pt idx="8217">
                  <c:v>9.6723338203428533</c:v>
                </c:pt>
                <c:pt idx="8218">
                  <c:v>8.465425463799189</c:v>
                </c:pt>
                <c:pt idx="8219">
                  <c:v>8.0548671377563501</c:v>
                </c:pt>
                <c:pt idx="8220">
                  <c:v>6.6788680978379737</c:v>
                </c:pt>
                <c:pt idx="8221">
                  <c:v>6.2943638168725782</c:v>
                </c:pt>
                <c:pt idx="8222">
                  <c:v>5.7455990164363833</c:v>
                </c:pt>
                <c:pt idx="8223">
                  <c:v>5.4514591263853092</c:v>
                </c:pt>
                <c:pt idx="8224">
                  <c:v>6.0282693395691176</c:v>
                </c:pt>
                <c:pt idx="8225">
                  <c:v>6.3250100779321414</c:v>
                </c:pt>
                <c:pt idx="8226">
                  <c:v>5.5178828552928696</c:v>
                </c:pt>
                <c:pt idx="8227">
                  <c:v>5.3206886736377568</c:v>
                </c:pt>
                <c:pt idx="8228">
                  <c:v>6.5739781492023583</c:v>
                </c:pt>
                <c:pt idx="8229">
                  <c:v>0.57302137383171003</c:v>
                </c:pt>
                <c:pt idx="8230">
                  <c:v>0.41621619809361921</c:v>
                </c:pt>
                <c:pt idx="8231">
                  <c:v>0.36980394904381775</c:v>
                </c:pt>
                <c:pt idx="8232">
                  <c:v>0.28901723034346433</c:v>
                </c:pt>
                <c:pt idx="8233">
                  <c:v>0.27751498285840015</c:v>
                </c:pt>
                <c:pt idx="8234">
                  <c:v>0.37997619288187984</c:v>
                </c:pt>
                <c:pt idx="8235">
                  <c:v>0.64758793109409263</c:v>
                </c:pt>
                <c:pt idx="8236">
                  <c:v>1.1728146130002259</c:v>
                </c:pt>
                <c:pt idx="8237">
                  <c:v>1.7847817210811341</c:v>
                </c:pt>
                <c:pt idx="8238">
                  <c:v>11.379530485324405</c:v>
                </c:pt>
                <c:pt idx="8239">
                  <c:v>11.729484847319492</c:v>
                </c:pt>
                <c:pt idx="8240">
                  <c:v>10.747792707838885</c:v>
                </c:pt>
                <c:pt idx="8241">
                  <c:v>9.3311706500623774</c:v>
                </c:pt>
                <c:pt idx="8242">
                  <c:v>8.0314903944333871</c:v>
                </c:pt>
                <c:pt idx="8243">
                  <c:v>6.898197399825694</c:v>
                </c:pt>
                <c:pt idx="8244">
                  <c:v>4.6517761551695731</c:v>
                </c:pt>
                <c:pt idx="8245">
                  <c:v>5.0401312564871548</c:v>
                </c:pt>
                <c:pt idx="8246">
                  <c:v>4.8008831490954194</c:v>
                </c:pt>
                <c:pt idx="8247">
                  <c:v>4.9495654149262895</c:v>
                </c:pt>
                <c:pt idx="8248">
                  <c:v>5.432096964064451</c:v>
                </c:pt>
                <c:pt idx="8249">
                  <c:v>5.9269717485556077</c:v>
                </c:pt>
                <c:pt idx="8250">
                  <c:v>5.1549948608456759</c:v>
                </c:pt>
                <c:pt idx="8251">
                  <c:v>5.0270288539551862</c:v>
                </c:pt>
                <c:pt idx="8252">
                  <c:v>6.3644330987772486</c:v>
                </c:pt>
                <c:pt idx="8253">
                  <c:v>0.57297628896232011</c:v>
                </c:pt>
                <c:pt idx="8254">
                  <c:v>0.41619759163958525</c:v>
                </c:pt>
                <c:pt idx="8255">
                  <c:v>0.36982064714359175</c:v>
                </c:pt>
                <c:pt idx="8256">
                  <c:v>0.28908986707748141</c:v>
                </c:pt>
                <c:pt idx="8257">
                  <c:v>0.2837309697714272</c:v>
                </c:pt>
                <c:pt idx="8258">
                  <c:v>0.42804441634070084</c:v>
                </c:pt>
                <c:pt idx="8259">
                  <c:v>0.91721930447397637</c:v>
                </c:pt>
                <c:pt idx="8260">
                  <c:v>1.516150683149869</c:v>
                </c:pt>
                <c:pt idx="8261">
                  <c:v>2.1256370499650608</c:v>
                </c:pt>
                <c:pt idx="8262">
                  <c:v>11.671303181188241</c:v>
                </c:pt>
                <c:pt idx="8263">
                  <c:v>11.980257028998139</c:v>
                </c:pt>
                <c:pt idx="8264">
                  <c:v>10.957925889192461</c:v>
                </c:pt>
                <c:pt idx="8265">
                  <c:v>9.521912089604097</c:v>
                </c:pt>
                <c:pt idx="8266">
                  <c:v>8.1185088439694262</c:v>
                </c:pt>
                <c:pt idx="8267">
                  <c:v>6.9964565330410489</c:v>
                </c:pt>
                <c:pt idx="8268">
                  <c:v>4.9200446057914826</c:v>
                </c:pt>
                <c:pt idx="8269">
                  <c:v>5.3956931982027978</c:v>
                </c:pt>
                <c:pt idx="8270">
                  <c:v>5.1124111282576363</c:v>
                </c:pt>
                <c:pt idx="8271">
                  <c:v>5.187871988035063</c:v>
                </c:pt>
                <c:pt idx="8272">
                  <c:v>5.7166825592412689</c:v>
                </c:pt>
                <c:pt idx="8273">
                  <c:v>6.1411832022347248</c:v>
                </c:pt>
                <c:pt idx="8274">
                  <c:v>5.4296706108951529</c:v>
                </c:pt>
                <c:pt idx="8275">
                  <c:v>5.3388222136316701</c:v>
                </c:pt>
                <c:pt idx="8276">
                  <c:v>6.7026003914139674</c:v>
                </c:pt>
                <c:pt idx="8277">
                  <c:v>0.5730728993967259</c:v>
                </c:pt>
                <c:pt idx="8278">
                  <c:v>0.41626593457651634</c:v>
                </c:pt>
                <c:pt idx="8279">
                  <c:v>0.37054629885091622</c:v>
                </c:pt>
                <c:pt idx="8280">
                  <c:v>0.29541105201908519</c:v>
                </c:pt>
                <c:pt idx="8281">
                  <c:v>0.34031236158361727</c:v>
                </c:pt>
                <c:pt idx="8282">
                  <c:v>0.75260180348446015</c:v>
                </c:pt>
                <c:pt idx="8283">
                  <c:v>1.3699951976312357</c:v>
                </c:pt>
                <c:pt idx="8284">
                  <c:v>1.9440226724877041</c:v>
                </c:pt>
                <c:pt idx="8285">
                  <c:v>2.4920333151747944</c:v>
                </c:pt>
                <c:pt idx="8286">
                  <c:v>12.07252321420458</c:v>
                </c:pt>
                <c:pt idx="8287">
                  <c:v>12.384260277430396</c:v>
                </c:pt>
                <c:pt idx="8288">
                  <c:v>11.358617904439532</c:v>
                </c:pt>
                <c:pt idx="8289">
                  <c:v>9.850354289660272</c:v>
                </c:pt>
                <c:pt idx="8290">
                  <c:v>8.5701167050474805</c:v>
                </c:pt>
                <c:pt idx="8291">
                  <c:v>7.5078401324180684</c:v>
                </c:pt>
                <c:pt idx="8292">
                  <c:v>5.42986788701677</c:v>
                </c:pt>
                <c:pt idx="8293">
                  <c:v>5.9215428385026421</c:v>
                </c:pt>
                <c:pt idx="8294">
                  <c:v>5.8014948319807207</c:v>
                </c:pt>
                <c:pt idx="8295">
                  <c:v>5.8037502681716147</c:v>
                </c:pt>
                <c:pt idx="8296">
                  <c:v>6.2284504534573832</c:v>
                </c:pt>
                <c:pt idx="8297">
                  <c:v>6.6457841527556702</c:v>
                </c:pt>
                <c:pt idx="8298">
                  <c:v>5.991430588208341</c:v>
                </c:pt>
                <c:pt idx="8299">
                  <c:v>5.935364452046322</c:v>
                </c:pt>
                <c:pt idx="8300">
                  <c:v>7.331841802983285</c:v>
                </c:pt>
                <c:pt idx="8301">
                  <c:v>0.57327482713185052</c:v>
                </c:pt>
                <c:pt idx="8302">
                  <c:v>0.4172667471136875</c:v>
                </c:pt>
                <c:pt idx="8303">
                  <c:v>0.38667690177691921</c:v>
                </c:pt>
                <c:pt idx="8304">
                  <c:v>0.44710374669492903</c:v>
                </c:pt>
                <c:pt idx="8305">
                  <c:v>1.1601388469174689</c:v>
                </c:pt>
                <c:pt idx="8306">
                  <c:v>1.9521868505557969</c:v>
                </c:pt>
                <c:pt idx="8307">
                  <c:v>2.5919564140326217</c:v>
                </c:pt>
                <c:pt idx="8308">
                  <c:v>3.1327700564449712</c:v>
                </c:pt>
                <c:pt idx="8309">
                  <c:v>3.7352163851232993</c:v>
                </c:pt>
                <c:pt idx="8310">
                  <c:v>13.212954527193428</c:v>
                </c:pt>
                <c:pt idx="8311">
                  <c:v>13.514719127417766</c:v>
                </c:pt>
                <c:pt idx="8312">
                  <c:v>12.436780333561119</c:v>
                </c:pt>
                <c:pt idx="8313">
                  <c:v>10.77514359890804</c:v>
                </c:pt>
                <c:pt idx="8314">
                  <c:v>9.3519779136465253</c:v>
                </c:pt>
                <c:pt idx="8315">
                  <c:v>8.1094482164877508</c:v>
                </c:pt>
                <c:pt idx="8316">
                  <c:v>6.348924619339968</c:v>
                </c:pt>
                <c:pt idx="8317">
                  <c:v>7.366382895815156</c:v>
                </c:pt>
                <c:pt idx="8318">
                  <c:v>7.4690972013223407</c:v>
                </c:pt>
                <c:pt idx="8319">
                  <c:v>7.8010015138223956</c:v>
                </c:pt>
                <c:pt idx="8320">
                  <c:v>8.1459914114825267</c:v>
                </c:pt>
                <c:pt idx="8321">
                  <c:v>8.3594701763979788</c:v>
                </c:pt>
                <c:pt idx="8322">
                  <c:v>7.5863060537941127</c:v>
                </c:pt>
                <c:pt idx="8323">
                  <c:v>7.4290959491365136</c:v>
                </c:pt>
                <c:pt idx="8324">
                  <c:v>8.6930630246016118</c:v>
                </c:pt>
                <c:pt idx="8325">
                  <c:v>0.57789209026365596</c:v>
                </c:pt>
                <c:pt idx="8326">
                  <c:v>0.47169706585855742</c:v>
                </c:pt>
                <c:pt idx="8327">
                  <c:v>0.88545212383099481</c:v>
                </c:pt>
                <c:pt idx="8328">
                  <c:v>1.5897529251502904</c:v>
                </c:pt>
                <c:pt idx="8329">
                  <c:v>2.3756609182295616</c:v>
                </c:pt>
                <c:pt idx="8330">
                  <c:v>3.0212905605499678</c:v>
                </c:pt>
                <c:pt idx="8331">
                  <c:v>3.5614743267844129</c:v>
                </c:pt>
                <c:pt idx="8332">
                  <c:v>4.0187377149837928</c:v>
                </c:pt>
                <c:pt idx="8333">
                  <c:v>4.3463180545473712</c:v>
                </c:pt>
                <c:pt idx="8334">
                  <c:v>13.412601898249628</c:v>
                </c:pt>
                <c:pt idx="8335">
                  <c:v>13.98638903974161</c:v>
                </c:pt>
                <c:pt idx="8336">
                  <c:v>13.079476835384073</c:v>
                </c:pt>
                <c:pt idx="8337">
                  <c:v>11.960018812799861</c:v>
                </c:pt>
                <c:pt idx="8338">
                  <c:v>10.44416853566041</c:v>
                </c:pt>
                <c:pt idx="8339">
                  <c:v>8.9047478172406471</c:v>
                </c:pt>
                <c:pt idx="8340">
                  <c:v>7.1536376545683371</c:v>
                </c:pt>
                <c:pt idx="8341">
                  <c:v>8.373029987591627</c:v>
                </c:pt>
                <c:pt idx="8342">
                  <c:v>8.1366153091872633</c:v>
                </c:pt>
                <c:pt idx="8343">
                  <c:v>7.684596436310474</c:v>
                </c:pt>
                <c:pt idx="8344">
                  <c:v>8.1575656993408909</c:v>
                </c:pt>
                <c:pt idx="8345">
                  <c:v>8.5374208715127953</c:v>
                </c:pt>
                <c:pt idx="8346">
                  <c:v>7.7502208033274256</c:v>
                </c:pt>
                <c:pt idx="8347">
                  <c:v>7.3374071603658173</c:v>
                </c:pt>
                <c:pt idx="8348">
                  <c:v>8.4559712382514096</c:v>
                </c:pt>
                <c:pt idx="8349">
                  <c:v>0.5136675010963222</c:v>
                </c:pt>
                <c:pt idx="8350">
                  <c:v>0.49098325182543123</c:v>
                </c:pt>
                <c:pt idx="8351">
                  <c:v>0.66235728107208891</c:v>
                </c:pt>
                <c:pt idx="8352">
                  <c:v>1.2760681478579847</c:v>
                </c:pt>
                <c:pt idx="8353">
                  <c:v>1.9032140671777888</c:v>
                </c:pt>
                <c:pt idx="8354">
                  <c:v>2.4870392713488032</c:v>
                </c:pt>
                <c:pt idx="8355">
                  <c:v>2.9589262589695919</c:v>
                </c:pt>
                <c:pt idx="8356">
                  <c:v>3.4239983942561842</c:v>
                </c:pt>
                <c:pt idx="8357">
                  <c:v>3.6169016413579338</c:v>
                </c:pt>
                <c:pt idx="8358">
                  <c:v>12.644476785069125</c:v>
                </c:pt>
                <c:pt idx="8359">
                  <c:v>13.304118041454196</c:v>
                </c:pt>
                <c:pt idx="8360">
                  <c:v>12.914773339180718</c:v>
                </c:pt>
                <c:pt idx="8361">
                  <c:v>11.816003785127991</c:v>
                </c:pt>
                <c:pt idx="8362">
                  <c:v>10.425226807637461</c:v>
                </c:pt>
                <c:pt idx="8363">
                  <c:v>8.8258867472606646</c:v>
                </c:pt>
                <c:pt idx="8364">
                  <c:v>6.9789102890706189</c:v>
                </c:pt>
                <c:pt idx="8365">
                  <c:v>7.3880697914409703</c:v>
                </c:pt>
                <c:pt idx="8366">
                  <c:v>7.3509296393792694</c:v>
                </c:pt>
                <c:pt idx="8367">
                  <c:v>7.3711915907336421</c:v>
                </c:pt>
                <c:pt idx="8368">
                  <c:v>7.7201137716184087</c:v>
                </c:pt>
                <c:pt idx="8369">
                  <c:v>7.9556903246862669</c:v>
                </c:pt>
                <c:pt idx="8370">
                  <c:v>7.2614176864584161</c:v>
                </c:pt>
                <c:pt idx="8371">
                  <c:v>7.1877814518977292</c:v>
                </c:pt>
                <c:pt idx="8372">
                  <c:v>8.4133823769613016</c:v>
                </c:pt>
                <c:pt idx="8373">
                  <c:v>0.50018283135165564</c:v>
                </c:pt>
                <c:pt idx="8374">
                  <c:v>0.54095541647491674</c:v>
                </c:pt>
                <c:pt idx="8375">
                  <c:v>0.99402149875182022</c:v>
                </c:pt>
                <c:pt idx="8376">
                  <c:v>1.9969482538986389</c:v>
                </c:pt>
                <c:pt idx="8377">
                  <c:v>2.9540340735522341</c:v>
                </c:pt>
                <c:pt idx="8378">
                  <c:v>3.9083761568686608</c:v>
                </c:pt>
                <c:pt idx="8379">
                  <c:v>4.5719758170773117</c:v>
                </c:pt>
                <c:pt idx="8380">
                  <c:v>5.1729793106630089</c:v>
                </c:pt>
                <c:pt idx="8381">
                  <c:v>5.759132587758959</c:v>
                </c:pt>
                <c:pt idx="8382">
                  <c:v>15.217331090562192</c:v>
                </c:pt>
                <c:pt idx="8383">
                  <c:v>15.440646228965976</c:v>
                </c:pt>
                <c:pt idx="8384">
                  <c:v>14.42179306479883</c:v>
                </c:pt>
                <c:pt idx="8385">
                  <c:v>12.934959791269696</c:v>
                </c:pt>
                <c:pt idx="8386">
                  <c:v>11.698997098935614</c:v>
                </c:pt>
                <c:pt idx="8387">
                  <c:v>10.662418901858446</c:v>
                </c:pt>
                <c:pt idx="8388">
                  <c:v>8.6979979094455562</c:v>
                </c:pt>
                <c:pt idx="8389">
                  <c:v>9.1252258292206694</c:v>
                </c:pt>
                <c:pt idx="8390">
                  <c:v>8.9005902289411818</c:v>
                </c:pt>
                <c:pt idx="8391">
                  <c:v>8.9262906321198425</c:v>
                </c:pt>
                <c:pt idx="8392">
                  <c:v>9.428953291073455</c:v>
                </c:pt>
                <c:pt idx="8393">
                  <c:v>9.7637609260356388</c:v>
                </c:pt>
                <c:pt idx="8394">
                  <c:v>8.9653369915428911</c:v>
                </c:pt>
                <c:pt idx="8395">
                  <c:v>8.7633677497131099</c:v>
                </c:pt>
                <c:pt idx="8396">
                  <c:v>9.9530347218793711</c:v>
                </c:pt>
                <c:pt idx="8397">
                  <c:v>0.70266375066737041</c:v>
                </c:pt>
                <c:pt idx="8398">
                  <c:v>1.1561375051230443</c:v>
                </c:pt>
                <c:pt idx="8399">
                  <c:v>2.1345287880947494</c:v>
                </c:pt>
                <c:pt idx="8400">
                  <c:v>2.6764335320551909</c:v>
                </c:pt>
                <c:pt idx="8401">
                  <c:v>3.1436591258519049</c:v>
                </c:pt>
                <c:pt idx="8402">
                  <c:v>3.5898946118719559</c:v>
                </c:pt>
                <c:pt idx="8403">
                  <c:v>4.070811574034134</c:v>
                </c:pt>
                <c:pt idx="8404">
                  <c:v>4.43731363363315</c:v>
                </c:pt>
                <c:pt idx="8405">
                  <c:v>4.8861418574595454</c:v>
                </c:pt>
                <c:pt idx="8406">
                  <c:v>14.152203794484807</c:v>
                </c:pt>
                <c:pt idx="8407">
                  <c:v>14.443724229769911</c:v>
                </c:pt>
                <c:pt idx="8408">
                  <c:v>13.471506830645497</c:v>
                </c:pt>
                <c:pt idx="8409">
                  <c:v>11.972523661904226</c:v>
                </c:pt>
                <c:pt idx="8410">
                  <c:v>10.916305994777812</c:v>
                </c:pt>
                <c:pt idx="8411">
                  <c:v>9.5594565742245994</c:v>
                </c:pt>
                <c:pt idx="8412">
                  <c:v>7.9785233063172889</c:v>
                </c:pt>
                <c:pt idx="8413">
                  <c:v>8.8245381371596263</c:v>
                </c:pt>
                <c:pt idx="8414">
                  <c:v>8.9849716907064749</c:v>
                </c:pt>
                <c:pt idx="8415">
                  <c:v>9.0436305646748263</c:v>
                </c:pt>
                <c:pt idx="8416">
                  <c:v>9.3803487007954658</c:v>
                </c:pt>
                <c:pt idx="8417">
                  <c:v>9.4550562377287992</c:v>
                </c:pt>
                <c:pt idx="8418">
                  <c:v>8.6466567391588729</c:v>
                </c:pt>
                <c:pt idx="8419">
                  <c:v>8.1182541979478717</c:v>
                </c:pt>
                <c:pt idx="8420">
                  <c:v>9.1195879543762572</c:v>
                </c:pt>
                <c:pt idx="8421">
                  <c:v>0.58657927667109977</c:v>
                </c:pt>
                <c:pt idx="8422">
                  <c:v>0.47869428529672853</c:v>
                </c:pt>
                <c:pt idx="8423">
                  <c:v>0.63592848292686988</c:v>
                </c:pt>
                <c:pt idx="8424">
                  <c:v>1.2420891846277915</c:v>
                </c:pt>
                <c:pt idx="8425">
                  <c:v>1.75508629753156</c:v>
                </c:pt>
                <c:pt idx="8426">
                  <c:v>2.2914916416035638</c:v>
                </c:pt>
                <c:pt idx="8427">
                  <c:v>2.7783228321614115</c:v>
                </c:pt>
                <c:pt idx="8428">
                  <c:v>3.166072508090044</c:v>
                </c:pt>
                <c:pt idx="8429">
                  <c:v>3.6311222202140705</c:v>
                </c:pt>
                <c:pt idx="8430">
                  <c:v>13.06603462652169</c:v>
                </c:pt>
                <c:pt idx="8431">
                  <c:v>13.326299439377486</c:v>
                </c:pt>
                <c:pt idx="8432">
                  <c:v>12.5213960458118</c:v>
                </c:pt>
                <c:pt idx="8433">
                  <c:v>11.17053969253964</c:v>
                </c:pt>
                <c:pt idx="8434">
                  <c:v>9.4606693039678422</c:v>
                </c:pt>
                <c:pt idx="8435">
                  <c:v>8.2836806025993006</c:v>
                </c:pt>
                <c:pt idx="8436">
                  <c:v>6.4439419357563237</c:v>
                </c:pt>
                <c:pt idx="8437">
                  <c:v>6.9167730816471815</c:v>
                </c:pt>
                <c:pt idx="8438">
                  <c:v>6.6309482489228602</c:v>
                </c:pt>
                <c:pt idx="8439">
                  <c:v>6.3647911537452604</c:v>
                </c:pt>
                <c:pt idx="8440">
                  <c:v>6.8694469694511877</c:v>
                </c:pt>
                <c:pt idx="8441">
                  <c:v>7.3243032072960119</c:v>
                </c:pt>
                <c:pt idx="8442">
                  <c:v>6.591619572341501</c:v>
                </c:pt>
                <c:pt idx="8443">
                  <c:v>6.3828679201999163</c:v>
                </c:pt>
                <c:pt idx="8444">
                  <c:v>7.6189626467943539</c:v>
                </c:pt>
                <c:pt idx="8445">
                  <c:v>0.57336630886418516</c:v>
                </c:pt>
                <c:pt idx="8446">
                  <c:v>0.41835200432685998</c:v>
                </c:pt>
                <c:pt idx="8447">
                  <c:v>0.39829687086539045</c:v>
                </c:pt>
                <c:pt idx="8448">
                  <c:v>0.48208638499368328</c:v>
                </c:pt>
                <c:pt idx="8449">
                  <c:v>1.1430637279049605</c:v>
                </c:pt>
                <c:pt idx="8450">
                  <c:v>1.906173566818455</c:v>
                </c:pt>
                <c:pt idx="8451">
                  <c:v>2.5049853155366808</c:v>
                </c:pt>
                <c:pt idx="8452">
                  <c:v>3.0451207765539219</c:v>
                </c:pt>
                <c:pt idx="8453">
                  <c:v>3.6171052389030365</c:v>
                </c:pt>
                <c:pt idx="8454">
                  <c:v>13.038804677403622</c:v>
                </c:pt>
                <c:pt idx="8455">
                  <c:v>13.4019262067035</c:v>
                </c:pt>
                <c:pt idx="8456">
                  <c:v>12.347785306100421</c:v>
                </c:pt>
                <c:pt idx="8457">
                  <c:v>10.870269095156514</c:v>
                </c:pt>
                <c:pt idx="8458">
                  <c:v>9.4924113181890082</c:v>
                </c:pt>
                <c:pt idx="8459">
                  <c:v>8.4056397066403505</c:v>
                </c:pt>
                <c:pt idx="8460">
                  <c:v>6.3466845692552694</c:v>
                </c:pt>
                <c:pt idx="8461">
                  <c:v>6.8094626241771907</c:v>
                </c:pt>
                <c:pt idx="8462">
                  <c:v>6.5896992908674754</c:v>
                </c:pt>
                <c:pt idx="8463">
                  <c:v>6.6216909416802743</c:v>
                </c:pt>
                <c:pt idx="8464">
                  <c:v>7.0298614394554368</c:v>
                </c:pt>
                <c:pt idx="8465">
                  <c:v>7.4757119150035551</c:v>
                </c:pt>
                <c:pt idx="8466">
                  <c:v>6.7051410072945998</c:v>
                </c:pt>
                <c:pt idx="8467">
                  <c:v>6.5018013285619212</c:v>
                </c:pt>
                <c:pt idx="8468">
                  <c:v>7.7854943463786697</c:v>
                </c:pt>
                <c:pt idx="8469">
                  <c:v>0.5734948842324441</c:v>
                </c:pt>
                <c:pt idx="8470">
                  <c:v>0.41932908170792377</c:v>
                </c:pt>
                <c:pt idx="8471">
                  <c:v>0.40129549176838408</c:v>
                </c:pt>
                <c:pt idx="8472">
                  <c:v>0.4780682258273421</c:v>
                </c:pt>
                <c:pt idx="8473">
                  <c:v>1.0302325208332375</c:v>
                </c:pt>
                <c:pt idx="8474">
                  <c:v>1.6822488285007777</c:v>
                </c:pt>
                <c:pt idx="8475">
                  <c:v>2.2290018657306003</c:v>
                </c:pt>
                <c:pt idx="8476">
                  <c:v>2.6767408963631745</c:v>
                </c:pt>
                <c:pt idx="8477">
                  <c:v>3.2046910383424518</c:v>
                </c:pt>
                <c:pt idx="8478">
                  <c:v>12.674288379684279</c:v>
                </c:pt>
                <c:pt idx="8479">
                  <c:v>12.980317436046507</c:v>
                </c:pt>
                <c:pt idx="8480">
                  <c:v>12.122840552430819</c:v>
                </c:pt>
                <c:pt idx="8481">
                  <c:v>10.530059147828842</c:v>
                </c:pt>
                <c:pt idx="8482">
                  <c:v>9.2346607620704937</c:v>
                </c:pt>
                <c:pt idx="8483">
                  <c:v>8.3253284066949913</c:v>
                </c:pt>
                <c:pt idx="8484">
                  <c:v>5.9184654979864293</c:v>
                </c:pt>
                <c:pt idx="8485">
                  <c:v>6.0909326564075803</c:v>
                </c:pt>
                <c:pt idx="8486">
                  <c:v>5.6287117216574032</c:v>
                </c:pt>
                <c:pt idx="8487">
                  <c:v>5.6310536301507259</c:v>
                </c:pt>
                <c:pt idx="8488">
                  <c:v>6.1610319948918431</c:v>
                </c:pt>
                <c:pt idx="8489">
                  <c:v>6.6890864999947093</c:v>
                </c:pt>
                <c:pt idx="8490">
                  <c:v>6.0814455117488162</c:v>
                </c:pt>
                <c:pt idx="8491">
                  <c:v>6.0976528066616416</c:v>
                </c:pt>
                <c:pt idx="8492">
                  <c:v>7.556448777948872</c:v>
                </c:pt>
                <c:pt idx="8493">
                  <c:v>0.57362751485350771</c:v>
                </c:pt>
                <c:pt idx="8494">
                  <c:v>0.42202618263785474</c:v>
                </c:pt>
                <c:pt idx="8495">
                  <c:v>0.46695969568052254</c:v>
                </c:pt>
                <c:pt idx="8496">
                  <c:v>1.1018053473504186</c:v>
                </c:pt>
                <c:pt idx="8497">
                  <c:v>2.1979337391074592</c:v>
                </c:pt>
                <c:pt idx="8498">
                  <c:v>3.1958458163478625</c:v>
                </c:pt>
                <c:pt idx="8499">
                  <c:v>3.8554540343497985</c:v>
                </c:pt>
                <c:pt idx="8500">
                  <c:v>4.4810339104550927</c:v>
                </c:pt>
                <c:pt idx="8501">
                  <c:v>4.8905172366888952</c:v>
                </c:pt>
                <c:pt idx="8502">
                  <c:v>14.066749599081303</c:v>
                </c:pt>
                <c:pt idx="8503">
                  <c:v>14.681978919497364</c:v>
                </c:pt>
                <c:pt idx="8504">
                  <c:v>14.006572152210513</c:v>
                </c:pt>
                <c:pt idx="8505">
                  <c:v>12.679845745833363</c:v>
                </c:pt>
                <c:pt idx="8506">
                  <c:v>11.38918258335451</c:v>
                </c:pt>
                <c:pt idx="8507">
                  <c:v>10.221814253626482</c:v>
                </c:pt>
                <c:pt idx="8508">
                  <c:v>8.096497528119416</c:v>
                </c:pt>
                <c:pt idx="8509">
                  <c:v>8.436427663003732</c:v>
                </c:pt>
                <c:pt idx="8510">
                  <c:v>8.3302762922023206</c:v>
                </c:pt>
                <c:pt idx="8511">
                  <c:v>8.3185824936584307</c:v>
                </c:pt>
                <c:pt idx="8512">
                  <c:v>8.8548320683139572</c:v>
                </c:pt>
                <c:pt idx="8513">
                  <c:v>9.1414658047002053</c:v>
                </c:pt>
                <c:pt idx="8514">
                  <c:v>8.4600756311758563</c:v>
                </c:pt>
                <c:pt idx="8515">
                  <c:v>8.2341907744890026</c:v>
                </c:pt>
                <c:pt idx="8516">
                  <c:v>9.4950302958664228</c:v>
                </c:pt>
                <c:pt idx="8517">
                  <c:v>0.60748148087967679</c:v>
                </c:pt>
                <c:pt idx="8518">
                  <c:v>1.2167098620533707</c:v>
                </c:pt>
                <c:pt idx="8519">
                  <c:v>2.1853774837102167</c:v>
                </c:pt>
                <c:pt idx="8520">
                  <c:v>2.7831388026805151</c:v>
                </c:pt>
                <c:pt idx="8521">
                  <c:v>3.4048082223629992</c:v>
                </c:pt>
                <c:pt idx="8522">
                  <c:v>3.9414122738223263</c:v>
                </c:pt>
                <c:pt idx="8523">
                  <c:v>4.3484673385325729</c:v>
                </c:pt>
                <c:pt idx="8524">
                  <c:v>4.848751830261941</c:v>
                </c:pt>
                <c:pt idx="8525">
                  <c:v>5.016344336270472</c:v>
                </c:pt>
                <c:pt idx="8526">
                  <c:v>13.975491144196226</c:v>
                </c:pt>
                <c:pt idx="8527">
                  <c:v>14.50243737256254</c:v>
                </c:pt>
                <c:pt idx="8528">
                  <c:v>13.599920823698495</c:v>
                </c:pt>
                <c:pt idx="8529">
                  <c:v>12.161323708802932</c:v>
                </c:pt>
                <c:pt idx="8530">
                  <c:v>10.577992951584493</c:v>
                </c:pt>
                <c:pt idx="8531">
                  <c:v>9.1406951873956324</c:v>
                </c:pt>
                <c:pt idx="8532">
                  <c:v>6.6942691130759933</c:v>
                </c:pt>
                <c:pt idx="8533">
                  <c:v>6.9452376166991501</c:v>
                </c:pt>
                <c:pt idx="8534">
                  <c:v>6.8878145213861961</c:v>
                </c:pt>
                <c:pt idx="8535">
                  <c:v>6.9868516667788798</c:v>
                </c:pt>
                <c:pt idx="8536">
                  <c:v>7.3748528876533834</c:v>
                </c:pt>
                <c:pt idx="8537">
                  <c:v>7.9961761795819797</c:v>
                </c:pt>
                <c:pt idx="8538">
                  <c:v>7.3765924718334261</c:v>
                </c:pt>
                <c:pt idx="8539">
                  <c:v>7.4013159169031502</c:v>
                </c:pt>
                <c:pt idx="8540">
                  <c:v>8.6786736756656282</c:v>
                </c:pt>
                <c:pt idx="8541">
                  <c:v>0.50759380584779801</c:v>
                </c:pt>
                <c:pt idx="8542">
                  <c:v>0.64597215139667297</c:v>
                </c:pt>
                <c:pt idx="8543">
                  <c:v>1.5318756415235055</c:v>
                </c:pt>
                <c:pt idx="8544">
                  <c:v>2.6096164436257863</c:v>
                </c:pt>
                <c:pt idx="8545">
                  <c:v>3.5473348529843092</c:v>
                </c:pt>
                <c:pt idx="8546">
                  <c:v>4.5051508566865834</c:v>
                </c:pt>
                <c:pt idx="8547">
                  <c:v>5.1358182859766037</c:v>
                </c:pt>
                <c:pt idx="8548">
                  <c:v>5.7987895012730428</c:v>
                </c:pt>
                <c:pt idx="8549">
                  <c:v>6.4339066163364089</c:v>
                </c:pt>
                <c:pt idx="8550">
                  <c:v>15.853614448622514</c:v>
                </c:pt>
                <c:pt idx="8551">
                  <c:v>16.156122949191783</c:v>
                </c:pt>
                <c:pt idx="8552">
                  <c:v>15.026807919038948</c:v>
                </c:pt>
                <c:pt idx="8553">
                  <c:v>13.344391234122071</c:v>
                </c:pt>
                <c:pt idx="8554">
                  <c:v>11.772276709793998</c:v>
                </c:pt>
                <c:pt idx="8555">
                  <c:v>10.415586636821484</c:v>
                </c:pt>
                <c:pt idx="8556">
                  <c:v>8.2723365099735133</c:v>
                </c:pt>
                <c:pt idx="8557">
                  <c:v>8.6271297427388411</c:v>
                </c:pt>
                <c:pt idx="8558">
                  <c:v>8.3890191337581168</c:v>
                </c:pt>
                <c:pt idx="8559">
                  <c:v>8.595139284647443</c:v>
                </c:pt>
                <c:pt idx="8560">
                  <c:v>9.2715333867193959</c:v>
                </c:pt>
                <c:pt idx="8561">
                  <c:v>9.7522698901318634</c:v>
                </c:pt>
                <c:pt idx="8562">
                  <c:v>9.163386115906432</c:v>
                </c:pt>
                <c:pt idx="8563">
                  <c:v>9.1145782858997517</c:v>
                </c:pt>
                <c:pt idx="8564">
                  <c:v>10.515427914990404</c:v>
                </c:pt>
                <c:pt idx="8565">
                  <c:v>1.1908807642343235</c:v>
                </c:pt>
                <c:pt idx="8566">
                  <c:v>2.1101979869139971</c:v>
                </c:pt>
                <c:pt idx="8567">
                  <c:v>3.1875200245283715</c:v>
                </c:pt>
                <c:pt idx="8568">
                  <c:v>3.909347509186945</c:v>
                </c:pt>
                <c:pt idx="8569">
                  <c:v>4.6039606693780595</c:v>
                </c:pt>
                <c:pt idx="8570">
                  <c:v>5.254136250089795</c:v>
                </c:pt>
                <c:pt idx="8571">
                  <c:v>5.7501333854300363</c:v>
                </c:pt>
                <c:pt idx="8572">
                  <c:v>6.1911211357796727</c:v>
                </c:pt>
                <c:pt idx="8573">
                  <c:v>6.7160579863825722</c:v>
                </c:pt>
                <c:pt idx="8574">
                  <c:v>15.99519584752459</c:v>
                </c:pt>
                <c:pt idx="8575">
                  <c:v>16.26904170201518</c:v>
                </c:pt>
                <c:pt idx="8576">
                  <c:v>15.392643724456862</c:v>
                </c:pt>
                <c:pt idx="8577">
                  <c:v>14.384312748590308</c:v>
                </c:pt>
                <c:pt idx="8578">
                  <c:v>13.229279066621212</c:v>
                </c:pt>
                <c:pt idx="8579">
                  <c:v>11.585531960433196</c:v>
                </c:pt>
                <c:pt idx="8580">
                  <c:v>9.2370872345119448</c:v>
                </c:pt>
                <c:pt idx="8581">
                  <c:v>9.4020642217351806</c:v>
                </c:pt>
                <c:pt idx="8582">
                  <c:v>8.8688657477247794</c:v>
                </c:pt>
                <c:pt idx="8583">
                  <c:v>9.0561108437180842</c:v>
                </c:pt>
                <c:pt idx="8584">
                  <c:v>9.4972167927596924</c:v>
                </c:pt>
                <c:pt idx="8585">
                  <c:v>10.022819181910751</c:v>
                </c:pt>
                <c:pt idx="8586">
                  <c:v>9.2033319065465928</c:v>
                </c:pt>
                <c:pt idx="8587">
                  <c:v>9.0389593905351919</c:v>
                </c:pt>
                <c:pt idx="8588">
                  <c:v>10.263834783163569</c:v>
                </c:pt>
                <c:pt idx="8589">
                  <c:v>0.83406932756702934</c:v>
                </c:pt>
                <c:pt idx="8590">
                  <c:v>1.5507652476207461</c:v>
                </c:pt>
                <c:pt idx="8591">
                  <c:v>2.5554206139106124</c:v>
                </c:pt>
                <c:pt idx="8592">
                  <c:v>3.229499524448884</c:v>
                </c:pt>
                <c:pt idx="8593">
                  <c:v>3.8540276588126834</c:v>
                </c:pt>
                <c:pt idx="8594">
                  <c:v>4.5355196907456286</c:v>
                </c:pt>
                <c:pt idx="8595">
                  <c:v>4.9605812706193637</c:v>
                </c:pt>
                <c:pt idx="8596">
                  <c:v>5.432652414426232</c:v>
                </c:pt>
                <c:pt idx="8597">
                  <c:v>5.9077434095772343</c:v>
                </c:pt>
                <c:pt idx="8598">
                  <c:v>15.225461514614313</c:v>
                </c:pt>
                <c:pt idx="8599">
                  <c:v>15.470866569209052</c:v>
                </c:pt>
                <c:pt idx="8600">
                  <c:v>14.385130359118529</c:v>
                </c:pt>
                <c:pt idx="8601">
                  <c:v>12.582643363789433</c:v>
                </c:pt>
                <c:pt idx="8602">
                  <c:v>10.991278196592573</c:v>
                </c:pt>
                <c:pt idx="8603">
                  <c:v>9.9180446887078588</c:v>
                </c:pt>
                <c:pt idx="8604">
                  <c:v>7.643791528436938</c:v>
                </c:pt>
                <c:pt idx="8605">
                  <c:v>8.0492383275946615</c:v>
                </c:pt>
                <c:pt idx="8606">
                  <c:v>8.1369493904548857</c:v>
                </c:pt>
                <c:pt idx="8607">
                  <c:v>8.4253982102865468</c:v>
                </c:pt>
                <c:pt idx="8608">
                  <c:v>9.0110690315711803</c:v>
                </c:pt>
                <c:pt idx="8609">
                  <c:v>9.3941666169027656</c:v>
                </c:pt>
                <c:pt idx="8610">
                  <c:v>8.6946722443312758</c:v>
                </c:pt>
                <c:pt idx="8611">
                  <c:v>8.6243923278251557</c:v>
                </c:pt>
                <c:pt idx="8612">
                  <c:v>9.9600498321387168</c:v>
                </c:pt>
                <c:pt idx="8613">
                  <c:v>0.75984579698286092</c:v>
                </c:pt>
                <c:pt idx="8614">
                  <c:v>1.4909255794540748</c:v>
                </c:pt>
                <c:pt idx="8615">
                  <c:v>2.5979398202702351</c:v>
                </c:pt>
                <c:pt idx="8616">
                  <c:v>3.4975099894292612</c:v>
                </c:pt>
                <c:pt idx="8617">
                  <c:v>4.4245214579405419</c:v>
                </c:pt>
                <c:pt idx="8618">
                  <c:v>5.2389734213178372</c:v>
                </c:pt>
                <c:pt idx="8619">
                  <c:v>5.8241846870422389</c:v>
                </c:pt>
                <c:pt idx="8620">
                  <c:v>6.3801047425037494</c:v>
                </c:pt>
                <c:pt idx="8621">
                  <c:v>6.9718658378645291</c:v>
                </c:pt>
                <c:pt idx="8622">
                  <c:v>16.292804052170766</c:v>
                </c:pt>
                <c:pt idx="8623">
                  <c:v>16.506967916265648</c:v>
                </c:pt>
                <c:pt idx="8624">
                  <c:v>15.549968330370065</c:v>
                </c:pt>
                <c:pt idx="8625">
                  <c:v>13.993206038974362</c:v>
                </c:pt>
                <c:pt idx="8626">
                  <c:v>12.459730082618426</c:v>
                </c:pt>
                <c:pt idx="8627">
                  <c:v>11.529012709406592</c:v>
                </c:pt>
                <c:pt idx="8628">
                  <c:v>9.9411052415843599</c:v>
                </c:pt>
                <c:pt idx="8629">
                  <c:v>10.36839983448645</c:v>
                </c:pt>
                <c:pt idx="8630">
                  <c:v>10.5559434686493</c:v>
                </c:pt>
                <c:pt idx="8631">
                  <c:v>10.900734420377827</c:v>
                </c:pt>
                <c:pt idx="8632">
                  <c:v>11.261390713790234</c:v>
                </c:pt>
                <c:pt idx="8633">
                  <c:v>11.293705830650083</c:v>
                </c:pt>
                <c:pt idx="8634">
                  <c:v>10.569131508578694</c:v>
                </c:pt>
                <c:pt idx="8635">
                  <c:v>10.408010708954004</c:v>
                </c:pt>
                <c:pt idx="8636">
                  <c:v>11.641750526391723</c:v>
                </c:pt>
                <c:pt idx="8637">
                  <c:v>2.2785031439664554</c:v>
                </c:pt>
                <c:pt idx="8638">
                  <c:v>3.0953727536467506</c:v>
                </c:pt>
                <c:pt idx="8639">
                  <c:v>4.1024840525969664</c:v>
                </c:pt>
                <c:pt idx="8640">
                  <c:v>4.778374945504992</c:v>
                </c:pt>
                <c:pt idx="8641">
                  <c:v>5.4947522896694592</c:v>
                </c:pt>
                <c:pt idx="8642">
                  <c:v>6.1492025839233486</c:v>
                </c:pt>
                <c:pt idx="8643">
                  <c:v>6.6744317705444347</c:v>
                </c:pt>
                <c:pt idx="8644">
                  <c:v>7.173276647528998</c:v>
                </c:pt>
                <c:pt idx="8645">
                  <c:v>7.704175316111959</c:v>
                </c:pt>
                <c:pt idx="8646">
                  <c:v>17.043732388754936</c:v>
                </c:pt>
                <c:pt idx="8647">
                  <c:v>17.314835103269079</c:v>
                </c:pt>
                <c:pt idx="8648">
                  <c:v>16.497598135393876</c:v>
                </c:pt>
                <c:pt idx="8649">
                  <c:v>15.034755021809859</c:v>
                </c:pt>
                <c:pt idx="8650">
                  <c:v>13.804793268718276</c:v>
                </c:pt>
                <c:pt idx="8651">
                  <c:v>12.685689722937854</c:v>
                </c:pt>
                <c:pt idx="8652">
                  <c:v>10.676062680639543</c:v>
                </c:pt>
                <c:pt idx="8653">
                  <c:v>11.10463730216143</c:v>
                </c:pt>
                <c:pt idx="8654">
                  <c:v>10.907101405821656</c:v>
                </c:pt>
                <c:pt idx="8655">
                  <c:v>10.940200259921614</c:v>
                </c:pt>
                <c:pt idx="8656">
                  <c:v>11.392006112754144</c:v>
                </c:pt>
                <c:pt idx="8657">
                  <c:v>11.839578400933259</c:v>
                </c:pt>
                <c:pt idx="8658">
                  <c:v>10.961394680876248</c:v>
                </c:pt>
                <c:pt idx="8659">
                  <c:v>10.744592397745047</c:v>
                </c:pt>
                <c:pt idx="8660">
                  <c:v>11.837200830069721</c:v>
                </c:pt>
                <c:pt idx="8661">
                  <c:v>2.4164128692723863</c:v>
                </c:pt>
                <c:pt idx="8662">
                  <c:v>3.1263167179708691</c:v>
                </c:pt>
                <c:pt idx="8663">
                  <c:v>3.9723655413734611</c:v>
                </c:pt>
                <c:pt idx="8664">
                  <c:v>4.4006931502908468</c:v>
                </c:pt>
                <c:pt idx="8665">
                  <c:v>4.8747408720223957</c:v>
                </c:pt>
                <c:pt idx="8666">
                  <c:v>5.2350913516646553</c:v>
                </c:pt>
                <c:pt idx="8667">
                  <c:v>5.5874702777469185</c:v>
                </c:pt>
                <c:pt idx="8668">
                  <c:v>5.8999599481839793</c:v>
                </c:pt>
                <c:pt idx="8669">
                  <c:v>6.079384966236689</c:v>
                </c:pt>
                <c:pt idx="8670">
                  <c:v>15.000604425968538</c:v>
                </c:pt>
                <c:pt idx="8671">
                  <c:v>15.606069771085894</c:v>
                </c:pt>
                <c:pt idx="8672">
                  <c:v>14.931083915185727</c:v>
                </c:pt>
                <c:pt idx="8673">
                  <c:v>13.986464300462616</c:v>
                </c:pt>
                <c:pt idx="8674">
                  <c:v>13.389463699209287</c:v>
                </c:pt>
                <c:pt idx="8675">
                  <c:v>11.592237559486012</c:v>
                </c:pt>
                <c:pt idx="8676">
                  <c:v>10.463553836776672</c:v>
                </c:pt>
                <c:pt idx="8677">
                  <c:v>10.519613770787336</c:v>
                </c:pt>
                <c:pt idx="8678">
                  <c:v>10.214655301164788</c:v>
                </c:pt>
                <c:pt idx="8679">
                  <c:v>9.5934546209974023</c:v>
                </c:pt>
                <c:pt idx="8680">
                  <c:v>9.9720153326203675</c:v>
                </c:pt>
                <c:pt idx="8681">
                  <c:v>10.246361533743602</c:v>
                </c:pt>
                <c:pt idx="8682">
                  <c:v>9.4179256274383985</c:v>
                </c:pt>
                <c:pt idx="8683">
                  <c:v>9.0629324945643575</c:v>
                </c:pt>
                <c:pt idx="8684">
                  <c:v>10.088983016822548</c:v>
                </c:pt>
                <c:pt idx="8685">
                  <c:v>0.7669442784689473</c:v>
                </c:pt>
                <c:pt idx="8686">
                  <c:v>1.4955477327436701</c:v>
                </c:pt>
                <c:pt idx="8687">
                  <c:v>2.3674745555432097</c:v>
                </c:pt>
                <c:pt idx="8688">
                  <c:v>3.1693069300162637</c:v>
                </c:pt>
                <c:pt idx="8689">
                  <c:v>3.8895954462363753</c:v>
                </c:pt>
                <c:pt idx="8690">
                  <c:v>4.5952699048063668</c:v>
                </c:pt>
                <c:pt idx="8691">
                  <c:v>5.1382906781924333</c:v>
                </c:pt>
                <c:pt idx="8692">
                  <c:v>5.6308017273884206</c:v>
                </c:pt>
                <c:pt idx="8693">
                  <c:v>5.9242385081668667</c:v>
                </c:pt>
                <c:pt idx="8694">
                  <c:v>14.845036460151563</c:v>
                </c:pt>
                <c:pt idx="8695">
                  <c:v>15.418650895582784</c:v>
                </c:pt>
                <c:pt idx="8696">
                  <c:v>14.890084474449704</c:v>
                </c:pt>
                <c:pt idx="8697">
                  <c:v>13.755000370097081</c:v>
                </c:pt>
                <c:pt idx="8698">
                  <c:v>12.63964292372882</c:v>
                </c:pt>
                <c:pt idx="8699">
                  <c:v>11.360713396689031</c:v>
                </c:pt>
                <c:pt idx="8700">
                  <c:v>9.0501862386461251</c:v>
                </c:pt>
                <c:pt idx="8701">
                  <c:v>9.2884623973588827</c:v>
                </c:pt>
                <c:pt idx="8702">
                  <c:v>9.1566329272692464</c:v>
                </c:pt>
                <c:pt idx="8703">
                  <c:v>9.1230008074257771</c:v>
                </c:pt>
                <c:pt idx="8704">
                  <c:v>9.3693429832343984</c:v>
                </c:pt>
                <c:pt idx="8705">
                  <c:v>9.7981968208389425</c:v>
                </c:pt>
                <c:pt idx="8706">
                  <c:v>8.9838297792262143</c:v>
                </c:pt>
                <c:pt idx="8707">
                  <c:v>8.7728102865910316</c:v>
                </c:pt>
                <c:pt idx="8708">
                  <c:v>9.8517317636194903</c:v>
                </c:pt>
                <c:pt idx="8709">
                  <c:v>0.68541926521429786</c:v>
                </c:pt>
                <c:pt idx="8710">
                  <c:v>1.3803641212302078</c:v>
                </c:pt>
                <c:pt idx="8711">
                  <c:v>2.3302046353918358</c:v>
                </c:pt>
                <c:pt idx="8712">
                  <c:v>2.9866075338700169</c:v>
                </c:pt>
                <c:pt idx="8713">
                  <c:v>3.6486044150446419</c:v>
                </c:pt>
                <c:pt idx="8714">
                  <c:v>4.2045625183191859</c:v>
                </c:pt>
                <c:pt idx="8715">
                  <c:v>4.6681144108934935</c:v>
                </c:pt>
                <c:pt idx="8716">
                  <c:v>5.0671406714159462</c:v>
                </c:pt>
                <c:pt idx="8717">
                  <c:v>5.5888693399637006</c:v>
                </c:pt>
                <c:pt idx="8718">
                  <c:v>14.878219639655381</c:v>
                </c:pt>
                <c:pt idx="8719">
                  <c:v>15.150792264038198</c:v>
                </c:pt>
                <c:pt idx="8720">
                  <c:v>14.094874089258457</c:v>
                </c:pt>
                <c:pt idx="8721">
                  <c:v>12.567149077736962</c:v>
                </c:pt>
                <c:pt idx="8722">
                  <c:v>10.977824299060348</c:v>
                </c:pt>
                <c:pt idx="8723">
                  <c:v>9.5885469302016713</c:v>
                </c:pt>
                <c:pt idx="8724">
                  <c:v>7.4020400180726247</c:v>
                </c:pt>
                <c:pt idx="8725">
                  <c:v>7.5607946969593351</c:v>
                </c:pt>
                <c:pt idx="8726">
                  <c:v>7.2553203753259137</c:v>
                </c:pt>
                <c:pt idx="8727">
                  <c:v>7.2913566637204212</c:v>
                </c:pt>
                <c:pt idx="8728">
                  <c:v>7.8560161467872289</c:v>
                </c:pt>
                <c:pt idx="8729">
                  <c:v>8.4024692145818243</c:v>
                </c:pt>
                <c:pt idx="8730">
                  <c:v>7.863584441237669</c:v>
                </c:pt>
                <c:pt idx="8731">
                  <c:v>7.8855151291201739</c:v>
                </c:pt>
                <c:pt idx="8732">
                  <c:v>9.3897706035929538</c:v>
                </c:pt>
                <c:pt idx="8733">
                  <c:v>0.63336890277579216</c:v>
                </c:pt>
                <c:pt idx="8734">
                  <c:v>1.0930902512619238</c:v>
                </c:pt>
                <c:pt idx="8735">
                  <c:v>2.3190606814190673</c:v>
                </c:pt>
                <c:pt idx="8736">
                  <c:v>3.3512110195247127</c:v>
                </c:pt>
                <c:pt idx="8737">
                  <c:v>4.4689026216971124</c:v>
                </c:pt>
                <c:pt idx="8738">
                  <c:v>5.4643579313721897</c:v>
                </c:pt>
                <c:pt idx="8739">
                  <c:v>6.2202923582684839</c:v>
                </c:pt>
                <c:pt idx="8740">
                  <c:v>6.9174015265593916</c:v>
                </c:pt>
                <c:pt idx="8741">
                  <c:v>7.5914765011170147</c:v>
                </c:pt>
                <c:pt idx="8742">
                  <c:v>17.071193725826895</c:v>
                </c:pt>
                <c:pt idx="8743">
                  <c:v>17.367930528209268</c:v>
                </c:pt>
                <c:pt idx="8744">
                  <c:v>16.514593342071631</c:v>
                </c:pt>
                <c:pt idx="8745">
                  <c:v>15.134687185350421</c:v>
                </c:pt>
                <c:pt idx="8746">
                  <c:v>13.927853016078728</c:v>
                </c:pt>
                <c:pt idx="8747">
                  <c:v>12.815035947046688</c:v>
                </c:pt>
                <c:pt idx="8748">
                  <c:v>10.85565145934217</c:v>
                </c:pt>
                <c:pt idx="8749">
                  <c:v>11.198697936732884</c:v>
                </c:pt>
                <c:pt idx="8750">
                  <c:v>10.962526812040929</c:v>
                </c:pt>
                <c:pt idx="8751">
                  <c:v>10.983453705582741</c:v>
                </c:pt>
                <c:pt idx="8752">
                  <c:v>11.50667089045321</c:v>
                </c:pt>
                <c:pt idx="8753">
                  <c:v>12.028655636288201</c:v>
                </c:pt>
                <c:pt idx="8754">
                  <c:v>10.861609818430122</c:v>
                </c:pt>
                <c:pt idx="8755">
                  <c:v>10.371365536278462</c:v>
                </c:pt>
                <c:pt idx="8756">
                  <c:v>11.282830119722957</c:v>
                </c:pt>
                <c:pt idx="8757">
                  <c:v>1.6250404230420703</c:v>
                </c:pt>
                <c:pt idx="8758">
                  <c:v>2.1167494863603404</c:v>
                </c:pt>
                <c:pt idx="8759">
                  <c:v>2.7875401832366795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3-48AF-83F1-B10BE220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432639"/>
        <c:axId val="2067429759"/>
      </c:lineChart>
      <c:catAx>
        <c:axId val="12193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1487"/>
        <c:crosses val="autoZero"/>
        <c:auto val="1"/>
        <c:lblAlgn val="ctr"/>
        <c:lblOffset val="100"/>
        <c:noMultiLvlLbl val="0"/>
      </c:catAx>
      <c:valAx>
        <c:axId val="1219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0047"/>
        <c:crosses val="autoZero"/>
        <c:crossBetween val="between"/>
      </c:valAx>
      <c:valAx>
        <c:axId val="2067429759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7432639"/>
        <c:crosses val="max"/>
        <c:crossBetween val="between"/>
      </c:valAx>
      <c:catAx>
        <c:axId val="2067432639"/>
        <c:scaling>
          <c:orientation val="minMax"/>
        </c:scaling>
        <c:delete val="1"/>
        <c:axPos val="b"/>
        <c:majorTickMark val="out"/>
        <c:minorTickMark val="none"/>
        <c:tickLblPos val="nextTo"/>
        <c:crossAx val="20674297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hourly1!$B$2</c:f>
              <c:strCache>
                <c:ptCount val="1"/>
                <c:pt idx="0">
                  <c:v>주거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hourly1!$A$3:$A$26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hourly1!$B$3:$B$26</c:f>
              <c:numCache>
                <c:formatCode>_(* #,##0_);_(* \(#,##0\);_(* "-"_);_(@_)</c:formatCode>
                <c:ptCount val="24"/>
                <c:pt idx="0">
                  <c:v>1032.623999999998</c:v>
                </c:pt>
                <c:pt idx="1">
                  <c:v>1032.623999999998</c:v>
                </c:pt>
                <c:pt idx="2">
                  <c:v>1032.623999999998</c:v>
                </c:pt>
                <c:pt idx="3">
                  <c:v>1032.623999999998</c:v>
                </c:pt>
                <c:pt idx="4">
                  <c:v>1032.623999999998</c:v>
                </c:pt>
                <c:pt idx="5">
                  <c:v>1762.222</c:v>
                </c:pt>
                <c:pt idx="6">
                  <c:v>6139.8579999999993</c:v>
                </c:pt>
                <c:pt idx="7">
                  <c:v>1762.222</c:v>
                </c:pt>
                <c:pt idx="8">
                  <c:v>1032.623999999998</c:v>
                </c:pt>
                <c:pt idx="9">
                  <c:v>1153.2399999999991</c:v>
                </c:pt>
                <c:pt idx="10">
                  <c:v>1213.5469999999991</c:v>
                </c:pt>
                <c:pt idx="11">
                  <c:v>1213.5469999999991</c:v>
                </c:pt>
                <c:pt idx="12">
                  <c:v>6200.1660000000002</c:v>
                </c:pt>
                <c:pt idx="13">
                  <c:v>1762.222</c:v>
                </c:pt>
                <c:pt idx="14">
                  <c:v>1032.623999999998</c:v>
                </c:pt>
                <c:pt idx="15">
                  <c:v>1032.623999999998</c:v>
                </c:pt>
                <c:pt idx="16">
                  <c:v>1032.623999999998</c:v>
                </c:pt>
                <c:pt idx="17">
                  <c:v>1762.222</c:v>
                </c:pt>
                <c:pt idx="18">
                  <c:v>6139.8579999999993</c:v>
                </c:pt>
                <c:pt idx="19">
                  <c:v>7599.07</c:v>
                </c:pt>
                <c:pt idx="20">
                  <c:v>1762.222</c:v>
                </c:pt>
                <c:pt idx="21">
                  <c:v>1762.222</c:v>
                </c:pt>
                <c:pt idx="22">
                  <c:v>1762.222</c:v>
                </c:pt>
                <c:pt idx="23">
                  <c:v>1032.623999999998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2-4924-83B1-79AB9027E53F}"/>
            </c:ext>
          </c:extLst>
        </c:ser>
        <c:ser>
          <c:idx val="1"/>
          <c:order val="1"/>
          <c:tx>
            <c:strRef>
              <c:f>hourly1!$C$2</c:f>
              <c:strCache>
                <c:ptCount val="1"/>
                <c:pt idx="0">
                  <c:v>상업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hourly1!$A$3:$A$26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cat>
          <c:val>
            <c:numRef>
              <c:f>hourly1!$C$3:$C$26</c:f>
              <c:numCache>
                <c:formatCode>_(* #,##0_);_(* \(#,##0\);_(* "-"_);_(@_)</c:formatCode>
                <c:ptCount val="24"/>
                <c:pt idx="0">
                  <c:v>19197.06899999989</c:v>
                </c:pt>
                <c:pt idx="1">
                  <c:v>19478.836999999901</c:v>
                </c:pt>
                <c:pt idx="2">
                  <c:v>19822.987999999899</c:v>
                </c:pt>
                <c:pt idx="3">
                  <c:v>20101.538999999892</c:v>
                </c:pt>
                <c:pt idx="4">
                  <c:v>20371.989999999889</c:v>
                </c:pt>
                <c:pt idx="5">
                  <c:v>20633.7609999999</c:v>
                </c:pt>
                <c:pt idx="6">
                  <c:v>20986.695999999902</c:v>
                </c:pt>
                <c:pt idx="7">
                  <c:v>51500.969999999892</c:v>
                </c:pt>
                <c:pt idx="8">
                  <c:v>80940.807999999903</c:v>
                </c:pt>
                <c:pt idx="9">
                  <c:v>98806.635999999999</c:v>
                </c:pt>
                <c:pt idx="10">
                  <c:v>116281.8599999998</c:v>
                </c:pt>
                <c:pt idx="11">
                  <c:v>98594.885999999999</c:v>
                </c:pt>
                <c:pt idx="12">
                  <c:v>57303.958999999901</c:v>
                </c:pt>
                <c:pt idx="13">
                  <c:v>79254.837999999902</c:v>
                </c:pt>
                <c:pt idx="14">
                  <c:v>113742.9359999998</c:v>
                </c:pt>
                <c:pt idx="15">
                  <c:v>96411.795999999988</c:v>
                </c:pt>
                <c:pt idx="16">
                  <c:v>84644.649000000005</c:v>
                </c:pt>
                <c:pt idx="17">
                  <c:v>50322.270999999892</c:v>
                </c:pt>
                <c:pt idx="18">
                  <c:v>33096.456999999893</c:v>
                </c:pt>
                <c:pt idx="19">
                  <c:v>34368.177999999898</c:v>
                </c:pt>
                <c:pt idx="20">
                  <c:v>19476.102999999901</c:v>
                </c:pt>
                <c:pt idx="21">
                  <c:v>19061.20899999989</c:v>
                </c:pt>
                <c:pt idx="22">
                  <c:v>18655.1149999999</c:v>
                </c:pt>
                <c:pt idx="23">
                  <c:v>18722.2389999999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2-4924-83B1-79AB9027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196752"/>
        <c:axId val="502193872"/>
      </c:lineChart>
      <c:catAx>
        <c:axId val="50219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2193872"/>
        <c:crosses val="autoZero"/>
        <c:auto val="1"/>
        <c:lblAlgn val="ctr"/>
        <c:lblOffset val="100"/>
        <c:noMultiLvlLbl val="0"/>
      </c:catAx>
      <c:valAx>
        <c:axId val="5021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0219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'온산국가산업단지 2050'!$AC$20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2050'!$AC$21:$AC$25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F-4DC8-975B-C7BCFF7435CA}"/>
            </c:ext>
          </c:extLst>
        </c:ser>
        <c:ser>
          <c:idx val="1"/>
          <c:order val="1"/>
          <c:tx>
            <c:strRef>
              <c:f>'온산국가산업단지 2050'!$AD$20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2050'!$AD$21:$AD$25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F-4DC8-975B-C7BCFF7435CA}"/>
            </c:ext>
          </c:extLst>
        </c:ser>
        <c:ser>
          <c:idx val="2"/>
          <c:order val="2"/>
          <c:tx>
            <c:strRef>
              <c:f>'온산국가산업단지 2050'!$AE$20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2050'!$AE$21:$AE$25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F-4DC8-975B-C7BCFF7435CA}"/>
            </c:ext>
          </c:extLst>
        </c:ser>
        <c:ser>
          <c:idx val="3"/>
          <c:order val="3"/>
          <c:tx>
            <c:strRef>
              <c:f>'온산국가산업단지 2050'!$AF$20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2050'!$AF$21:$AF$25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F-4DC8-975B-C7BCFF7435CA}"/>
            </c:ext>
          </c:extLst>
        </c:ser>
        <c:ser>
          <c:idx val="4"/>
          <c:order val="4"/>
          <c:tx>
            <c:strRef>
              <c:f>'온산국가산업단지 2050'!$AG$20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2050'!$AG$21:$AG$25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6F-4DC8-975B-C7BCFF7435CA}"/>
            </c:ext>
          </c:extLst>
        </c:ser>
        <c:ser>
          <c:idx val="5"/>
          <c:order val="5"/>
          <c:tx>
            <c:strRef>
              <c:f>'온산국가산업단지 2050'!$AH$20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2050'!$AH$21:$AH$25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6F-4DC8-975B-C7BCFF7435CA}"/>
            </c:ext>
          </c:extLst>
        </c:ser>
        <c:ser>
          <c:idx val="6"/>
          <c:order val="6"/>
          <c:tx>
            <c:strRef>
              <c:f>'온산국가산업단지 2050'!$AI$20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2050'!$AI$21:$AI$25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6F-4DC8-975B-C7BCFF74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8762</xdr:row>
      <xdr:rowOff>152400</xdr:rowOff>
    </xdr:from>
    <xdr:to>
      <xdr:col>30</xdr:col>
      <xdr:colOff>66675</xdr:colOff>
      <xdr:row>8775</xdr:row>
      <xdr:rowOff>171450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3075C13-796E-6CAF-38D6-D96943AD2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10</xdr:row>
      <xdr:rowOff>28575</xdr:rowOff>
    </xdr:from>
    <xdr:to>
      <xdr:col>13</xdr:col>
      <xdr:colOff>9524</xdr:colOff>
      <xdr:row>30</xdr:row>
      <xdr:rowOff>47625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E5DA873-B609-8910-F669-7BEA51C59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19</xdr:col>
      <xdr:colOff>212909</xdr:colOff>
      <xdr:row>18</xdr:row>
      <xdr:rowOff>135590</xdr:rowOff>
    </xdr:from>
    <xdr:to>
      <xdr:col>28</xdr:col>
      <xdr:colOff>549086</xdr:colOff>
      <xdr:row>35</xdr:row>
      <xdr:rowOff>56030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299356</xdr:colOff>
      <xdr:row>0</xdr:row>
      <xdr:rowOff>149679</xdr:rowOff>
    </xdr:from>
    <xdr:to>
      <xdr:col>43</xdr:col>
      <xdr:colOff>134471</xdr:colOff>
      <xdr:row>18</xdr:row>
      <xdr:rowOff>22094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7AE82AF-D026-435D-A56E-2CF1700B7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ESI%20Moon\Desktop\&#50728;&#49328;&#44397;&#44032;&#49328;&#50629;&#45800;&#51648;%20&#50640;&#45320;&#51648;%20&#49548;&#48708;_v1.xlsx" TargetMode="External"/><Relationship Id="rId1" Type="http://schemas.openxmlformats.org/officeDocument/2006/relationships/externalLinkPath" Target="/Users/GESI%20Moon/Desktop/&#50728;&#49328;&#44397;&#44032;&#49328;&#50629;&#45800;&#51648;%20&#50640;&#45320;&#51648;%20&#49548;&#48708;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산업중심형"/>
      <sheetName val="온산국가산업단지"/>
      <sheetName val="온산국가산업단지 2050"/>
      <sheetName val="울산항"/>
      <sheetName val="울산항 2050"/>
    </sheetNames>
    <sheetDataSet>
      <sheetData sheetId="0">
        <row r="50">
          <cell r="Y50">
            <v>0.25641831372611984</v>
          </cell>
        </row>
        <row r="51">
          <cell r="Y51">
            <v>0.27772897318448825</v>
          </cell>
        </row>
        <row r="52">
          <cell r="Y52">
            <v>0.27420204489971611</v>
          </cell>
        </row>
        <row r="53">
          <cell r="Y53">
            <v>4.8762287480207382E-2</v>
          </cell>
        </row>
        <row r="54">
          <cell r="Y54">
            <v>0.14288838070946838</v>
          </cell>
        </row>
        <row r="70">
          <cell r="AC70">
            <v>1.1210132531400019E-2</v>
          </cell>
          <cell r="AD70">
            <v>0.16766234585462722</v>
          </cell>
          <cell r="AE70">
            <v>0.73014347614948916</v>
          </cell>
          <cell r="AF70">
            <v>4.402918379205268E-2</v>
          </cell>
          <cell r="AG70">
            <v>2.3477430836215517E-2</v>
          </cell>
          <cell r="AH70">
            <v>2.3477430836215517E-2</v>
          </cell>
        </row>
      </sheetData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  <person displayName=" " id="{C3BD1F46-BEA8-4C9D-B9BB-3CCD8A967078}" userId="S::hyodong.moon@gesi.kr::a6a0c444-c8aa-4fee-b609-663d93e8d169" providerId="AD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5" dT="2023-04-14T04:37:06.94" personId="{C3BD1F46-BEA8-4C9D-B9BB-3CCD8A967078}" id="{C1C85CF8-6C2A-4A3B-8ACD-7F415548C845}">
    <text>전력사용에 대한 배출량(scope2)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E31" dT="2023-03-17T04:41:42.05" personId="{C3BD1F46-BEA8-4C9D-B9BB-3CCD8A967078}" id="{629AD9FC-04B9-4790-AE27-A75E54790355}">
    <text>필요 면적의 10배 임의설정</text>
  </threadedComment>
  <threadedComment ref="B36" dT="2023-03-17T04:41:20.26" personId="{C3BD1F46-BEA8-4C9D-B9BB-3CCD8A967078}" id="{A519813E-B994-4E7D-9E6F-AC1C6AD05BC3}">
    <text>저장소 용량의 1/5 임의 설정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8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eiec.kdi.re.kr/policy/materialView.do?num=211080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11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4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5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7"/>
  <sheetViews>
    <sheetView zoomScale="85" zoomScaleNormal="85" workbookViewId="0">
      <selection activeCell="I7" sqref="I7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1972</v>
      </c>
      <c r="R1" t="s">
        <v>145</v>
      </c>
    </row>
    <row r="2" spans="1:25">
      <c r="B2" s="678" t="s">
        <v>2003</v>
      </c>
      <c r="C2" s="676"/>
      <c r="D2" s="676"/>
      <c r="E2" s="676"/>
      <c r="F2" s="676"/>
      <c r="H2" t="s">
        <v>1159</v>
      </c>
      <c r="I2" t="s">
        <v>109</v>
      </c>
      <c r="P2" t="s">
        <v>1970</v>
      </c>
      <c r="Q2" t="s">
        <v>167</v>
      </c>
    </row>
    <row r="3" spans="1:25">
      <c r="B3" s="676"/>
      <c r="C3" s="676"/>
      <c r="D3" s="676"/>
      <c r="E3" s="676"/>
      <c r="F3" s="676"/>
      <c r="H3" t="s">
        <v>94</v>
      </c>
      <c r="I3" s="21">
        <f>(유형화!D60+유형화!D63)/1000000*((1-Scenario!$E$7)^(Scenario!$H$4-Scenario!$I$4))</f>
        <v>1.5653777145443006E-3</v>
      </c>
      <c r="L3" s="24">
        <f>I3/$I$11</f>
        <v>2.1133018937853675E-3</v>
      </c>
      <c r="Q3" t="s">
        <v>169</v>
      </c>
      <c r="Y3" t="s">
        <v>1975</v>
      </c>
    </row>
    <row r="4" spans="1:25">
      <c r="B4" s="676" t="s">
        <v>167</v>
      </c>
      <c r="C4" s="676"/>
      <c r="D4" s="676"/>
      <c r="E4" s="677">
        <v>5</v>
      </c>
      <c r="F4" s="676" t="s">
        <v>352</v>
      </c>
      <c r="H4" t="s">
        <v>95</v>
      </c>
      <c r="I4" s="19">
        <f>(유형화!E60+유형화!E63)/1000000*((1-Scenario!$E$7)^((Scenario!$H$4-Scenario!$I$4)))+'1.수요도시형'!E25/1000000</f>
        <v>4.1097778462660217E-2</v>
      </c>
      <c r="L4" s="24">
        <f t="shared" ref="L4:L11" si="0">I4/$I$11</f>
        <v>5.548310305464834E-2</v>
      </c>
      <c r="Q4" t="s">
        <v>1971</v>
      </c>
      <c r="R4" t="s">
        <v>1973</v>
      </c>
      <c r="Y4" t="s">
        <v>1976</v>
      </c>
    </row>
    <row r="5" spans="1:25">
      <c r="B5" s="676" t="s">
        <v>2004</v>
      </c>
      <c r="C5" s="676" t="s">
        <v>392</v>
      </c>
      <c r="D5" s="676"/>
      <c r="E5" s="20">
        <v>0.5</v>
      </c>
      <c r="F5" s="676" t="s">
        <v>711</v>
      </c>
      <c r="H5" t="s">
        <v>172</v>
      </c>
      <c r="I5" s="19">
        <f>(유형화!F60+유형화!F63)/1000000*((1-Scenario!$E$7)^((Scenario!$H$4-Scenario!$I$4)))</f>
        <v>5.445650209714635E-2</v>
      </c>
      <c r="L5" s="24">
        <f t="shared" si="0"/>
        <v>7.3517738205649746E-2</v>
      </c>
      <c r="Q5" t="s">
        <v>399</v>
      </c>
      <c r="R5" t="s">
        <v>1974</v>
      </c>
      <c r="Y5" t="s">
        <v>1977</v>
      </c>
    </row>
    <row r="6" spans="1:25">
      <c r="B6" s="676"/>
      <c r="C6" s="676" t="s">
        <v>393</v>
      </c>
      <c r="D6" s="676"/>
      <c r="E6" s="20">
        <v>0.1</v>
      </c>
      <c r="F6" s="676" t="s">
        <v>711</v>
      </c>
      <c r="H6" t="s">
        <v>97</v>
      </c>
      <c r="I6" s="455">
        <f>(유형화!G60+유형화!G63)/1000000*((1-Scenario!$E$7)^((Scenario!$H$4-Scenario!$I$4)))+'1.수요도시형'!E26/1000000</f>
        <v>0.52801787329079974</v>
      </c>
      <c r="L6" s="24">
        <f t="shared" si="0"/>
        <v>0.71283828893834045</v>
      </c>
      <c r="Q6" t="s">
        <v>1982</v>
      </c>
      <c r="R6" t="s">
        <v>1983</v>
      </c>
      <c r="Y6" t="s">
        <v>1978</v>
      </c>
    </row>
    <row r="7" spans="1:25">
      <c r="B7" s="676"/>
      <c r="C7" s="676" t="s">
        <v>432</v>
      </c>
      <c r="D7" s="676"/>
      <c r="E7" s="20">
        <v>0.01</v>
      </c>
      <c r="F7" s="676" t="s">
        <v>711</v>
      </c>
      <c r="H7" t="s">
        <v>98</v>
      </c>
      <c r="I7" s="18">
        <f>(유형화!H60+유형화!H63)/1000000*((1-Scenario!$E$7)^((Scenario!$H$4-Scenario!$I$4)))</f>
        <v>4.5613064107323707E-2</v>
      </c>
      <c r="L7" s="24">
        <f t="shared" si="0"/>
        <v>6.1578859762560251E-2</v>
      </c>
      <c r="Y7" t="s">
        <v>1979</v>
      </c>
    </row>
    <row r="8" spans="1:25">
      <c r="B8" s="676"/>
      <c r="C8" s="676" t="s">
        <v>1531</v>
      </c>
      <c r="D8" s="676"/>
      <c r="E8" s="20">
        <v>0.01</v>
      </c>
      <c r="F8" s="676" t="s">
        <v>711</v>
      </c>
      <c r="H8" t="s">
        <v>2077</v>
      </c>
      <c r="I8" s="803">
        <f>(유형화!I60+유형화!I63)/1000000*(1-Scenario!$E$7)^(Scenario!$H$4-Scenario!$I$4)+'1.수요도시형'!E27/1000000</f>
        <v>6.9359965659355483E-2</v>
      </c>
      <c r="L8" s="24">
        <f t="shared" si="0"/>
        <v>9.3637813684778748E-2</v>
      </c>
      <c r="P8" t="s">
        <v>1981</v>
      </c>
      <c r="Q8" t="s">
        <v>1986</v>
      </c>
      <c r="Y8" t="s">
        <v>1980</v>
      </c>
    </row>
    <row r="9" spans="1:25">
      <c r="B9" s="676"/>
      <c r="C9" s="676" t="s">
        <v>110</v>
      </c>
      <c r="D9" s="676"/>
      <c r="E9" s="680">
        <f>1-SUM(E5:E8)</f>
        <v>0.38</v>
      </c>
      <c r="F9" s="676" t="s">
        <v>711</v>
      </c>
      <c r="H9" s="6" t="s">
        <v>2199</v>
      </c>
      <c r="I9" s="745">
        <f>I11*Supply!$E$44*1000000/8760</f>
        <v>0.84557765580341171</v>
      </c>
      <c r="K9" t="s">
        <v>178</v>
      </c>
      <c r="L9" s="24"/>
      <c r="Q9" t="s">
        <v>1987</v>
      </c>
    </row>
    <row r="10" spans="1:25">
      <c r="B10" s="676"/>
      <c r="C10" s="676"/>
      <c r="D10" s="676"/>
      <c r="E10" s="676"/>
      <c r="F10" s="676"/>
      <c r="H10" t="s">
        <v>2078</v>
      </c>
      <c r="I10" s="19">
        <f>(유형화!J60+유형화!J63)/1000000*((1-Scenario!$E$7)^((Scenario!$H$4-Scenario!$I$4)))</f>
        <v>6.1546515195886882E-4</v>
      </c>
      <c r="L10" s="24">
        <f t="shared" si="0"/>
        <v>8.3089446023716673E-4</v>
      </c>
    </row>
    <row r="11" spans="1:25">
      <c r="B11" s="676" t="s">
        <v>399</v>
      </c>
      <c r="C11" s="676"/>
      <c r="D11" s="676"/>
      <c r="E11" s="681">
        <f>$E$4*($E$5*Scenario!$H$24*(1-Scenario!E24)^(Scenario!$H$4-(Scenario!$E$4-1))+Demand!$E$6*Scenario!$H$25*(1-Scenario!E25)^(Scenario!$H$4-(Scenario!$E$4-1)))</f>
        <v>76644.103237911448</v>
      </c>
      <c r="F11" s="676" t="s">
        <v>245</v>
      </c>
      <c r="H11" t="s">
        <v>99</v>
      </c>
      <c r="I11" s="19">
        <f>I3+I4+I5+I6+I7+I8+I10</f>
        <v>0.7407260264837886</v>
      </c>
      <c r="L11" s="24">
        <f t="shared" si="0"/>
        <v>1</v>
      </c>
      <c r="Q11" t="s">
        <v>1985</v>
      </c>
    </row>
    <row r="12" spans="1:25">
      <c r="B12" s="676"/>
      <c r="C12" s="676"/>
      <c r="D12" s="676"/>
      <c r="E12" s="676"/>
      <c r="F12" s="676"/>
      <c r="Q12" t="s">
        <v>1984</v>
      </c>
    </row>
    <row r="13" spans="1:25">
      <c r="B13" s="676" t="s">
        <v>896</v>
      </c>
      <c r="C13" s="676" t="s">
        <v>2005</v>
      </c>
      <c r="D13" s="676"/>
      <c r="E13" s="681">
        <f>E11*'환경연계형(자원회수)'!$Q$44</f>
        <v>29536.561012539205</v>
      </c>
      <c r="F13" s="676" t="s">
        <v>630</v>
      </c>
      <c r="Q13" t="s">
        <v>1988</v>
      </c>
    </row>
    <row r="14" spans="1:25">
      <c r="B14" s="676"/>
      <c r="C14" s="676" t="s">
        <v>584</v>
      </c>
      <c r="D14" s="676"/>
      <c r="E14" s="681">
        <f>E11*'환경연계형(물재생센터)'!$AF$48*365</f>
        <v>393356.94327402744</v>
      </c>
      <c r="F14" s="676" t="s">
        <v>590</v>
      </c>
      <c r="Q14" t="s">
        <v>1989</v>
      </c>
    </row>
    <row r="15" spans="1:25">
      <c r="Q15" t="s">
        <v>1990</v>
      </c>
      <c r="R15" t="s">
        <v>1991</v>
      </c>
    </row>
    <row r="16" spans="1:25">
      <c r="B16" s="678" t="s">
        <v>128</v>
      </c>
      <c r="C16" s="676"/>
      <c r="D16" s="676"/>
      <c r="E16" s="676"/>
      <c r="F16" s="676"/>
    </row>
    <row r="17" spans="2:18">
      <c r="B17" s="676"/>
      <c r="C17" s="676"/>
      <c r="D17" s="676"/>
      <c r="E17" s="676"/>
      <c r="F17" s="676"/>
      <c r="I17" s="750"/>
      <c r="P17" t="s">
        <v>1992</v>
      </c>
      <c r="Q17" t="s">
        <v>1993</v>
      </c>
    </row>
    <row r="18" spans="2:18">
      <c r="B18" s="676" t="s">
        <v>167</v>
      </c>
      <c r="C18" s="676"/>
      <c r="D18" s="676"/>
      <c r="E18" s="677">
        <v>0</v>
      </c>
      <c r="F18" s="676" t="s">
        <v>352</v>
      </c>
      <c r="Q18" t="s">
        <v>1595</v>
      </c>
      <c r="R18" t="s">
        <v>1994</v>
      </c>
    </row>
    <row r="19" spans="2:18">
      <c r="B19" s="676" t="s">
        <v>2007</v>
      </c>
      <c r="C19" s="676" t="s">
        <v>102</v>
      </c>
      <c r="D19" s="676"/>
      <c r="E19" s="20">
        <v>0.3</v>
      </c>
      <c r="F19" s="676" t="s">
        <v>711</v>
      </c>
      <c r="I19" s="21"/>
    </row>
    <row r="20" spans="2:18">
      <c r="B20" s="676"/>
      <c r="C20" s="676" t="s">
        <v>103</v>
      </c>
      <c r="D20" s="676"/>
      <c r="E20" s="20">
        <v>0.2</v>
      </c>
      <c r="F20" s="676" t="s">
        <v>711</v>
      </c>
      <c r="P20" t="s">
        <v>1995</v>
      </c>
      <c r="Q20" t="s">
        <v>1996</v>
      </c>
    </row>
    <row r="21" spans="2:18">
      <c r="B21" s="676"/>
      <c r="C21" s="676" t="s">
        <v>104</v>
      </c>
      <c r="D21" s="676"/>
      <c r="E21" s="20">
        <v>0.27</v>
      </c>
      <c r="F21" s="676" t="s">
        <v>711</v>
      </c>
    </row>
    <row r="22" spans="2:18">
      <c r="B22" s="676"/>
      <c r="C22" s="676" t="s">
        <v>106</v>
      </c>
      <c r="D22" s="676"/>
      <c r="E22" s="20">
        <v>7.0000000000000007E-2</v>
      </c>
      <c r="F22" s="676" t="s">
        <v>711</v>
      </c>
    </row>
    <row r="23" spans="2:18">
      <c r="B23" s="676"/>
      <c r="C23" s="676" t="s">
        <v>362</v>
      </c>
      <c r="D23" s="676"/>
      <c r="E23" s="680">
        <f>1-SUM(E19:E22)</f>
        <v>0.15999999999999992</v>
      </c>
      <c r="F23" s="676" t="s">
        <v>711</v>
      </c>
    </row>
    <row r="24" spans="2:18">
      <c r="B24" s="676"/>
      <c r="C24" s="676"/>
      <c r="D24" s="676"/>
      <c r="E24" s="676"/>
      <c r="F24" s="676"/>
    </row>
    <row r="25" spans="2:18">
      <c r="B25" s="676" t="s">
        <v>896</v>
      </c>
      <c r="C25" s="676" t="s">
        <v>2005</v>
      </c>
      <c r="D25" s="676"/>
      <c r="E25" s="21">
        <f>$E$18/산업중심형!$Q$38*산업중심형!$P$85</f>
        <v>0</v>
      </c>
      <c r="F25" s="676" t="s">
        <v>630</v>
      </c>
    </row>
    <row r="26" spans="2:18">
      <c r="B26" s="676"/>
      <c r="C26" s="676" t="s">
        <v>808</v>
      </c>
      <c r="D26" s="676"/>
      <c r="E26" s="21">
        <f>$E$18/산업중심형!$Q$38*산업중심형!$Q$111</f>
        <v>0</v>
      </c>
      <c r="F26" s="676" t="s">
        <v>812</v>
      </c>
      <c r="P26" t="s">
        <v>1997</v>
      </c>
    </row>
    <row r="27" spans="2:18">
      <c r="P27" s="6" t="s">
        <v>2001</v>
      </c>
    </row>
    <row r="28" spans="2:18">
      <c r="B28" s="678" t="s">
        <v>129</v>
      </c>
      <c r="C28" s="676"/>
      <c r="D28" s="676"/>
      <c r="E28" s="676"/>
      <c r="F28" s="676"/>
      <c r="P28" t="s">
        <v>1998</v>
      </c>
    </row>
    <row r="29" spans="2:18">
      <c r="B29" s="676"/>
      <c r="C29" s="676"/>
      <c r="D29" s="676"/>
      <c r="E29" s="676"/>
      <c r="F29" s="676"/>
      <c r="P29" t="s">
        <v>1999</v>
      </c>
    </row>
    <row r="30" spans="2:18">
      <c r="B30" s="676" t="s">
        <v>167</v>
      </c>
      <c r="C30" s="676"/>
      <c r="D30" s="676"/>
      <c r="E30" s="677">
        <v>0</v>
      </c>
      <c r="F30" s="676" t="s">
        <v>352</v>
      </c>
      <c r="P30" t="s">
        <v>2002</v>
      </c>
    </row>
    <row r="31" spans="2:18">
      <c r="B31" s="676" t="s">
        <v>2008</v>
      </c>
      <c r="C31" s="676" t="s">
        <v>1551</v>
      </c>
      <c r="D31" s="676"/>
      <c r="E31" s="20">
        <v>0.5</v>
      </c>
      <c r="F31" s="676" t="s">
        <v>711</v>
      </c>
      <c r="P31" t="s">
        <v>2000</v>
      </c>
    </row>
    <row r="32" spans="2:18">
      <c r="B32" s="676"/>
      <c r="C32" s="676" t="s">
        <v>1552</v>
      </c>
      <c r="D32" s="676"/>
      <c r="E32" s="20">
        <v>0.5</v>
      </c>
      <c r="F32" s="676" t="s">
        <v>711</v>
      </c>
    </row>
    <row r="33" spans="2:6">
      <c r="B33" s="676"/>
      <c r="C33" s="676"/>
      <c r="D33" s="676"/>
      <c r="E33" s="676"/>
      <c r="F33" s="676"/>
    </row>
    <row r="34" spans="2:6">
      <c r="B34" s="676" t="s">
        <v>2009</v>
      </c>
      <c r="C34" s="676" t="s">
        <v>2010</v>
      </c>
      <c r="D34" s="676"/>
      <c r="E34" s="455">
        <f>$E$30*'4.농어촌연계형'!$C$7/'4.농어촌연계형'!$A$7*'4.농어촌연계형'!$P$5</f>
        <v>0</v>
      </c>
      <c r="F34" s="676" t="s">
        <v>352</v>
      </c>
    </row>
    <row r="35" spans="2:6">
      <c r="B35" s="676"/>
      <c r="C35" s="676" t="s">
        <v>2011</v>
      </c>
      <c r="D35" s="676"/>
      <c r="E35" s="455">
        <f>$E$30*'4.농어촌연계형'!$C$7/'4.농어촌연계형'!$A$7*'4.농어촌연계형'!$P$6</f>
        <v>0</v>
      </c>
      <c r="F35" s="676" t="s">
        <v>352</v>
      </c>
    </row>
    <row r="36" spans="2:6">
      <c r="B36" s="676" t="s">
        <v>2012</v>
      </c>
      <c r="C36" s="676"/>
      <c r="D36" s="676"/>
      <c r="E36" s="455">
        <f>$E$30*'4.농어촌연계형'!$B$7/'4.농어촌연계형'!$A$7</f>
        <v>0</v>
      </c>
      <c r="F36" s="676" t="s">
        <v>352</v>
      </c>
    </row>
    <row r="37" spans="2:6">
      <c r="B37" s="676" t="s">
        <v>2013</v>
      </c>
      <c r="C37" s="676" t="s">
        <v>2014</v>
      </c>
      <c r="D37" s="676"/>
      <c r="E37" s="21">
        <f>'4.농어촌연계형'!$B$18/'4.농어촌연계형'!$G$18*Demand!$E$30</f>
        <v>0</v>
      </c>
      <c r="F37" s="676" t="s">
        <v>2020</v>
      </c>
    </row>
    <row r="38" spans="2:6">
      <c r="B38" s="676"/>
      <c r="C38" s="676" t="s">
        <v>2015</v>
      </c>
      <c r="D38" s="676"/>
      <c r="E38" s="21">
        <f>'4.농어촌연계형'!$B$19/'4.농어촌연계형'!$G$18*Demand!$E$30</f>
        <v>0</v>
      </c>
      <c r="F38" s="676" t="s">
        <v>2020</v>
      </c>
    </row>
    <row r="39" spans="2:6">
      <c r="B39" s="676"/>
      <c r="C39" s="676" t="s">
        <v>2016</v>
      </c>
      <c r="D39" s="676"/>
      <c r="E39" s="21">
        <f>'4.농어촌연계형'!$B$20/'4.농어촌연계형'!$G$18*Demand!$E$30</f>
        <v>0</v>
      </c>
      <c r="F39" s="676" t="s">
        <v>2020</v>
      </c>
    </row>
    <row r="40" spans="2:6">
      <c r="B40" s="676"/>
      <c r="C40" s="676"/>
      <c r="D40" s="676"/>
      <c r="E40" s="676"/>
      <c r="F40" s="676"/>
    </row>
    <row r="41" spans="2:6">
      <c r="B41" s="676" t="s">
        <v>2017</v>
      </c>
      <c r="C41" s="676"/>
      <c r="D41" s="676"/>
      <c r="E41" s="681">
        <f>'4.농어촌연계형'!$H$7*Demand!$E$30/'4.농어촌연계형'!$A$7</f>
        <v>0</v>
      </c>
      <c r="F41" s="676" t="s">
        <v>352</v>
      </c>
    </row>
    <row r="42" spans="2:6">
      <c r="B42" s="676" t="s">
        <v>2018</v>
      </c>
      <c r="C42" s="676"/>
      <c r="D42" s="676"/>
      <c r="E42" s="21">
        <f>'4.농어촌연계형'!$B$25*Demand!$E$30/'4.농어촌연계형'!$A$7</f>
        <v>0</v>
      </c>
      <c r="F42" s="676" t="s">
        <v>413</v>
      </c>
    </row>
    <row r="43" spans="2:6">
      <c r="B43" s="676" t="s">
        <v>2019</v>
      </c>
      <c r="C43" s="676"/>
      <c r="D43" s="676"/>
      <c r="E43" s="21">
        <f>'4.농어촌연계형'!$C$25*Demand!$E$30/'4.농어촌연계형'!$A$7</f>
        <v>0</v>
      </c>
      <c r="F43" s="676" t="s">
        <v>524</v>
      </c>
    </row>
    <row r="45" spans="2:6">
      <c r="B45" s="678" t="s">
        <v>130</v>
      </c>
      <c r="C45" s="676"/>
      <c r="D45" s="676"/>
      <c r="E45" s="676"/>
      <c r="F45" s="676"/>
    </row>
    <row r="46" spans="2:6">
      <c r="B46" s="676"/>
      <c r="C46" s="676"/>
      <c r="D46" s="676"/>
      <c r="E46" s="676"/>
      <c r="F46" s="676"/>
    </row>
    <row r="47" spans="2:6">
      <c r="B47" s="676" t="s">
        <v>167</v>
      </c>
      <c r="C47" s="676" t="s">
        <v>2021</v>
      </c>
      <c r="D47" s="676"/>
      <c r="E47" s="677">
        <v>0</v>
      </c>
      <c r="F47" s="676" t="s">
        <v>352</v>
      </c>
    </row>
    <row r="48" spans="2:6">
      <c r="B48" s="676"/>
      <c r="C48" s="676" t="s">
        <v>2022</v>
      </c>
      <c r="D48" s="676"/>
      <c r="E48" s="677">
        <v>0</v>
      </c>
      <c r="F48" s="676" t="s">
        <v>352</v>
      </c>
    </row>
    <row r="49" spans="2:9">
      <c r="B49" s="676"/>
      <c r="C49" s="676"/>
      <c r="D49" s="676"/>
      <c r="E49" s="676"/>
      <c r="F49" s="676"/>
    </row>
    <row r="50" spans="2:9">
      <c r="B50" s="676" t="s">
        <v>2023</v>
      </c>
      <c r="C50" s="676"/>
      <c r="D50" s="676"/>
      <c r="E50" s="21">
        <f>항만인프라형!$O$54*Demand!$E$47/항만인프라형!$T$18</f>
        <v>0</v>
      </c>
      <c r="F50" s="676" t="s">
        <v>700</v>
      </c>
    </row>
    <row r="51" spans="2:9">
      <c r="B51" s="676" t="s">
        <v>2024</v>
      </c>
      <c r="C51" s="676" t="s">
        <v>1453</v>
      </c>
      <c r="D51" s="676"/>
      <c r="E51" s="20">
        <v>0.3</v>
      </c>
      <c r="F51" s="676" t="s">
        <v>711</v>
      </c>
    </row>
    <row r="52" spans="2:9">
      <c r="B52" s="676"/>
      <c r="C52" s="676" t="s">
        <v>1454</v>
      </c>
      <c r="D52" s="676"/>
      <c r="E52" s="20">
        <f>1-E51</f>
        <v>0.7</v>
      </c>
      <c r="F52" s="676" t="s">
        <v>711</v>
      </c>
    </row>
    <row r="53" spans="2:9">
      <c r="B53" s="678"/>
      <c r="C53" s="676"/>
      <c r="D53" s="676"/>
      <c r="E53" s="676"/>
      <c r="F53" s="676"/>
    </row>
    <row r="54" spans="2:9">
      <c r="B54" s="676" t="s">
        <v>2100</v>
      </c>
      <c r="C54" s="676"/>
      <c r="D54" s="676"/>
      <c r="E54" s="676"/>
      <c r="F54" s="676"/>
    </row>
    <row r="55" spans="2:9">
      <c r="B55" s="676"/>
      <c r="C55" s="676" t="s">
        <v>2416</v>
      </c>
      <c r="D55" s="676"/>
      <c r="E55" s="20"/>
      <c r="F55" s="676" t="s">
        <v>711</v>
      </c>
    </row>
    <row r="56" spans="2:9">
      <c r="I56" s="24"/>
    </row>
    <row r="57" spans="2:9">
      <c r="I57" s="750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R49"/>
  <sheetViews>
    <sheetView topLeftCell="A11" zoomScale="85" zoomScaleNormal="85" workbookViewId="0">
      <selection activeCell="L13" sqref="L13"/>
    </sheetView>
  </sheetViews>
  <sheetFormatPr defaultRowHeight="16.5"/>
  <cols>
    <col min="1" max="1" width="5.625" customWidth="1"/>
    <col min="2" max="6" width="15.625" customWidth="1"/>
    <col min="7" max="7" width="5.625" customWidth="1"/>
    <col min="15" max="15" width="13" bestFit="1" customWidth="1"/>
    <col min="17" max="17" width="13" bestFit="1" customWidth="1"/>
  </cols>
  <sheetData>
    <row r="2" spans="2:15">
      <c r="B2" s="678" t="s">
        <v>2025</v>
      </c>
      <c r="C2" s="676"/>
      <c r="D2" s="676"/>
      <c r="E2" s="676"/>
      <c r="F2" s="676"/>
      <c r="O2" t="s">
        <v>2041</v>
      </c>
    </row>
    <row r="3" spans="2:15">
      <c r="B3" s="676"/>
      <c r="C3" s="676"/>
      <c r="D3" s="676"/>
      <c r="E3" s="676"/>
      <c r="F3" s="676"/>
      <c r="O3" t="s">
        <v>2042</v>
      </c>
    </row>
    <row r="4" spans="2:15">
      <c r="B4" s="676" t="s">
        <v>1174</v>
      </c>
      <c r="C4" s="676" t="s">
        <v>2091</v>
      </c>
      <c r="D4" s="676"/>
      <c r="E4" s="21">
        <v>0</v>
      </c>
      <c r="F4" s="676" t="s">
        <v>453</v>
      </c>
      <c r="O4" t="s">
        <v>2043</v>
      </c>
    </row>
    <row r="5" spans="2:15">
      <c r="B5" s="676"/>
      <c r="C5" s="676" t="s">
        <v>2092</v>
      </c>
      <c r="D5" s="676"/>
      <c r="E5" s="21">
        <v>0</v>
      </c>
      <c r="F5" s="676" t="s">
        <v>453</v>
      </c>
    </row>
    <row r="6" spans="2:15">
      <c r="B6" s="676" t="s">
        <v>82</v>
      </c>
      <c r="C6" s="676"/>
      <c r="D6" s="676"/>
      <c r="E6" s="21">
        <v>0</v>
      </c>
      <c r="F6" s="676" t="s">
        <v>453</v>
      </c>
    </row>
    <row r="7" spans="2:15">
      <c r="B7" s="676" t="s">
        <v>2026</v>
      </c>
      <c r="C7" s="676"/>
      <c r="D7" s="676"/>
      <c r="E7" s="21">
        <v>0</v>
      </c>
      <c r="F7" s="676" t="s">
        <v>453</v>
      </c>
    </row>
    <row r="8" spans="2:15">
      <c r="B8" s="676" t="s">
        <v>963</v>
      </c>
      <c r="C8" s="676"/>
      <c r="D8" s="676"/>
      <c r="E8" s="21">
        <v>0</v>
      </c>
      <c r="F8" s="676" t="s">
        <v>453</v>
      </c>
    </row>
    <row r="9" spans="2:15">
      <c r="B9" s="676" t="s">
        <v>2027</v>
      </c>
      <c r="C9" s="676"/>
      <c r="D9" s="676"/>
      <c r="E9" s="21">
        <v>0</v>
      </c>
      <c r="F9" s="676" t="s">
        <v>453</v>
      </c>
    </row>
    <row r="10" spans="2:15">
      <c r="B10" s="676" t="s">
        <v>896</v>
      </c>
      <c r="C10" s="676"/>
      <c r="D10" s="676"/>
      <c r="E10" s="21">
        <v>0</v>
      </c>
      <c r="F10" s="676" t="s">
        <v>453</v>
      </c>
    </row>
    <row r="11" spans="2:15">
      <c r="B11" s="676" t="s">
        <v>2029</v>
      </c>
      <c r="C11" s="676"/>
      <c r="D11" s="676"/>
      <c r="E11" s="21">
        <v>0</v>
      </c>
      <c r="F11" s="676" t="s">
        <v>453</v>
      </c>
    </row>
    <row r="12" spans="2:15">
      <c r="B12" s="676" t="s">
        <v>2030</v>
      </c>
      <c r="C12" s="676"/>
      <c r="D12" s="676"/>
      <c r="E12" s="21">
        <v>0</v>
      </c>
      <c r="F12" s="676" t="s">
        <v>453</v>
      </c>
    </row>
    <row r="13" spans="2:15">
      <c r="B13" s="676"/>
      <c r="C13" s="676"/>
      <c r="D13" s="676"/>
      <c r="E13" s="676"/>
      <c r="F13" s="676"/>
    </row>
    <row r="14" spans="2:15">
      <c r="B14" s="678" t="s">
        <v>2028</v>
      </c>
      <c r="C14" s="676"/>
      <c r="D14" s="676"/>
      <c r="E14" s="676"/>
      <c r="F14" s="676"/>
    </row>
    <row r="15" spans="2:15">
      <c r="B15" s="678"/>
      <c r="C15" s="676"/>
      <c r="D15" s="676"/>
      <c r="E15" s="676"/>
      <c r="F15" s="676"/>
    </row>
    <row r="16" spans="2:15">
      <c r="B16" s="676" t="s">
        <v>2031</v>
      </c>
      <c r="C16" s="676"/>
      <c r="D16" s="676"/>
      <c r="E16" s="21">
        <v>0</v>
      </c>
      <c r="F16" s="676" t="s">
        <v>453</v>
      </c>
    </row>
    <row r="17" spans="2:6">
      <c r="B17" s="676" t="s">
        <v>912</v>
      </c>
      <c r="C17" s="676"/>
      <c r="D17" s="676"/>
      <c r="E17" s="21">
        <v>0</v>
      </c>
      <c r="F17" s="676" t="s">
        <v>453</v>
      </c>
    </row>
    <row r="18" spans="2:6">
      <c r="B18" s="676" t="s">
        <v>1545</v>
      </c>
      <c r="C18" s="676"/>
      <c r="D18" s="676"/>
      <c r="E18" s="21">
        <v>0</v>
      </c>
      <c r="F18" s="676" t="s">
        <v>453</v>
      </c>
    </row>
    <row r="19" spans="2:6">
      <c r="B19" s="676" t="s">
        <v>2033</v>
      </c>
      <c r="C19" s="676"/>
      <c r="D19" s="676"/>
      <c r="E19" s="21">
        <v>0</v>
      </c>
      <c r="F19" s="676" t="s">
        <v>453</v>
      </c>
    </row>
    <row r="20" spans="2:6">
      <c r="B20" s="676" t="s">
        <v>2034</v>
      </c>
      <c r="C20" s="676"/>
      <c r="D20" s="676"/>
      <c r="E20" s="21">
        <v>0</v>
      </c>
      <c r="F20" s="676" t="s">
        <v>453</v>
      </c>
    </row>
    <row r="21" spans="2:6">
      <c r="B21" s="676"/>
      <c r="C21" s="676"/>
      <c r="D21" s="676"/>
      <c r="E21" s="676"/>
      <c r="F21" s="676"/>
    </row>
    <row r="22" spans="2:6">
      <c r="B22" s="678" t="s">
        <v>2035</v>
      </c>
      <c r="C22" s="676"/>
      <c r="D22" s="676"/>
      <c r="E22" s="676"/>
      <c r="F22" s="676"/>
    </row>
    <row r="23" spans="2:6">
      <c r="B23" s="678"/>
      <c r="C23" s="676"/>
      <c r="D23" s="676"/>
      <c r="E23" s="676"/>
      <c r="F23" s="676"/>
    </row>
    <row r="24" spans="2:6">
      <c r="B24" s="676" t="s">
        <v>2032</v>
      </c>
      <c r="C24" s="676"/>
      <c r="D24" s="676"/>
      <c r="E24" s="21">
        <v>0</v>
      </c>
      <c r="F24" s="676" t="s">
        <v>178</v>
      </c>
    </row>
    <row r="25" spans="2:6">
      <c r="B25" s="676" t="s">
        <v>2037</v>
      </c>
      <c r="C25" s="676"/>
      <c r="D25" s="676"/>
      <c r="E25" s="21">
        <v>0</v>
      </c>
      <c r="F25" s="676" t="s">
        <v>178</v>
      </c>
    </row>
    <row r="26" spans="2:6">
      <c r="B26" s="676" t="s">
        <v>2036</v>
      </c>
      <c r="C26" s="676"/>
      <c r="D26" s="676"/>
      <c r="E26" s="21">
        <v>0</v>
      </c>
      <c r="F26" s="676" t="s">
        <v>178</v>
      </c>
    </row>
    <row r="28" spans="2:6">
      <c r="B28" s="678" t="s">
        <v>1575</v>
      </c>
      <c r="C28" s="676"/>
      <c r="D28" s="676"/>
      <c r="E28" s="676"/>
      <c r="F28" s="676"/>
    </row>
    <row r="29" spans="2:6">
      <c r="B29" s="676"/>
      <c r="C29" s="676"/>
      <c r="D29" s="676"/>
      <c r="E29" s="676"/>
      <c r="F29" s="676"/>
    </row>
    <row r="30" spans="2:6">
      <c r="B30" s="676" t="s">
        <v>2038</v>
      </c>
      <c r="C30" s="676"/>
      <c r="D30" s="676"/>
      <c r="E30" s="21">
        <v>0</v>
      </c>
      <c r="F30" s="676" t="s">
        <v>453</v>
      </c>
    </row>
    <row r="31" spans="2:6">
      <c r="B31" s="676" t="s">
        <v>2039</v>
      </c>
      <c r="C31" s="676"/>
      <c r="D31" s="676"/>
      <c r="E31" s="20">
        <v>0.05</v>
      </c>
      <c r="F31" s="676" t="s">
        <v>711</v>
      </c>
    </row>
    <row r="32" spans="2:6">
      <c r="B32" s="676"/>
      <c r="C32" s="676"/>
      <c r="D32" s="676"/>
      <c r="E32" s="676"/>
      <c r="F32" s="676"/>
    </row>
    <row r="33" spans="2:18">
      <c r="B33" s="678" t="s">
        <v>2044</v>
      </c>
      <c r="C33" s="676"/>
      <c r="D33" s="676"/>
      <c r="E33" s="677"/>
      <c r="F33" s="676" t="s">
        <v>711</v>
      </c>
      <c r="H33" t="s">
        <v>2093</v>
      </c>
    </row>
    <row r="34" spans="2:18">
      <c r="B34" s="676" t="s">
        <v>82</v>
      </c>
      <c r="C34" s="676"/>
      <c r="D34" s="676"/>
      <c r="E34" s="677"/>
      <c r="F34" s="676" t="s">
        <v>711</v>
      </c>
      <c r="H34" t="s">
        <v>2094</v>
      </c>
    </row>
    <row r="35" spans="2:18">
      <c r="B35" s="676" t="s">
        <v>1174</v>
      </c>
      <c r="C35" s="676"/>
      <c r="D35" s="676"/>
      <c r="E35" s="677"/>
      <c r="F35" s="676" t="s">
        <v>711</v>
      </c>
      <c r="H35" t="s">
        <v>2095</v>
      </c>
    </row>
    <row r="36" spans="2:18">
      <c r="B36" s="676"/>
      <c r="C36" s="676"/>
      <c r="D36" s="676"/>
      <c r="E36" s="676"/>
      <c r="F36" s="676"/>
    </row>
    <row r="37" spans="2:18">
      <c r="B37" s="676" t="s">
        <v>2040</v>
      </c>
      <c r="C37" s="676"/>
      <c r="D37" s="676"/>
      <c r="E37" s="677">
        <v>0</v>
      </c>
      <c r="F37" s="676" t="s">
        <v>2096</v>
      </c>
      <c r="H37" t="s">
        <v>2076</v>
      </c>
      <c r="K37">
        <v>2018</v>
      </c>
      <c r="L37">
        <v>0.45669999999999999</v>
      </c>
    </row>
    <row r="38" spans="2:18">
      <c r="B38" s="676" t="s">
        <v>2097</v>
      </c>
      <c r="C38" s="676"/>
      <c r="D38" s="676"/>
      <c r="E38" s="677">
        <v>100</v>
      </c>
      <c r="F38" s="676" t="s">
        <v>1574</v>
      </c>
    </row>
    <row r="40" spans="2:18">
      <c r="B40" s="676" t="s">
        <v>2193</v>
      </c>
      <c r="C40" s="676"/>
      <c r="D40" s="676"/>
      <c r="E40" s="676"/>
      <c r="F40" s="676"/>
    </row>
    <row r="41" spans="2:18">
      <c r="B41" s="676"/>
      <c r="C41" s="676"/>
      <c r="D41" s="676"/>
      <c r="E41" s="676"/>
      <c r="F41" s="676"/>
      <c r="N41">
        <v>2020</v>
      </c>
    </row>
    <row r="42" spans="2:18">
      <c r="B42" s="676" t="s">
        <v>1454</v>
      </c>
      <c r="C42" s="676"/>
      <c r="D42" s="676"/>
      <c r="E42" s="742">
        <f>N43</f>
        <v>240.24024024024027</v>
      </c>
      <c r="F42" s="676" t="s">
        <v>1574</v>
      </c>
      <c r="M42" t="s">
        <v>2201</v>
      </c>
      <c r="N42">
        <v>8000</v>
      </c>
    </row>
    <row r="43" spans="2:18">
      <c r="B43" s="676" t="s">
        <v>1453</v>
      </c>
      <c r="C43" s="676"/>
      <c r="D43" s="676"/>
      <c r="E43" s="742">
        <v>0</v>
      </c>
      <c r="F43" s="676" t="s">
        <v>1574</v>
      </c>
      <c r="M43" t="s">
        <v>2646</v>
      </c>
      <c r="N43">
        <f>N42/33.3</f>
        <v>240.24024024024027</v>
      </c>
    </row>
    <row r="44" spans="2:18">
      <c r="B44" s="676" t="s">
        <v>2198</v>
      </c>
      <c r="C44" s="744"/>
      <c r="D44" s="744"/>
      <c r="E44" s="743">
        <v>0.01</v>
      </c>
      <c r="F44" s="676" t="s">
        <v>711</v>
      </c>
    </row>
    <row r="45" spans="2:18">
      <c r="B45" s="676" t="s">
        <v>2195</v>
      </c>
      <c r="C45" s="744"/>
      <c r="D45" s="744"/>
      <c r="E45" s="743">
        <v>0.05</v>
      </c>
      <c r="F45" s="676" t="s">
        <v>711</v>
      </c>
    </row>
    <row r="46" spans="2:18">
      <c r="O46">
        <v>3650000</v>
      </c>
      <c r="Q46">
        <v>3000000</v>
      </c>
      <c r="R46">
        <f>2800000*3</f>
        <v>8400000</v>
      </c>
    </row>
    <row r="47" spans="2:18">
      <c r="O47" s="21">
        <f>O46*12</f>
        <v>43800000</v>
      </c>
      <c r="Q47">
        <f>Q46*12</f>
        <v>36000000</v>
      </c>
    </row>
    <row r="48" spans="2:18">
      <c r="Q48" s="21">
        <f>Q47+R46</f>
        <v>44400000</v>
      </c>
    </row>
    <row r="49" spans="17:17">
      <c r="Q49" s="13">
        <f>Q48/12</f>
        <v>3700000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Z70"/>
  <sheetViews>
    <sheetView tabSelected="1" zoomScale="85" zoomScaleNormal="85" workbookViewId="0">
      <selection activeCell="E12" sqref="E12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9" width="15.625" customWidth="1"/>
    <col min="10" max="11" width="9" customWidth="1"/>
    <col min="12" max="12" width="15.625" customWidth="1"/>
    <col min="13" max="15" width="9" customWidth="1"/>
    <col min="19" max="19" width="11.75" bestFit="1" customWidth="1"/>
    <col min="21" max="21" width="11.75" bestFit="1" customWidth="1"/>
  </cols>
  <sheetData>
    <row r="2" spans="2:26">
      <c r="B2" s="678" t="s">
        <v>2049</v>
      </c>
      <c r="C2" s="676"/>
      <c r="D2" s="676"/>
      <c r="E2" s="676"/>
      <c r="F2" s="676"/>
      <c r="H2" s="679" t="s">
        <v>2071</v>
      </c>
      <c r="I2" s="679" t="s">
        <v>2069</v>
      </c>
      <c r="L2" s="749">
        <f>E4</f>
        <v>2030</v>
      </c>
    </row>
    <row r="3" spans="2:26">
      <c r="B3" s="676"/>
      <c r="C3" s="676"/>
      <c r="D3" s="676"/>
      <c r="E3" s="676"/>
      <c r="F3" s="676"/>
      <c r="H3" s="676"/>
      <c r="I3" s="676"/>
    </row>
    <row r="4" spans="2:26">
      <c r="B4" s="676" t="s">
        <v>2069</v>
      </c>
      <c r="C4" s="676"/>
      <c r="D4" s="676"/>
      <c r="E4" s="677">
        <v>2030</v>
      </c>
      <c r="F4" s="676" t="s">
        <v>2050</v>
      </c>
      <c r="H4" s="676">
        <v>2020</v>
      </c>
      <c r="I4" s="676">
        <f>E4</f>
        <v>2030</v>
      </c>
      <c r="L4">
        <f>E4</f>
        <v>2030</v>
      </c>
      <c r="P4" t="s">
        <v>2070</v>
      </c>
      <c r="U4" t="s">
        <v>2643</v>
      </c>
    </row>
    <row r="5" spans="2:26" ht="18">
      <c r="B5" s="676" t="s">
        <v>1594</v>
      </c>
      <c r="C5" s="676"/>
      <c r="D5" s="676"/>
      <c r="E5" s="20">
        <v>0.8</v>
      </c>
      <c r="F5" s="676" t="s">
        <v>711</v>
      </c>
      <c r="H5" s="791">
        <f>Demand!$I$6*Supply!L37*1000000</f>
        <v>241145.76273190824</v>
      </c>
      <c r="I5" s="791">
        <f>H5*(1-E5)</f>
        <v>48229.152546381636</v>
      </c>
      <c r="J5" t="s">
        <v>2636</v>
      </c>
      <c r="L5" s="21"/>
      <c r="N5" s="6" t="s">
        <v>2629</v>
      </c>
    </row>
    <row r="6" spans="2:26">
      <c r="B6" s="676"/>
      <c r="C6" s="676"/>
      <c r="D6" s="676"/>
      <c r="E6" s="676"/>
      <c r="F6" s="676"/>
      <c r="H6" s="676"/>
      <c r="I6" s="676"/>
      <c r="N6" t="s">
        <v>2630</v>
      </c>
    </row>
    <row r="7" spans="2:26">
      <c r="B7" s="676" t="s">
        <v>2073</v>
      </c>
      <c r="C7" s="676"/>
      <c r="D7" s="676"/>
      <c r="E7" s="20">
        <v>0</v>
      </c>
      <c r="F7" s="676" t="s">
        <v>2192</v>
      </c>
      <c r="H7" s="676"/>
      <c r="I7" s="788">
        <f>(1+Scenario!E7)^($I$4-$H$4)-1</f>
        <v>0</v>
      </c>
      <c r="J7" t="s">
        <v>109</v>
      </c>
      <c r="L7" s="20">
        <f>(1+E7)^($E$4-$H$4)</f>
        <v>1</v>
      </c>
      <c r="N7" t="s">
        <v>2631</v>
      </c>
      <c r="P7" t="s">
        <v>2051</v>
      </c>
      <c r="Z7" t="s">
        <v>2633</v>
      </c>
    </row>
    <row r="8" spans="2:26">
      <c r="B8" s="676" t="s">
        <v>2074</v>
      </c>
      <c r="C8" s="676"/>
      <c r="D8" s="676"/>
      <c r="E8" s="20">
        <v>0</v>
      </c>
      <c r="F8" s="676" t="s">
        <v>2192</v>
      </c>
      <c r="H8" s="676"/>
      <c r="I8" s="788">
        <f>(1+Scenario!E8)^($I$4-$H$4)-1</f>
        <v>0</v>
      </c>
      <c r="J8" t="s">
        <v>2006</v>
      </c>
      <c r="L8" s="20">
        <f>(1+E8)^($E$4-$H$4)</f>
        <v>1</v>
      </c>
      <c r="N8" t="s">
        <v>2632</v>
      </c>
      <c r="P8" t="s">
        <v>2051</v>
      </c>
      <c r="Z8" t="s">
        <v>2635</v>
      </c>
    </row>
    <row r="9" spans="2:26">
      <c r="Z9" t="s">
        <v>2634</v>
      </c>
    </row>
    <row r="10" spans="2:26">
      <c r="B10" s="676"/>
      <c r="C10" s="676"/>
      <c r="D10" s="676"/>
      <c r="E10" s="676"/>
      <c r="F10" s="676"/>
      <c r="H10" s="676"/>
      <c r="I10" s="676"/>
      <c r="N10" t="s">
        <v>2640</v>
      </c>
    </row>
    <row r="11" spans="2:26">
      <c r="B11" s="676" t="s">
        <v>2650</v>
      </c>
      <c r="C11" s="676"/>
      <c r="D11" s="676"/>
      <c r="E11" s="20">
        <v>0.1</v>
      </c>
      <c r="F11" s="676" t="s">
        <v>711</v>
      </c>
      <c r="H11" s="676"/>
      <c r="I11" s="676"/>
      <c r="J11" t="s">
        <v>711</v>
      </c>
      <c r="N11" t="s">
        <v>2641</v>
      </c>
      <c r="O11" t="s">
        <v>2642</v>
      </c>
    </row>
    <row r="12" spans="2:26">
      <c r="B12" s="676"/>
      <c r="C12" s="676"/>
      <c r="D12" s="676"/>
      <c r="E12" s="788"/>
      <c r="F12" s="676"/>
      <c r="H12" s="676"/>
      <c r="I12" s="676"/>
      <c r="N12" s="20">
        <v>0.5</v>
      </c>
      <c r="O12" s="20">
        <v>0.5</v>
      </c>
    </row>
    <row r="13" spans="2:26">
      <c r="B13" s="678" t="s">
        <v>2054</v>
      </c>
      <c r="C13" s="676"/>
      <c r="D13" s="676"/>
      <c r="E13" s="676"/>
      <c r="F13" s="676"/>
      <c r="H13" s="676"/>
      <c r="I13" s="676"/>
    </row>
    <row r="14" spans="2:26">
      <c r="B14" s="678"/>
      <c r="C14" s="676"/>
      <c r="D14" s="676"/>
      <c r="E14" s="676"/>
      <c r="F14" s="676"/>
      <c r="H14" s="676"/>
      <c r="I14" s="676"/>
    </row>
    <row r="15" spans="2:26">
      <c r="B15" s="720" t="s">
        <v>2160</v>
      </c>
      <c r="C15" s="676"/>
      <c r="D15" s="676"/>
      <c r="E15" s="20">
        <v>0</v>
      </c>
      <c r="F15" s="676" t="s">
        <v>2192</v>
      </c>
      <c r="H15" s="676">
        <v>0</v>
      </c>
      <c r="I15" s="788">
        <f>(1+Scenario!E15)^($I$4-$H$4)-1</f>
        <v>0</v>
      </c>
      <c r="J15" t="s">
        <v>711</v>
      </c>
    </row>
    <row r="16" spans="2:26">
      <c r="B16" s="720" t="s">
        <v>2137</v>
      </c>
      <c r="C16" s="676"/>
      <c r="D16" s="676"/>
      <c r="E16" s="20">
        <v>1</v>
      </c>
      <c r="F16" s="676" t="s">
        <v>711</v>
      </c>
      <c r="H16" s="676">
        <v>10</v>
      </c>
      <c r="I16" s="676"/>
      <c r="J16" t="s">
        <v>711</v>
      </c>
      <c r="L16">
        <v>0</v>
      </c>
      <c r="P16" t="s">
        <v>2136</v>
      </c>
    </row>
    <row r="17" spans="2:25">
      <c r="B17" s="678"/>
      <c r="C17" s="676"/>
      <c r="D17" s="676"/>
      <c r="E17" s="676"/>
      <c r="F17" s="676"/>
      <c r="H17" s="676"/>
      <c r="I17" s="676"/>
      <c r="L17">
        <v>10</v>
      </c>
    </row>
    <row r="18" spans="2:25">
      <c r="B18" s="676" t="s">
        <v>1597</v>
      </c>
      <c r="C18" s="676"/>
      <c r="D18" s="676"/>
      <c r="E18" s="677"/>
      <c r="F18" s="676"/>
      <c r="H18" s="676"/>
      <c r="I18" s="676"/>
    </row>
    <row r="19" spans="2:25">
      <c r="B19" s="676" t="s">
        <v>2056</v>
      </c>
      <c r="C19" s="676"/>
      <c r="D19" s="676"/>
      <c r="E19" s="677"/>
      <c r="F19" s="676"/>
      <c r="H19" s="676"/>
      <c r="I19" s="676"/>
      <c r="P19" t="s">
        <v>2055</v>
      </c>
    </row>
    <row r="20" spans="2:25">
      <c r="B20" s="676" t="s">
        <v>2035</v>
      </c>
      <c r="C20" s="676"/>
      <c r="D20" s="676"/>
      <c r="E20" s="677"/>
      <c r="F20" s="676"/>
      <c r="H20" s="676"/>
      <c r="I20" s="676"/>
    </row>
    <row r="22" spans="2:25">
      <c r="B22" s="678" t="s">
        <v>2003</v>
      </c>
      <c r="C22" s="676"/>
      <c r="D22" s="676"/>
      <c r="E22" s="676"/>
      <c r="F22" s="676"/>
      <c r="H22" s="676"/>
      <c r="I22" s="676"/>
    </row>
    <row r="23" spans="2:25">
      <c r="B23" s="678"/>
      <c r="C23" s="676"/>
      <c r="D23" s="676"/>
      <c r="E23" s="676"/>
      <c r="F23" s="676"/>
      <c r="H23" s="676"/>
      <c r="I23" s="676"/>
    </row>
    <row r="24" spans="2:25">
      <c r="B24" s="676" t="s">
        <v>2072</v>
      </c>
      <c r="C24" s="676" t="s">
        <v>162</v>
      </c>
      <c r="D24" s="676"/>
      <c r="E24" s="20">
        <v>0</v>
      </c>
      <c r="F24" s="676" t="s">
        <v>2192</v>
      </c>
      <c r="H24" s="699">
        <f>주거중심형!F36</f>
        <v>25979.330348419018</v>
      </c>
      <c r="I24" s="699">
        <f>H24*(1+Scenario!$E$24)^($I$4-$H$4)-1</f>
        <v>25978.330348419018</v>
      </c>
      <c r="J24" t="s">
        <v>2255</v>
      </c>
    </row>
    <row r="25" spans="2:25">
      <c r="B25" s="676"/>
      <c r="C25" s="676" t="s">
        <v>163</v>
      </c>
      <c r="D25" s="676"/>
      <c r="E25" s="20">
        <v>0</v>
      </c>
      <c r="F25" s="676" t="s">
        <v>2192</v>
      </c>
      <c r="H25" s="699">
        <f>상업중심형!X30/2</f>
        <v>23391.554733727811</v>
      </c>
      <c r="I25" s="699">
        <f>H25*(1+Scenario!$E$25)^($I$4-$H$4)-1</f>
        <v>23390.554733727811</v>
      </c>
      <c r="J25" t="s">
        <v>2255</v>
      </c>
      <c r="L25" s="750">
        <f>H24*(1+E24)^($E$4-$H$4)</f>
        <v>25979.330348419018</v>
      </c>
      <c r="Y25" t="s">
        <v>107</v>
      </c>
    </row>
    <row r="26" spans="2:25">
      <c r="B26" s="676"/>
      <c r="C26" s="676"/>
      <c r="D26" s="676"/>
      <c r="E26" s="676"/>
      <c r="F26" s="676"/>
      <c r="H26" s="676"/>
      <c r="I26" s="676"/>
      <c r="L26" s="750">
        <f>H25*(1+E25)^($E$4-$H$4)</f>
        <v>23391.554733727811</v>
      </c>
    </row>
    <row r="27" spans="2:25">
      <c r="B27" s="676" t="s">
        <v>392</v>
      </c>
      <c r="C27" s="676" t="s">
        <v>2057</v>
      </c>
      <c r="D27" s="676"/>
      <c r="E27" s="24">
        <v>0.4</v>
      </c>
      <c r="F27" s="676" t="s">
        <v>711</v>
      </c>
      <c r="H27" s="787">
        <f>주거중심형!B65</f>
        <v>0.29830363703988128</v>
      </c>
      <c r="I27" s="789">
        <f>E27</f>
        <v>0.4</v>
      </c>
      <c r="J27" t="s">
        <v>711</v>
      </c>
      <c r="N27" s="6" t="s">
        <v>2648</v>
      </c>
    </row>
    <row r="28" spans="2:25">
      <c r="B28" s="676"/>
      <c r="C28" s="676" t="s">
        <v>2052</v>
      </c>
      <c r="D28" s="676"/>
      <c r="E28" s="24">
        <v>0.2</v>
      </c>
      <c r="F28" s="676" t="s">
        <v>711</v>
      </c>
      <c r="H28" s="787">
        <f>주거중심형!B66</f>
        <v>7.2162343970397627E-2</v>
      </c>
      <c r="I28" s="789">
        <f t="shared" ref="I28:I33" si="0">E28</f>
        <v>0.2</v>
      </c>
      <c r="J28" t="s">
        <v>711</v>
      </c>
      <c r="L28" s="24">
        <f>E27</f>
        <v>0.4</v>
      </c>
      <c r="N28" s="6" t="s">
        <v>2649</v>
      </c>
    </row>
    <row r="29" spans="2:25">
      <c r="B29" s="676"/>
      <c r="C29" s="676" t="s">
        <v>123</v>
      </c>
      <c r="D29" s="676"/>
      <c r="E29" s="24">
        <v>0.1</v>
      </c>
      <c r="F29" s="676" t="s">
        <v>711</v>
      </c>
      <c r="H29" s="787">
        <f>주거중심형!B67</f>
        <v>7.8346885723823961E-3</v>
      </c>
      <c r="I29" s="789">
        <f t="shared" si="0"/>
        <v>0.1</v>
      </c>
      <c r="J29" t="s">
        <v>711</v>
      </c>
      <c r="L29" s="24">
        <f>E28</f>
        <v>0.2</v>
      </c>
    </row>
    <row r="30" spans="2:25">
      <c r="B30" s="676" t="s">
        <v>393</v>
      </c>
      <c r="C30" s="676" t="s">
        <v>2053</v>
      </c>
      <c r="D30" s="676"/>
      <c r="E30" s="20">
        <v>0.8</v>
      </c>
      <c r="F30" s="676" t="s">
        <v>711</v>
      </c>
      <c r="H30" s="787">
        <f>상업중심형!B65</f>
        <v>0.60876560261578627</v>
      </c>
      <c r="I30" s="789">
        <f t="shared" si="0"/>
        <v>0.8</v>
      </c>
      <c r="J30" t="s">
        <v>711</v>
      </c>
      <c r="L30" s="24">
        <f>E29</f>
        <v>0.1</v>
      </c>
    </row>
    <row r="31" spans="2:25">
      <c r="B31" s="676"/>
      <c r="C31" s="676" t="s">
        <v>123</v>
      </c>
      <c r="D31" s="676"/>
      <c r="E31" s="20">
        <v>0.1</v>
      </c>
      <c r="F31" s="676" t="s">
        <v>711</v>
      </c>
      <c r="H31" s="788">
        <f>상업중심형!B67</f>
        <v>0</v>
      </c>
      <c r="I31" s="789">
        <f t="shared" si="0"/>
        <v>0.1</v>
      </c>
      <c r="J31" t="s">
        <v>711</v>
      </c>
      <c r="L31" s="24">
        <f>H30*(1+E30)^($E$4-$H$4)</f>
        <v>217.35776328356755</v>
      </c>
    </row>
    <row r="32" spans="2:25">
      <c r="B32" s="676" t="s">
        <v>1531</v>
      </c>
      <c r="C32" s="676" t="s">
        <v>2058</v>
      </c>
      <c r="D32" s="676"/>
      <c r="E32" s="20">
        <v>0.1</v>
      </c>
      <c r="F32" s="676" t="s">
        <v>711</v>
      </c>
      <c r="H32" s="788">
        <v>0</v>
      </c>
      <c r="I32" s="789">
        <f t="shared" si="0"/>
        <v>0.1</v>
      </c>
      <c r="J32" t="s">
        <v>711</v>
      </c>
      <c r="L32" s="24">
        <f>H31*(1+E31)^($E$4-$H$4)</f>
        <v>0</v>
      </c>
    </row>
    <row r="33" spans="2:16">
      <c r="B33" s="676"/>
      <c r="C33" s="676" t="s">
        <v>807</v>
      </c>
      <c r="D33" s="676"/>
      <c r="E33" s="20">
        <v>0.9</v>
      </c>
      <c r="F33" s="676" t="s">
        <v>711</v>
      </c>
      <c r="H33" s="788">
        <v>0.8</v>
      </c>
      <c r="I33" s="789">
        <f t="shared" si="0"/>
        <v>0.9</v>
      </c>
      <c r="J33" t="s">
        <v>711</v>
      </c>
      <c r="L33" s="24">
        <f>E32</f>
        <v>0.1</v>
      </c>
      <c r="P33" t="s">
        <v>2256</v>
      </c>
    </row>
    <row r="34" spans="2:16">
      <c r="E34" s="20"/>
      <c r="H34" s="20"/>
      <c r="I34" s="20"/>
      <c r="L34" s="2">
        <f>E33</f>
        <v>0.9</v>
      </c>
      <c r="P34" t="s">
        <v>2256</v>
      </c>
    </row>
    <row r="35" spans="2:16">
      <c r="B35" s="676" t="s">
        <v>2284</v>
      </c>
      <c r="C35" s="676" t="s">
        <v>2286</v>
      </c>
      <c r="D35" s="676"/>
      <c r="E35" s="743">
        <v>0.1</v>
      </c>
      <c r="F35" s="676" t="s">
        <v>711</v>
      </c>
      <c r="H35" s="787">
        <f>'1.수요도시형'!M43/'1.수요도시형'!O43</f>
        <v>0</v>
      </c>
      <c r="I35" s="789">
        <f>E35</f>
        <v>0.1</v>
      </c>
      <c r="J35" t="s">
        <v>711</v>
      </c>
      <c r="L35" s="2"/>
    </row>
    <row r="36" spans="2:16">
      <c r="B36" s="676"/>
      <c r="C36" s="676" t="s">
        <v>2285</v>
      </c>
      <c r="D36" s="676"/>
      <c r="E36" s="743">
        <v>0.1</v>
      </c>
      <c r="F36" s="676" t="s">
        <v>711</v>
      </c>
      <c r="H36" s="787">
        <f>'1.수요도시형'!N43/'1.수요도시형'!O43</f>
        <v>2.1959880416245257E-3</v>
      </c>
      <c r="I36" s="789">
        <f>E36</f>
        <v>0.1</v>
      </c>
      <c r="J36" t="s">
        <v>711</v>
      </c>
      <c r="L36" s="24">
        <f>H35*(1+E35)^($E$4-$H$4)</f>
        <v>0</v>
      </c>
    </row>
    <row r="37" spans="2:16">
      <c r="B37" s="676"/>
      <c r="C37" s="676" t="s">
        <v>2287</v>
      </c>
      <c r="D37" s="676"/>
      <c r="E37" s="743">
        <v>0.1</v>
      </c>
      <c r="F37" s="676" t="s">
        <v>711</v>
      </c>
      <c r="H37" s="787">
        <f>'1.수요도시형'!N38/'1.수요도시형'!O38</f>
        <v>1.44135764615575E-4</v>
      </c>
      <c r="I37" s="789">
        <f>E37</f>
        <v>0.1</v>
      </c>
      <c r="J37" t="s">
        <v>711</v>
      </c>
      <c r="L37" s="24"/>
    </row>
    <row r="38" spans="2:16">
      <c r="B38" s="676"/>
      <c r="C38" s="676" t="s">
        <v>2288</v>
      </c>
      <c r="D38" s="676"/>
      <c r="E38" s="743">
        <v>0.3</v>
      </c>
      <c r="F38" s="676" t="s">
        <v>711</v>
      </c>
      <c r="H38" s="787">
        <f>'1.수요도시형'!M38/'1.수요도시형'!O38</f>
        <v>9.5823248842484131E-4</v>
      </c>
      <c r="I38" s="789">
        <f>E38</f>
        <v>0.3</v>
      </c>
      <c r="J38" t="s">
        <v>711</v>
      </c>
      <c r="L38" s="24"/>
    </row>
    <row r="39" spans="2:16">
      <c r="E39" s="20"/>
      <c r="H39" s="764"/>
      <c r="I39" s="764"/>
      <c r="L39" s="24"/>
    </row>
    <row r="40" spans="2:16">
      <c r="B40" s="678" t="s">
        <v>128</v>
      </c>
      <c r="C40" s="676"/>
      <c r="D40" s="676"/>
      <c r="E40" s="676"/>
      <c r="F40" s="676"/>
      <c r="H40" s="676"/>
      <c r="I40" s="676"/>
      <c r="L40" s="24"/>
    </row>
    <row r="41" spans="2:16">
      <c r="B41" s="676"/>
      <c r="C41" s="676"/>
      <c r="D41" s="676"/>
      <c r="E41" s="676"/>
      <c r="F41" s="676"/>
      <c r="H41" s="676"/>
      <c r="I41" s="676"/>
    </row>
    <row r="42" spans="2:16">
      <c r="B42" s="676" t="s">
        <v>2405</v>
      </c>
      <c r="C42" s="676" t="s">
        <v>2393</v>
      </c>
      <c r="D42" s="676"/>
      <c r="E42" s="20">
        <v>0.1</v>
      </c>
      <c r="F42" s="676" t="s">
        <v>711</v>
      </c>
      <c r="H42" s="788">
        <v>0.2</v>
      </c>
      <c r="I42" s="790">
        <f>E42</f>
        <v>0.1</v>
      </c>
      <c r="J42" t="s">
        <v>711</v>
      </c>
    </row>
    <row r="43" spans="2:16">
      <c r="B43" s="676"/>
      <c r="C43" s="676" t="s">
        <v>2394</v>
      </c>
      <c r="D43" s="676"/>
      <c r="E43" s="20">
        <v>0.1</v>
      </c>
      <c r="F43" s="676" t="s">
        <v>711</v>
      </c>
      <c r="H43" s="788">
        <v>0</v>
      </c>
      <c r="I43" s="790">
        <f>E43</f>
        <v>0.1</v>
      </c>
      <c r="J43" t="s">
        <v>711</v>
      </c>
      <c r="L43">
        <v>20</v>
      </c>
      <c r="N43" t="s">
        <v>2398</v>
      </c>
    </row>
    <row r="44" spans="2:16">
      <c r="B44" s="676" t="s">
        <v>2406</v>
      </c>
      <c r="C44" s="676" t="s">
        <v>2323</v>
      </c>
      <c r="D44" s="676"/>
      <c r="E44" s="20">
        <v>0.1</v>
      </c>
      <c r="F44" s="676" t="s">
        <v>711</v>
      </c>
      <c r="H44" s="788">
        <v>0</v>
      </c>
      <c r="I44" s="790">
        <f>E44</f>
        <v>0.1</v>
      </c>
      <c r="J44" t="s">
        <v>711</v>
      </c>
      <c r="L44">
        <v>0</v>
      </c>
      <c r="N44" t="s">
        <v>2399</v>
      </c>
    </row>
    <row r="45" spans="2:16">
      <c r="B45" s="676"/>
      <c r="C45" s="676" t="s">
        <v>123</v>
      </c>
      <c r="D45" s="676"/>
      <c r="E45" s="20">
        <v>0.1</v>
      </c>
      <c r="F45" s="676" t="s">
        <v>711</v>
      </c>
      <c r="H45" s="788">
        <v>0</v>
      </c>
      <c r="I45" s="790">
        <f>E45</f>
        <v>0.1</v>
      </c>
      <c r="J45" t="s">
        <v>711</v>
      </c>
    </row>
    <row r="46" spans="2:16">
      <c r="B46" s="676"/>
      <c r="C46" s="676"/>
      <c r="D46" s="676"/>
      <c r="E46" s="676"/>
      <c r="F46" s="676"/>
      <c r="H46" s="676"/>
      <c r="I46" s="676"/>
    </row>
    <row r="47" spans="2:16">
      <c r="B47" s="676" t="s">
        <v>2407</v>
      </c>
      <c r="C47" s="676" t="s">
        <v>2059</v>
      </c>
      <c r="D47" s="676"/>
      <c r="E47" s="20">
        <v>0</v>
      </c>
      <c r="F47" s="676" t="s">
        <v>2192</v>
      </c>
      <c r="H47" s="788">
        <v>0</v>
      </c>
      <c r="I47" s="798">
        <f>(1+Scenario!$E$47)^($I$4-$H$4)-1</f>
        <v>0</v>
      </c>
      <c r="J47" t="s">
        <v>711</v>
      </c>
    </row>
    <row r="48" spans="2:16">
      <c r="B48" s="676"/>
      <c r="C48" s="676" t="s">
        <v>2057</v>
      </c>
      <c r="D48" s="676"/>
      <c r="E48" s="20">
        <v>0</v>
      </c>
      <c r="F48" s="676" t="s">
        <v>711</v>
      </c>
      <c r="H48" s="788">
        <v>0</v>
      </c>
      <c r="I48" s="798">
        <f>(1+Scenario!$E$48)^($I$4-$H$4)-1</f>
        <v>0</v>
      </c>
      <c r="J48" t="s">
        <v>711</v>
      </c>
    </row>
    <row r="50" spans="2:22">
      <c r="B50" s="678" t="s">
        <v>129</v>
      </c>
      <c r="C50" s="676"/>
      <c r="D50" s="676"/>
      <c r="E50" s="676"/>
      <c r="F50" s="676"/>
      <c r="H50" s="676"/>
      <c r="I50" s="676"/>
    </row>
    <row r="51" spans="2:22">
      <c r="B51" s="676"/>
      <c r="C51" s="676"/>
      <c r="D51" s="676"/>
      <c r="E51" s="676"/>
      <c r="F51" s="676"/>
      <c r="H51" s="676"/>
      <c r="I51" s="676"/>
    </row>
    <row r="52" spans="2:22">
      <c r="B52" s="676" t="s">
        <v>1551</v>
      </c>
      <c r="C52" s="676" t="s">
        <v>2060</v>
      </c>
      <c r="D52" s="676"/>
      <c r="E52" s="20"/>
      <c r="F52" s="676" t="s">
        <v>711</v>
      </c>
      <c r="H52" s="676"/>
      <c r="I52" s="676"/>
      <c r="J52" t="s">
        <v>711</v>
      </c>
    </row>
    <row r="53" spans="2:22">
      <c r="B53" s="676"/>
      <c r="C53" s="676" t="s">
        <v>2061</v>
      </c>
      <c r="D53" s="676"/>
      <c r="E53" s="20"/>
      <c r="F53" s="676" t="s">
        <v>711</v>
      </c>
      <c r="H53" s="676"/>
      <c r="I53" s="676"/>
    </row>
    <row r="54" spans="2:22">
      <c r="B54" s="676"/>
      <c r="C54" s="676" t="s">
        <v>2062</v>
      </c>
      <c r="D54" s="676"/>
      <c r="E54" s="20"/>
      <c r="F54" s="676" t="s">
        <v>711</v>
      </c>
      <c r="H54" s="676"/>
      <c r="I54" s="676"/>
    </row>
    <row r="55" spans="2:22">
      <c r="B55" s="676"/>
      <c r="C55" s="676" t="s">
        <v>2063</v>
      </c>
      <c r="D55" s="676"/>
      <c r="E55" s="20"/>
      <c r="F55" s="676" t="s">
        <v>711</v>
      </c>
      <c r="H55" s="676"/>
      <c r="I55" s="676"/>
    </row>
    <row r="56" spans="2:22">
      <c r="B56" s="676"/>
      <c r="C56" s="676"/>
      <c r="D56" s="676"/>
      <c r="E56" s="676"/>
      <c r="F56" s="676"/>
      <c r="H56" s="676"/>
      <c r="I56" s="676"/>
    </row>
    <row r="57" spans="2:22">
      <c r="B57" s="676" t="s">
        <v>1552</v>
      </c>
      <c r="C57" s="676" t="s">
        <v>2065</v>
      </c>
      <c r="D57" s="676"/>
      <c r="E57" s="20"/>
      <c r="F57" s="676" t="s">
        <v>711</v>
      </c>
      <c r="H57" s="676">
        <v>10</v>
      </c>
      <c r="I57" s="676"/>
      <c r="J57" t="s">
        <v>711</v>
      </c>
      <c r="S57" s="21"/>
      <c r="T57" s="21"/>
      <c r="U57" s="21"/>
      <c r="V57" s="21"/>
    </row>
    <row r="58" spans="2:22">
      <c r="B58" s="676"/>
      <c r="C58" s="676" t="s">
        <v>2064</v>
      </c>
      <c r="D58" s="676"/>
      <c r="E58" s="20"/>
      <c r="F58" s="676" t="s">
        <v>711</v>
      </c>
      <c r="H58" s="676">
        <v>0</v>
      </c>
      <c r="I58" s="676"/>
      <c r="J58" t="s">
        <v>711</v>
      </c>
      <c r="L58">
        <v>10</v>
      </c>
    </row>
    <row r="59" spans="2:22">
      <c r="L59">
        <v>0</v>
      </c>
    </row>
    <row r="60" spans="2:22">
      <c r="B60" s="678" t="s">
        <v>130</v>
      </c>
      <c r="C60" s="676"/>
      <c r="D60" s="676"/>
      <c r="E60" s="676"/>
      <c r="F60" s="676"/>
      <c r="H60" s="676"/>
      <c r="I60" s="676"/>
    </row>
    <row r="61" spans="2:22">
      <c r="B61" s="676"/>
      <c r="C61" s="676"/>
      <c r="D61" s="676"/>
      <c r="E61" s="676"/>
      <c r="F61" s="676"/>
      <c r="H61" s="676"/>
      <c r="I61" s="676"/>
    </row>
    <row r="62" spans="2:22">
      <c r="B62" s="676" t="s">
        <v>2064</v>
      </c>
      <c r="C62" s="676"/>
      <c r="D62" s="676"/>
      <c r="E62" s="786">
        <v>30</v>
      </c>
      <c r="F62" s="676" t="s">
        <v>711</v>
      </c>
      <c r="H62" s="788">
        <v>0</v>
      </c>
      <c r="I62" s="798">
        <v>0.3</v>
      </c>
      <c r="J62" t="s">
        <v>711</v>
      </c>
    </row>
    <row r="63" spans="2:22">
      <c r="B63" s="676" t="s">
        <v>2412</v>
      </c>
      <c r="C63" s="676"/>
      <c r="D63" s="676"/>
      <c r="E63" s="743">
        <v>0.01</v>
      </c>
      <c r="F63" s="676" t="s">
        <v>2192</v>
      </c>
      <c r="H63" s="795">
        <f>Demand!E50</f>
        <v>0</v>
      </c>
      <c r="I63" s="792">
        <f>H63*(1+Scenario!E63)^($I$4-$H$4)</f>
        <v>0</v>
      </c>
      <c r="J63" t="s">
        <v>700</v>
      </c>
      <c r="P63" t="s">
        <v>2066</v>
      </c>
    </row>
    <row r="64" spans="2:22">
      <c r="B64" s="676" t="s">
        <v>2067</v>
      </c>
      <c r="C64" s="676"/>
      <c r="D64" s="676"/>
      <c r="E64" s="796"/>
      <c r="F64" s="676"/>
      <c r="H64" s="676"/>
      <c r="I64" s="676"/>
      <c r="L64">
        <v>0</v>
      </c>
    </row>
    <row r="65" spans="2:16">
      <c r="B65" s="676" t="s">
        <v>2068</v>
      </c>
      <c r="C65" s="676"/>
      <c r="D65" s="676"/>
      <c r="E65" s="677"/>
      <c r="F65" s="676" t="s">
        <v>178</v>
      </c>
      <c r="H65" s="676"/>
      <c r="I65" s="676"/>
    </row>
    <row r="66" spans="2:16">
      <c r="B66" s="676"/>
      <c r="C66" s="676"/>
      <c r="D66" s="676"/>
      <c r="E66" s="676"/>
      <c r="F66" s="676"/>
      <c r="H66" s="676"/>
      <c r="I66" s="676"/>
    </row>
    <row r="67" spans="2:16">
      <c r="B67" s="676" t="s">
        <v>2413</v>
      </c>
      <c r="C67" s="676"/>
      <c r="D67" s="676"/>
      <c r="E67" s="743">
        <v>0.01</v>
      </c>
      <c r="F67" s="676" t="s">
        <v>2192</v>
      </c>
      <c r="H67" s="791">
        <v>200</v>
      </c>
      <c r="I67" s="792">
        <f>Demand!E48*(1+Scenario!E67)^($I$4-$H$4)</f>
        <v>0</v>
      </c>
      <c r="J67" t="s">
        <v>352</v>
      </c>
    </row>
    <row r="68" spans="2:16">
      <c r="B68" s="676" t="s">
        <v>2414</v>
      </c>
      <c r="C68" s="676"/>
      <c r="D68" s="676"/>
      <c r="E68" s="797">
        <v>0.01</v>
      </c>
      <c r="F68" s="676" t="s">
        <v>2192</v>
      </c>
      <c r="H68" s="794">
        <f>1000000/ES!F27</f>
        <v>7.6923076923076925</v>
      </c>
      <c r="I68" s="793">
        <f>1000000/ES!F27*(1+Scenario!E68)^($I$4-$H$4)</f>
        <v>8.497093272393883</v>
      </c>
      <c r="J68" t="s">
        <v>1246</v>
      </c>
      <c r="P68" t="s">
        <v>2066</v>
      </c>
    </row>
    <row r="69" spans="2:16">
      <c r="B69" s="676" t="s">
        <v>2415</v>
      </c>
      <c r="C69" s="676"/>
      <c r="D69" s="676"/>
      <c r="E69" s="742">
        <v>50</v>
      </c>
      <c r="F69" s="676" t="s">
        <v>711</v>
      </c>
      <c r="H69" s="788">
        <f>Demand!E55</f>
        <v>0</v>
      </c>
      <c r="I69" s="798">
        <v>0.5</v>
      </c>
      <c r="J69" t="s">
        <v>711</v>
      </c>
      <c r="L69">
        <v>0</v>
      </c>
    </row>
    <row r="70" spans="2:16">
      <c r="B70" s="676"/>
      <c r="C70" s="676"/>
      <c r="D70" s="676"/>
      <c r="E70" s="676"/>
      <c r="F70" s="676"/>
      <c r="H70" s="676"/>
      <c r="I70" s="676"/>
    </row>
  </sheetData>
  <phoneticPr fontId="5" type="noConversion"/>
  <dataValidations count="1">
    <dataValidation type="decimal" allowBlank="1" showInputMessage="1" showErrorMessage="1" sqref="E27" xr:uid="{AA36C805-7356-4C18-89E6-3E1A7690502F}">
      <formula1>0</formula1>
      <formula2>100</formula2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9A41-1270-4CE1-959E-A5E5D2DE5779}">
  <dimension ref="A1:K239"/>
  <sheetViews>
    <sheetView workbookViewId="0">
      <selection activeCell="P8" sqref="P8"/>
    </sheetView>
  </sheetViews>
  <sheetFormatPr defaultRowHeight="16.5"/>
  <cols>
    <col min="9" max="9" width="10.875" style="21" bestFit="1" customWidth="1"/>
  </cols>
  <sheetData>
    <row r="1" spans="1:9">
      <c r="A1" t="s">
        <v>2418</v>
      </c>
    </row>
    <row r="2" spans="1:9">
      <c r="A2" t="s">
        <v>2419</v>
      </c>
      <c r="H2">
        <v>1</v>
      </c>
      <c r="I2" s="21">
        <f>H1+H2</f>
        <v>1</v>
      </c>
    </row>
    <row r="3" spans="1:9">
      <c r="A3" t="s">
        <v>2420</v>
      </c>
      <c r="H3">
        <v>1</v>
      </c>
      <c r="I3" s="21">
        <f>I2+H3</f>
        <v>2</v>
      </c>
    </row>
    <row r="4" spans="1:9">
      <c r="A4" t="s">
        <v>2421</v>
      </c>
      <c r="H4">
        <v>1</v>
      </c>
      <c r="I4" s="21">
        <f>I3+H4</f>
        <v>3</v>
      </c>
    </row>
    <row r="5" spans="1:9">
      <c r="A5" t="s">
        <v>2422</v>
      </c>
      <c r="H5">
        <v>1</v>
      </c>
      <c r="I5" s="21">
        <f t="shared" ref="I5:I68" si="0">I4+H5</f>
        <v>4</v>
      </c>
    </row>
    <row r="6" spans="1:9">
      <c r="A6" t="s">
        <v>2423</v>
      </c>
      <c r="H6">
        <v>1</v>
      </c>
      <c r="I6" s="21">
        <f t="shared" si="0"/>
        <v>5</v>
      </c>
    </row>
    <row r="7" spans="1:9">
      <c r="A7" t="s">
        <v>2424</v>
      </c>
      <c r="H7">
        <v>1</v>
      </c>
      <c r="I7" s="21">
        <f t="shared" si="0"/>
        <v>6</v>
      </c>
    </row>
    <row r="8" spans="1:9">
      <c r="A8" t="s">
        <v>2425</v>
      </c>
      <c r="H8">
        <v>1</v>
      </c>
      <c r="I8" s="21">
        <f t="shared" si="0"/>
        <v>7</v>
      </c>
    </row>
    <row r="9" spans="1:9">
      <c r="A9" t="s">
        <v>2426</v>
      </c>
      <c r="H9">
        <v>1</v>
      </c>
      <c r="I9" s="21">
        <f t="shared" si="0"/>
        <v>8</v>
      </c>
    </row>
    <row r="10" spans="1:9">
      <c r="A10" t="s">
        <v>2427</v>
      </c>
      <c r="H10">
        <v>1</v>
      </c>
      <c r="I10" s="21">
        <f t="shared" si="0"/>
        <v>9</v>
      </c>
    </row>
    <row r="11" spans="1:9">
      <c r="A11" t="s">
        <v>2428</v>
      </c>
      <c r="H11">
        <v>1</v>
      </c>
      <c r="I11" s="21">
        <f t="shared" si="0"/>
        <v>10</v>
      </c>
    </row>
    <row r="12" spans="1:9">
      <c r="A12" t="s">
        <v>2429</v>
      </c>
      <c r="H12">
        <v>1</v>
      </c>
      <c r="I12" s="21">
        <f t="shared" si="0"/>
        <v>11</v>
      </c>
    </row>
    <row r="13" spans="1:9">
      <c r="A13" t="s">
        <v>2430</v>
      </c>
      <c r="H13">
        <v>1</v>
      </c>
      <c r="I13" s="21">
        <f t="shared" si="0"/>
        <v>12</v>
      </c>
    </row>
    <row r="14" spans="1:9">
      <c r="A14" t="s">
        <v>2431</v>
      </c>
      <c r="H14">
        <v>1</v>
      </c>
      <c r="I14" s="21">
        <f t="shared" si="0"/>
        <v>13</v>
      </c>
    </row>
    <row r="15" spans="1:9">
      <c r="A15" t="s">
        <v>2432</v>
      </c>
      <c r="H15">
        <v>1</v>
      </c>
      <c r="I15" s="21">
        <f t="shared" si="0"/>
        <v>14</v>
      </c>
    </row>
    <row r="16" spans="1:9">
      <c r="A16" t="s">
        <v>2433</v>
      </c>
      <c r="H16">
        <v>1</v>
      </c>
      <c r="I16" s="21">
        <f t="shared" si="0"/>
        <v>15</v>
      </c>
    </row>
    <row r="17" spans="1:9">
      <c r="A17" t="s">
        <v>2434</v>
      </c>
      <c r="H17">
        <v>1</v>
      </c>
      <c r="I17" s="21">
        <f t="shared" si="0"/>
        <v>16</v>
      </c>
    </row>
    <row r="18" spans="1:9">
      <c r="A18" t="s">
        <v>2435</v>
      </c>
      <c r="H18">
        <v>1</v>
      </c>
      <c r="I18" s="21">
        <f t="shared" si="0"/>
        <v>17</v>
      </c>
    </row>
    <row r="19" spans="1:9">
      <c r="A19" t="s">
        <v>2436</v>
      </c>
      <c r="H19">
        <v>1</v>
      </c>
      <c r="I19" s="21">
        <f t="shared" si="0"/>
        <v>18</v>
      </c>
    </row>
    <row r="20" spans="1:9">
      <c r="A20" t="s">
        <v>2437</v>
      </c>
      <c r="H20">
        <v>1</v>
      </c>
      <c r="I20" s="21">
        <f t="shared" si="0"/>
        <v>19</v>
      </c>
    </row>
    <row r="21" spans="1:9">
      <c r="A21" t="s">
        <v>2438</v>
      </c>
      <c r="H21">
        <v>1</v>
      </c>
      <c r="I21" s="21">
        <f t="shared" si="0"/>
        <v>20</v>
      </c>
    </row>
    <row r="22" spans="1:9">
      <c r="A22" t="s">
        <v>2439</v>
      </c>
      <c r="H22">
        <v>1</v>
      </c>
      <c r="I22" s="21">
        <f t="shared" si="0"/>
        <v>21</v>
      </c>
    </row>
    <row r="23" spans="1:9">
      <c r="A23" t="s">
        <v>2440</v>
      </c>
      <c r="H23">
        <v>1</v>
      </c>
      <c r="I23" s="21">
        <f t="shared" si="0"/>
        <v>22</v>
      </c>
    </row>
    <row r="24" spans="1:9">
      <c r="A24" t="s">
        <v>2441</v>
      </c>
      <c r="H24">
        <v>1</v>
      </c>
      <c r="I24" s="21">
        <f t="shared" si="0"/>
        <v>23</v>
      </c>
    </row>
    <row r="25" spans="1:9">
      <c r="A25" t="s">
        <v>2442</v>
      </c>
      <c r="H25">
        <v>1</v>
      </c>
      <c r="I25" s="21">
        <f t="shared" si="0"/>
        <v>24</v>
      </c>
    </row>
    <row r="26" spans="1:9">
      <c r="A26" t="s">
        <v>2443</v>
      </c>
      <c r="H26">
        <v>1</v>
      </c>
      <c r="I26" s="21">
        <f t="shared" si="0"/>
        <v>25</v>
      </c>
    </row>
    <row r="27" spans="1:9">
      <c r="A27" t="s">
        <v>2444</v>
      </c>
      <c r="H27">
        <v>1</v>
      </c>
      <c r="I27" s="21">
        <f t="shared" si="0"/>
        <v>26</v>
      </c>
    </row>
    <row r="28" spans="1:9">
      <c r="A28" t="s">
        <v>2445</v>
      </c>
      <c r="H28">
        <v>1</v>
      </c>
      <c r="I28" s="21">
        <f t="shared" si="0"/>
        <v>27</v>
      </c>
    </row>
    <row r="29" spans="1:9">
      <c r="A29" t="s">
        <v>2446</v>
      </c>
      <c r="H29">
        <v>1</v>
      </c>
      <c r="I29" s="21">
        <f t="shared" si="0"/>
        <v>28</v>
      </c>
    </row>
    <row r="30" spans="1:9">
      <c r="A30" t="s">
        <v>2447</v>
      </c>
      <c r="H30">
        <v>1</v>
      </c>
      <c r="I30" s="21">
        <f t="shared" si="0"/>
        <v>29</v>
      </c>
    </row>
    <row r="31" spans="1:9">
      <c r="A31" t="s">
        <v>2448</v>
      </c>
      <c r="H31">
        <v>1</v>
      </c>
      <c r="I31" s="21">
        <f t="shared" si="0"/>
        <v>30</v>
      </c>
    </row>
    <row r="32" spans="1:9">
      <c r="A32" t="s">
        <v>2449</v>
      </c>
      <c r="H32">
        <v>1</v>
      </c>
      <c r="I32" s="21">
        <f t="shared" si="0"/>
        <v>31</v>
      </c>
    </row>
    <row r="33" spans="1:9">
      <c r="A33" t="s">
        <v>2450</v>
      </c>
      <c r="H33">
        <v>1</v>
      </c>
      <c r="I33" s="21">
        <f t="shared" si="0"/>
        <v>32</v>
      </c>
    </row>
    <row r="34" spans="1:9">
      <c r="A34" t="s">
        <v>2451</v>
      </c>
      <c r="H34">
        <v>1</v>
      </c>
      <c r="I34" s="21">
        <f t="shared" si="0"/>
        <v>33</v>
      </c>
    </row>
    <row r="35" spans="1:9">
      <c r="A35" t="s">
        <v>2452</v>
      </c>
      <c r="H35">
        <v>1</v>
      </c>
      <c r="I35" s="21">
        <f t="shared" si="0"/>
        <v>34</v>
      </c>
    </row>
    <row r="36" spans="1:9">
      <c r="A36" t="s">
        <v>2453</v>
      </c>
      <c r="H36">
        <v>8760</v>
      </c>
      <c r="I36" s="21">
        <f t="shared" si="0"/>
        <v>8794</v>
      </c>
    </row>
    <row r="37" spans="1:9">
      <c r="A37" t="s">
        <v>2454</v>
      </c>
      <c r="H37">
        <v>8760</v>
      </c>
      <c r="I37" s="21">
        <f t="shared" si="0"/>
        <v>17554</v>
      </c>
    </row>
    <row r="38" spans="1:9">
      <c r="A38" t="s">
        <v>2455</v>
      </c>
      <c r="H38">
        <v>8760</v>
      </c>
      <c r="I38" s="21">
        <f t="shared" si="0"/>
        <v>26314</v>
      </c>
    </row>
    <row r="39" spans="1:9">
      <c r="A39" t="s">
        <v>2456</v>
      </c>
      <c r="H39">
        <v>1</v>
      </c>
      <c r="I39" s="21">
        <f t="shared" si="0"/>
        <v>26315</v>
      </c>
    </row>
    <row r="40" spans="1:9">
      <c r="A40" t="s">
        <v>2456</v>
      </c>
      <c r="H40">
        <v>1</v>
      </c>
      <c r="I40" s="21">
        <f t="shared" si="0"/>
        <v>26316</v>
      </c>
    </row>
    <row r="41" spans="1:9">
      <c r="A41" t="s">
        <v>2457</v>
      </c>
      <c r="H41">
        <v>43800</v>
      </c>
      <c r="I41" s="21">
        <f t="shared" si="0"/>
        <v>70116</v>
      </c>
    </row>
    <row r="42" spans="1:9">
      <c r="A42" t="s">
        <v>2458</v>
      </c>
      <c r="H42">
        <v>1</v>
      </c>
      <c r="I42" s="21">
        <f t="shared" si="0"/>
        <v>70117</v>
      </c>
    </row>
    <row r="43" spans="1:9">
      <c r="A43" t="s">
        <v>2458</v>
      </c>
      <c r="H43">
        <v>1</v>
      </c>
      <c r="I43" s="21">
        <f t="shared" si="0"/>
        <v>70118</v>
      </c>
    </row>
    <row r="44" spans="1:9">
      <c r="A44" t="s">
        <v>2459</v>
      </c>
      <c r="H44">
        <v>84</v>
      </c>
      <c r="I44" s="21">
        <f t="shared" si="0"/>
        <v>70202</v>
      </c>
    </row>
    <row r="45" spans="1:9">
      <c r="A45" t="s">
        <v>2460</v>
      </c>
      <c r="H45">
        <v>1</v>
      </c>
      <c r="I45" s="21">
        <f t="shared" si="0"/>
        <v>70203</v>
      </c>
    </row>
    <row r="46" spans="1:9">
      <c r="A46" t="s">
        <v>2460</v>
      </c>
      <c r="H46">
        <v>1</v>
      </c>
      <c r="I46" s="21">
        <f t="shared" si="0"/>
        <v>70204</v>
      </c>
    </row>
    <row r="47" spans="1:9">
      <c r="A47" t="s">
        <v>2461</v>
      </c>
      <c r="H47">
        <v>105</v>
      </c>
      <c r="I47" s="21">
        <f t="shared" si="0"/>
        <v>70309</v>
      </c>
    </row>
    <row r="48" spans="1:9">
      <c r="A48" t="s">
        <v>2462</v>
      </c>
      <c r="H48">
        <v>1</v>
      </c>
      <c r="I48" s="21">
        <f t="shared" si="0"/>
        <v>70310</v>
      </c>
    </row>
    <row r="49" spans="1:9">
      <c r="A49" t="s">
        <v>2462</v>
      </c>
      <c r="H49">
        <v>1</v>
      </c>
      <c r="I49" s="21">
        <f t="shared" si="0"/>
        <v>70311</v>
      </c>
    </row>
    <row r="50" spans="1:9">
      <c r="A50" t="s">
        <v>2463</v>
      </c>
      <c r="H50">
        <v>12</v>
      </c>
      <c r="I50" s="21">
        <f t="shared" si="0"/>
        <v>70323</v>
      </c>
    </row>
    <row r="51" spans="1:9">
      <c r="A51" t="s">
        <v>2464</v>
      </c>
      <c r="H51">
        <v>11</v>
      </c>
      <c r="I51" s="21">
        <f t="shared" si="0"/>
        <v>70334</v>
      </c>
    </row>
    <row r="52" spans="1:9">
      <c r="A52" t="s">
        <v>2465</v>
      </c>
      <c r="H52">
        <v>1</v>
      </c>
      <c r="I52" s="21">
        <f t="shared" si="0"/>
        <v>70335</v>
      </c>
    </row>
    <row r="53" spans="1:9">
      <c r="A53" t="s">
        <v>2466</v>
      </c>
      <c r="H53">
        <v>1</v>
      </c>
      <c r="I53" s="21">
        <f t="shared" si="0"/>
        <v>70336</v>
      </c>
    </row>
    <row r="54" spans="1:9">
      <c r="A54" t="s">
        <v>2467</v>
      </c>
      <c r="H54">
        <v>1</v>
      </c>
      <c r="I54" s="21">
        <f t="shared" si="0"/>
        <v>70337</v>
      </c>
    </row>
    <row r="55" spans="1:9">
      <c r="A55" t="s">
        <v>2468</v>
      </c>
      <c r="H55">
        <v>1</v>
      </c>
      <c r="I55" s="21">
        <f t="shared" si="0"/>
        <v>70338</v>
      </c>
    </row>
    <row r="56" spans="1:9">
      <c r="A56" t="s">
        <v>2469</v>
      </c>
      <c r="H56">
        <v>1</v>
      </c>
      <c r="I56" s="21">
        <f t="shared" si="0"/>
        <v>70339</v>
      </c>
    </row>
    <row r="57" spans="1:9">
      <c r="A57" t="s">
        <v>2470</v>
      </c>
      <c r="H57">
        <v>1</v>
      </c>
      <c r="I57" s="21">
        <f t="shared" si="0"/>
        <v>70340</v>
      </c>
    </row>
    <row r="58" spans="1:9">
      <c r="A58" t="s">
        <v>2471</v>
      </c>
      <c r="H58">
        <v>1</v>
      </c>
      <c r="I58" s="21">
        <f t="shared" si="0"/>
        <v>70341</v>
      </c>
    </row>
    <row r="59" spans="1:9">
      <c r="A59" t="s">
        <v>2472</v>
      </c>
      <c r="H59">
        <v>1</v>
      </c>
      <c r="I59" s="21">
        <f t="shared" si="0"/>
        <v>70342</v>
      </c>
    </row>
    <row r="60" spans="1:9">
      <c r="A60" t="s">
        <v>2473</v>
      </c>
      <c r="H60">
        <v>1</v>
      </c>
      <c r="I60" s="21">
        <f t="shared" si="0"/>
        <v>70343</v>
      </c>
    </row>
    <row r="61" spans="1:9">
      <c r="A61" t="s">
        <v>2474</v>
      </c>
      <c r="H61">
        <v>1</v>
      </c>
      <c r="I61" s="21">
        <f t="shared" si="0"/>
        <v>70344</v>
      </c>
    </row>
    <row r="62" spans="1:9">
      <c r="A62" t="s">
        <v>2475</v>
      </c>
      <c r="H62">
        <v>1</v>
      </c>
      <c r="I62" s="21">
        <f t="shared" si="0"/>
        <v>70345</v>
      </c>
    </row>
    <row r="63" spans="1:9">
      <c r="A63" t="s">
        <v>2476</v>
      </c>
      <c r="H63">
        <v>1</v>
      </c>
      <c r="I63" s="21">
        <f t="shared" si="0"/>
        <v>70346</v>
      </c>
    </row>
    <row r="64" spans="1:9">
      <c r="A64" t="s">
        <v>2477</v>
      </c>
      <c r="H64">
        <v>1</v>
      </c>
      <c r="I64" s="21">
        <f t="shared" si="0"/>
        <v>70347</v>
      </c>
    </row>
    <row r="65" spans="1:9">
      <c r="A65" t="s">
        <v>2478</v>
      </c>
      <c r="H65">
        <v>8760</v>
      </c>
      <c r="I65" s="21">
        <f t="shared" si="0"/>
        <v>79107</v>
      </c>
    </row>
    <row r="66" spans="1:9">
      <c r="A66" t="s">
        <v>2479</v>
      </c>
      <c r="H66">
        <v>8760</v>
      </c>
      <c r="I66" s="21">
        <f t="shared" si="0"/>
        <v>87867</v>
      </c>
    </row>
    <row r="67" spans="1:9">
      <c r="A67" t="s">
        <v>2480</v>
      </c>
      <c r="H67">
        <v>8760</v>
      </c>
      <c r="I67" s="21">
        <f t="shared" si="0"/>
        <v>96627</v>
      </c>
    </row>
    <row r="68" spans="1:9">
      <c r="A68" t="s">
        <v>2481</v>
      </c>
      <c r="H68">
        <v>8760</v>
      </c>
      <c r="I68" s="21">
        <f t="shared" si="0"/>
        <v>105387</v>
      </c>
    </row>
    <row r="69" spans="1:9">
      <c r="A69" t="s">
        <v>2482</v>
      </c>
      <c r="H69">
        <v>8760</v>
      </c>
      <c r="I69" s="21">
        <f t="shared" ref="I69:I132" si="1">I68+H69</f>
        <v>114147</v>
      </c>
    </row>
    <row r="70" spans="1:9">
      <c r="A70" t="s">
        <v>2483</v>
      </c>
      <c r="H70">
        <v>1</v>
      </c>
      <c r="I70" s="21">
        <f t="shared" si="1"/>
        <v>114148</v>
      </c>
    </row>
    <row r="71" spans="1:9">
      <c r="A71" t="s">
        <v>2484</v>
      </c>
      <c r="H71">
        <v>8760</v>
      </c>
      <c r="I71" s="21">
        <f t="shared" si="1"/>
        <v>122908</v>
      </c>
    </row>
    <row r="72" spans="1:9">
      <c r="A72" t="s">
        <v>2485</v>
      </c>
      <c r="H72">
        <v>1</v>
      </c>
      <c r="I72" s="21">
        <f t="shared" si="1"/>
        <v>122909</v>
      </c>
    </row>
    <row r="73" spans="1:9">
      <c r="A73" t="s">
        <v>2486</v>
      </c>
      <c r="H73">
        <v>1</v>
      </c>
      <c r="I73" s="21">
        <f t="shared" si="1"/>
        <v>122910</v>
      </c>
    </row>
    <row r="74" spans="1:9">
      <c r="A74" t="s">
        <v>2487</v>
      </c>
      <c r="H74">
        <v>1</v>
      </c>
      <c r="I74" s="21">
        <f t="shared" si="1"/>
        <v>122911</v>
      </c>
    </row>
    <row r="75" spans="1:9">
      <c r="A75" t="s">
        <v>2488</v>
      </c>
      <c r="H75">
        <v>1</v>
      </c>
      <c r="I75" s="21">
        <f t="shared" si="1"/>
        <v>122912</v>
      </c>
    </row>
    <row r="76" spans="1:9">
      <c r="A76" t="s">
        <v>2489</v>
      </c>
      <c r="H76">
        <v>1</v>
      </c>
      <c r="I76" s="21">
        <f t="shared" si="1"/>
        <v>122913</v>
      </c>
    </row>
    <row r="77" spans="1:9">
      <c r="A77" t="s">
        <v>2490</v>
      </c>
      <c r="H77">
        <v>1</v>
      </c>
      <c r="I77" s="21">
        <f t="shared" si="1"/>
        <v>122914</v>
      </c>
    </row>
    <row r="78" spans="1:9">
      <c r="A78" t="s">
        <v>2491</v>
      </c>
      <c r="H78">
        <v>1</v>
      </c>
      <c r="I78" s="21">
        <f t="shared" si="1"/>
        <v>122915</v>
      </c>
    </row>
    <row r="79" spans="1:9">
      <c r="A79" t="s">
        <v>2492</v>
      </c>
      <c r="H79">
        <v>1</v>
      </c>
      <c r="I79" s="21">
        <f t="shared" si="1"/>
        <v>122916</v>
      </c>
    </row>
    <row r="80" spans="1:9">
      <c r="A80" t="s">
        <v>2493</v>
      </c>
      <c r="H80">
        <v>1</v>
      </c>
      <c r="I80" s="21">
        <f t="shared" si="1"/>
        <v>122917</v>
      </c>
    </row>
    <row r="81" spans="1:9">
      <c r="A81" t="s">
        <v>2494</v>
      </c>
      <c r="H81">
        <v>1</v>
      </c>
      <c r="I81" s="21">
        <f t="shared" si="1"/>
        <v>122918</v>
      </c>
    </row>
    <row r="82" spans="1:9">
      <c r="A82" t="s">
        <v>2495</v>
      </c>
      <c r="H82">
        <v>1</v>
      </c>
      <c r="I82" s="21">
        <f t="shared" si="1"/>
        <v>122919</v>
      </c>
    </row>
    <row r="83" spans="1:9">
      <c r="A83" t="s">
        <v>2496</v>
      </c>
      <c r="H83">
        <v>1</v>
      </c>
      <c r="I83" s="21">
        <f t="shared" si="1"/>
        <v>122920</v>
      </c>
    </row>
    <row r="84" spans="1:9">
      <c r="A84" t="s">
        <v>2497</v>
      </c>
      <c r="H84">
        <v>1</v>
      </c>
      <c r="I84" s="21">
        <f t="shared" si="1"/>
        <v>122921</v>
      </c>
    </row>
    <row r="85" spans="1:9">
      <c r="A85" t="s">
        <v>2498</v>
      </c>
      <c r="H85">
        <v>8760</v>
      </c>
      <c r="I85" s="21">
        <f t="shared" si="1"/>
        <v>131681</v>
      </c>
    </row>
    <row r="86" spans="1:9">
      <c r="A86" t="s">
        <v>2499</v>
      </c>
      <c r="H86">
        <v>8760</v>
      </c>
      <c r="I86" s="21">
        <f t="shared" si="1"/>
        <v>140441</v>
      </c>
    </row>
    <row r="87" spans="1:9">
      <c r="A87" t="s">
        <v>2500</v>
      </c>
      <c r="H87">
        <v>21</v>
      </c>
      <c r="I87" s="21">
        <f t="shared" si="1"/>
        <v>140462</v>
      </c>
    </row>
    <row r="88" spans="1:9">
      <c r="A88" t="s">
        <v>2501</v>
      </c>
      <c r="H88">
        <v>8760</v>
      </c>
      <c r="I88" s="21">
        <f t="shared" si="1"/>
        <v>149222</v>
      </c>
    </row>
    <row r="89" spans="1:9">
      <c r="A89" t="s">
        <v>2502</v>
      </c>
      <c r="H89">
        <v>1</v>
      </c>
      <c r="I89" s="21">
        <f t="shared" si="1"/>
        <v>149223</v>
      </c>
    </row>
    <row r="90" spans="1:9">
      <c r="A90" t="s">
        <v>2503</v>
      </c>
      <c r="H90">
        <v>8760</v>
      </c>
      <c r="I90" s="21">
        <f t="shared" si="1"/>
        <v>157983</v>
      </c>
    </row>
    <row r="91" spans="1:9">
      <c r="A91" t="s">
        <v>2504</v>
      </c>
      <c r="H91">
        <v>8760</v>
      </c>
      <c r="I91" s="21">
        <f t="shared" si="1"/>
        <v>166743</v>
      </c>
    </row>
    <row r="92" spans="1:9">
      <c r="A92" t="s">
        <v>2505</v>
      </c>
      <c r="H92">
        <v>8760</v>
      </c>
      <c r="I92" s="21">
        <f t="shared" si="1"/>
        <v>175503</v>
      </c>
    </row>
    <row r="93" spans="1:9">
      <c r="A93" t="s">
        <v>2506</v>
      </c>
      <c r="H93">
        <v>1</v>
      </c>
      <c r="I93" s="21">
        <f t="shared" si="1"/>
        <v>175504</v>
      </c>
    </row>
    <row r="94" spans="1:9">
      <c r="A94" t="s">
        <v>2507</v>
      </c>
      <c r="H94">
        <v>1</v>
      </c>
      <c r="I94" s="21">
        <f t="shared" si="1"/>
        <v>175505</v>
      </c>
    </row>
    <row r="95" spans="1:9">
      <c r="A95" t="s">
        <v>2508</v>
      </c>
      <c r="H95">
        <v>1</v>
      </c>
      <c r="I95" s="21">
        <f t="shared" si="1"/>
        <v>175506</v>
      </c>
    </row>
    <row r="96" spans="1:9">
      <c r="A96" t="s">
        <v>2509</v>
      </c>
      <c r="H96">
        <v>1</v>
      </c>
      <c r="I96" s="21">
        <f t="shared" si="1"/>
        <v>175507</v>
      </c>
    </row>
    <row r="97" spans="1:9">
      <c r="A97" t="s">
        <v>2510</v>
      </c>
      <c r="H97">
        <v>8760</v>
      </c>
      <c r="I97" s="21">
        <f t="shared" si="1"/>
        <v>184267</v>
      </c>
    </row>
    <row r="98" spans="1:9">
      <c r="A98" t="s">
        <v>2511</v>
      </c>
      <c r="H98">
        <v>8760</v>
      </c>
      <c r="I98" s="21">
        <f t="shared" si="1"/>
        <v>193027</v>
      </c>
    </row>
    <row r="99" spans="1:9">
      <c r="A99" t="s">
        <v>2512</v>
      </c>
      <c r="H99">
        <v>1</v>
      </c>
      <c r="I99" s="21">
        <f t="shared" si="1"/>
        <v>193028</v>
      </c>
    </row>
    <row r="100" spans="1:9">
      <c r="A100" t="s">
        <v>2512</v>
      </c>
      <c r="H100">
        <v>1</v>
      </c>
      <c r="I100" s="21">
        <f t="shared" si="1"/>
        <v>193029</v>
      </c>
    </row>
    <row r="101" spans="1:9">
      <c r="A101" t="s">
        <v>2513</v>
      </c>
      <c r="H101">
        <v>183960</v>
      </c>
      <c r="I101" s="21">
        <f t="shared" si="1"/>
        <v>376989</v>
      </c>
    </row>
    <row r="102" spans="1:9">
      <c r="A102" t="s">
        <v>2514</v>
      </c>
      <c r="H102">
        <v>1</v>
      </c>
      <c r="I102" s="21">
        <f t="shared" si="1"/>
        <v>376990</v>
      </c>
    </row>
    <row r="103" spans="1:9">
      <c r="A103" t="s">
        <v>2514</v>
      </c>
      <c r="H103">
        <v>1</v>
      </c>
      <c r="I103" s="21">
        <f t="shared" si="1"/>
        <v>376991</v>
      </c>
    </row>
    <row r="104" spans="1:9">
      <c r="A104" t="s">
        <v>2515</v>
      </c>
      <c r="H104">
        <v>183960</v>
      </c>
      <c r="I104" s="21">
        <f t="shared" si="1"/>
        <v>560951</v>
      </c>
    </row>
    <row r="105" spans="1:9">
      <c r="A105" t="s">
        <v>2516</v>
      </c>
      <c r="H105">
        <v>1</v>
      </c>
      <c r="I105" s="21">
        <f t="shared" si="1"/>
        <v>560952</v>
      </c>
    </row>
    <row r="106" spans="1:9">
      <c r="A106" t="s">
        <v>2516</v>
      </c>
      <c r="H106">
        <v>1</v>
      </c>
      <c r="I106" s="21">
        <f t="shared" si="1"/>
        <v>560953</v>
      </c>
    </row>
    <row r="107" spans="1:9">
      <c r="A107" t="s">
        <v>2517</v>
      </c>
      <c r="H107">
        <v>183960</v>
      </c>
      <c r="I107" s="21">
        <f t="shared" si="1"/>
        <v>744913</v>
      </c>
    </row>
    <row r="108" spans="1:9">
      <c r="A108" t="s">
        <v>2518</v>
      </c>
      <c r="H108">
        <v>8760</v>
      </c>
      <c r="I108" s="21">
        <f t="shared" si="1"/>
        <v>753673</v>
      </c>
    </row>
    <row r="109" spans="1:9">
      <c r="A109" t="s">
        <v>2519</v>
      </c>
      <c r="H109">
        <v>8760</v>
      </c>
      <c r="I109" s="21">
        <f t="shared" si="1"/>
        <v>762433</v>
      </c>
    </row>
    <row r="110" spans="1:9">
      <c r="A110" t="s">
        <v>2520</v>
      </c>
      <c r="H110">
        <v>8760</v>
      </c>
      <c r="I110" s="21">
        <f t="shared" si="1"/>
        <v>771193</v>
      </c>
    </row>
    <row r="111" spans="1:9">
      <c r="A111" t="s">
        <v>2521</v>
      </c>
      <c r="H111">
        <v>8760</v>
      </c>
      <c r="I111" s="21">
        <f t="shared" si="1"/>
        <v>779953</v>
      </c>
    </row>
    <row r="112" spans="1:9">
      <c r="A112" t="s">
        <v>2522</v>
      </c>
      <c r="H112">
        <v>8760</v>
      </c>
      <c r="I112" s="21">
        <f t="shared" si="1"/>
        <v>788713</v>
      </c>
    </row>
    <row r="113" spans="1:9">
      <c r="A113" t="s">
        <v>2523</v>
      </c>
      <c r="H113">
        <v>8760</v>
      </c>
      <c r="I113" s="21">
        <f t="shared" si="1"/>
        <v>797473</v>
      </c>
    </row>
    <row r="114" spans="1:9">
      <c r="A114" t="s">
        <v>2524</v>
      </c>
      <c r="H114">
        <v>8760</v>
      </c>
      <c r="I114" s="21">
        <f t="shared" si="1"/>
        <v>806233</v>
      </c>
    </row>
    <row r="115" spans="1:9">
      <c r="A115" t="s">
        <v>2525</v>
      </c>
      <c r="H115">
        <v>8760</v>
      </c>
      <c r="I115" s="21">
        <f t="shared" si="1"/>
        <v>814993</v>
      </c>
    </row>
    <row r="116" spans="1:9">
      <c r="A116" t="s">
        <v>2526</v>
      </c>
      <c r="H116">
        <v>8760</v>
      </c>
      <c r="I116" s="21">
        <f t="shared" si="1"/>
        <v>823753</v>
      </c>
    </row>
    <row r="117" spans="1:9">
      <c r="A117" t="s">
        <v>2527</v>
      </c>
      <c r="H117">
        <v>8760</v>
      </c>
      <c r="I117" s="21">
        <f t="shared" si="1"/>
        <v>832513</v>
      </c>
    </row>
    <row r="118" spans="1:9">
      <c r="A118" t="s">
        <v>2528</v>
      </c>
      <c r="H118">
        <v>1</v>
      </c>
      <c r="I118" s="21">
        <f t="shared" si="1"/>
        <v>832514</v>
      </c>
    </row>
    <row r="119" spans="1:9">
      <c r="A119" t="s">
        <v>2528</v>
      </c>
      <c r="H119">
        <v>1</v>
      </c>
      <c r="I119" s="21">
        <f t="shared" si="1"/>
        <v>832515</v>
      </c>
    </row>
    <row r="120" spans="1:9">
      <c r="A120" t="s">
        <v>2529</v>
      </c>
      <c r="H120">
        <v>183960</v>
      </c>
      <c r="I120" s="21">
        <f t="shared" si="1"/>
        <v>1016475</v>
      </c>
    </row>
    <row r="121" spans="1:9">
      <c r="A121" t="s">
        <v>2530</v>
      </c>
      <c r="H121">
        <v>1</v>
      </c>
      <c r="I121" s="21">
        <f t="shared" si="1"/>
        <v>1016476</v>
      </c>
    </row>
    <row r="122" spans="1:9">
      <c r="A122" t="s">
        <v>2530</v>
      </c>
      <c r="H122">
        <v>1</v>
      </c>
      <c r="I122" s="21">
        <f t="shared" si="1"/>
        <v>1016477</v>
      </c>
    </row>
    <row r="123" spans="1:9">
      <c r="A123" t="s">
        <v>2531</v>
      </c>
      <c r="H123">
        <v>183960</v>
      </c>
      <c r="I123" s="21">
        <f t="shared" si="1"/>
        <v>1200437</v>
      </c>
    </row>
    <row r="124" spans="1:9">
      <c r="A124" t="s">
        <v>2532</v>
      </c>
      <c r="H124">
        <v>1</v>
      </c>
      <c r="I124" s="21">
        <f t="shared" si="1"/>
        <v>1200438</v>
      </c>
    </row>
    <row r="125" spans="1:9">
      <c r="A125" t="s">
        <v>2532</v>
      </c>
      <c r="H125">
        <v>1</v>
      </c>
      <c r="I125" s="21">
        <f t="shared" si="1"/>
        <v>1200439</v>
      </c>
    </row>
    <row r="126" spans="1:9">
      <c r="A126" t="s">
        <v>2533</v>
      </c>
      <c r="H126">
        <v>43800</v>
      </c>
      <c r="I126" s="21">
        <f t="shared" si="1"/>
        <v>1244239</v>
      </c>
    </row>
    <row r="127" spans="1:9">
      <c r="A127" t="s">
        <v>2534</v>
      </c>
      <c r="H127">
        <v>1</v>
      </c>
      <c r="I127" s="21">
        <f t="shared" si="1"/>
        <v>1244240</v>
      </c>
    </row>
    <row r="128" spans="1:9">
      <c r="A128" t="s">
        <v>2534</v>
      </c>
      <c r="H128">
        <v>1</v>
      </c>
      <c r="I128" s="21">
        <f t="shared" si="1"/>
        <v>1244241</v>
      </c>
    </row>
    <row r="129" spans="1:9">
      <c r="A129" t="s">
        <v>2535</v>
      </c>
      <c r="H129">
        <v>183960</v>
      </c>
      <c r="I129" s="21">
        <f t="shared" si="1"/>
        <v>1428201</v>
      </c>
    </row>
    <row r="130" spans="1:9">
      <c r="A130" t="s">
        <v>2536</v>
      </c>
      <c r="H130">
        <v>8760</v>
      </c>
      <c r="I130" s="21">
        <f t="shared" si="1"/>
        <v>1436961</v>
      </c>
    </row>
    <row r="131" spans="1:9">
      <c r="A131" t="s">
        <v>2537</v>
      </c>
      <c r="H131">
        <v>1</v>
      </c>
      <c r="I131" s="21">
        <f t="shared" si="1"/>
        <v>1436962</v>
      </c>
    </row>
    <row r="132" spans="1:9">
      <c r="A132" t="s">
        <v>2537</v>
      </c>
      <c r="H132">
        <v>1</v>
      </c>
      <c r="I132" s="21">
        <f t="shared" si="1"/>
        <v>1436963</v>
      </c>
    </row>
    <row r="133" spans="1:9">
      <c r="A133" t="s">
        <v>2538</v>
      </c>
      <c r="H133">
        <v>183960</v>
      </c>
      <c r="I133" s="21">
        <f t="shared" ref="I133:I196" si="2">I132+H133</f>
        <v>1620923</v>
      </c>
    </row>
    <row r="134" spans="1:9">
      <c r="A134" t="s">
        <v>2539</v>
      </c>
      <c r="H134">
        <v>1</v>
      </c>
      <c r="I134" s="21">
        <f t="shared" si="2"/>
        <v>1620924</v>
      </c>
    </row>
    <row r="135" spans="1:9">
      <c r="A135" t="s">
        <v>2539</v>
      </c>
      <c r="H135">
        <v>1</v>
      </c>
      <c r="I135" s="21">
        <f t="shared" si="2"/>
        <v>1620925</v>
      </c>
    </row>
    <row r="136" spans="1:9">
      <c r="A136" t="s">
        <v>2540</v>
      </c>
      <c r="H136">
        <v>183960</v>
      </c>
      <c r="I136" s="21">
        <f t="shared" si="2"/>
        <v>1804885</v>
      </c>
    </row>
    <row r="137" spans="1:9">
      <c r="A137" t="s">
        <v>2541</v>
      </c>
      <c r="H137">
        <v>1</v>
      </c>
      <c r="I137" s="21">
        <f t="shared" si="2"/>
        <v>1804886</v>
      </c>
    </row>
    <row r="138" spans="1:9">
      <c r="A138" t="s">
        <v>2541</v>
      </c>
      <c r="H138">
        <v>1</v>
      </c>
      <c r="I138" s="21">
        <f t="shared" si="2"/>
        <v>1804887</v>
      </c>
    </row>
    <row r="139" spans="1:9">
      <c r="A139" t="s">
        <v>2542</v>
      </c>
      <c r="H139">
        <v>183960</v>
      </c>
      <c r="I139" s="21">
        <f t="shared" si="2"/>
        <v>1988847</v>
      </c>
    </row>
    <row r="140" spans="1:9">
      <c r="A140" t="s">
        <v>2543</v>
      </c>
      <c r="H140">
        <v>1</v>
      </c>
      <c r="I140" s="21">
        <f t="shared" si="2"/>
        <v>1988848</v>
      </c>
    </row>
    <row r="141" spans="1:9">
      <c r="A141" t="s">
        <v>2543</v>
      </c>
      <c r="H141">
        <v>1</v>
      </c>
      <c r="I141" s="21">
        <f t="shared" si="2"/>
        <v>1988849</v>
      </c>
    </row>
    <row r="142" spans="1:9">
      <c r="A142" t="s">
        <v>2544</v>
      </c>
      <c r="H142">
        <v>43800</v>
      </c>
      <c r="I142" s="21">
        <f t="shared" si="2"/>
        <v>2032649</v>
      </c>
    </row>
    <row r="143" spans="1:9">
      <c r="A143" t="s">
        <v>2545</v>
      </c>
      <c r="H143">
        <v>1</v>
      </c>
      <c r="I143" s="21">
        <f t="shared" si="2"/>
        <v>2032650</v>
      </c>
    </row>
    <row r="144" spans="1:9">
      <c r="A144" t="s">
        <v>2545</v>
      </c>
      <c r="H144">
        <v>1</v>
      </c>
      <c r="I144" s="21">
        <f t="shared" si="2"/>
        <v>2032651</v>
      </c>
    </row>
    <row r="145" spans="1:9">
      <c r="A145" t="s">
        <v>2546</v>
      </c>
      <c r="H145">
        <v>183960</v>
      </c>
      <c r="I145" s="21">
        <f t="shared" si="2"/>
        <v>2216611</v>
      </c>
    </row>
    <row r="146" spans="1:9">
      <c r="A146" t="s">
        <v>2547</v>
      </c>
      <c r="H146">
        <v>8760</v>
      </c>
      <c r="I146" s="21">
        <f t="shared" si="2"/>
        <v>2225371</v>
      </c>
    </row>
    <row r="147" spans="1:9">
      <c r="A147" t="s">
        <v>2548</v>
      </c>
      <c r="H147">
        <v>21</v>
      </c>
      <c r="I147" s="21">
        <f t="shared" si="2"/>
        <v>2225392</v>
      </c>
    </row>
    <row r="148" spans="1:9">
      <c r="A148" t="s">
        <v>2549</v>
      </c>
      <c r="H148">
        <v>1</v>
      </c>
      <c r="I148" s="21">
        <f t="shared" si="2"/>
        <v>2225393</v>
      </c>
    </row>
    <row r="149" spans="1:9">
      <c r="A149" t="s">
        <v>2550</v>
      </c>
      <c r="H149">
        <v>8760</v>
      </c>
      <c r="I149" s="21">
        <f t="shared" si="2"/>
        <v>2234153</v>
      </c>
    </row>
    <row r="150" spans="1:9">
      <c r="A150" t="s">
        <v>2551</v>
      </c>
      <c r="H150">
        <v>8760</v>
      </c>
      <c r="I150" s="21">
        <f t="shared" si="2"/>
        <v>2242913</v>
      </c>
    </row>
    <row r="151" spans="1:9">
      <c r="A151" t="s">
        <v>2552</v>
      </c>
      <c r="H151">
        <v>8760</v>
      </c>
      <c r="I151" s="21">
        <f t="shared" si="2"/>
        <v>2251673</v>
      </c>
    </row>
    <row r="152" spans="1:9">
      <c r="A152" t="s">
        <v>2553</v>
      </c>
      <c r="H152">
        <v>8760</v>
      </c>
      <c r="I152" s="21">
        <f t="shared" si="2"/>
        <v>2260433</v>
      </c>
    </row>
    <row r="153" spans="1:9">
      <c r="A153" t="s">
        <v>2554</v>
      </c>
      <c r="H153">
        <v>8760</v>
      </c>
      <c r="I153" s="21">
        <f t="shared" si="2"/>
        <v>2269193</v>
      </c>
    </row>
    <row r="154" spans="1:9">
      <c r="A154" t="s">
        <v>2555</v>
      </c>
      <c r="H154">
        <v>8760</v>
      </c>
      <c r="I154" s="21">
        <f t="shared" si="2"/>
        <v>2277953</v>
      </c>
    </row>
    <row r="155" spans="1:9">
      <c r="A155" t="s">
        <v>2556</v>
      </c>
      <c r="H155">
        <v>8760</v>
      </c>
      <c r="I155" s="21">
        <f t="shared" si="2"/>
        <v>2286713</v>
      </c>
    </row>
    <row r="156" spans="1:9">
      <c r="A156" t="s">
        <v>2557</v>
      </c>
      <c r="H156">
        <v>8760</v>
      </c>
      <c r="I156" s="21">
        <f t="shared" si="2"/>
        <v>2295473</v>
      </c>
    </row>
    <row r="157" spans="1:9">
      <c r="A157" t="s">
        <v>2558</v>
      </c>
      <c r="H157">
        <v>8760</v>
      </c>
      <c r="I157" s="21">
        <f t="shared" si="2"/>
        <v>2304233</v>
      </c>
    </row>
    <row r="158" spans="1:9">
      <c r="A158" t="s">
        <v>2559</v>
      </c>
      <c r="H158">
        <v>8760</v>
      </c>
      <c r="I158" s="21">
        <f t="shared" si="2"/>
        <v>2312993</v>
      </c>
    </row>
    <row r="159" spans="1:9">
      <c r="A159" t="s">
        <v>2560</v>
      </c>
      <c r="H159">
        <v>1</v>
      </c>
      <c r="I159" s="21">
        <f t="shared" si="2"/>
        <v>2312994</v>
      </c>
    </row>
    <row r="160" spans="1:9">
      <c r="A160" t="s">
        <v>2560</v>
      </c>
      <c r="H160">
        <v>1</v>
      </c>
      <c r="I160" s="21">
        <f t="shared" si="2"/>
        <v>2312995</v>
      </c>
    </row>
    <row r="161" spans="1:9">
      <c r="A161" t="s">
        <v>2561</v>
      </c>
      <c r="H161">
        <v>8760</v>
      </c>
      <c r="I161" s="21">
        <f t="shared" si="2"/>
        <v>2321755</v>
      </c>
    </row>
    <row r="162" spans="1:9">
      <c r="A162" t="s">
        <v>2562</v>
      </c>
      <c r="H162">
        <v>1</v>
      </c>
      <c r="I162" s="21">
        <f t="shared" si="2"/>
        <v>2321756</v>
      </c>
    </row>
    <row r="163" spans="1:9">
      <c r="A163" t="s">
        <v>2562</v>
      </c>
      <c r="H163">
        <v>1</v>
      </c>
      <c r="I163" s="21">
        <f t="shared" si="2"/>
        <v>2321757</v>
      </c>
    </row>
    <row r="164" spans="1:9">
      <c r="A164" t="s">
        <v>2563</v>
      </c>
      <c r="H164">
        <v>8760</v>
      </c>
      <c r="I164" s="21">
        <f t="shared" si="2"/>
        <v>2330517</v>
      </c>
    </row>
    <row r="165" spans="1:9">
      <c r="A165" t="s">
        <v>2564</v>
      </c>
      <c r="H165">
        <v>1</v>
      </c>
      <c r="I165" s="21">
        <f t="shared" si="2"/>
        <v>2330518</v>
      </c>
    </row>
    <row r="166" spans="1:9">
      <c r="A166" t="s">
        <v>2564</v>
      </c>
      <c r="H166">
        <v>1</v>
      </c>
      <c r="I166" s="21">
        <f t="shared" si="2"/>
        <v>2330519</v>
      </c>
    </row>
    <row r="167" spans="1:9">
      <c r="A167" t="s">
        <v>2565</v>
      </c>
      <c r="H167">
        <v>17520</v>
      </c>
      <c r="I167" s="21">
        <f t="shared" si="2"/>
        <v>2348039</v>
      </c>
    </row>
    <row r="168" spans="1:9">
      <c r="A168" t="s">
        <v>2566</v>
      </c>
      <c r="H168">
        <v>1</v>
      </c>
      <c r="I168" s="21">
        <f t="shared" si="2"/>
        <v>2348040</v>
      </c>
    </row>
    <row r="169" spans="1:9">
      <c r="A169" t="s">
        <v>2566</v>
      </c>
      <c r="H169">
        <v>1</v>
      </c>
      <c r="I169" s="21">
        <f t="shared" si="2"/>
        <v>2348041</v>
      </c>
    </row>
    <row r="170" spans="1:9">
      <c r="A170" t="s">
        <v>2567</v>
      </c>
      <c r="H170">
        <v>8760</v>
      </c>
      <c r="I170" s="21">
        <f t="shared" si="2"/>
        <v>2356801</v>
      </c>
    </row>
    <row r="171" spans="1:9">
      <c r="A171" t="s">
        <v>2568</v>
      </c>
      <c r="H171">
        <v>1</v>
      </c>
      <c r="I171" s="21">
        <f t="shared" si="2"/>
        <v>2356802</v>
      </c>
    </row>
    <row r="172" spans="1:9">
      <c r="A172" t="s">
        <v>2568</v>
      </c>
      <c r="H172">
        <v>1</v>
      </c>
      <c r="I172" s="21">
        <f t="shared" si="2"/>
        <v>2356803</v>
      </c>
    </row>
    <row r="173" spans="1:9">
      <c r="A173" t="s">
        <v>2569</v>
      </c>
      <c r="H173">
        <v>17520</v>
      </c>
      <c r="I173" s="21">
        <f t="shared" si="2"/>
        <v>2374323</v>
      </c>
    </row>
    <row r="174" spans="1:9">
      <c r="A174" t="s">
        <v>2570</v>
      </c>
      <c r="H174">
        <v>1</v>
      </c>
      <c r="I174" s="21">
        <f t="shared" si="2"/>
        <v>2374324</v>
      </c>
    </row>
    <row r="175" spans="1:9">
      <c r="A175" t="s">
        <v>2570</v>
      </c>
      <c r="H175">
        <v>1</v>
      </c>
      <c r="I175" s="21">
        <f t="shared" si="2"/>
        <v>2374325</v>
      </c>
    </row>
    <row r="176" spans="1:9">
      <c r="A176" t="s">
        <v>2571</v>
      </c>
      <c r="H176">
        <v>8760</v>
      </c>
      <c r="I176" s="21">
        <f t="shared" si="2"/>
        <v>2383085</v>
      </c>
    </row>
    <row r="177" spans="1:9">
      <c r="A177" t="s">
        <v>2572</v>
      </c>
      <c r="H177">
        <v>1</v>
      </c>
      <c r="I177" s="21">
        <f t="shared" si="2"/>
        <v>2383086</v>
      </c>
    </row>
    <row r="178" spans="1:9">
      <c r="A178" t="s">
        <v>2572</v>
      </c>
      <c r="H178">
        <v>1</v>
      </c>
      <c r="I178" s="21">
        <f t="shared" si="2"/>
        <v>2383087</v>
      </c>
    </row>
    <row r="179" spans="1:9">
      <c r="A179" t="s">
        <v>2573</v>
      </c>
      <c r="H179">
        <v>17520</v>
      </c>
      <c r="I179" s="21">
        <f t="shared" si="2"/>
        <v>2400607</v>
      </c>
    </row>
    <row r="180" spans="1:9">
      <c r="A180" t="s">
        <v>2574</v>
      </c>
      <c r="H180">
        <v>1</v>
      </c>
      <c r="I180" s="21">
        <f t="shared" si="2"/>
        <v>2400608</v>
      </c>
    </row>
    <row r="181" spans="1:9">
      <c r="A181" t="s">
        <v>2574</v>
      </c>
      <c r="H181">
        <v>1</v>
      </c>
      <c r="I181" s="21">
        <f t="shared" si="2"/>
        <v>2400609</v>
      </c>
    </row>
    <row r="182" spans="1:9">
      <c r="A182" t="s">
        <v>2575</v>
      </c>
      <c r="H182">
        <v>8760</v>
      </c>
      <c r="I182" s="21">
        <f t="shared" si="2"/>
        <v>2409369</v>
      </c>
    </row>
    <row r="183" spans="1:9">
      <c r="A183" t="s">
        <v>2576</v>
      </c>
      <c r="H183">
        <v>1</v>
      </c>
      <c r="I183" s="21">
        <f t="shared" si="2"/>
        <v>2409370</v>
      </c>
    </row>
    <row r="184" spans="1:9">
      <c r="A184" t="s">
        <v>2576</v>
      </c>
      <c r="H184">
        <v>1</v>
      </c>
      <c r="I184" s="21">
        <f t="shared" si="2"/>
        <v>2409371</v>
      </c>
    </row>
    <row r="185" spans="1:9">
      <c r="A185" t="s">
        <v>2577</v>
      </c>
      <c r="H185">
        <v>8760</v>
      </c>
      <c r="I185" s="21">
        <f t="shared" si="2"/>
        <v>2418131</v>
      </c>
    </row>
    <row r="186" spans="1:9">
      <c r="A186" t="s">
        <v>2578</v>
      </c>
      <c r="H186">
        <v>8760</v>
      </c>
      <c r="I186" s="21">
        <f t="shared" si="2"/>
        <v>2426891</v>
      </c>
    </row>
    <row r="187" spans="1:9">
      <c r="A187" t="s">
        <v>2579</v>
      </c>
      <c r="H187">
        <v>8760</v>
      </c>
      <c r="I187" s="21">
        <f t="shared" si="2"/>
        <v>2435651</v>
      </c>
    </row>
    <row r="188" spans="1:9">
      <c r="A188" t="s">
        <v>2580</v>
      </c>
      <c r="H188">
        <v>8760</v>
      </c>
      <c r="I188" s="21">
        <f t="shared" si="2"/>
        <v>2444411</v>
      </c>
    </row>
    <row r="189" spans="1:9">
      <c r="A189" t="s">
        <v>2581</v>
      </c>
      <c r="H189">
        <v>8760</v>
      </c>
      <c r="I189" s="21">
        <f t="shared" si="2"/>
        <v>2453171</v>
      </c>
    </row>
    <row r="190" spans="1:9">
      <c r="A190" t="s">
        <v>2582</v>
      </c>
      <c r="H190">
        <v>365</v>
      </c>
      <c r="I190" s="21">
        <f t="shared" si="2"/>
        <v>2453536</v>
      </c>
    </row>
    <row r="191" spans="1:9">
      <c r="A191" t="s">
        <v>2583</v>
      </c>
      <c r="H191">
        <v>52</v>
      </c>
      <c r="I191" s="21">
        <f t="shared" si="2"/>
        <v>2453588</v>
      </c>
    </row>
    <row r="192" spans="1:9">
      <c r="A192" t="s">
        <v>2584</v>
      </c>
      <c r="H192">
        <v>8760</v>
      </c>
      <c r="I192" s="21">
        <f t="shared" si="2"/>
        <v>2462348</v>
      </c>
    </row>
    <row r="193" spans="1:9">
      <c r="A193" t="s">
        <v>2585</v>
      </c>
      <c r="H193">
        <v>1</v>
      </c>
      <c r="I193" s="21">
        <f t="shared" si="2"/>
        <v>2462349</v>
      </c>
    </row>
    <row r="194" spans="1:9">
      <c r="A194" t="s">
        <v>2585</v>
      </c>
      <c r="H194">
        <v>1</v>
      </c>
      <c r="I194" s="21">
        <f t="shared" si="2"/>
        <v>2462350</v>
      </c>
    </row>
    <row r="195" spans="1:9">
      <c r="A195" t="s">
        <v>2586</v>
      </c>
      <c r="H195">
        <v>8760</v>
      </c>
      <c r="I195" s="21">
        <f t="shared" si="2"/>
        <v>2471110</v>
      </c>
    </row>
    <row r="196" spans="1:9">
      <c r="A196" t="s">
        <v>2587</v>
      </c>
      <c r="H196">
        <v>1</v>
      </c>
      <c r="I196" s="21">
        <f t="shared" si="2"/>
        <v>2471111</v>
      </c>
    </row>
    <row r="197" spans="1:9">
      <c r="A197" t="s">
        <v>2587</v>
      </c>
      <c r="H197">
        <v>1</v>
      </c>
      <c r="I197" s="21">
        <f t="shared" ref="I197:I239" si="3">I196+H197</f>
        <v>2471112</v>
      </c>
    </row>
    <row r="198" spans="1:9">
      <c r="A198" t="s">
        <v>2588</v>
      </c>
      <c r="H198">
        <v>52560</v>
      </c>
      <c r="I198" s="21">
        <f t="shared" si="3"/>
        <v>2523672</v>
      </c>
    </row>
    <row r="199" spans="1:9">
      <c r="A199" t="s">
        <v>2589</v>
      </c>
      <c r="H199">
        <v>1</v>
      </c>
      <c r="I199" s="21">
        <f t="shared" si="3"/>
        <v>2523673</v>
      </c>
    </row>
    <row r="200" spans="1:9">
      <c r="A200" t="s">
        <v>2589</v>
      </c>
      <c r="H200">
        <v>1</v>
      </c>
      <c r="I200" s="21">
        <f t="shared" si="3"/>
        <v>2523674</v>
      </c>
    </row>
    <row r="201" spans="1:9">
      <c r="A201" t="s">
        <v>2590</v>
      </c>
      <c r="H201">
        <v>17520</v>
      </c>
      <c r="I201" s="21">
        <f t="shared" si="3"/>
        <v>2541194</v>
      </c>
    </row>
    <row r="202" spans="1:9">
      <c r="A202" t="s">
        <v>2591</v>
      </c>
      <c r="H202">
        <v>1</v>
      </c>
      <c r="I202" s="21">
        <f t="shared" si="3"/>
        <v>2541195</v>
      </c>
    </row>
    <row r="203" spans="1:9">
      <c r="A203" t="s">
        <v>2591</v>
      </c>
      <c r="H203">
        <v>1</v>
      </c>
      <c r="I203" s="21">
        <f t="shared" si="3"/>
        <v>2541196</v>
      </c>
    </row>
    <row r="204" spans="1:9">
      <c r="A204" t="s">
        <v>2592</v>
      </c>
      <c r="H204">
        <v>61320</v>
      </c>
      <c r="I204" s="21">
        <f t="shared" si="3"/>
        <v>2602516</v>
      </c>
    </row>
    <row r="205" spans="1:9">
      <c r="A205" t="s">
        <v>2593</v>
      </c>
      <c r="H205">
        <v>1</v>
      </c>
      <c r="I205" s="21">
        <f t="shared" si="3"/>
        <v>2602517</v>
      </c>
    </row>
    <row r="206" spans="1:9">
      <c r="A206" t="s">
        <v>2593</v>
      </c>
      <c r="H206">
        <v>1</v>
      </c>
      <c r="I206" s="21">
        <f t="shared" si="3"/>
        <v>2602518</v>
      </c>
    </row>
    <row r="207" spans="1:9">
      <c r="A207" t="s">
        <v>2594</v>
      </c>
      <c r="H207">
        <v>17520</v>
      </c>
      <c r="I207" s="21">
        <f t="shared" si="3"/>
        <v>2620038</v>
      </c>
    </row>
    <row r="208" spans="1:9">
      <c r="A208" t="s">
        <v>2595</v>
      </c>
      <c r="H208">
        <v>8760</v>
      </c>
      <c r="I208" s="21">
        <f t="shared" si="3"/>
        <v>2628798</v>
      </c>
    </row>
    <row r="209" spans="1:9">
      <c r="A209" t="s">
        <v>2596</v>
      </c>
      <c r="H209">
        <v>8760</v>
      </c>
      <c r="I209" s="21">
        <f t="shared" si="3"/>
        <v>2637558</v>
      </c>
    </row>
    <row r="210" spans="1:9">
      <c r="A210" t="s">
        <v>2597</v>
      </c>
      <c r="H210">
        <v>8760</v>
      </c>
      <c r="I210" s="21">
        <f t="shared" si="3"/>
        <v>2646318</v>
      </c>
    </row>
    <row r="211" spans="1:9">
      <c r="A211" t="s">
        <v>2598</v>
      </c>
      <c r="H211">
        <v>8760</v>
      </c>
      <c r="I211" s="21">
        <f t="shared" si="3"/>
        <v>2655078</v>
      </c>
    </row>
    <row r="212" spans="1:9">
      <c r="A212" t="s">
        <v>2599</v>
      </c>
      <c r="H212">
        <v>8760</v>
      </c>
      <c r="I212" s="21">
        <f t="shared" si="3"/>
        <v>2663838</v>
      </c>
    </row>
    <row r="213" spans="1:9">
      <c r="A213" t="s">
        <v>2600</v>
      </c>
      <c r="H213">
        <v>8760</v>
      </c>
      <c r="I213" s="21">
        <f t="shared" si="3"/>
        <v>2672598</v>
      </c>
    </row>
    <row r="214" spans="1:9">
      <c r="A214" t="s">
        <v>2601</v>
      </c>
      <c r="H214">
        <v>8760</v>
      </c>
      <c r="I214" s="21">
        <f t="shared" si="3"/>
        <v>2681358</v>
      </c>
    </row>
    <row r="215" spans="1:9">
      <c r="A215" t="s">
        <v>2602</v>
      </c>
      <c r="H215">
        <v>2</v>
      </c>
      <c r="I215" s="21">
        <f t="shared" si="3"/>
        <v>2681360</v>
      </c>
    </row>
    <row r="216" spans="1:9">
      <c r="A216" t="s">
        <v>2603</v>
      </c>
      <c r="H216">
        <v>11</v>
      </c>
      <c r="I216" s="21">
        <f t="shared" si="3"/>
        <v>2681371</v>
      </c>
    </row>
    <row r="217" spans="1:9">
      <c r="A217" t="s">
        <v>2604</v>
      </c>
      <c r="H217">
        <v>8760</v>
      </c>
      <c r="I217" s="21">
        <f t="shared" si="3"/>
        <v>2690131</v>
      </c>
    </row>
    <row r="218" spans="1:9">
      <c r="A218" t="s">
        <v>2605</v>
      </c>
      <c r="H218">
        <v>8760</v>
      </c>
      <c r="I218" s="21">
        <f t="shared" si="3"/>
        <v>2698891</v>
      </c>
    </row>
    <row r="219" spans="1:9">
      <c r="A219" t="s">
        <v>2606</v>
      </c>
      <c r="H219">
        <v>8760</v>
      </c>
      <c r="I219" s="21">
        <f t="shared" si="3"/>
        <v>2707651</v>
      </c>
    </row>
    <row r="220" spans="1:9">
      <c r="A220" t="s">
        <v>2607</v>
      </c>
      <c r="H220">
        <v>8760</v>
      </c>
      <c r="I220" s="21">
        <f t="shared" si="3"/>
        <v>2716411</v>
      </c>
    </row>
    <row r="221" spans="1:9">
      <c r="A221" t="s">
        <v>2608</v>
      </c>
      <c r="H221">
        <v>8760</v>
      </c>
      <c r="I221" s="21">
        <f t="shared" si="3"/>
        <v>2725171</v>
      </c>
    </row>
    <row r="222" spans="1:9">
      <c r="A222" t="s">
        <v>2609</v>
      </c>
      <c r="H222">
        <v>8760</v>
      </c>
      <c r="I222" s="21">
        <f t="shared" si="3"/>
        <v>2733931</v>
      </c>
    </row>
    <row r="223" spans="1:9">
      <c r="A223" t="s">
        <v>2610</v>
      </c>
      <c r="H223">
        <v>8760</v>
      </c>
      <c r="I223" s="21">
        <f t="shared" si="3"/>
        <v>2742691</v>
      </c>
    </row>
    <row r="224" spans="1:9">
      <c r="A224" t="s">
        <v>2611</v>
      </c>
      <c r="H224">
        <v>8760</v>
      </c>
      <c r="I224" s="21">
        <f t="shared" si="3"/>
        <v>2751451</v>
      </c>
    </row>
    <row r="225" spans="1:11">
      <c r="A225" t="s">
        <v>2612</v>
      </c>
      <c r="H225">
        <v>8760</v>
      </c>
      <c r="I225" s="21">
        <f t="shared" si="3"/>
        <v>2760211</v>
      </c>
    </row>
    <row r="226" spans="1:11">
      <c r="A226" t="s">
        <v>2613</v>
      </c>
      <c r="H226">
        <v>8760</v>
      </c>
      <c r="I226" s="21">
        <f t="shared" si="3"/>
        <v>2768971</v>
      </c>
    </row>
    <row r="227" spans="1:11">
      <c r="A227" t="s">
        <v>2614</v>
      </c>
      <c r="H227">
        <v>8760</v>
      </c>
      <c r="I227" s="21">
        <f t="shared" si="3"/>
        <v>2777731</v>
      </c>
    </row>
    <row r="228" spans="1:11">
      <c r="A228" t="s">
        <v>2615</v>
      </c>
      <c r="H228">
        <v>8760</v>
      </c>
      <c r="I228" s="21">
        <f t="shared" si="3"/>
        <v>2786491</v>
      </c>
    </row>
    <row r="229" spans="1:11">
      <c r="A229" t="s">
        <v>2616</v>
      </c>
      <c r="H229">
        <v>1</v>
      </c>
      <c r="I229" s="21">
        <f t="shared" si="3"/>
        <v>2786492</v>
      </c>
    </row>
    <row r="230" spans="1:11">
      <c r="A230" t="s">
        <v>2617</v>
      </c>
      <c r="H230">
        <v>1</v>
      </c>
      <c r="I230" s="21">
        <f t="shared" si="3"/>
        <v>2786493</v>
      </c>
    </row>
    <row r="231" spans="1:11">
      <c r="A231" t="s">
        <v>2618</v>
      </c>
      <c r="H231">
        <v>8760</v>
      </c>
      <c r="I231" s="21">
        <f t="shared" si="3"/>
        <v>2795253</v>
      </c>
    </row>
    <row r="232" spans="1:11">
      <c r="A232" t="s">
        <v>2619</v>
      </c>
      <c r="H232">
        <v>8760</v>
      </c>
      <c r="I232" s="21">
        <f t="shared" si="3"/>
        <v>2804013</v>
      </c>
    </row>
    <row r="233" spans="1:11">
      <c r="A233" t="s">
        <v>2620</v>
      </c>
      <c r="H233">
        <v>8760</v>
      </c>
      <c r="I233" s="21">
        <f t="shared" si="3"/>
        <v>2812773</v>
      </c>
    </row>
    <row r="234" spans="1:11">
      <c r="A234" t="s">
        <v>2621</v>
      </c>
      <c r="H234">
        <v>8760</v>
      </c>
      <c r="I234" s="21">
        <f t="shared" si="3"/>
        <v>2821533</v>
      </c>
    </row>
    <row r="235" spans="1:11">
      <c r="A235" t="s">
        <v>2622</v>
      </c>
      <c r="H235">
        <v>8760</v>
      </c>
      <c r="I235" s="21">
        <f t="shared" si="3"/>
        <v>2830293</v>
      </c>
      <c r="K235" s="6" t="s">
        <v>2628</v>
      </c>
    </row>
    <row r="236" spans="1:11">
      <c r="A236" t="s">
        <v>2623</v>
      </c>
      <c r="H236">
        <v>8760</v>
      </c>
      <c r="I236" s="21">
        <f t="shared" si="3"/>
        <v>2839053</v>
      </c>
    </row>
    <row r="237" spans="1:11">
      <c r="A237" t="s">
        <v>2624</v>
      </c>
      <c r="H237">
        <v>8760</v>
      </c>
      <c r="I237" s="21">
        <f t="shared" si="3"/>
        <v>2847813</v>
      </c>
    </row>
    <row r="238" spans="1:11">
      <c r="A238" t="s">
        <v>2625</v>
      </c>
      <c r="H238">
        <v>8760</v>
      </c>
      <c r="I238" s="21">
        <f t="shared" si="3"/>
        <v>2856573</v>
      </c>
    </row>
    <row r="239" spans="1:11">
      <c r="A239" t="s">
        <v>2626</v>
      </c>
      <c r="H239">
        <v>1</v>
      </c>
      <c r="I239" s="21">
        <f t="shared" si="3"/>
        <v>2856574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4"/>
  <sheetViews>
    <sheetView zoomScale="70" zoomScaleNormal="70" workbookViewId="0">
      <selection activeCell="D50" sqref="D50"/>
    </sheetView>
  </sheetViews>
  <sheetFormatPr defaultRowHeight="16.5"/>
  <sheetData>
    <row r="1" spans="1:11">
      <c r="A1" t="s">
        <v>2046</v>
      </c>
      <c r="K1" t="s">
        <v>2045</v>
      </c>
    </row>
    <row r="2" spans="1:11">
      <c r="A2" t="s">
        <v>2047</v>
      </c>
      <c r="C2" t="s">
        <v>2048</v>
      </c>
    </row>
    <row r="3" spans="1:11">
      <c r="F3">
        <v>2020</v>
      </c>
    </row>
    <row r="4" spans="1:11">
      <c r="A4" t="s">
        <v>2200</v>
      </c>
      <c r="C4" s="20">
        <v>7.0000000000000007E-2</v>
      </c>
      <c r="D4" t="s">
        <v>2192</v>
      </c>
      <c r="F4" s="21">
        <v>40000</v>
      </c>
      <c r="G4" t="s">
        <v>2201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topLeftCell="A61" zoomScale="70" zoomScaleNormal="70" workbookViewId="0">
      <selection activeCell="E108" sqref="E108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850" t="s">
        <v>1555</v>
      </c>
      <c r="C1" s="850"/>
      <c r="D1" s="850"/>
      <c r="E1" s="850"/>
      <c r="F1" s="851"/>
      <c r="G1" s="848" t="s">
        <v>1554</v>
      </c>
      <c r="H1" s="849"/>
      <c r="I1" s="849"/>
      <c r="J1" s="849"/>
      <c r="K1" s="29"/>
      <c r="O1" s="834" t="s">
        <v>157</v>
      </c>
      <c r="P1" s="834"/>
      <c r="Q1" s="834"/>
      <c r="R1" s="834"/>
      <c r="S1" s="834"/>
      <c r="T1" s="834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2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816" t="s">
        <v>1538</v>
      </c>
      <c r="AE2" s="816"/>
      <c r="AF2" s="816"/>
      <c r="AG2" s="816"/>
      <c r="AH2" s="816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0.17</v>
      </c>
      <c r="U3" s="64">
        <f>T3</f>
        <v>0.17</v>
      </c>
      <c r="V3" s="57">
        <f>E23</f>
        <v>0.5</v>
      </c>
      <c r="W3" s="66">
        <f t="shared" ref="W3:Z8" si="1">$E$21*P3</f>
        <v>2.0973225239436064</v>
      </c>
      <c r="X3" s="66">
        <f t="shared" si="1"/>
        <v>2.6900000000000004</v>
      </c>
      <c r="Y3" s="66">
        <f t="shared" si="1"/>
        <v>1.8555482064204609</v>
      </c>
      <c r="Z3" s="66">
        <f t="shared" si="1"/>
        <v>1.8555482064204609</v>
      </c>
      <c r="AA3" s="66">
        <f>($AA$9-$AA$6)*V3</f>
        <v>0.85000000000000009</v>
      </c>
      <c r="AB3" s="66">
        <f t="shared" ref="AB3:AB8" si="2">$E$21*U3</f>
        <v>0.85000000000000009</v>
      </c>
      <c r="AC3" s="67">
        <f t="shared" ref="AC3:AC9" si="3">V3*$E$21</f>
        <v>2.5</v>
      </c>
      <c r="AD3" s="443"/>
      <c r="AE3" s="443"/>
      <c r="AF3" s="443"/>
      <c r="AG3" s="443"/>
      <c r="AH3" s="443"/>
    </row>
    <row r="4" spans="1:34">
      <c r="B4" s="47" t="s">
        <v>126</v>
      </c>
      <c r="C4" s="821" t="s">
        <v>127</v>
      </c>
      <c r="D4" s="821"/>
      <c r="E4" s="821"/>
      <c r="F4" s="821"/>
      <c r="G4" s="822" t="s">
        <v>128</v>
      </c>
      <c r="H4" s="822" t="s">
        <v>129</v>
      </c>
      <c r="I4" s="822" t="s">
        <v>130</v>
      </c>
      <c r="J4" s="821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3.4000000000000009E-2</v>
      </c>
      <c r="U4" s="64">
        <f>Q4</f>
        <v>4.2000000000000003E-2</v>
      </c>
      <c r="V4" s="57">
        <f>E24</f>
        <v>0.1</v>
      </c>
      <c r="W4" s="66">
        <f t="shared" si="1"/>
        <v>0.21135523681878296</v>
      </c>
      <c r="X4" s="66">
        <f t="shared" si="1"/>
        <v>0.21000000000000002</v>
      </c>
      <c r="Y4" s="66">
        <f t="shared" si="1"/>
        <v>1.9500000000000002</v>
      </c>
      <c r="Z4" s="66">
        <f t="shared" si="1"/>
        <v>0.21000000000000002</v>
      </c>
      <c r="AA4" s="66">
        <f>($AA$9-$AA$6)*V4</f>
        <v>0.17000000000000004</v>
      </c>
      <c r="AB4" s="66">
        <f t="shared" si="2"/>
        <v>0.21000000000000002</v>
      </c>
      <c r="AC4" s="67">
        <f t="shared" si="3"/>
        <v>0.5</v>
      </c>
      <c r="AE4" s="442">
        <v>2020</v>
      </c>
      <c r="AF4" s="442">
        <v>2030</v>
      </c>
      <c r="AG4" s="442">
        <v>2040</v>
      </c>
      <c r="AH4" s="442">
        <v>2050</v>
      </c>
    </row>
    <row r="5" spans="1:34">
      <c r="A5" s="483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822"/>
      <c r="H5" s="822"/>
      <c r="I5" s="822"/>
      <c r="J5" s="821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3.4000000000000002E-3</v>
      </c>
      <c r="U5" s="64">
        <f>Q5</f>
        <v>0.16027054479951544</v>
      </c>
      <c r="V5" s="57">
        <f>E25</f>
        <v>0.01</v>
      </c>
      <c r="W5" s="66">
        <f t="shared" si="1"/>
        <v>0.72982270887852074</v>
      </c>
      <c r="X5" s="66">
        <f t="shared" si="1"/>
        <v>0.80135272399757718</v>
      </c>
      <c r="Y5" s="66">
        <f t="shared" si="1"/>
        <v>0.80135272399757718</v>
      </c>
      <c r="Z5" s="66">
        <f t="shared" si="1"/>
        <v>0.45999999999999996</v>
      </c>
      <c r="AA5" s="66">
        <f>($AA$9-$AA$6)*V5</f>
        <v>1.7000000000000001E-2</v>
      </c>
      <c r="AB5" s="66">
        <f t="shared" si="2"/>
        <v>0.80135272399757718</v>
      </c>
      <c r="AC5" s="67">
        <f t="shared" si="3"/>
        <v>0.05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0.65999999999999992</v>
      </c>
      <c r="U6" s="64">
        <f>Q6</f>
        <v>9.4220297322467721E-3</v>
      </c>
      <c r="V6" s="57">
        <f>E26</f>
        <v>0.01</v>
      </c>
      <c r="W6" s="66">
        <f t="shared" si="1"/>
        <v>2.757395460050131E-2</v>
      </c>
      <c r="X6" s="66">
        <f t="shared" si="1"/>
        <v>4.7110148661233864E-2</v>
      </c>
      <c r="Y6" s="66">
        <f t="shared" si="1"/>
        <v>4.7110148661233864E-2</v>
      </c>
      <c r="Z6" s="66">
        <f t="shared" si="1"/>
        <v>4.7110148661233864E-2</v>
      </c>
      <c r="AA6" s="66">
        <v>3.3</v>
      </c>
      <c r="AB6" s="66">
        <f t="shared" si="2"/>
        <v>4.7110148661233864E-2</v>
      </c>
      <c r="AC6" s="67">
        <f t="shared" si="3"/>
        <v>0.05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2.7200000000000002E-3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2.1042689315827934E-3</v>
      </c>
      <c r="X7" s="66">
        <f t="shared" si="1"/>
        <v>2.3105085931602902E-3</v>
      </c>
      <c r="Y7" s="66">
        <f t="shared" si="1"/>
        <v>2.3105085931602902E-3</v>
      </c>
      <c r="Z7" s="66">
        <f t="shared" si="1"/>
        <v>2.3105085931602902E-3</v>
      </c>
      <c r="AA7" s="66">
        <f>($AA$9-$AA$6)*V7</f>
        <v>1.3600000000000001E-2</v>
      </c>
      <c r="AB7" s="66">
        <f t="shared" si="2"/>
        <v>0.4487932600576327</v>
      </c>
      <c r="AC7" s="67">
        <f t="shared" si="3"/>
        <v>0.04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0.12988</v>
      </c>
      <c r="U8" s="64">
        <f>1-SUM(U3:U7)</f>
        <v>0.52854877345671114</v>
      </c>
      <c r="V8" s="64">
        <f>1-SUM(V3:V7)</f>
        <v>0.372</v>
      </c>
      <c r="W8" s="66">
        <f t="shared" si="1"/>
        <v>1.9318213068270058</v>
      </c>
      <c r="X8" s="66">
        <f t="shared" si="1"/>
        <v>1.2492266187480283</v>
      </c>
      <c r="Y8" s="66">
        <f t="shared" si="1"/>
        <v>0.34367841232756768</v>
      </c>
      <c r="Z8" s="66">
        <f t="shared" si="1"/>
        <v>2.4250311363251447</v>
      </c>
      <c r="AA8" s="66">
        <f>($AA$9-$AA$6-$AA$3-$AA$4-$AA$5-$AA$7)</f>
        <v>0.64939999999999998</v>
      </c>
      <c r="AB8" s="66">
        <f t="shared" si="2"/>
        <v>2.6427438672835555</v>
      </c>
      <c r="AC8" s="67">
        <f t="shared" si="3"/>
        <v>1.8599999999999999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5</v>
      </c>
      <c r="X9" s="71">
        <f t="shared" si="4"/>
        <v>5</v>
      </c>
      <c r="Y9" s="71">
        <f t="shared" si="4"/>
        <v>4.9999999999999991</v>
      </c>
      <c r="Z9" s="71">
        <f t="shared" si="4"/>
        <v>5</v>
      </c>
      <c r="AA9" s="71">
        <f>E21</f>
        <v>5</v>
      </c>
      <c r="AB9" s="71">
        <f>SUM(AB3:AB8)</f>
        <v>4.9999999999999991</v>
      </c>
      <c r="AC9" s="67">
        <f t="shared" si="3"/>
        <v>5</v>
      </c>
      <c r="AD9" s="50"/>
      <c r="AE9" s="50"/>
      <c r="AF9" s="50"/>
      <c r="AG9" s="50"/>
    </row>
    <row r="10" spans="1:34">
      <c r="B10" s="823" t="s">
        <v>155</v>
      </c>
      <c r="C10" s="823"/>
      <c r="D10" s="823"/>
      <c r="E10" s="823"/>
      <c r="F10" s="824"/>
      <c r="G10" s="825" t="s">
        <v>156</v>
      </c>
      <c r="H10" s="823"/>
      <c r="I10" s="823"/>
      <c r="J10" s="823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1546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843" t="s">
        <v>1596</v>
      </c>
      <c r="C13" s="846" t="s">
        <v>1539</v>
      </c>
      <c r="D13" s="846"/>
      <c r="E13" s="512">
        <f>Scenario!E4</f>
        <v>2030</v>
      </c>
      <c r="F13" s="78"/>
      <c r="G13" s="50"/>
      <c r="H13" s="813" t="s">
        <v>1597</v>
      </c>
      <c r="I13" s="847" t="s">
        <v>1598</v>
      </c>
      <c r="J13" s="847"/>
      <c r="K13" s="513" t="s">
        <v>1615</v>
      </c>
      <c r="AE13" s="50" t="s">
        <v>630</v>
      </c>
      <c r="AF13" s="50"/>
      <c r="AG13" s="50"/>
      <c r="AH13" s="50"/>
    </row>
    <row r="14" spans="1:34">
      <c r="B14" s="844"/>
      <c r="C14" s="811" t="s">
        <v>1594</v>
      </c>
      <c r="D14" s="811"/>
      <c r="E14" s="503">
        <f>Scenario!E5</f>
        <v>0.8</v>
      </c>
      <c r="F14" s="280"/>
      <c r="G14" s="50"/>
      <c r="H14" s="814"/>
      <c r="I14" s="832" t="s">
        <v>132</v>
      </c>
      <c r="J14" s="445" t="s">
        <v>1599</v>
      </c>
      <c r="K14" s="518">
        <v>0.8</v>
      </c>
      <c r="AE14" s="50"/>
      <c r="AF14" s="50"/>
      <c r="AG14" s="50"/>
      <c r="AH14" s="50"/>
    </row>
    <row r="15" spans="1:34">
      <c r="B15" s="844"/>
      <c r="C15" s="811" t="s">
        <v>1595</v>
      </c>
      <c r="D15" s="486" t="s">
        <v>114</v>
      </c>
      <c r="E15" s="503">
        <f>Scenario!E11</f>
        <v>0.1</v>
      </c>
      <c r="F15" s="280"/>
      <c r="G15" s="50"/>
      <c r="H15" s="814"/>
      <c r="I15" s="832"/>
      <c r="J15" s="445" t="s">
        <v>1600</v>
      </c>
      <c r="K15" s="516">
        <v>0.5</v>
      </c>
      <c r="AE15" s="50"/>
      <c r="AF15" s="50"/>
      <c r="AG15" s="50"/>
      <c r="AH15" s="50"/>
    </row>
    <row r="16" spans="1:34" ht="17.25" thickBot="1">
      <c r="B16" s="845"/>
      <c r="C16" s="812"/>
      <c r="D16" s="493" t="s">
        <v>96</v>
      </c>
      <c r="E16" s="504" t="e">
        <f>Scenario!#REF!</f>
        <v>#REF!</v>
      </c>
      <c r="F16" s="494"/>
      <c r="G16" s="50"/>
      <c r="H16" s="814"/>
      <c r="I16" s="832"/>
      <c r="J16" s="445" t="s">
        <v>1601</v>
      </c>
      <c r="K16" s="516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4"/>
      <c r="F17" s="50"/>
      <c r="G17" s="50"/>
      <c r="H17" s="814"/>
      <c r="I17" s="832"/>
      <c r="J17" s="61"/>
      <c r="K17" s="517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4"/>
      <c r="F18" s="50"/>
      <c r="G18" s="50"/>
      <c r="H18" s="814"/>
      <c r="I18" s="832"/>
      <c r="J18" s="61"/>
      <c r="K18" s="517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4"/>
      <c r="F19" s="50"/>
      <c r="G19" s="50"/>
      <c r="H19" s="814"/>
      <c r="I19" s="832"/>
      <c r="J19" s="61"/>
      <c r="K19" s="517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815"/>
      <c r="I20" s="833"/>
      <c r="J20" s="501" t="s">
        <v>1602</v>
      </c>
      <c r="K20" s="519">
        <v>1300</v>
      </c>
    </row>
    <row r="21" spans="2:34">
      <c r="B21" s="836" t="s">
        <v>1555</v>
      </c>
      <c r="C21" s="839" t="s">
        <v>167</v>
      </c>
      <c r="D21" s="840"/>
      <c r="E21" s="509">
        <f>Demand!E4</f>
        <v>5</v>
      </c>
      <c r="F21" s="487" t="s">
        <v>168</v>
      </c>
      <c r="G21" s="50"/>
      <c r="H21" s="480"/>
      <c r="I21" s="104"/>
      <c r="J21" s="502"/>
    </row>
    <row r="22" spans="2:34">
      <c r="B22" s="814"/>
      <c r="C22" s="826" t="s">
        <v>169</v>
      </c>
      <c r="D22" s="445" t="s">
        <v>1533</v>
      </c>
      <c r="E22" s="476" t="s">
        <v>170</v>
      </c>
      <c r="F22" s="488"/>
      <c r="G22" s="50"/>
      <c r="H22" s="480"/>
      <c r="Y22" s="30" t="s">
        <v>1631</v>
      </c>
      <c r="Z22" s="30" t="s">
        <v>1632</v>
      </c>
      <c r="AA22" s="30" t="s">
        <v>1633</v>
      </c>
      <c r="AB22" s="30" t="s">
        <v>1634</v>
      </c>
      <c r="AC22" s="30" t="s">
        <v>1635</v>
      </c>
      <c r="AD22" s="30" t="s">
        <v>1636</v>
      </c>
      <c r="AE22" s="30" t="s">
        <v>1637</v>
      </c>
      <c r="AF22" s="30" t="s">
        <v>1638</v>
      </c>
    </row>
    <row r="23" spans="2:34">
      <c r="B23" s="814"/>
      <c r="C23" s="827"/>
      <c r="D23" s="445" t="s">
        <v>392</v>
      </c>
      <c r="E23" s="510">
        <f>Demand!E5</f>
        <v>0.5</v>
      </c>
      <c r="F23" s="489"/>
      <c r="H23" s="480"/>
      <c r="Q23" s="445" t="s">
        <v>1580</v>
      </c>
      <c r="R23" s="30">
        <f>$E$21*E23</f>
        <v>2.5</v>
      </c>
      <c r="Y23" s="30" t="s">
        <v>1603</v>
      </c>
      <c r="Z23" s="30" t="s">
        <v>1604</v>
      </c>
      <c r="AA23" s="30" t="s">
        <v>1605</v>
      </c>
      <c r="AB23" s="30" t="s">
        <v>1606</v>
      </c>
      <c r="AC23" s="30" t="s">
        <v>1607</v>
      </c>
      <c r="AE23" s="30" t="s">
        <v>1608</v>
      </c>
      <c r="AF23" s="30" t="s">
        <v>1609</v>
      </c>
    </row>
    <row r="24" spans="2:34">
      <c r="B24" s="814"/>
      <c r="C24" s="827"/>
      <c r="D24" s="445" t="s">
        <v>393</v>
      </c>
      <c r="E24" s="510">
        <f>Demand!E6</f>
        <v>0.1</v>
      </c>
      <c r="F24" s="489"/>
      <c r="G24" s="50"/>
      <c r="H24" s="480"/>
      <c r="Q24" s="445" t="s">
        <v>1581</v>
      </c>
      <c r="R24" s="30">
        <f>$E$21*E24</f>
        <v>0.5</v>
      </c>
      <c r="Y24" s="30" t="s">
        <v>1603</v>
      </c>
      <c r="AA24" s="30" t="s">
        <v>1610</v>
      </c>
      <c r="AB24" s="30" t="s">
        <v>1611</v>
      </c>
      <c r="AC24" s="30" t="s">
        <v>1612</v>
      </c>
      <c r="AE24" s="30" t="s">
        <v>1613</v>
      </c>
    </row>
    <row r="25" spans="2:34">
      <c r="B25" s="814"/>
      <c r="C25" s="827"/>
      <c r="D25" s="445" t="s">
        <v>432</v>
      </c>
      <c r="E25" s="510">
        <f>Demand!E7</f>
        <v>0.01</v>
      </c>
      <c r="F25" s="489"/>
      <c r="G25" s="50"/>
      <c r="H25" s="480"/>
      <c r="Q25" s="445" t="s">
        <v>1582</v>
      </c>
      <c r="R25" s="30">
        <f>$E$21*E25</f>
        <v>0.05</v>
      </c>
      <c r="Y25" s="30" t="s">
        <v>1603</v>
      </c>
      <c r="Z25" s="30" t="s">
        <v>1614</v>
      </c>
      <c r="AA25" s="30" t="s">
        <v>1605</v>
      </c>
      <c r="AB25" s="30" t="s">
        <v>1615</v>
      </c>
      <c r="AC25" s="30" t="s">
        <v>1616</v>
      </c>
      <c r="AE25" s="30" t="s">
        <v>1617</v>
      </c>
    </row>
    <row r="26" spans="2:34">
      <c r="B26" s="814"/>
      <c r="C26" s="827"/>
      <c r="D26" s="445" t="s">
        <v>1531</v>
      </c>
      <c r="E26" s="510">
        <f>Demand!E8</f>
        <v>0.01</v>
      </c>
      <c r="F26" s="489"/>
      <c r="G26" s="50"/>
      <c r="H26" s="480"/>
      <c r="Q26" s="445" t="s">
        <v>1583</v>
      </c>
      <c r="R26" s="30">
        <f>$E$21*E26</f>
        <v>0.05</v>
      </c>
      <c r="Y26" s="30" t="s">
        <v>1603</v>
      </c>
      <c r="AA26" s="30" t="s">
        <v>1605</v>
      </c>
      <c r="AB26" s="30" t="s">
        <v>1618</v>
      </c>
      <c r="AC26" s="30" t="s">
        <v>1619</v>
      </c>
      <c r="AE26" s="30" t="s">
        <v>1620</v>
      </c>
    </row>
    <row r="27" spans="2:34">
      <c r="B27" s="814"/>
      <c r="C27" s="828"/>
      <c r="D27" s="445" t="s">
        <v>1532</v>
      </c>
      <c r="E27" s="510">
        <v>8.0000000000000002E-3</v>
      </c>
      <c r="F27" s="489"/>
      <c r="G27" s="477"/>
      <c r="H27" s="480"/>
      <c r="Q27" s="445" t="s">
        <v>1584</v>
      </c>
      <c r="R27" s="30">
        <f>$E$21*E27</f>
        <v>0.04</v>
      </c>
      <c r="Y27" s="30" t="s">
        <v>1603</v>
      </c>
      <c r="AA27" s="30" t="s">
        <v>1605</v>
      </c>
      <c r="AB27" s="30" t="s">
        <v>1621</v>
      </c>
      <c r="AC27" s="30" t="s">
        <v>1619</v>
      </c>
      <c r="AE27" s="30" t="s">
        <v>1622</v>
      </c>
    </row>
    <row r="28" spans="2:34">
      <c r="B28" s="814"/>
      <c r="C28" s="841" t="s">
        <v>399</v>
      </c>
      <c r="D28" s="842"/>
      <c r="E28" s="511">
        <f>Demand!E11</f>
        <v>76644.103237911448</v>
      </c>
      <c r="F28" s="489" t="s">
        <v>245</v>
      </c>
      <c r="G28" s="50"/>
      <c r="H28" s="480"/>
      <c r="O28" s="30" t="s">
        <v>107</v>
      </c>
      <c r="Q28" s="446" t="s">
        <v>1585</v>
      </c>
      <c r="R28" s="30">
        <f>$E$33*E34</f>
        <v>0</v>
      </c>
      <c r="Y28" s="30" t="s">
        <v>1603</v>
      </c>
      <c r="AA28" s="30" t="s">
        <v>1605</v>
      </c>
      <c r="AB28" s="30" t="s">
        <v>1623</v>
      </c>
      <c r="AC28" s="30" t="s">
        <v>1619</v>
      </c>
      <c r="AE28" s="30" t="s">
        <v>1624</v>
      </c>
    </row>
    <row r="29" spans="2:34">
      <c r="B29" s="814"/>
      <c r="C29" s="826" t="s">
        <v>1535</v>
      </c>
      <c r="D29" s="445" t="s">
        <v>896</v>
      </c>
      <c r="E29" s="514">
        <f>E28*'환경연계형(자원회수)'!$Q$44</f>
        <v>29536.561012539205</v>
      </c>
      <c r="F29" s="489" t="s">
        <v>630</v>
      </c>
      <c r="G29" s="50"/>
      <c r="H29" s="480"/>
      <c r="Q29" s="446" t="s">
        <v>1586</v>
      </c>
      <c r="R29" s="30">
        <f>$E$33*E35</f>
        <v>0</v>
      </c>
      <c r="Y29" s="30" t="s">
        <v>1603</v>
      </c>
      <c r="AA29" s="30" t="s">
        <v>1605</v>
      </c>
      <c r="AB29" s="30" t="s">
        <v>1621</v>
      </c>
      <c r="AC29" s="30" t="s">
        <v>1619</v>
      </c>
      <c r="AE29" s="30" t="s">
        <v>1625</v>
      </c>
    </row>
    <row r="30" spans="2:34">
      <c r="B30" s="814"/>
      <c r="C30" s="828"/>
      <c r="D30" s="445" t="s">
        <v>584</v>
      </c>
      <c r="E30" s="514">
        <f>$E$28*'환경연계형(물재생센터)'!$AF$48*365</f>
        <v>393356.94327402744</v>
      </c>
      <c r="F30" s="489" t="s">
        <v>590</v>
      </c>
      <c r="G30" s="50"/>
      <c r="H30" s="480"/>
      <c r="Q30" s="446" t="s">
        <v>1587</v>
      </c>
      <c r="R30" s="30">
        <f>$E$33*E36</f>
        <v>0</v>
      </c>
      <c r="Y30" s="30" t="s">
        <v>1626</v>
      </c>
      <c r="AA30" s="30" t="s">
        <v>1627</v>
      </c>
      <c r="AB30" s="30" t="s">
        <v>1628</v>
      </c>
      <c r="AC30" s="30" t="s">
        <v>1629</v>
      </c>
      <c r="AE30" s="30" t="s">
        <v>1630</v>
      </c>
    </row>
    <row r="31" spans="2:34" ht="17.25" thickBot="1">
      <c r="B31" s="815"/>
      <c r="C31" s="495" t="s">
        <v>1534</v>
      </c>
      <c r="D31" s="495" t="s">
        <v>1536</v>
      </c>
      <c r="E31" s="515"/>
      <c r="F31" s="496" t="s">
        <v>1556</v>
      </c>
      <c r="G31" s="50"/>
      <c r="H31" s="480"/>
      <c r="Q31" s="446" t="s">
        <v>1589</v>
      </c>
      <c r="R31" s="30">
        <f>$E$33*E37</f>
        <v>0</v>
      </c>
    </row>
    <row r="32" spans="2:34" ht="16.5" customHeight="1" thickBot="1">
      <c r="C32" s="50"/>
      <c r="D32" s="50"/>
      <c r="E32" s="50"/>
      <c r="F32" s="50"/>
      <c r="G32" s="50"/>
      <c r="H32" s="480"/>
      <c r="I32" s="32"/>
      <c r="J32" s="32"/>
      <c r="K32" s="479"/>
      <c r="L32" s="79"/>
      <c r="Q32" s="446" t="s">
        <v>1588</v>
      </c>
      <c r="R32" s="30">
        <f>$E$33*E38</f>
        <v>0</v>
      </c>
    </row>
    <row r="33" spans="2:18" ht="16.5" customHeight="1">
      <c r="B33" s="829" t="s">
        <v>1554</v>
      </c>
      <c r="C33" s="817" t="s">
        <v>167</v>
      </c>
      <c r="D33" s="818"/>
      <c r="E33" s="505">
        <f>Demand!E18</f>
        <v>0</v>
      </c>
      <c r="F33" s="490" t="s">
        <v>168</v>
      </c>
      <c r="G33" s="50"/>
      <c r="H33" s="480"/>
      <c r="I33" s="32"/>
      <c r="J33" s="32"/>
      <c r="K33" s="479"/>
      <c r="L33" s="79"/>
      <c r="Q33" s="446" t="s">
        <v>1590</v>
      </c>
      <c r="R33" s="30">
        <f>$E$39*E40</f>
        <v>0</v>
      </c>
    </row>
    <row r="34" spans="2:18" ht="16.5" customHeight="1">
      <c r="B34" s="830"/>
      <c r="C34" s="819" t="s">
        <v>128</v>
      </c>
      <c r="D34" s="446" t="s">
        <v>102</v>
      </c>
      <c r="E34" s="506">
        <f>Demand!E19</f>
        <v>0.3</v>
      </c>
      <c r="F34" s="491"/>
      <c r="G34" s="50"/>
      <c r="H34" s="480"/>
      <c r="I34" s="32"/>
      <c r="J34" s="32"/>
      <c r="K34" s="479"/>
      <c r="L34" s="79"/>
      <c r="Q34" s="446" t="s">
        <v>1591</v>
      </c>
      <c r="R34" s="30">
        <f>$E$39*E41</f>
        <v>0</v>
      </c>
    </row>
    <row r="35" spans="2:18" ht="16.5" customHeight="1">
      <c r="B35" s="830"/>
      <c r="C35" s="820"/>
      <c r="D35" s="446" t="s">
        <v>103</v>
      </c>
      <c r="E35" s="506">
        <f>Demand!E20</f>
        <v>0.2</v>
      </c>
      <c r="F35" s="491"/>
      <c r="G35" s="50"/>
      <c r="H35" s="480"/>
      <c r="I35" s="32"/>
      <c r="J35" s="32"/>
      <c r="K35" s="479"/>
      <c r="L35" s="79"/>
      <c r="Q35" s="446" t="s">
        <v>1593</v>
      </c>
      <c r="R35" s="30">
        <f>E42</f>
        <v>0</v>
      </c>
    </row>
    <row r="36" spans="2:18" ht="16.5" customHeight="1">
      <c r="B36" s="830"/>
      <c r="C36" s="820"/>
      <c r="D36" s="446" t="s">
        <v>104</v>
      </c>
      <c r="E36" s="506">
        <f>Demand!E21</f>
        <v>0.27</v>
      </c>
      <c r="F36" s="491"/>
      <c r="G36" s="50"/>
      <c r="H36" s="480"/>
      <c r="I36" s="32"/>
      <c r="J36" s="32"/>
      <c r="K36" s="479"/>
      <c r="L36" s="79"/>
      <c r="Q36" s="30" t="s">
        <v>1592</v>
      </c>
      <c r="R36" s="30">
        <f>E43</f>
        <v>0</v>
      </c>
    </row>
    <row r="37" spans="2:18" ht="16.5" customHeight="1">
      <c r="B37" s="830"/>
      <c r="C37" s="820"/>
      <c r="D37" s="446" t="s">
        <v>106</v>
      </c>
      <c r="E37" s="506">
        <f>Demand!E22</f>
        <v>7.0000000000000007E-2</v>
      </c>
      <c r="F37" s="491"/>
      <c r="G37" s="50"/>
      <c r="H37" s="480"/>
      <c r="I37" s="32"/>
      <c r="J37" s="32"/>
      <c r="K37" s="479"/>
      <c r="L37" s="79"/>
    </row>
    <row r="38" spans="2:18" ht="16.5" customHeight="1">
      <c r="B38" s="830"/>
      <c r="C38" s="820"/>
      <c r="D38" s="446" t="s">
        <v>362</v>
      </c>
      <c r="E38" s="506">
        <f>1-SUM(E34:E37)</f>
        <v>0.15999999999999992</v>
      </c>
      <c r="F38" s="491"/>
      <c r="G38" s="50"/>
      <c r="H38" s="480"/>
      <c r="I38" s="32"/>
      <c r="J38" s="32"/>
      <c r="K38" s="479"/>
      <c r="L38" s="79"/>
    </row>
    <row r="39" spans="2:18" ht="16.5" customHeight="1">
      <c r="B39" s="830"/>
      <c r="C39" s="819" t="s">
        <v>129</v>
      </c>
      <c r="D39" s="446" t="s">
        <v>167</v>
      </c>
      <c r="E39" s="507">
        <f>Demand!E30</f>
        <v>0</v>
      </c>
      <c r="F39" s="491" t="s">
        <v>168</v>
      </c>
      <c r="H39" s="480"/>
      <c r="I39" s="104"/>
      <c r="J39" s="104"/>
      <c r="K39" s="479"/>
      <c r="L39" s="79"/>
    </row>
    <row r="40" spans="2:18" ht="16.5" customHeight="1">
      <c r="B40" s="830"/>
      <c r="C40" s="820"/>
      <c r="D40" s="446" t="s">
        <v>1551</v>
      </c>
      <c r="E40" s="506">
        <f>Demand!E31</f>
        <v>0.5</v>
      </c>
      <c r="F40" s="491"/>
      <c r="H40" s="480"/>
      <c r="I40" s="104"/>
      <c r="J40" s="104"/>
      <c r="K40" s="479"/>
      <c r="L40" s="79"/>
    </row>
    <row r="41" spans="2:18" ht="16.5" customHeight="1">
      <c r="B41" s="830"/>
      <c r="C41" s="838"/>
      <c r="D41" s="446" t="s">
        <v>1552</v>
      </c>
      <c r="E41" s="506">
        <f>Demand!E32</f>
        <v>0.5</v>
      </c>
      <c r="F41" s="491"/>
      <c r="H41" s="480"/>
      <c r="I41" s="104"/>
      <c r="J41" s="104"/>
      <c r="K41" s="479"/>
      <c r="L41" s="79"/>
    </row>
    <row r="42" spans="2:18" ht="16.5" customHeight="1">
      <c r="B42" s="830"/>
      <c r="C42" s="446" t="s">
        <v>130</v>
      </c>
      <c r="D42" s="446" t="s">
        <v>1553</v>
      </c>
      <c r="E42" s="507">
        <f>Demand!E47</f>
        <v>0</v>
      </c>
      <c r="F42" s="491" t="s">
        <v>168</v>
      </c>
      <c r="H42" s="480"/>
      <c r="I42" s="104"/>
      <c r="J42" s="104"/>
      <c r="K42" s="479"/>
      <c r="L42" s="79"/>
    </row>
    <row r="43" spans="2:18" ht="16.5" customHeight="1" thickBot="1">
      <c r="B43" s="831"/>
      <c r="C43" s="481" t="s">
        <v>131</v>
      </c>
      <c r="D43" s="481" t="s">
        <v>167</v>
      </c>
      <c r="E43" s="508">
        <f>Demand!E48</f>
        <v>0</v>
      </c>
      <c r="F43" s="492" t="s">
        <v>168</v>
      </c>
      <c r="H43" s="480"/>
      <c r="I43" s="104"/>
      <c r="J43" s="104"/>
      <c r="K43" s="479"/>
      <c r="L43" s="79"/>
    </row>
    <row r="44" spans="2:18" ht="16.5" hidden="1" customHeight="1">
      <c r="H44" s="480"/>
      <c r="I44" s="104"/>
      <c r="J44" s="104"/>
      <c r="K44" s="479"/>
      <c r="L44" s="79"/>
    </row>
    <row r="45" spans="2:18" ht="16.5" hidden="1" customHeight="1">
      <c r="H45" s="480"/>
      <c r="I45" s="104"/>
      <c r="J45" s="104"/>
      <c r="K45" s="479"/>
      <c r="L45" s="79"/>
    </row>
    <row r="46" spans="2:18" ht="16.5" hidden="1" customHeight="1">
      <c r="H46" s="480"/>
      <c r="I46" s="104"/>
      <c r="J46" s="104"/>
      <c r="K46" s="479"/>
      <c r="L46" s="79"/>
    </row>
    <row r="47" spans="2:18" ht="16.5" hidden="1" customHeight="1">
      <c r="F47" s="30" t="s">
        <v>107</v>
      </c>
      <c r="H47" s="480"/>
      <c r="I47" s="104"/>
      <c r="J47" s="104"/>
      <c r="K47" s="479"/>
      <c r="L47" s="79"/>
    </row>
    <row r="48" spans="2:18" ht="16.5" hidden="1" customHeight="1">
      <c r="B48" s="50"/>
      <c r="D48" s="72"/>
      <c r="G48" s="72"/>
      <c r="H48" s="480"/>
      <c r="I48" s="104"/>
      <c r="J48" s="104"/>
      <c r="K48" s="479"/>
      <c r="L48" s="79"/>
    </row>
    <row r="49" spans="2:12" ht="16.5" hidden="1" customHeight="1">
      <c r="H49" s="480"/>
      <c r="I49" s="104"/>
      <c r="J49" s="104"/>
      <c r="K49" s="479"/>
      <c r="L49" s="320"/>
    </row>
    <row r="50" spans="2:12" ht="16.5" hidden="1" customHeight="1">
      <c r="H50" s="480"/>
      <c r="I50" s="104"/>
      <c r="J50" s="104"/>
      <c r="K50" s="479"/>
      <c r="L50" s="79"/>
    </row>
    <row r="51" spans="2:12" ht="16.5" hidden="1" customHeight="1">
      <c r="H51" s="480"/>
      <c r="I51" s="104"/>
      <c r="J51" s="104"/>
      <c r="K51" s="479"/>
      <c r="L51" s="79"/>
    </row>
    <row r="52" spans="2:12" ht="16.5" hidden="1" customHeight="1">
      <c r="B52" s="50"/>
      <c r="C52" s="50"/>
      <c r="D52" s="50"/>
      <c r="E52" s="50"/>
      <c r="H52" s="480"/>
      <c r="I52" s="104"/>
      <c r="J52" s="104"/>
      <c r="K52" s="479"/>
      <c r="L52" s="79"/>
    </row>
    <row r="53" spans="2:12" hidden="1">
      <c r="B53" s="50"/>
      <c r="C53" s="50"/>
      <c r="D53" s="50"/>
      <c r="E53" s="50"/>
      <c r="H53" s="480"/>
    </row>
    <row r="54" spans="2:12" hidden="1">
      <c r="B54" s="50"/>
      <c r="C54" s="50"/>
      <c r="D54" s="50"/>
      <c r="E54" s="50"/>
      <c r="H54" s="478"/>
      <c r="I54" s="32"/>
      <c r="J54" s="32"/>
      <c r="K54" s="479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806" t="s">
        <v>1559</v>
      </c>
      <c r="C58" s="807"/>
      <c r="D58" s="807"/>
      <c r="E58" s="807"/>
      <c r="F58" s="807"/>
      <c r="G58" s="807"/>
      <c r="H58" s="807"/>
      <c r="I58" s="807"/>
      <c r="J58" s="807"/>
      <c r="K58" s="808"/>
    </row>
    <row r="59" spans="2:12">
      <c r="B59" s="809"/>
      <c r="C59" s="810"/>
      <c r="D59" s="449" t="s">
        <v>111</v>
      </c>
      <c r="E59" s="449" t="s">
        <v>112</v>
      </c>
      <c r="F59" s="449" t="s">
        <v>172</v>
      </c>
      <c r="G59" s="449" t="s">
        <v>114</v>
      </c>
      <c r="H59" s="449" t="s">
        <v>117</v>
      </c>
      <c r="I59" s="449" t="s">
        <v>96</v>
      </c>
      <c r="J59" s="449" t="s">
        <v>105</v>
      </c>
      <c r="K59" s="450" t="s">
        <v>91</v>
      </c>
    </row>
    <row r="60" spans="2:12">
      <c r="B60" s="837" t="s">
        <v>1555</v>
      </c>
      <c r="C60" s="50" t="s">
        <v>173</v>
      </c>
      <c r="D60" s="80">
        <f>C77</f>
        <v>1565.3777145443007</v>
      </c>
      <c r="E60" s="80">
        <f t="shared" ref="E60:J60" si="5">D77</f>
        <v>26553.766280776203</v>
      </c>
      <c r="F60" s="80">
        <f t="shared" si="5"/>
        <v>54456.502097146353</v>
      </c>
      <c r="G60" s="80">
        <f t="shared" si="5"/>
        <v>527841.12914477615</v>
      </c>
      <c r="H60" s="80">
        <f t="shared" si="5"/>
        <v>45613.064107323706</v>
      </c>
      <c r="I60" s="80">
        <f t="shared" si="5"/>
        <v>69245.132443804468</v>
      </c>
      <c r="J60" s="80">
        <f t="shared" si="5"/>
        <v>615.46515195886877</v>
      </c>
      <c r="K60" s="451">
        <f t="shared" ref="K60:K65" si="6">SUM(D60:J60)</f>
        <v>725890.43694033008</v>
      </c>
    </row>
    <row r="61" spans="2:12">
      <c r="B61" s="837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1542407.2258299089</v>
      </c>
      <c r="H61" s="80">
        <f t="shared" si="7"/>
        <v>1880514.3361103795</v>
      </c>
      <c r="I61" s="80">
        <f t="shared" si="7"/>
        <v>18076.264756047523</v>
      </c>
      <c r="J61" s="80">
        <f t="shared" si="7"/>
        <v>6929.7465351812862</v>
      </c>
      <c r="K61" s="451">
        <f t="shared" si="6"/>
        <v>3447927.5732315169</v>
      </c>
    </row>
    <row r="62" spans="2:12">
      <c r="B62" s="837"/>
      <c r="C62" s="50" t="s">
        <v>91</v>
      </c>
      <c r="D62" s="80">
        <f>D61-D60</f>
        <v>-1565.3777145443007</v>
      </c>
      <c r="E62" s="80">
        <f t="shared" ref="E62:J62" si="8">E61-E60</f>
        <v>-26553.766280776203</v>
      </c>
      <c r="F62" s="80">
        <f t="shared" si="8"/>
        <v>-54456.502097146353</v>
      </c>
      <c r="G62" s="80">
        <f>IFERROR(G61-G60,0)</f>
        <v>1014566.0966851327</v>
      </c>
      <c r="H62" s="80">
        <f t="shared" si="8"/>
        <v>1834901.2720030558</v>
      </c>
      <c r="I62" s="80">
        <f t="shared" si="8"/>
        <v>-51168.867687756945</v>
      </c>
      <c r="J62" s="80">
        <f t="shared" si="8"/>
        <v>6314.2813832224174</v>
      </c>
      <c r="K62" s="451">
        <f t="shared" si="6"/>
        <v>2722037.1362911868</v>
      </c>
    </row>
    <row r="63" spans="2:12">
      <c r="B63" s="837" t="s">
        <v>1554</v>
      </c>
      <c r="C63" s="50" t="s">
        <v>173</v>
      </c>
      <c r="D63" s="80">
        <f>C94+C107+C114+C119</f>
        <v>0</v>
      </c>
      <c r="E63" s="80">
        <f t="shared" ref="E63:J63" si="9">D94+D107+D114+D119</f>
        <v>0</v>
      </c>
      <c r="F63" s="80">
        <f t="shared" si="9"/>
        <v>0</v>
      </c>
      <c r="G63" s="80">
        <f t="shared" si="9"/>
        <v>0</v>
      </c>
      <c r="H63" s="80">
        <f t="shared" si="9"/>
        <v>0</v>
      </c>
      <c r="I63" s="80">
        <f t="shared" si="9"/>
        <v>0</v>
      </c>
      <c r="J63" s="80">
        <f t="shared" si="9"/>
        <v>0</v>
      </c>
      <c r="K63" s="451">
        <f t="shared" si="6"/>
        <v>0</v>
      </c>
    </row>
    <row r="64" spans="2:12">
      <c r="B64" s="837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>
        <f t="shared" si="10"/>
        <v>0</v>
      </c>
      <c r="H64" s="80">
        <f t="shared" si="10"/>
        <v>0</v>
      </c>
      <c r="I64" s="80">
        <f t="shared" si="10"/>
        <v>0</v>
      </c>
      <c r="J64" s="80">
        <f t="shared" si="10"/>
        <v>0</v>
      </c>
      <c r="K64" s="451">
        <f t="shared" si="6"/>
        <v>0</v>
      </c>
    </row>
    <row r="65" spans="1:11">
      <c r="B65" s="837"/>
      <c r="C65" s="50" t="s">
        <v>91</v>
      </c>
      <c r="D65" s="80">
        <f>D64-D63</f>
        <v>0</v>
      </c>
      <c r="E65" s="80">
        <f t="shared" ref="E65:J65" si="11">E64-E63</f>
        <v>0</v>
      </c>
      <c r="F65" s="80">
        <f t="shared" si="11"/>
        <v>0</v>
      </c>
      <c r="G65" s="80">
        <f t="shared" si="11"/>
        <v>0</v>
      </c>
      <c r="H65" s="80">
        <f t="shared" si="11"/>
        <v>0</v>
      </c>
      <c r="I65" s="80">
        <f t="shared" si="11"/>
        <v>0</v>
      </c>
      <c r="J65" s="80">
        <f t="shared" si="11"/>
        <v>0</v>
      </c>
      <c r="K65" s="451">
        <f t="shared" si="6"/>
        <v>0</v>
      </c>
    </row>
    <row r="66" spans="1:11" ht="17.25" thickBot="1">
      <c r="B66" s="804" t="s">
        <v>91</v>
      </c>
      <c r="C66" s="805"/>
      <c r="D66" s="453">
        <f>D62+D65</f>
        <v>-1565.3777145443007</v>
      </c>
      <c r="E66" s="453">
        <f t="shared" ref="E66:K66" si="12">E62+E65</f>
        <v>-26553.766280776203</v>
      </c>
      <c r="F66" s="453">
        <f t="shared" si="12"/>
        <v>-54456.502097146353</v>
      </c>
      <c r="G66" s="453">
        <f t="shared" si="12"/>
        <v>1014566.0966851327</v>
      </c>
      <c r="H66" s="453">
        <f t="shared" si="12"/>
        <v>1834901.2720030558</v>
      </c>
      <c r="I66" s="453">
        <f t="shared" si="12"/>
        <v>-51168.867687756945</v>
      </c>
      <c r="J66" s="453">
        <f t="shared" si="12"/>
        <v>6314.2813832224174</v>
      </c>
      <c r="K66" s="454">
        <f t="shared" si="12"/>
        <v>2722037.1362911868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835" t="s">
        <v>171</v>
      </c>
      <c r="B69" s="835"/>
      <c r="C69" s="835"/>
      <c r="D69" s="835"/>
      <c r="E69" s="835"/>
      <c r="F69" s="835"/>
      <c r="G69" s="835"/>
      <c r="H69" s="835"/>
      <c r="I69" s="835"/>
      <c r="J69" s="835"/>
    </row>
    <row r="70" spans="1:11">
      <c r="A70" s="853"/>
      <c r="B70" s="854"/>
      <c r="C70" s="447" t="s">
        <v>111</v>
      </c>
      <c r="D70" s="447" t="s">
        <v>112</v>
      </c>
      <c r="E70" s="447" t="s">
        <v>172</v>
      </c>
      <c r="F70" s="447" t="s">
        <v>114</v>
      </c>
      <c r="G70" s="447" t="s">
        <v>117</v>
      </c>
      <c r="H70" s="447" t="s">
        <v>96</v>
      </c>
      <c r="I70" s="447" t="s">
        <v>105</v>
      </c>
      <c r="J70" s="448" t="s">
        <v>91</v>
      </c>
    </row>
    <row r="71" spans="1:11">
      <c r="A71" s="855" t="s">
        <v>173</v>
      </c>
      <c r="B71" s="50" t="s">
        <v>162</v>
      </c>
      <c r="C71" s="80">
        <f>INDEX($X$3:$AC$8,$M2,MATCH($E$22,$X$2:$AC$2,0))*주거중심형!B$48</f>
        <v>1555.4665777086138</v>
      </c>
      <c r="D71" s="80">
        <f>INDEX($X$3:$AC$8,$M2,MATCH($E$22,$X$2:$AC$2,0))*주거중심형!C$48</f>
        <v>6866.5318281385244</v>
      </c>
      <c r="E71" s="80">
        <f>INDEX($X$3:$AC$8,$M2,MATCH($E$22,$X$2:$AC$2,0))*주거중심형!D$48</f>
        <v>30934.266597538768</v>
      </c>
      <c r="F71" s="80">
        <f>INDEX($X$3:$AC$8,$M2,MATCH($E$22,$X$2:$AC$2,0))*주거중심형!E$48</f>
        <v>52475.020004514547</v>
      </c>
      <c r="G71" s="80">
        <f>INDEX($X$3:$AC$8,$M2,MATCH($E$22,$X$2:$AC$2,0))*주거중심형!F$48</f>
        <v>26237.510002257273</v>
      </c>
      <c r="H71" s="80">
        <f>INDEX($X$3:$AC$8,$M2,MATCH($E$22,$X$2:$AC$2,0))*주거중심형!G$48</f>
        <v>13118.75500112864</v>
      </c>
      <c r="I71" s="80">
        <f>INDEX($X$3:$AC$8,$M2,MATCH($E$22,$X$2:$AC$2,0))*주거중심형!H$48</f>
        <v>0</v>
      </c>
      <c r="J71" s="81">
        <f>SUM(C71:I71)</f>
        <v>131187.55001128637</v>
      </c>
    </row>
    <row r="72" spans="1:11">
      <c r="A72" s="855"/>
      <c r="B72" s="50" t="s">
        <v>163</v>
      </c>
      <c r="C72" s="80">
        <f>INDEX($X$3:$AC$8,$M3,MATCH($E$22,$X$2:$AC$2,0))*상업중심형!B$44</f>
        <v>9.9111368356869534</v>
      </c>
      <c r="D72" s="80">
        <f>INDEX($X$3:$AC$8,$M3,MATCH($E$22,$X$2:$AC$2,0))*상업중심형!C$44</f>
        <v>613.42048351682161</v>
      </c>
      <c r="E72" s="80">
        <f>INDEX($X$3:$AC$8,$M3,MATCH($E$22,$X$2:$AC$2,0))*상업중심형!D$44</f>
        <v>21597.13006752024</v>
      </c>
      <c r="F72" s="80">
        <f>INDEX($X$3:$AC$8,$M3,MATCH($E$22,$X$2:$AC$2,0))*상업중심형!E$44</f>
        <v>464099.07021848671</v>
      </c>
      <c r="G72" s="80">
        <f>INDEX($X$3:$AC$8,$M3,MATCH($E$22,$X$2:$AC$2,0))*상업중심형!F$44</f>
        <v>17472.125437409126</v>
      </c>
      <c r="H72" s="80">
        <f>INDEX($X$3:$AC$8,$M3,MATCH($E$22,$X$2:$AC$2,0))*상업중심형!G$44</f>
        <v>55704.564848336217</v>
      </c>
      <c r="I72" s="80">
        <f>INDEX($X$3:$AC$8,$M3,MATCH($E$22,$X$2:$AC$2,0))*상업중심형!H$44</f>
        <v>109.02250519255652</v>
      </c>
      <c r="J72" s="81">
        <f t="shared" ref="J72:J77" si="13">SUM(C72:I72)</f>
        <v>559605.24469729746</v>
      </c>
    </row>
    <row r="73" spans="1:11">
      <c r="A73" s="855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19073.813969120856</v>
      </c>
      <c r="E73" s="80">
        <f>INDEX($X$3:$AC$8,$M4,MATCH($E$22,$X$2:$AC$2,0))*교통연계형!D$32</f>
        <v>1644.2943076828321</v>
      </c>
      <c r="F73" s="80">
        <f>INDEX($X$3:$AC$8,$M4,MATCH($E$22,$X$2:$AC$2,0))*교통연계형!E$32</f>
        <v>855.03303999507261</v>
      </c>
      <c r="G73" s="80">
        <f>INDEX($X$3:$AC$8,$M4,MATCH($E$22,$X$2:$AC$2,0))*교통연계형!F$32</f>
        <v>0</v>
      </c>
      <c r="H73" s="80">
        <f>INDEX($X$3:$AC$8,$M4,MATCH($E$22,$X$2:$AC$2,0))*교통연계형!G$32</f>
        <v>421.81259433962259</v>
      </c>
      <c r="I73" s="80">
        <f>INDEX($X$3:$AC$8,$M4,MATCH($E$22,$X$2:$AC$2,0))*교통연계형!H$32</f>
        <v>506.44264676631224</v>
      </c>
      <c r="J73" s="81">
        <f t="shared" si="13"/>
        <v>22501.396557904693</v>
      </c>
    </row>
    <row r="74" spans="1:11">
      <c r="A74" s="855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280.81112440451273</v>
      </c>
      <c r="F74" s="80">
        <f>INDEX($X$3:$AC$8,$M5,MATCH($E$22,$X$2:$AC$2,0))*환경연계형!E$23</f>
        <v>10412.005881779813</v>
      </c>
      <c r="G74" s="80">
        <f>INDEX($X$3:$AC$8,$M5,MATCH($E$22,$X$2:$AC$2,0))*환경연계형!F$23</f>
        <v>1903.4286676573065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12596.245673841631</v>
      </c>
    </row>
    <row r="75" spans="1:11">
      <c r="A75" s="855"/>
      <c r="B75" s="50" t="s">
        <v>166</v>
      </c>
      <c r="C75" s="179">
        <v>0</v>
      </c>
      <c r="D75" s="179">
        <v>0</v>
      </c>
      <c r="E75" s="179">
        <v>0</v>
      </c>
      <c r="F75" s="179">
        <v>0</v>
      </c>
      <c r="G75" s="179">
        <v>0</v>
      </c>
      <c r="H75" s="179">
        <v>0</v>
      </c>
      <c r="I75" s="179">
        <v>0</v>
      </c>
      <c r="J75" s="444">
        <f t="shared" si="13"/>
        <v>0</v>
      </c>
    </row>
    <row r="76" spans="1:11">
      <c r="A76" s="855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855"/>
      <c r="B77" s="50" t="s">
        <v>91</v>
      </c>
      <c r="C77" s="80">
        <f t="shared" ref="C77:I77" si="14">SUM(C71:C76)</f>
        <v>1565.3777145443007</v>
      </c>
      <c r="D77" s="80">
        <f t="shared" si="14"/>
        <v>26553.766280776203</v>
      </c>
      <c r="E77" s="80">
        <f t="shared" si="14"/>
        <v>54456.502097146353</v>
      </c>
      <c r="F77" s="80">
        <f t="shared" si="14"/>
        <v>527841.12914477615</v>
      </c>
      <c r="G77" s="80">
        <f t="shared" si="14"/>
        <v>45613.064107323706</v>
      </c>
      <c r="H77" s="80">
        <f t="shared" si="14"/>
        <v>69245.132443804468</v>
      </c>
      <c r="I77" s="80">
        <f t="shared" si="14"/>
        <v>615.46515195886877</v>
      </c>
      <c r="J77" s="81">
        <f t="shared" si="13"/>
        <v>725890.43694033008</v>
      </c>
    </row>
    <row r="78" spans="1:11">
      <c r="A78" s="855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7502.9301277235172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7502.9301277235172</v>
      </c>
    </row>
    <row r="79" spans="1:11">
      <c r="A79" s="855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1500.5860255447035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1500.5860255447035</v>
      </c>
    </row>
    <row r="80" spans="1:11">
      <c r="A80" s="855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153.78139239833942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153.78139239833942</v>
      </c>
    </row>
    <row r="81" spans="1:10">
      <c r="A81" s="855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1520.4766233105511</v>
      </c>
      <c r="G81" s="80">
        <f>INDEX($X$3:$AC$8,$M5,MATCH($E$22,$X$2:$AC$2,0))*환경연계형!F$24</f>
        <v>62480.96281618072</v>
      </c>
      <c r="H81" s="80">
        <f>INDEX($X$3:$AC$8,$M5,MATCH($E$22,$X$2:$AC$2,0))*환경연계형!G$24</f>
        <v>7275.1418052848385</v>
      </c>
      <c r="I81" s="80">
        <f>INDEX($X$3:$AC$8,$M5,MATCH($E$22,$X$2:$AC$2,0))*환경연계형!H$24</f>
        <v>6929.7465351812862</v>
      </c>
      <c r="J81" s="81">
        <f t="shared" si="15"/>
        <v>78206.327779957399</v>
      </c>
    </row>
    <row r="82" spans="1:10">
      <c r="A82" s="855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1531729.4516609318</v>
      </c>
      <c r="G82" s="80">
        <f>INDEX($X$3:$AC$8,$M6,MATCH($E$22,$X$2:$AC$2,0))*발전연계형!F$20</f>
        <v>1818033.3732941989</v>
      </c>
      <c r="H82" s="80">
        <f>INDEX($X$3:$AC$8,$M6,MATCH($E$22,$X$2:$AC$2,0))*발전연계형!G$20</f>
        <v>10801.122950762685</v>
      </c>
      <c r="I82" s="80">
        <f>INDEX($X$3:$AC$8,$M6,MATCH($E$22,$X$2:$AC$2,0))*발전연계형!H$20</f>
        <v>0</v>
      </c>
      <c r="J82" s="81">
        <f t="shared" si="15"/>
        <v>3360563.9479058934</v>
      </c>
    </row>
    <row r="83" spans="1:10">
      <c r="A83" s="855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856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1542407.2258299089</v>
      </c>
      <c r="G84" s="84">
        <f t="shared" si="16"/>
        <v>1880514.3361103795</v>
      </c>
      <c r="H84" s="84">
        <f t="shared" si="16"/>
        <v>18076.264756047523</v>
      </c>
      <c r="I84" s="84">
        <f t="shared" si="16"/>
        <v>6929.7465351812862</v>
      </c>
      <c r="J84" s="85">
        <f t="shared" si="15"/>
        <v>3447927.5732315169</v>
      </c>
    </row>
    <row r="86" spans="1:10" ht="17.25" thickBot="1">
      <c r="A86" s="835" t="s">
        <v>1549</v>
      </c>
      <c r="B86" s="835"/>
      <c r="C86" s="835"/>
      <c r="D86" s="835"/>
      <c r="E86" s="835"/>
      <c r="F86" s="835"/>
      <c r="G86" s="835"/>
      <c r="H86" s="835"/>
      <c r="I86" s="835"/>
      <c r="J86" s="835"/>
    </row>
    <row r="87" spans="1:10">
      <c r="A87" s="853"/>
      <c r="B87" s="854"/>
      <c r="C87" s="447" t="s">
        <v>111</v>
      </c>
      <c r="D87" s="447" t="s">
        <v>112</v>
      </c>
      <c r="E87" s="447" t="s">
        <v>172</v>
      </c>
      <c r="F87" s="447" t="s">
        <v>114</v>
      </c>
      <c r="G87" s="447" t="s">
        <v>117</v>
      </c>
      <c r="H87" s="447" t="s">
        <v>96</v>
      </c>
      <c r="I87" s="447" t="s">
        <v>105</v>
      </c>
      <c r="J87" s="448" t="s">
        <v>91</v>
      </c>
    </row>
    <row r="88" spans="1:10">
      <c r="A88" s="855" t="s">
        <v>173</v>
      </c>
      <c r="B88" s="50" t="s">
        <v>102</v>
      </c>
      <c r="C88" s="80">
        <f>산업중심형!D41</f>
        <v>0</v>
      </c>
      <c r="D88" s="80">
        <f>산업중심형!E41</f>
        <v>0</v>
      </c>
      <c r="E88" s="80">
        <f>산업중심형!F41</f>
        <v>0</v>
      </c>
      <c r="F88" s="80">
        <f>산업중심형!G41</f>
        <v>0</v>
      </c>
      <c r="G88" s="80">
        <f>산업중심형!H41</f>
        <v>0</v>
      </c>
      <c r="H88" s="80">
        <f>산업중심형!I41</f>
        <v>0</v>
      </c>
      <c r="I88" s="80">
        <f>산업중심형!J41</f>
        <v>0</v>
      </c>
      <c r="J88" s="81">
        <f>SUM(C88:I88)</f>
        <v>0</v>
      </c>
    </row>
    <row r="89" spans="1:10">
      <c r="A89" s="855"/>
      <c r="B89" s="50" t="s">
        <v>103</v>
      </c>
      <c r="C89" s="80">
        <f>산업중심형!D42</f>
        <v>0</v>
      </c>
      <c r="D89" s="80">
        <f>산업중심형!E42</f>
        <v>0</v>
      </c>
      <c r="E89" s="80">
        <f>산업중심형!F42</f>
        <v>0</v>
      </c>
      <c r="F89" s="80">
        <f>산업중심형!G42</f>
        <v>0</v>
      </c>
      <c r="G89" s="80">
        <f>산업중심형!H42</f>
        <v>0</v>
      </c>
      <c r="H89" s="80">
        <f>산업중심형!I42</f>
        <v>0</v>
      </c>
      <c r="I89" s="80">
        <f>산업중심형!J42</f>
        <v>0</v>
      </c>
      <c r="J89" s="81">
        <f t="shared" ref="J89:J94" si="17">SUM(C89:I89)</f>
        <v>0</v>
      </c>
    </row>
    <row r="90" spans="1:10">
      <c r="A90" s="855"/>
      <c r="B90" s="50" t="s">
        <v>104</v>
      </c>
      <c r="C90" s="80">
        <f>산업중심형!D43</f>
        <v>0</v>
      </c>
      <c r="D90" s="80">
        <f>산업중심형!E43</f>
        <v>0</v>
      </c>
      <c r="E90" s="80">
        <f>산업중심형!F43</f>
        <v>0</v>
      </c>
      <c r="F90" s="80">
        <f>산업중심형!G43</f>
        <v>0</v>
      </c>
      <c r="G90" s="80">
        <f>산업중심형!H43</f>
        <v>0</v>
      </c>
      <c r="H90" s="80">
        <f>산업중심형!I43</f>
        <v>0</v>
      </c>
      <c r="I90" s="80">
        <f>산업중심형!J43</f>
        <v>0</v>
      </c>
      <c r="J90" s="81">
        <f t="shared" si="17"/>
        <v>0</v>
      </c>
    </row>
    <row r="91" spans="1:10">
      <c r="A91" s="855"/>
      <c r="B91" s="50" t="s">
        <v>106</v>
      </c>
      <c r="C91" s="80">
        <f>산업중심형!D44</f>
        <v>0</v>
      </c>
      <c r="D91" s="80">
        <f>산업중심형!E44</f>
        <v>0</v>
      </c>
      <c r="E91" s="80">
        <f>산업중심형!F44</f>
        <v>0</v>
      </c>
      <c r="F91" s="80">
        <f>산업중심형!G44</f>
        <v>0</v>
      </c>
      <c r="G91" s="80">
        <f>산업중심형!H44</f>
        <v>0</v>
      </c>
      <c r="H91" s="80">
        <f>산업중심형!I44</f>
        <v>0</v>
      </c>
      <c r="I91" s="80">
        <f>산업중심형!J44</f>
        <v>0</v>
      </c>
      <c r="J91" s="81">
        <f t="shared" si="17"/>
        <v>0</v>
      </c>
    </row>
    <row r="92" spans="1:10">
      <c r="A92" s="855"/>
      <c r="B92" s="50" t="s">
        <v>362</v>
      </c>
      <c r="C92" s="80">
        <f>산업중심형!D45</f>
        <v>0</v>
      </c>
      <c r="D92" s="80">
        <f>산업중심형!E45</f>
        <v>0</v>
      </c>
      <c r="E92" s="80">
        <f>산업중심형!F45</f>
        <v>0</v>
      </c>
      <c r="F92" s="80">
        <f>산업중심형!G45</f>
        <v>0</v>
      </c>
      <c r="G92" s="80">
        <f>산업중심형!H45</f>
        <v>0</v>
      </c>
      <c r="H92" s="80">
        <f>산업중심형!I45</f>
        <v>0</v>
      </c>
      <c r="I92" s="80">
        <f>산업중심형!J45</f>
        <v>0</v>
      </c>
      <c r="J92" s="444">
        <f t="shared" si="17"/>
        <v>0</v>
      </c>
    </row>
    <row r="93" spans="1:10">
      <c r="A93" s="855"/>
      <c r="B93" s="50" t="s">
        <v>1045</v>
      </c>
      <c r="C93" s="80">
        <f>산업중심형!D46</f>
        <v>0</v>
      </c>
      <c r="D93" s="80">
        <f>산업중심형!E46</f>
        <v>0</v>
      </c>
      <c r="E93" s="80">
        <f>산업중심형!F46</f>
        <v>0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0</v>
      </c>
      <c r="J93" s="81">
        <f t="shared" si="17"/>
        <v>0</v>
      </c>
    </row>
    <row r="94" spans="1:10">
      <c r="A94" s="855"/>
      <c r="B94" s="50" t="s">
        <v>91</v>
      </c>
      <c r="C94" s="80">
        <f t="shared" ref="C94:I94" si="18">SUM(C88:C93)</f>
        <v>0</v>
      </c>
      <c r="D94" s="80">
        <f t="shared" si="18"/>
        <v>0</v>
      </c>
      <c r="E94" s="80">
        <f t="shared" si="18"/>
        <v>0</v>
      </c>
      <c r="F94" s="80">
        <f t="shared" si="18"/>
        <v>0</v>
      </c>
      <c r="G94" s="80">
        <f t="shared" si="18"/>
        <v>0</v>
      </c>
      <c r="H94" s="80">
        <f t="shared" si="18"/>
        <v>0</v>
      </c>
      <c r="I94" s="80">
        <f t="shared" si="18"/>
        <v>0</v>
      </c>
      <c r="J94" s="81">
        <f t="shared" si="17"/>
        <v>0</v>
      </c>
    </row>
    <row r="95" spans="1:10">
      <c r="A95" s="855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0</v>
      </c>
      <c r="G95" s="80">
        <f>산업중심형!H48</f>
        <v>0</v>
      </c>
      <c r="H95" s="80">
        <f>산업중심형!I48</f>
        <v>0</v>
      </c>
      <c r="I95" s="80">
        <f>산업중심형!J48</f>
        <v>0</v>
      </c>
      <c r="J95" s="81">
        <f>SUM(C95:I95)</f>
        <v>0</v>
      </c>
    </row>
    <row r="96" spans="1:10">
      <c r="A96" s="855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0</v>
      </c>
      <c r="G96" s="80">
        <f>산업중심형!H49</f>
        <v>0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0</v>
      </c>
    </row>
    <row r="97" spans="1:10">
      <c r="A97" s="855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0</v>
      </c>
      <c r="G97" s="80">
        <f>산업중심형!H50</f>
        <v>0</v>
      </c>
      <c r="H97" s="80">
        <f>산업중심형!I50</f>
        <v>0</v>
      </c>
      <c r="I97" s="80">
        <f>산업중심형!J50</f>
        <v>0</v>
      </c>
      <c r="J97" s="81">
        <f t="shared" si="19"/>
        <v>0</v>
      </c>
    </row>
    <row r="98" spans="1:10">
      <c r="A98" s="855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0</v>
      </c>
      <c r="G98" s="80">
        <f>산업중심형!H51</f>
        <v>0</v>
      </c>
      <c r="H98" s="80">
        <f>산업중심형!I51</f>
        <v>0</v>
      </c>
      <c r="I98" s="80">
        <f>산업중심형!J51</f>
        <v>0</v>
      </c>
      <c r="J98" s="81">
        <f t="shared" si="19"/>
        <v>0</v>
      </c>
    </row>
    <row r="99" spans="1:10">
      <c r="A99" s="855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0</v>
      </c>
      <c r="G99" s="80">
        <f>산업중심형!H52</f>
        <v>0</v>
      </c>
      <c r="H99" s="80">
        <f>산업중심형!I52</f>
        <v>0</v>
      </c>
      <c r="I99" s="80">
        <f>산업중심형!J52</f>
        <v>0</v>
      </c>
      <c r="J99" s="81">
        <f t="shared" si="19"/>
        <v>0</v>
      </c>
    </row>
    <row r="100" spans="1:10">
      <c r="A100" s="855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0</v>
      </c>
      <c r="G100" s="80">
        <f>산업중심형!H53</f>
        <v>0</v>
      </c>
      <c r="H100" s="80">
        <f>산업중심형!I53</f>
        <v>0</v>
      </c>
      <c r="I100" s="80">
        <f>산업중심형!J53</f>
        <v>0</v>
      </c>
      <c r="J100" s="81">
        <f t="shared" si="19"/>
        <v>0</v>
      </c>
    </row>
    <row r="101" spans="1:10" ht="17.25" thickBot="1">
      <c r="A101" s="856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0</v>
      </c>
      <c r="G101" s="84">
        <f t="shared" si="20"/>
        <v>0</v>
      </c>
      <c r="H101" s="84">
        <f t="shared" si="20"/>
        <v>0</v>
      </c>
      <c r="I101" s="84">
        <f t="shared" si="20"/>
        <v>0</v>
      </c>
      <c r="J101" s="85">
        <f t="shared" si="19"/>
        <v>0</v>
      </c>
    </row>
    <row r="103" spans="1:10" ht="17.25" thickBot="1">
      <c r="A103" s="852" t="s">
        <v>1550</v>
      </c>
      <c r="B103" s="852"/>
      <c r="C103" s="852"/>
      <c r="D103" s="852"/>
      <c r="E103" s="852"/>
      <c r="F103" s="852"/>
      <c r="G103" s="852"/>
      <c r="H103" s="852"/>
      <c r="I103" s="852"/>
      <c r="J103" s="852"/>
    </row>
    <row r="104" spans="1:10">
      <c r="A104" s="809"/>
      <c r="B104" s="810"/>
      <c r="C104" s="449" t="s">
        <v>111</v>
      </c>
      <c r="D104" s="449" t="s">
        <v>112</v>
      </c>
      <c r="E104" s="449" t="s">
        <v>172</v>
      </c>
      <c r="F104" s="449" t="s">
        <v>114</v>
      </c>
      <c r="G104" s="449" t="s">
        <v>117</v>
      </c>
      <c r="H104" s="449" t="s">
        <v>96</v>
      </c>
      <c r="I104" s="449" t="s">
        <v>105</v>
      </c>
      <c r="J104" s="450" t="s">
        <v>91</v>
      </c>
    </row>
    <row r="105" spans="1:10">
      <c r="A105" s="837" t="s">
        <v>173</v>
      </c>
      <c r="B105" s="50" t="s">
        <v>1551</v>
      </c>
      <c r="C105" s="80">
        <f>'농어촌지역형(농촌)'!B77*$E$39*$E$40</f>
        <v>0</v>
      </c>
      <c r="D105" s="80">
        <f>'농어촌지역형(농촌)'!C77*$E$39*$E$40</f>
        <v>0</v>
      </c>
      <c r="E105" s="80">
        <f>'농어촌지역형(농촌)'!D77*$E$39*$E$40</f>
        <v>0</v>
      </c>
      <c r="F105" s="80">
        <f>'농어촌지역형(농촌)'!E77*$E$39*$E$40</f>
        <v>0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0</v>
      </c>
      <c r="J105" s="451">
        <f t="shared" ref="J105:J110" si="21">SUM(C105:I105)</f>
        <v>0</v>
      </c>
    </row>
    <row r="106" spans="1:10">
      <c r="A106" s="837"/>
      <c r="B106" s="50" t="s">
        <v>1552</v>
      </c>
      <c r="C106" s="80">
        <f>'농어촌지역형(어촌)'!B77*$E$39*$E$41</f>
        <v>0</v>
      </c>
      <c r="D106" s="80">
        <f>'농어촌지역형(어촌)'!C77*$E$39*$E$41</f>
        <v>0</v>
      </c>
      <c r="E106" s="80">
        <f>'농어촌지역형(어촌)'!D77*$E$39*$E$41</f>
        <v>0</v>
      </c>
      <c r="F106" s="80">
        <f>'농어촌지역형(어촌)'!E77*$E$39*$E$41</f>
        <v>0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0</v>
      </c>
      <c r="J106" s="451">
        <f t="shared" si="21"/>
        <v>0</v>
      </c>
    </row>
    <row r="107" spans="1:10">
      <c r="A107" s="837"/>
      <c r="B107" s="50" t="s">
        <v>91</v>
      </c>
      <c r="C107" s="80">
        <f t="shared" ref="C107:I107" si="22">SUM(C105:C106)</f>
        <v>0</v>
      </c>
      <c r="D107" s="80">
        <f t="shared" si="22"/>
        <v>0</v>
      </c>
      <c r="E107" s="80">
        <f t="shared" si="22"/>
        <v>0</v>
      </c>
      <c r="F107" s="80">
        <f t="shared" si="22"/>
        <v>0</v>
      </c>
      <c r="G107" s="80">
        <f t="shared" si="22"/>
        <v>0</v>
      </c>
      <c r="H107" s="80">
        <f t="shared" si="22"/>
        <v>0</v>
      </c>
      <c r="I107" s="80">
        <f t="shared" si="22"/>
        <v>0</v>
      </c>
      <c r="J107" s="451">
        <f t="shared" si="21"/>
        <v>0</v>
      </c>
    </row>
    <row r="108" spans="1:10">
      <c r="A108" s="837" t="s">
        <v>174</v>
      </c>
      <c r="B108" s="50" t="s">
        <v>1551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0</v>
      </c>
      <c r="G108" s="80">
        <f>'농어촌지역형(농촌)'!F78*$E$39*$E$40</f>
        <v>0</v>
      </c>
      <c r="H108" s="80">
        <f>'농어촌지역형(농촌)'!G78*$E$39*$E$40</f>
        <v>0</v>
      </c>
      <c r="I108" s="80">
        <f>'농어촌지역형(농촌)'!H78*$E$39*$E$40</f>
        <v>0</v>
      </c>
      <c r="J108" s="451">
        <f t="shared" si="21"/>
        <v>0</v>
      </c>
    </row>
    <row r="109" spans="1:10">
      <c r="A109" s="837"/>
      <c r="B109" s="50" t="s">
        <v>1552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0</v>
      </c>
      <c r="G109" s="80">
        <f>'농어촌지역형(어촌)'!F78*$E$39*$E$41</f>
        <v>0</v>
      </c>
      <c r="H109" s="80">
        <f>'농어촌지역형(어촌)'!G78*$E$39*$E$41</f>
        <v>0</v>
      </c>
      <c r="I109" s="80">
        <f>'농어촌지역형(어촌)'!H78*$E$39*$E$41</f>
        <v>0</v>
      </c>
      <c r="J109" s="451">
        <f t="shared" si="21"/>
        <v>0</v>
      </c>
    </row>
    <row r="110" spans="1:10" ht="17.25" thickBot="1">
      <c r="A110" s="804"/>
      <c r="B110" s="452" t="s">
        <v>91</v>
      </c>
      <c r="C110" s="453">
        <f t="shared" ref="C110:I110" si="23">SUM(C108:C109)</f>
        <v>0</v>
      </c>
      <c r="D110" s="453">
        <f t="shared" si="23"/>
        <v>0</v>
      </c>
      <c r="E110" s="453">
        <f t="shared" si="23"/>
        <v>0</v>
      </c>
      <c r="F110" s="453">
        <f t="shared" si="23"/>
        <v>0</v>
      </c>
      <c r="G110" s="453">
        <f t="shared" si="23"/>
        <v>0</v>
      </c>
      <c r="H110" s="453">
        <f t="shared" si="23"/>
        <v>0</v>
      </c>
      <c r="I110" s="453">
        <f t="shared" si="23"/>
        <v>0</v>
      </c>
      <c r="J110" s="454">
        <f t="shared" si="21"/>
        <v>0</v>
      </c>
    </row>
    <row r="112" spans="1:10" ht="17.25" thickBot="1">
      <c r="A112" s="852" t="s">
        <v>1557</v>
      </c>
      <c r="B112" s="852"/>
      <c r="C112" s="852"/>
      <c r="D112" s="852"/>
      <c r="E112" s="852"/>
      <c r="F112" s="852"/>
      <c r="G112" s="852"/>
      <c r="H112" s="852"/>
      <c r="I112" s="852"/>
      <c r="J112" s="852"/>
    </row>
    <row r="113" spans="1:10">
      <c r="A113" s="809"/>
      <c r="B113" s="810"/>
      <c r="C113" s="449" t="s">
        <v>111</v>
      </c>
      <c r="D113" s="449" t="s">
        <v>112</v>
      </c>
      <c r="E113" s="449" t="s">
        <v>172</v>
      </c>
      <c r="F113" s="449" t="s">
        <v>114</v>
      </c>
      <c r="G113" s="449" t="s">
        <v>117</v>
      </c>
      <c r="H113" s="449" t="s">
        <v>96</v>
      </c>
      <c r="I113" s="449" t="s">
        <v>105</v>
      </c>
      <c r="J113" s="450" t="s">
        <v>91</v>
      </c>
    </row>
    <row r="114" spans="1:10">
      <c r="A114" s="837" t="s">
        <v>173</v>
      </c>
      <c r="B114" s="823"/>
      <c r="C114" s="80">
        <f>항만인프라형!B38*$E$42</f>
        <v>0</v>
      </c>
      <c r="D114" s="80">
        <f>항만인프라형!C38*$E$42</f>
        <v>0</v>
      </c>
      <c r="E114" s="80">
        <f>항만인프라형!D38*$E$42</f>
        <v>0</v>
      </c>
      <c r="F114" s="80">
        <f>항만인프라형!E38*$E$42</f>
        <v>0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1">
        <f>SUM(C114:I114)</f>
        <v>0</v>
      </c>
    </row>
    <row r="115" spans="1:10" ht="17.25" thickBot="1">
      <c r="A115" s="804" t="s">
        <v>174</v>
      </c>
      <c r="B115" s="805"/>
      <c r="C115" s="453">
        <f>항만인프라형!B39*$E$42</f>
        <v>0</v>
      </c>
      <c r="D115" s="453">
        <f>항만인프라형!C39*$E$42</f>
        <v>0</v>
      </c>
      <c r="E115" s="453">
        <f>항만인프라형!D39*$E$42</f>
        <v>0</v>
      </c>
      <c r="F115" s="453">
        <f>항만인프라형!E39*$E$42</f>
        <v>0</v>
      </c>
      <c r="G115" s="453">
        <f>항만인프라형!F39*$E$42</f>
        <v>0</v>
      </c>
      <c r="H115" s="453">
        <f>항만인프라형!G39*$E$42</f>
        <v>0</v>
      </c>
      <c r="I115" s="453">
        <f>항만인프라형!H39*$E$42</f>
        <v>0</v>
      </c>
      <c r="J115" s="454">
        <f>SUM(C115:I115)</f>
        <v>0</v>
      </c>
    </row>
    <row r="117" spans="1:10" ht="17.25" thickBot="1">
      <c r="A117" s="852" t="s">
        <v>1558</v>
      </c>
      <c r="B117" s="852"/>
      <c r="C117" s="852"/>
      <c r="D117" s="852"/>
      <c r="E117" s="852"/>
      <c r="F117" s="852"/>
      <c r="G117" s="852"/>
      <c r="H117" s="852"/>
      <c r="I117" s="852"/>
      <c r="J117" s="852"/>
    </row>
    <row r="118" spans="1:10">
      <c r="A118" s="809"/>
      <c r="B118" s="810"/>
      <c r="C118" s="449" t="s">
        <v>111</v>
      </c>
      <c r="D118" s="449" t="s">
        <v>112</v>
      </c>
      <c r="E118" s="449" t="s">
        <v>172</v>
      </c>
      <c r="F118" s="449" t="s">
        <v>114</v>
      </c>
      <c r="G118" s="449" t="s">
        <v>117</v>
      </c>
      <c r="H118" s="449" t="s">
        <v>96</v>
      </c>
      <c r="I118" s="449" t="s">
        <v>105</v>
      </c>
      <c r="J118" s="450" t="s">
        <v>91</v>
      </c>
    </row>
    <row r="119" spans="1:10">
      <c r="A119" s="837" t="s">
        <v>173</v>
      </c>
      <c r="B119" s="823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1">
        <f>SUM(C119:I119)</f>
        <v>0</v>
      </c>
    </row>
    <row r="120" spans="1:10" ht="17.25" thickBot="1">
      <c r="A120" s="804" t="s">
        <v>174</v>
      </c>
      <c r="B120" s="805"/>
      <c r="C120" s="453">
        <v>0</v>
      </c>
      <c r="D120" s="453">
        <v>0</v>
      </c>
      <c r="E120" s="453">
        <v>0</v>
      </c>
      <c r="F120" s="453">
        <f>해상풍력연계형!B34*$E$43</f>
        <v>0</v>
      </c>
      <c r="G120" s="453">
        <v>0</v>
      </c>
      <c r="H120" s="453">
        <f>해상풍력연계형!C34*$E$43</f>
        <v>0</v>
      </c>
      <c r="I120" s="453">
        <v>0</v>
      </c>
      <c r="J120" s="454">
        <f>SUM(C120:I120)</f>
        <v>0</v>
      </c>
    </row>
  </sheetData>
  <mergeCells count="52">
    <mergeCell ref="A118:B118"/>
    <mergeCell ref="A114:B114"/>
    <mergeCell ref="A115:B115"/>
    <mergeCell ref="A119:B119"/>
    <mergeCell ref="A120:B120"/>
    <mergeCell ref="A87:B87"/>
    <mergeCell ref="A88:A94"/>
    <mergeCell ref="A95:A101"/>
    <mergeCell ref="A103:J103"/>
    <mergeCell ref="A70:B70"/>
    <mergeCell ref="A71:A77"/>
    <mergeCell ref="A78:A84"/>
    <mergeCell ref="A86:J86"/>
    <mergeCell ref="A112:J112"/>
    <mergeCell ref="A113:B113"/>
    <mergeCell ref="A117:J117"/>
    <mergeCell ref="A104:B104"/>
    <mergeCell ref="A105:A107"/>
    <mergeCell ref="A108:A11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B66:C66"/>
    <mergeCell ref="B58:K58"/>
    <mergeCell ref="B59:C59"/>
    <mergeCell ref="C15:C16"/>
    <mergeCell ref="H13:H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5543-EE1A-482D-9CE6-24FA8C30800E}">
  <sheetPr>
    <tabColor rgb="FF7030A0"/>
  </sheetPr>
  <dimension ref="A1:O40"/>
  <sheetViews>
    <sheetView topLeftCell="A11" workbookViewId="0">
      <selection activeCell="N36" sqref="N36"/>
    </sheetView>
  </sheetViews>
  <sheetFormatPr defaultRowHeight="16.5"/>
  <cols>
    <col min="8" max="8" width="10.875" bestFit="1" customWidth="1"/>
    <col min="9" max="9" width="13.5" bestFit="1" customWidth="1"/>
    <col min="12" max="12" width="11.875" bestFit="1" customWidth="1"/>
    <col min="14" max="14" width="17.25" bestFit="1" customWidth="1"/>
  </cols>
  <sheetData>
    <row r="1" spans="1:14">
      <c r="A1" t="s">
        <v>2207</v>
      </c>
    </row>
    <row r="3" spans="1:14">
      <c r="A3" t="s">
        <v>2214</v>
      </c>
      <c r="F3" t="s">
        <v>2215</v>
      </c>
      <c r="K3" t="s">
        <v>2222</v>
      </c>
    </row>
    <row r="4" spans="1:14">
      <c r="B4">
        <v>2018</v>
      </c>
      <c r="G4">
        <v>2018</v>
      </c>
      <c r="H4" t="s">
        <v>2212</v>
      </c>
      <c r="I4" t="s">
        <v>2213</v>
      </c>
      <c r="L4">
        <v>2018</v>
      </c>
      <c r="M4" t="s">
        <v>2212</v>
      </c>
      <c r="N4" t="s">
        <v>2213</v>
      </c>
    </row>
    <row r="5" spans="1:14">
      <c r="A5" t="s">
        <v>2208</v>
      </c>
      <c r="B5">
        <v>148.69999999999999</v>
      </c>
      <c r="C5">
        <v>139.30000000000001</v>
      </c>
      <c r="D5">
        <v>139.30000000000001</v>
      </c>
      <c r="F5" t="s">
        <v>111</v>
      </c>
      <c r="G5">
        <v>32.5</v>
      </c>
      <c r="H5">
        <v>0</v>
      </c>
      <c r="I5">
        <v>0</v>
      </c>
      <c r="K5" t="s">
        <v>2216</v>
      </c>
      <c r="L5">
        <v>269.60000000000002</v>
      </c>
      <c r="M5">
        <v>0</v>
      </c>
      <c r="N5">
        <v>20.7</v>
      </c>
    </row>
    <row r="6" spans="1:14">
      <c r="A6" t="s">
        <v>289</v>
      </c>
      <c r="B6">
        <v>46.9</v>
      </c>
      <c r="C6">
        <v>36</v>
      </c>
      <c r="D6">
        <v>36</v>
      </c>
      <c r="F6" t="s">
        <v>112</v>
      </c>
      <c r="G6">
        <v>116.3</v>
      </c>
      <c r="H6">
        <v>26.7</v>
      </c>
      <c r="I6">
        <v>26.3</v>
      </c>
      <c r="K6" t="s">
        <v>2208</v>
      </c>
      <c r="L6">
        <v>260.5</v>
      </c>
      <c r="M6">
        <v>51.1</v>
      </c>
      <c r="N6">
        <v>51.1</v>
      </c>
    </row>
    <row r="7" spans="1:14">
      <c r="A7" t="s">
        <v>122</v>
      </c>
      <c r="B7">
        <v>36</v>
      </c>
      <c r="C7">
        <v>12.6</v>
      </c>
      <c r="D7">
        <v>14.6</v>
      </c>
      <c r="F7" t="s">
        <v>113</v>
      </c>
      <c r="G7">
        <v>28.6</v>
      </c>
      <c r="H7">
        <v>6.9</v>
      </c>
      <c r="I7">
        <v>6.9</v>
      </c>
      <c r="K7" t="s">
        <v>289</v>
      </c>
      <c r="L7">
        <v>52.1</v>
      </c>
      <c r="M7">
        <v>6.2</v>
      </c>
      <c r="N7">
        <v>6.2</v>
      </c>
    </row>
    <row r="8" spans="1:14">
      <c r="A8" t="s">
        <v>2209</v>
      </c>
      <c r="B8">
        <v>2.7</v>
      </c>
      <c r="C8">
        <v>2.2999999999999998</v>
      </c>
      <c r="D8">
        <v>2.2999999999999998</v>
      </c>
      <c r="F8" t="s">
        <v>114</v>
      </c>
      <c r="G8">
        <v>45.2</v>
      </c>
      <c r="H8">
        <v>104.4</v>
      </c>
      <c r="I8">
        <v>100.3</v>
      </c>
      <c r="K8" t="s">
        <v>122</v>
      </c>
      <c r="L8">
        <v>98.1</v>
      </c>
      <c r="M8">
        <v>2.8</v>
      </c>
      <c r="N8">
        <v>9.1999999999999993</v>
      </c>
    </row>
    <row r="9" spans="1:14">
      <c r="A9" t="s">
        <v>96</v>
      </c>
      <c r="B9">
        <v>0</v>
      </c>
      <c r="C9">
        <v>20.2</v>
      </c>
      <c r="D9">
        <v>11.1</v>
      </c>
      <c r="F9" t="s">
        <v>117</v>
      </c>
      <c r="G9">
        <v>2.7</v>
      </c>
      <c r="H9">
        <v>2.7</v>
      </c>
      <c r="I9">
        <v>2.7</v>
      </c>
      <c r="K9" t="s">
        <v>896</v>
      </c>
      <c r="L9">
        <v>17.100000000000001</v>
      </c>
      <c r="M9">
        <v>4.4000000000000004</v>
      </c>
      <c r="N9">
        <v>4.4000000000000004</v>
      </c>
    </row>
    <row r="10" spans="1:14">
      <c r="A10" t="s">
        <v>2211</v>
      </c>
      <c r="B10">
        <v>0</v>
      </c>
      <c r="C10">
        <v>12.2</v>
      </c>
      <c r="D10">
        <v>19.3</v>
      </c>
      <c r="F10" t="s">
        <v>115</v>
      </c>
      <c r="G10">
        <v>9.1</v>
      </c>
      <c r="H10">
        <v>37.5</v>
      </c>
      <c r="I10">
        <v>37.5</v>
      </c>
      <c r="K10" t="s">
        <v>2217</v>
      </c>
      <c r="L10">
        <v>5.6</v>
      </c>
      <c r="M10">
        <v>0.5</v>
      </c>
      <c r="N10">
        <v>1.3</v>
      </c>
    </row>
    <row r="11" spans="1:14">
      <c r="A11" t="s">
        <v>91</v>
      </c>
      <c r="B11">
        <f>SUM(B5:B10)</f>
        <v>234.29999999999998</v>
      </c>
      <c r="C11">
        <f>SUM(C5:C10)</f>
        <v>222.6</v>
      </c>
      <c r="D11">
        <f>SUM(D5:D10)</f>
        <v>222.60000000000002</v>
      </c>
      <c r="F11" t="s">
        <v>96</v>
      </c>
      <c r="G11">
        <v>0</v>
      </c>
      <c r="H11">
        <v>44.7</v>
      </c>
      <c r="I11">
        <v>49</v>
      </c>
      <c r="K11" t="s">
        <v>96</v>
      </c>
      <c r="L11">
        <v>0</v>
      </c>
      <c r="M11">
        <v>0</v>
      </c>
      <c r="N11">
        <v>9</v>
      </c>
    </row>
    <row r="12" spans="1:14">
      <c r="F12" t="s">
        <v>91</v>
      </c>
      <c r="G12">
        <f>SUM(G5:G11)</f>
        <v>234.4</v>
      </c>
      <c r="H12">
        <f>SUM(H5:H11)</f>
        <v>222.89999999999998</v>
      </c>
      <c r="I12">
        <f>SUM(I5:I11)</f>
        <v>222.7</v>
      </c>
      <c r="K12" t="s">
        <v>2209</v>
      </c>
      <c r="L12">
        <v>24.7</v>
      </c>
      <c r="M12">
        <v>15.4</v>
      </c>
      <c r="N12">
        <v>15.4</v>
      </c>
    </row>
    <row r="13" spans="1:14">
      <c r="K13" t="s">
        <v>2218</v>
      </c>
      <c r="L13">
        <v>-41.3</v>
      </c>
      <c r="M13">
        <v>-25.3</v>
      </c>
      <c r="N13">
        <v>-25.3</v>
      </c>
    </row>
    <row r="14" spans="1:14">
      <c r="K14" t="s">
        <v>2210</v>
      </c>
      <c r="L14">
        <v>0</v>
      </c>
      <c r="M14">
        <v>-55.1</v>
      </c>
      <c r="N14">
        <v>-84.6</v>
      </c>
    </row>
    <row r="15" spans="1:14">
      <c r="K15" t="s">
        <v>2219</v>
      </c>
      <c r="L15">
        <v>0</v>
      </c>
      <c r="M15">
        <v>0</v>
      </c>
      <c r="N15">
        <v>-7.4</v>
      </c>
    </row>
    <row r="16" spans="1:14">
      <c r="K16" t="s">
        <v>2220</v>
      </c>
      <c r="L16">
        <f>SUM(L5:L12)</f>
        <v>727.70000000000016</v>
      </c>
      <c r="M16">
        <f>SUM(M5:M12)</f>
        <v>80.400000000000006</v>
      </c>
      <c r="N16">
        <f>SUM(N5:N12)</f>
        <v>117.30000000000001</v>
      </c>
    </row>
    <row r="17" spans="1:15">
      <c r="A17" t="s">
        <v>2223</v>
      </c>
      <c r="K17" t="s">
        <v>2221</v>
      </c>
      <c r="L17">
        <f>L16+SUM(L13:L15)</f>
        <v>686.4000000000002</v>
      </c>
      <c r="M17">
        <f>M16+SUM(M13:M15)</f>
        <v>0</v>
      </c>
      <c r="N17">
        <f>N16+SUM(N13:N15)</f>
        <v>0</v>
      </c>
    </row>
    <row r="18" spans="1:15">
      <c r="C18" t="s">
        <v>2212</v>
      </c>
      <c r="D18" t="s">
        <v>2213</v>
      </c>
    </row>
    <row r="19" spans="1:15">
      <c r="A19" t="s">
        <v>2208</v>
      </c>
      <c r="C19" s="24">
        <f t="shared" ref="C19:D22" si="0">C5/$B5</f>
        <v>0.9367854741089443</v>
      </c>
      <c r="D19" s="24">
        <f t="shared" si="0"/>
        <v>0.9367854741089443</v>
      </c>
      <c r="F19" t="s">
        <v>128</v>
      </c>
    </row>
    <row r="20" spans="1:15">
      <c r="A20" t="s">
        <v>289</v>
      </c>
      <c r="C20" s="24">
        <f t="shared" si="0"/>
        <v>0.76759061833688702</v>
      </c>
      <c r="D20" s="24">
        <f t="shared" si="0"/>
        <v>0.76759061833688702</v>
      </c>
      <c r="F20" t="s">
        <v>2003</v>
      </c>
    </row>
    <row r="21" spans="1:15">
      <c r="A21" t="s">
        <v>122</v>
      </c>
      <c r="C21" s="24">
        <f t="shared" si="0"/>
        <v>0.35</v>
      </c>
      <c r="D21" s="24">
        <f t="shared" si="0"/>
        <v>0.40555555555555556</v>
      </c>
      <c r="F21" t="s">
        <v>2224</v>
      </c>
    </row>
    <row r="22" spans="1:15">
      <c r="A22" t="s">
        <v>2209</v>
      </c>
      <c r="C22" s="24">
        <f t="shared" si="0"/>
        <v>0.85185185185185175</v>
      </c>
      <c r="D22" s="24">
        <f t="shared" si="0"/>
        <v>0.85185185185185175</v>
      </c>
      <c r="F22" t="s">
        <v>129</v>
      </c>
    </row>
    <row r="24" spans="1:15">
      <c r="A24" t="s">
        <v>2225</v>
      </c>
    </row>
    <row r="26" spans="1:15">
      <c r="A26" t="s">
        <v>102</v>
      </c>
      <c r="B26" t="s">
        <v>2226</v>
      </c>
    </row>
    <row r="27" spans="1:15">
      <c r="A27" t="s">
        <v>106</v>
      </c>
      <c r="B27" t="s">
        <v>2227</v>
      </c>
    </row>
    <row r="28" spans="1:15">
      <c r="A28" t="s">
        <v>2228</v>
      </c>
      <c r="B28" t="s">
        <v>2229</v>
      </c>
      <c r="C28" t="s">
        <v>2230</v>
      </c>
    </row>
    <row r="29" spans="1:15">
      <c r="B29" t="s">
        <v>2231</v>
      </c>
      <c r="C29" t="s">
        <v>2232</v>
      </c>
    </row>
    <row r="30" spans="1:15">
      <c r="B30" t="s">
        <v>110</v>
      </c>
      <c r="C30" t="s">
        <v>2233</v>
      </c>
    </row>
    <row r="31" spans="1:15">
      <c r="B31" t="s">
        <v>2234</v>
      </c>
      <c r="L31" s="21">
        <v>5722</v>
      </c>
      <c r="M31" t="s">
        <v>1083</v>
      </c>
      <c r="N31" s="21">
        <v>518000000</v>
      </c>
      <c r="O31" t="s">
        <v>2257</v>
      </c>
    </row>
    <row r="32" spans="1:15">
      <c r="L32" s="21">
        <f>L31*8760</f>
        <v>50124720</v>
      </c>
      <c r="M32" t="s">
        <v>161</v>
      </c>
      <c r="N32" s="751">
        <f>N31*33.3</f>
        <v>17249400000</v>
      </c>
      <c r="O32" t="s">
        <v>178</v>
      </c>
    </row>
    <row r="33" spans="1:14">
      <c r="A33" t="s">
        <v>2239</v>
      </c>
      <c r="F33" t="s">
        <v>109</v>
      </c>
      <c r="I33" t="s">
        <v>2242</v>
      </c>
      <c r="N33" s="21">
        <f>N32/1000</f>
        <v>17249400</v>
      </c>
    </row>
    <row r="34" spans="1:14">
      <c r="B34" t="s">
        <v>2212</v>
      </c>
      <c r="C34" t="s">
        <v>2213</v>
      </c>
      <c r="E34" t="s">
        <v>2212</v>
      </c>
      <c r="F34" t="s">
        <v>2213</v>
      </c>
      <c r="I34">
        <v>2020</v>
      </c>
      <c r="N34" s="24">
        <f>N33/L32</f>
        <v>0.34412960311798252</v>
      </c>
    </row>
    <row r="35" spans="1:14">
      <c r="A35" t="s">
        <v>2235</v>
      </c>
      <c r="B35">
        <v>21.9</v>
      </c>
      <c r="C35">
        <v>22.9</v>
      </c>
      <c r="E35" s="455">
        <f t="shared" ref="E35:F39" si="1">B35*33.3</f>
        <v>729.26999999999987</v>
      </c>
      <c r="F35" s="455">
        <f t="shared" si="1"/>
        <v>762.56999999999994</v>
      </c>
      <c r="H35" t="s">
        <v>2241</v>
      </c>
      <c r="I35" s="21">
        <v>4400000</v>
      </c>
    </row>
    <row r="36" spans="1:14">
      <c r="A36" t="s">
        <v>912</v>
      </c>
      <c r="B36">
        <v>5.5</v>
      </c>
      <c r="C36">
        <v>3</v>
      </c>
      <c r="E36" s="455">
        <f t="shared" si="1"/>
        <v>183.14999999999998</v>
      </c>
      <c r="F36" s="455">
        <f t="shared" si="1"/>
        <v>99.899999999999991</v>
      </c>
      <c r="H36" t="s">
        <v>103</v>
      </c>
      <c r="I36" s="21">
        <f>I35*0.86</f>
        <v>3784000</v>
      </c>
    </row>
    <row r="37" spans="1:14">
      <c r="A37" t="s">
        <v>2236</v>
      </c>
      <c r="B37">
        <v>0</v>
      </c>
      <c r="C37">
        <v>1</v>
      </c>
      <c r="E37" s="455">
        <f t="shared" si="1"/>
        <v>0</v>
      </c>
      <c r="F37" s="455">
        <f t="shared" si="1"/>
        <v>33.299999999999997</v>
      </c>
    </row>
    <row r="38" spans="1:14">
      <c r="A38" t="s">
        <v>2237</v>
      </c>
      <c r="B38">
        <v>0</v>
      </c>
      <c r="C38">
        <v>1</v>
      </c>
      <c r="E38" s="455">
        <f t="shared" si="1"/>
        <v>0</v>
      </c>
      <c r="F38" s="455">
        <f t="shared" si="1"/>
        <v>33.299999999999997</v>
      </c>
      <c r="I38" t="s">
        <v>2243</v>
      </c>
    </row>
    <row r="39" spans="1:14">
      <c r="A39" t="s">
        <v>91</v>
      </c>
      <c r="B39">
        <f>SUM(B35:B38)</f>
        <v>27.4</v>
      </c>
      <c r="C39">
        <f>SUM(C35:C38)</f>
        <v>27.9</v>
      </c>
      <c r="E39" s="455">
        <f t="shared" si="1"/>
        <v>912.41999999999985</v>
      </c>
      <c r="F39" s="455">
        <f t="shared" si="1"/>
        <v>929.06999999999982</v>
      </c>
      <c r="I39" t="s">
        <v>2244</v>
      </c>
    </row>
    <row r="40" spans="1:14">
      <c r="A40" t="s">
        <v>2238</v>
      </c>
      <c r="B40">
        <v>0</v>
      </c>
      <c r="C40">
        <v>9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R37"/>
  <sheetViews>
    <sheetView zoomScale="85" zoomScaleNormal="85" workbookViewId="0">
      <selection activeCell="B21" sqref="B21"/>
    </sheetView>
  </sheetViews>
  <sheetFormatPr defaultRowHeight="16.5"/>
  <cols>
    <col min="1" max="2" width="20.625" customWidth="1"/>
    <col min="3" max="3" width="38.375" bestFit="1" customWidth="1"/>
    <col min="5" max="5" width="12.625" bestFit="1" customWidth="1"/>
  </cols>
  <sheetData>
    <row r="1" spans="1:7">
      <c r="A1" t="s">
        <v>2081</v>
      </c>
    </row>
    <row r="2" spans="1:7">
      <c r="A2" s="685"/>
      <c r="B2" s="685"/>
      <c r="C2" s="685" t="s">
        <v>2080</v>
      </c>
    </row>
    <row r="3" spans="1:7">
      <c r="A3" s="683" t="s">
        <v>46</v>
      </c>
      <c r="B3" s="691">
        <v>1E-3</v>
      </c>
      <c r="C3" s="684" t="s">
        <v>2079</v>
      </c>
    </row>
    <row r="4" spans="1:7">
      <c r="A4" t="s">
        <v>2082</v>
      </c>
    </row>
    <row r="5" spans="1:7">
      <c r="A5" s="685"/>
      <c r="B5" s="685"/>
      <c r="C5" s="685" t="s">
        <v>2080</v>
      </c>
    </row>
    <row r="6" spans="1:7">
      <c r="A6" s="683" t="s">
        <v>52</v>
      </c>
      <c r="B6" s="688">
        <v>0</v>
      </c>
      <c r="C6" s="684" t="s">
        <v>53</v>
      </c>
    </row>
    <row r="7" spans="1:7">
      <c r="A7" s="683" t="s">
        <v>54</v>
      </c>
      <c r="B7" s="690">
        <v>12000</v>
      </c>
      <c r="C7" s="684" t="s">
        <v>55</v>
      </c>
    </row>
    <row r="8" spans="1:7">
      <c r="A8" s="683" t="s">
        <v>56</v>
      </c>
      <c r="B8" s="689">
        <v>0.1</v>
      </c>
      <c r="C8" s="684" t="s">
        <v>57</v>
      </c>
    </row>
    <row r="9" spans="1:7">
      <c r="A9" s="683" t="s">
        <v>58</v>
      </c>
      <c r="B9" s="689">
        <v>0.08</v>
      </c>
      <c r="C9" s="684" t="s">
        <v>59</v>
      </c>
    </row>
    <row r="10" spans="1:7">
      <c r="A10" s="683" t="s">
        <v>60</v>
      </c>
      <c r="B10" s="689">
        <v>0.3</v>
      </c>
      <c r="C10" s="684" t="s">
        <v>61</v>
      </c>
    </row>
    <row r="11" spans="1:7">
      <c r="A11" s="683" t="s">
        <v>62</v>
      </c>
      <c r="B11" s="689">
        <v>0.7</v>
      </c>
      <c r="C11" s="684" t="s">
        <v>63</v>
      </c>
    </row>
    <row r="12" spans="1:7">
      <c r="A12" s="683" t="s">
        <v>64</v>
      </c>
      <c r="B12" s="689">
        <v>6</v>
      </c>
      <c r="C12" s="684" t="s">
        <v>65</v>
      </c>
    </row>
    <row r="13" spans="1:7">
      <c r="A13" s="686" t="s">
        <v>2098</v>
      </c>
      <c r="B13" s="686"/>
      <c r="C13" s="686"/>
    </row>
    <row r="14" spans="1:7">
      <c r="A14" s="710"/>
      <c r="B14" s="710" t="s">
        <v>2083</v>
      </c>
      <c r="C14" s="710" t="s">
        <v>2090</v>
      </c>
    </row>
    <row r="15" spans="1:7">
      <c r="A15" s="711" t="s">
        <v>47</v>
      </c>
      <c r="B15" s="712">
        <v>41856</v>
      </c>
      <c r="C15" s="713">
        <v>0.21</v>
      </c>
      <c r="G15" s="21"/>
    </row>
    <row r="16" spans="1:7">
      <c r="A16" s="711" t="s">
        <v>24</v>
      </c>
      <c r="B16" s="712">
        <v>11776</v>
      </c>
      <c r="C16" s="713">
        <v>0.34</v>
      </c>
    </row>
    <row r="17" spans="1:18">
      <c r="A17" s="711" t="s">
        <v>48</v>
      </c>
      <c r="B17" s="712">
        <v>56832</v>
      </c>
      <c r="C17" s="713">
        <v>0.25</v>
      </c>
    </row>
    <row r="18" spans="1:18">
      <c r="A18" s="711" t="s">
        <v>2077</v>
      </c>
      <c r="B18" s="712">
        <v>0</v>
      </c>
      <c r="C18" s="713">
        <v>0</v>
      </c>
    </row>
    <row r="19" spans="1:18">
      <c r="A19" s="711" t="s">
        <v>2084</v>
      </c>
      <c r="B19" s="712">
        <v>0</v>
      </c>
      <c r="C19" s="713">
        <v>0</v>
      </c>
    </row>
    <row r="20" spans="1:18">
      <c r="A20" s="711" t="s">
        <v>1578</v>
      </c>
      <c r="B20" s="712">
        <v>0</v>
      </c>
      <c r="C20" s="713">
        <f>Supply!E37</f>
        <v>0</v>
      </c>
    </row>
    <row r="21" spans="1:18">
      <c r="A21" s="711" t="s">
        <v>49</v>
      </c>
      <c r="B21" s="712">
        <v>80000</v>
      </c>
      <c r="C21" s="713">
        <v>0</v>
      </c>
      <c r="E21" t="s">
        <v>2202</v>
      </c>
    </row>
    <row r="22" spans="1:18">
      <c r="A22" s="687" t="s">
        <v>2085</v>
      </c>
      <c r="B22" s="686"/>
    </row>
    <row r="23" spans="1:18">
      <c r="A23" s="710"/>
      <c r="B23" s="710"/>
      <c r="C23" s="710" t="s">
        <v>2080</v>
      </c>
    </row>
    <row r="24" spans="1:18">
      <c r="A24" s="711" t="s">
        <v>2089</v>
      </c>
      <c r="B24" s="712">
        <v>0</v>
      </c>
      <c r="C24" s="747" t="s">
        <v>2088</v>
      </c>
      <c r="E24" s="750" t="s">
        <v>2644</v>
      </c>
      <c r="J24" s="6" t="s">
        <v>2647</v>
      </c>
    </row>
    <row r="25" spans="1:18">
      <c r="A25" s="711" t="s">
        <v>2086</v>
      </c>
      <c r="B25" s="712">
        <f>(유형화!E29*'환경연계형(자원회수)'!$F$115/860+유형화!$E$28*'환경연계형(물재생센터)'!AF45*'환경연계형(물재생센터)'!$X$71/860000)*(Scenario!$E$33/Scenario!$H$33)*(1+Scenario!$E$32)</f>
        <v>120643.65968062966</v>
      </c>
      <c r="C25" s="747" t="s">
        <v>178</v>
      </c>
    </row>
    <row r="26" spans="1:18">
      <c r="A26" s="711" t="s">
        <v>2087</v>
      </c>
      <c r="B26" s="712">
        <f>유형화!$E$30*'환경연계형(물재생센터)'!$X$61/860000*(Scenario!$E$33/Scenario!$H$33)*(1+Scenario!$E$32)</f>
        <v>2830.1117284977267</v>
      </c>
      <c r="C26" s="747" t="s">
        <v>178</v>
      </c>
    </row>
    <row r="27" spans="1:18">
      <c r="A27" s="711" t="s">
        <v>2099</v>
      </c>
      <c r="B27" s="712">
        <f>Demand!I6*1000000*(1-Scenario!E11)</f>
        <v>475216.0859617198</v>
      </c>
      <c r="C27" s="747" t="s">
        <v>178</v>
      </c>
    </row>
    <row r="28" spans="1:18">
      <c r="A28" s="711" t="s">
        <v>2196</v>
      </c>
      <c r="B28" s="712" t="e">
        <f>Demand!I8*1000000*Scenario!#REF!</f>
        <v>#REF!</v>
      </c>
      <c r="C28" s="747" t="s">
        <v>178</v>
      </c>
    </row>
    <row r="29" spans="1:18">
      <c r="A29" s="711" t="s">
        <v>2206</v>
      </c>
      <c r="B29" s="712">
        <f>(산업중심형!$AD$51*(산업중심형!$E$42+산업중심형!$F$42))+((산업중심형!$E$43+산업중심형!$F$43)*산업중심형!$AD$52)</f>
        <v>0</v>
      </c>
      <c r="C29" s="747" t="s">
        <v>178</v>
      </c>
      <c r="E29" t="s">
        <v>2254</v>
      </c>
    </row>
    <row r="30" spans="1:18">
      <c r="A30" t="s">
        <v>2245</v>
      </c>
    </row>
    <row r="31" spans="1:18">
      <c r="A31" s="710"/>
      <c r="B31" s="710"/>
      <c r="C31" s="710" t="s">
        <v>2080</v>
      </c>
      <c r="J31" s="748">
        <v>2020</v>
      </c>
      <c r="K31" s="748">
        <v>2025</v>
      </c>
      <c r="L31" s="748">
        <v>2030</v>
      </c>
      <c r="M31" s="748">
        <v>2035</v>
      </c>
      <c r="N31" s="748">
        <v>2040</v>
      </c>
      <c r="O31" s="748">
        <v>2045</v>
      </c>
      <c r="P31" s="748">
        <v>2050</v>
      </c>
    </row>
    <row r="32" spans="1:18">
      <c r="A32" s="711" t="s">
        <v>2247</v>
      </c>
      <c r="B32" s="712">
        <f>INDEX($J$32:$P$34,Q32,MATCH(Scenario!$E$4,$J$31:$P$31,1))*1000000/$G$37*(Demand!$E$4*(Demand!$E$5+Demand!$E$6))</f>
        <v>6806.6718203736636</v>
      </c>
      <c r="C32" s="747" t="s">
        <v>178</v>
      </c>
      <c r="E32" t="s">
        <v>2251</v>
      </c>
      <c r="F32" t="s">
        <v>2252</v>
      </c>
      <c r="I32" t="s">
        <v>2246</v>
      </c>
      <c r="J32">
        <v>0</v>
      </c>
      <c r="K32">
        <v>1.4472317065441391</v>
      </c>
      <c r="L32">
        <v>6.9223852413200158</v>
      </c>
      <c r="M32">
        <v>13.553243495622244</v>
      </c>
      <c r="N32">
        <v>16.901445388345333</v>
      </c>
      <c r="O32">
        <v>26.127089292344561</v>
      </c>
      <c r="P32">
        <v>26.872049243014164</v>
      </c>
      <c r="Q32">
        <v>1</v>
      </c>
      <c r="R32" t="s">
        <v>2253</v>
      </c>
    </row>
    <row r="33" spans="1:17">
      <c r="A33" s="711" t="s">
        <v>2249</v>
      </c>
      <c r="B33" s="712">
        <f>INDEX($J$32:$P$34,Q33,MATCH(Scenario!$E$4,$J$31:$P$31,1))*1000000/$G$37*(Demand!$E$4*(Demand!$E$5+Demand!$E$6))</f>
        <v>33932.338701465109</v>
      </c>
      <c r="C33" s="747" t="s">
        <v>178</v>
      </c>
      <c r="E33" t="s">
        <v>2251</v>
      </c>
      <c r="F33" t="s">
        <v>2252</v>
      </c>
      <c r="I33" t="s">
        <v>2248</v>
      </c>
      <c r="J33">
        <v>39.815797801368241</v>
      </c>
      <c r="K33">
        <v>36.937790240006727</v>
      </c>
      <c r="L33">
        <v>34.509188459390018</v>
      </c>
      <c r="M33">
        <v>31.224131047422503</v>
      </c>
      <c r="N33">
        <v>27.262874807541337</v>
      </c>
      <c r="O33">
        <v>22.689210063109115</v>
      </c>
      <c r="P33">
        <v>17.795984556636768</v>
      </c>
      <c r="Q33">
        <v>2</v>
      </c>
    </row>
    <row r="34" spans="1:17">
      <c r="A34" s="711" t="s">
        <v>2250</v>
      </c>
      <c r="B34" s="800">
        <f>INDEX($J$32:$P$34,Q34,MATCH(Scenario!$E$4,$J$31:$P$31,1))</f>
        <v>0.3</v>
      </c>
      <c r="C34" s="747" t="s">
        <v>711</v>
      </c>
      <c r="E34" t="s">
        <v>2251</v>
      </c>
      <c r="F34" t="s">
        <v>2252</v>
      </c>
      <c r="I34" t="s">
        <v>2250</v>
      </c>
      <c r="J34">
        <v>0.1</v>
      </c>
      <c r="K34">
        <v>0.2</v>
      </c>
      <c r="L34">
        <v>0.3</v>
      </c>
      <c r="M34">
        <v>0.5</v>
      </c>
      <c r="N34">
        <v>1</v>
      </c>
      <c r="O34">
        <v>1</v>
      </c>
      <c r="P34">
        <v>1</v>
      </c>
      <c r="Q34">
        <v>3</v>
      </c>
    </row>
    <row r="36" spans="1:17">
      <c r="E36" s="30" t="s">
        <v>392</v>
      </c>
      <c r="F36" s="30" t="s">
        <v>393</v>
      </c>
      <c r="G36" t="s">
        <v>352</v>
      </c>
    </row>
    <row r="37" spans="1:17">
      <c r="E37" s="82">
        <v>2713</v>
      </c>
      <c r="F37" s="82">
        <v>338</v>
      </c>
      <c r="G37" s="13">
        <f>E37+F37</f>
        <v>3051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8"/>
  <sheetViews>
    <sheetView topLeftCell="C1" zoomScale="85" zoomScaleNormal="85" workbookViewId="0">
      <selection activeCell="L39" sqref="L39"/>
    </sheetView>
  </sheetViews>
  <sheetFormatPr defaultRowHeight="13.5"/>
  <cols>
    <col min="1" max="1" width="13.25" style="701" customWidth="1"/>
    <col min="2" max="2" width="9.5" style="701" customWidth="1"/>
    <col min="3" max="4" width="9" style="701"/>
    <col min="5" max="5" width="9.375" style="701" bestFit="1" customWidth="1"/>
    <col min="6" max="6" width="9.875" style="701" bestFit="1" customWidth="1"/>
    <col min="7" max="8" width="9" style="701"/>
    <col min="9" max="9" width="2" style="701" customWidth="1"/>
    <col min="10" max="10" width="13.375" style="701" customWidth="1"/>
    <col min="11" max="11" width="15.625" style="701" bestFit="1" customWidth="1"/>
    <col min="12" max="12" width="14.25" style="701" bestFit="1" customWidth="1"/>
    <col min="13" max="13" width="11.25" style="701" bestFit="1" customWidth="1"/>
    <col min="14" max="14" width="8.75" style="701" customWidth="1"/>
    <col min="15" max="18" width="9" style="701"/>
    <col min="19" max="19" width="15.5" style="701" bestFit="1" customWidth="1"/>
    <col min="20" max="20" width="9" style="701"/>
    <col min="21" max="21" width="16.125" style="701" bestFit="1" customWidth="1"/>
    <col min="22" max="22" width="10.125" style="701" customWidth="1"/>
    <col min="23" max="29" width="9" style="701"/>
    <col min="30" max="30" width="9.875" style="701" bestFit="1" customWidth="1"/>
    <col min="31" max="16384" width="9" style="701"/>
  </cols>
  <sheetData>
    <row r="1" spans="1:32">
      <c r="A1" s="714"/>
      <c r="B1" s="714" t="s">
        <v>40</v>
      </c>
      <c r="C1" s="714" t="s">
        <v>41</v>
      </c>
      <c r="D1" s="714" t="s">
        <v>42</v>
      </c>
      <c r="E1" s="714" t="s">
        <v>43</v>
      </c>
      <c r="F1" s="714" t="s">
        <v>2109</v>
      </c>
      <c r="G1" s="714" t="s">
        <v>44</v>
      </c>
      <c r="H1" s="714" t="s">
        <v>45</v>
      </c>
      <c r="I1" s="753"/>
      <c r="J1" s="714"/>
      <c r="K1" s="714" t="s">
        <v>18</v>
      </c>
      <c r="L1" s="714" t="s">
        <v>19</v>
      </c>
      <c r="M1" s="714" t="s">
        <v>20</v>
      </c>
      <c r="N1" s="714" t="s">
        <v>21</v>
      </c>
      <c r="O1" s="709" t="s">
        <v>2258</v>
      </c>
      <c r="P1" s="709" t="s">
        <v>2259</v>
      </c>
      <c r="AC1" s="701" t="s">
        <v>18</v>
      </c>
      <c r="AD1" s="701" t="s">
        <v>19</v>
      </c>
      <c r="AF1" s="701" t="s">
        <v>2263</v>
      </c>
    </row>
    <row r="2" spans="1:32">
      <c r="A2" s="708" t="s">
        <v>22</v>
      </c>
      <c r="B2" s="703">
        <f>Supply!E4</f>
        <v>0</v>
      </c>
      <c r="C2" s="702"/>
      <c r="D2" s="702"/>
      <c r="E2" s="702"/>
      <c r="F2" s="702"/>
      <c r="G2" s="702"/>
      <c r="H2" s="702"/>
      <c r="I2" s="753"/>
      <c r="J2" s="708" t="s">
        <v>22</v>
      </c>
      <c r="K2" s="717">
        <f>AC2*(1+O2)^(Scenario!$E$4-Scenario!$H$4)</f>
        <v>1832721582.9633937</v>
      </c>
      <c r="L2" s="717">
        <f>AD2*(1+P2)^(Scenario!$E$4-Scenario!$H$4)</f>
        <v>36680456.154154576</v>
      </c>
      <c r="M2" s="717">
        <v>0</v>
      </c>
      <c r="N2" s="715">
        <v>20</v>
      </c>
      <c r="O2" s="752">
        <v>-1.9E-2</v>
      </c>
      <c r="P2" s="752">
        <v>-1.7999999999999999E-2</v>
      </c>
      <c r="AB2" s="701" t="s">
        <v>22</v>
      </c>
      <c r="AC2" s="701">
        <v>2220273219.2236619</v>
      </c>
      <c r="AD2" s="701">
        <v>43986544.909148023</v>
      </c>
    </row>
    <row r="3" spans="1:32">
      <c r="A3" s="708" t="s">
        <v>23</v>
      </c>
      <c r="B3" s="703">
        <f>Supply!E5</f>
        <v>0</v>
      </c>
      <c r="C3" s="702"/>
      <c r="D3" s="702"/>
      <c r="E3" s="702"/>
      <c r="F3" s="702"/>
      <c r="G3" s="702"/>
      <c r="H3" s="702"/>
      <c r="I3" s="753"/>
      <c r="J3" s="708" t="s">
        <v>23</v>
      </c>
      <c r="K3" s="717">
        <f>AC3*(1+O3)^(Scenario!$E$4-Scenario!$H$4)</f>
        <v>2930403511.9203148</v>
      </c>
      <c r="L3" s="717">
        <f>AD3*(1+P3)^(Scenario!$E$4-Scenario!$H$4)</f>
        <v>80281710.339047059</v>
      </c>
      <c r="M3" s="717">
        <v>0</v>
      </c>
      <c r="N3" s="715">
        <v>20</v>
      </c>
      <c r="O3" s="752">
        <v>-2.3E-2</v>
      </c>
      <c r="P3" s="752">
        <v>-3.5000000000000003E-2</v>
      </c>
      <c r="AB3" s="701" t="s">
        <v>23</v>
      </c>
      <c r="AC3" s="701">
        <v>3698126722.8476596</v>
      </c>
      <c r="AD3" s="701">
        <v>114641928.40827745</v>
      </c>
    </row>
    <row r="4" spans="1:32">
      <c r="A4" s="708" t="s">
        <v>17</v>
      </c>
      <c r="B4" s="703">
        <f>Supply!E6</f>
        <v>0</v>
      </c>
      <c r="C4" s="702"/>
      <c r="D4" s="702"/>
      <c r="E4" s="702"/>
      <c r="F4" s="702"/>
      <c r="G4" s="702"/>
      <c r="H4" s="702"/>
      <c r="I4" s="753"/>
      <c r="J4" s="708" t="s">
        <v>17</v>
      </c>
      <c r="K4" s="717">
        <f>AC4*(1+O4)^(Scenario!$E$4-Scenario!$H$4)</f>
        <v>517068098.08243495</v>
      </c>
      <c r="L4" s="717">
        <f>AD4*(1+P4)^(Scenario!$E$4-Scenario!$H$4)</f>
        <v>14089440.768930761</v>
      </c>
      <c r="M4" s="717">
        <v>0</v>
      </c>
      <c r="N4" s="715">
        <v>20</v>
      </c>
      <c r="O4" s="752">
        <v>-4.9000000000000002E-2</v>
      </c>
      <c r="P4" s="752">
        <v>-4.2000000000000003E-2</v>
      </c>
      <c r="AB4" s="701" t="s">
        <v>17</v>
      </c>
      <c r="AC4" s="701">
        <v>854560026.80875289</v>
      </c>
      <c r="AD4" s="701">
        <v>21639073.64022164</v>
      </c>
    </row>
    <row r="5" spans="1:32">
      <c r="A5" s="708" t="s">
        <v>25</v>
      </c>
      <c r="B5" s="703">
        <f>Supply!E7</f>
        <v>0</v>
      </c>
      <c r="C5" s="702">
        <v>0.5</v>
      </c>
      <c r="D5" s="702"/>
      <c r="E5" s="702">
        <v>0.4</v>
      </c>
      <c r="F5" s="702"/>
      <c r="G5" s="702"/>
      <c r="H5" s="702"/>
      <c r="I5" s="753"/>
      <c r="J5" s="708" t="s">
        <v>25</v>
      </c>
      <c r="K5" s="717">
        <f>AC5*(1+O5)^(Scenario!$E$4-Scenario!$H$4)</f>
        <v>1126400000</v>
      </c>
      <c r="L5" s="717">
        <f>AD5*(1+P5)^(Scenario!$E$4-Scenario!$H$4)</f>
        <v>95744000</v>
      </c>
      <c r="M5" s="717">
        <v>2560</v>
      </c>
      <c r="N5" s="716">
        <v>30</v>
      </c>
      <c r="O5" s="752">
        <v>0</v>
      </c>
      <c r="P5" s="752">
        <v>0</v>
      </c>
      <c r="AB5" s="701" t="s">
        <v>25</v>
      </c>
      <c r="AC5" s="701">
        <v>1126400000</v>
      </c>
      <c r="AD5" s="701">
        <v>95744000</v>
      </c>
    </row>
    <row r="6" spans="1:32">
      <c r="A6" s="708" t="s">
        <v>26</v>
      </c>
      <c r="B6" s="703">
        <f>Supply!E8</f>
        <v>0</v>
      </c>
      <c r="C6" s="704">
        <f>유형화!K15</f>
        <v>0.5</v>
      </c>
      <c r="D6" s="702"/>
      <c r="E6" s="704">
        <f>유형화!K16</f>
        <v>0.4</v>
      </c>
      <c r="F6" s="704">
        <v>0.25</v>
      </c>
      <c r="G6" s="702"/>
      <c r="H6" s="702"/>
      <c r="I6" s="753"/>
      <c r="J6" s="708" t="s">
        <v>26</v>
      </c>
      <c r="K6" s="717">
        <f>AC6*(1+O6)^(Scenario!$E$4-Scenario!$H$4)</f>
        <v>3044806524.2632079</v>
      </c>
      <c r="L6" s="717">
        <f>AD6*(1+P6)^(Scenario!$E$4-Scenario!$H$4)</f>
        <v>152240326.2131604</v>
      </c>
      <c r="M6" s="717">
        <v>2560</v>
      </c>
      <c r="N6" s="716">
        <v>30</v>
      </c>
      <c r="O6" s="752">
        <v>-2.8000000000000001E-2</v>
      </c>
      <c r="P6" s="752">
        <v>-2.8000000000000001E-2</v>
      </c>
      <c r="Q6" s="701">
        <f>L6/K6</f>
        <v>0.05</v>
      </c>
      <c r="S6" s="701">
        <v>1300</v>
      </c>
      <c r="AB6" s="701" t="s">
        <v>26</v>
      </c>
      <c r="AC6" s="701">
        <v>4044800000</v>
      </c>
      <c r="AD6" s="701">
        <v>202240000</v>
      </c>
    </row>
    <row r="7" spans="1:32">
      <c r="A7" s="708" t="s">
        <v>27</v>
      </c>
      <c r="B7" s="703">
        <f>Supply!E9</f>
        <v>0</v>
      </c>
      <c r="C7" s="702">
        <v>0.53</v>
      </c>
      <c r="D7" s="702"/>
      <c r="E7" s="702"/>
      <c r="F7" s="702"/>
      <c r="G7" s="702"/>
      <c r="H7" s="702"/>
      <c r="I7" s="753"/>
      <c r="J7" s="708" t="s">
        <v>27</v>
      </c>
      <c r="K7" s="717">
        <f>AC7*(1+O7)^(Scenario!$E$4-Scenario!$H$4)</f>
        <v>1291754350.1868236</v>
      </c>
      <c r="L7" s="717">
        <f>AD7*(1+P7)^(Scenario!$E$4-Scenario!$H$4)</f>
        <v>64587717.509341188</v>
      </c>
      <c r="M7" s="725">
        <v>2560</v>
      </c>
      <c r="N7" s="716">
        <v>35</v>
      </c>
      <c r="O7" s="752">
        <v>-2.8000000000000001E-2</v>
      </c>
      <c r="P7" s="752">
        <v>-2.8000000000000001E-2</v>
      </c>
      <c r="Q7" s="701" t="s">
        <v>2154</v>
      </c>
      <c r="S7" s="701">
        <v>1320</v>
      </c>
      <c r="T7" s="701" t="s">
        <v>2155</v>
      </c>
      <c r="U7" s="701" t="s">
        <v>2156</v>
      </c>
      <c r="AB7" s="701" t="s">
        <v>27</v>
      </c>
      <c r="AC7" s="701">
        <v>1716000000</v>
      </c>
      <c r="AD7" s="701">
        <v>85800000</v>
      </c>
    </row>
    <row r="8" spans="1:32">
      <c r="A8" s="708" t="s">
        <v>28</v>
      </c>
      <c r="B8" s="703">
        <f>Supply!E10</f>
        <v>0</v>
      </c>
      <c r="C8" s="702">
        <v>0.25</v>
      </c>
      <c r="D8" s="702"/>
      <c r="E8" s="702">
        <v>0.25</v>
      </c>
      <c r="F8" s="702"/>
      <c r="G8" s="702"/>
      <c r="H8" s="702"/>
      <c r="I8" s="753"/>
      <c r="J8" s="708" t="s">
        <v>28</v>
      </c>
      <c r="K8" s="717">
        <f>AC8*(1+O8)^(Scenario!$E$4-Scenario!$H$4)</f>
        <v>59658517.759951584</v>
      </c>
      <c r="L8" s="717">
        <f>AD8*(1+P8)^(Scenario!$E$4-Scenario!$H$4)</f>
        <v>596585.17759951588</v>
      </c>
      <c r="M8" s="717">
        <v>8960</v>
      </c>
      <c r="N8" s="716">
        <v>30</v>
      </c>
      <c r="O8" s="752">
        <v>-7.0000000000000001E-3</v>
      </c>
      <c r="P8" s="752">
        <f>O8</f>
        <v>-7.0000000000000001E-3</v>
      </c>
      <c r="S8" s="701">
        <f>S6*S7</f>
        <v>1716000</v>
      </c>
      <c r="AB8" s="701" t="s">
        <v>28</v>
      </c>
      <c r="AC8" s="701">
        <v>64000000</v>
      </c>
      <c r="AD8" s="701">
        <v>640000</v>
      </c>
    </row>
    <row r="9" spans="1:32" ht="16.5">
      <c r="A9" s="708" t="s">
        <v>29</v>
      </c>
      <c r="B9" s="703">
        <f>Supply!E16</f>
        <v>0</v>
      </c>
      <c r="C9" s="702"/>
      <c r="D9" s="702">
        <v>1</v>
      </c>
      <c r="E9" s="702">
        <v>3.5</v>
      </c>
      <c r="F9" s="702"/>
      <c r="G9" s="702"/>
      <c r="H9" s="702"/>
      <c r="I9" s="753"/>
      <c r="J9" s="708" t="s">
        <v>29</v>
      </c>
      <c r="K9" s="717">
        <f>AC9*(1+O9)^(Scenario!$E$4-Scenario!$H$4)</f>
        <v>744838794.79028642</v>
      </c>
      <c r="L9" s="717">
        <f>AD9*(1+P9)^(Scenario!$E$4-Scenario!$H$4)</f>
        <v>2410481.5365381436</v>
      </c>
      <c r="M9" s="717">
        <v>2560</v>
      </c>
      <c r="N9" s="716">
        <v>25</v>
      </c>
      <c r="O9" s="752">
        <v>-6.0000000000000001E-3</v>
      </c>
      <c r="P9" s="752">
        <f>O9</f>
        <v>-6.0000000000000001E-3</v>
      </c>
      <c r="S9" s="21">
        <f>S8*1000</f>
        <v>1716000000</v>
      </c>
      <c r="AB9" s="701" t="s">
        <v>29</v>
      </c>
      <c r="AC9" s="701">
        <v>791040000</v>
      </c>
      <c r="AD9" s="701">
        <v>2560000</v>
      </c>
    </row>
    <row r="10" spans="1:32">
      <c r="A10" s="708" t="s">
        <v>30</v>
      </c>
      <c r="B10" s="703">
        <f>Supply!E11</f>
        <v>0</v>
      </c>
      <c r="C10" s="702"/>
      <c r="D10" s="702">
        <v>1</v>
      </c>
      <c r="E10" s="702">
        <v>1</v>
      </c>
      <c r="F10" s="702"/>
      <c r="G10" s="702"/>
      <c r="H10" s="702"/>
      <c r="I10" s="753"/>
      <c r="J10" s="708" t="s">
        <v>30</v>
      </c>
      <c r="K10" s="717">
        <f>AC10*(1+O10)^(Scenario!$E$4-Scenario!$H$4)</f>
        <v>96000000</v>
      </c>
      <c r="L10" s="717">
        <f>AD10*(1+P10)^(Scenario!$E$4-Scenario!$H$4)</f>
        <v>3584000</v>
      </c>
      <c r="M10" s="717">
        <v>256</v>
      </c>
      <c r="N10" s="716">
        <v>35</v>
      </c>
      <c r="O10" s="752">
        <v>0</v>
      </c>
      <c r="P10" s="752">
        <v>0</v>
      </c>
      <c r="S10" s="724"/>
      <c r="AB10" s="701" t="s">
        <v>30</v>
      </c>
      <c r="AC10" s="701">
        <v>96000000</v>
      </c>
      <c r="AD10" s="701">
        <v>3584000</v>
      </c>
    </row>
    <row r="11" spans="1:32">
      <c r="A11" s="708" t="s">
        <v>32</v>
      </c>
      <c r="B11" s="703">
        <f>Supply!E26</f>
        <v>0</v>
      </c>
      <c r="C11" s="702"/>
      <c r="D11" s="702"/>
      <c r="E11" s="702"/>
      <c r="F11" s="702"/>
      <c r="G11" s="705"/>
      <c r="H11" s="702"/>
      <c r="I11" s="753"/>
      <c r="J11" s="708" t="s">
        <v>32</v>
      </c>
      <c r="K11" s="717">
        <f>AC11*(1+O11)^(Scenario!$E$4-Scenario!$H$4)</f>
        <v>64000</v>
      </c>
      <c r="L11" s="717">
        <f>AD11*(1+P11)^(Scenario!$E$4-Scenario!$H$4)</f>
        <v>1280000</v>
      </c>
      <c r="M11" s="717">
        <v>0</v>
      </c>
      <c r="N11" s="716">
        <v>50</v>
      </c>
      <c r="O11" s="752">
        <v>0</v>
      </c>
      <c r="P11" s="752">
        <v>0</v>
      </c>
      <c r="AB11" s="701" t="s">
        <v>32</v>
      </c>
      <c r="AC11" s="701">
        <v>64000</v>
      </c>
      <c r="AD11" s="701">
        <v>1280000</v>
      </c>
    </row>
    <row r="12" spans="1:32">
      <c r="A12" s="708" t="s">
        <v>31</v>
      </c>
      <c r="B12" s="703">
        <f>Supply!E20</f>
        <v>0</v>
      </c>
      <c r="C12" s="702"/>
      <c r="D12" s="702"/>
      <c r="E12" s="702"/>
      <c r="F12" s="702"/>
      <c r="G12" s="705"/>
      <c r="H12" s="702"/>
      <c r="I12" s="753"/>
      <c r="J12" s="708" t="s">
        <v>31</v>
      </c>
      <c r="K12" s="717">
        <f>AC12*(1+O12)^(Scenario!$E$4-Scenario!$H$4)</f>
        <v>33024000</v>
      </c>
      <c r="L12" s="717">
        <f>AD12*(1+P12)^(Scenario!$E$4-Scenario!$H$4)</f>
        <v>39680000</v>
      </c>
      <c r="M12" s="717">
        <v>460.79999999999995</v>
      </c>
      <c r="N12" s="716">
        <v>41.4</v>
      </c>
      <c r="O12" s="752">
        <v>0</v>
      </c>
      <c r="P12" s="752">
        <v>0</v>
      </c>
      <c r="AB12" s="701" t="s">
        <v>31</v>
      </c>
      <c r="AC12" s="701">
        <v>33024000</v>
      </c>
      <c r="AD12" s="701">
        <v>39680000</v>
      </c>
    </row>
    <row r="13" spans="1:32">
      <c r="A13" s="708" t="s">
        <v>33</v>
      </c>
      <c r="B13" s="703">
        <f>Supply!E25</f>
        <v>0</v>
      </c>
      <c r="C13" s="702"/>
      <c r="D13" s="702"/>
      <c r="E13" s="702"/>
      <c r="F13" s="702"/>
      <c r="G13" s="702"/>
      <c r="H13" s="702"/>
      <c r="I13" s="753"/>
      <c r="J13" s="708" t="s">
        <v>33</v>
      </c>
      <c r="K13" s="717">
        <f>AC13*(1+O13)^(Scenario!$E$4-Scenario!$H$4)</f>
        <v>32680012.101505674</v>
      </c>
      <c r="L13" s="717">
        <f>AD13*(1+P13)^(Scenario!$E$4-Scenario!$H$4)</f>
        <v>522926.59640802979</v>
      </c>
      <c r="M13" s="717">
        <v>0</v>
      </c>
      <c r="N13" s="716">
        <v>30</v>
      </c>
      <c r="O13" s="752">
        <v>-1.6E-2</v>
      </c>
      <c r="P13" s="752">
        <v>-0.02</v>
      </c>
      <c r="AB13" s="701" t="s">
        <v>33</v>
      </c>
      <c r="AC13" s="701">
        <v>38400000</v>
      </c>
      <c r="AD13" s="701">
        <v>640000</v>
      </c>
    </row>
    <row r="14" spans="1:32">
      <c r="A14" s="708" t="s">
        <v>34</v>
      </c>
      <c r="B14" s="703">
        <f>Supply!E17</f>
        <v>0</v>
      </c>
      <c r="C14" s="702"/>
      <c r="D14" s="702">
        <v>0.7</v>
      </c>
      <c r="E14" s="702"/>
      <c r="F14" s="702"/>
      <c r="G14" s="702"/>
      <c r="H14" s="702"/>
      <c r="I14" s="753"/>
      <c r="J14" s="708" t="s">
        <v>34</v>
      </c>
      <c r="K14" s="717">
        <f>AC14*(1+O14)^(Scenario!$E$4-Scenario!$H$4)</f>
        <v>481773184.218862</v>
      </c>
      <c r="L14" s="717">
        <f>AD14*(1+P14)^(Scenario!$E$4-Scenario!$H$4)</f>
        <v>18302259.390664957</v>
      </c>
      <c r="M14" s="717">
        <v>1280</v>
      </c>
      <c r="N14" s="716">
        <v>30</v>
      </c>
      <c r="O14" s="752">
        <v>-2.8000000000000001E-2</v>
      </c>
      <c r="P14" s="752">
        <v>-3.3000000000000002E-2</v>
      </c>
      <c r="AB14" s="701" t="s">
        <v>34</v>
      </c>
      <c r="AC14" s="701">
        <v>640000000</v>
      </c>
      <c r="AD14" s="701">
        <v>25600000</v>
      </c>
    </row>
    <row r="15" spans="1:32">
      <c r="A15" s="708" t="s">
        <v>35</v>
      </c>
      <c r="B15" s="703">
        <f>Supply!E24</f>
        <v>0</v>
      </c>
      <c r="C15" s="702">
        <v>0.9</v>
      </c>
      <c r="D15" s="702">
        <v>0.9</v>
      </c>
      <c r="E15" s="702"/>
      <c r="F15" s="702"/>
      <c r="G15" s="702"/>
      <c r="H15" s="702"/>
      <c r="I15" s="753"/>
      <c r="J15" s="708" t="s">
        <v>35</v>
      </c>
      <c r="K15" s="717">
        <f>AC15*(1+O15)^(Scenario!$E$4-Scenario!$H$4)</f>
        <v>159788025.01050723</v>
      </c>
      <c r="L15" s="717">
        <f>AD15*(1+P15)^(Scenario!$E$4-Scenario!$H$4)</f>
        <v>4344408.8963740123</v>
      </c>
      <c r="M15" s="717">
        <v>0</v>
      </c>
      <c r="N15" s="716">
        <v>20</v>
      </c>
      <c r="O15" s="752">
        <v>-3.6999999999999998E-2</v>
      </c>
      <c r="P15" s="752">
        <v>-3.7999999999999999E-2</v>
      </c>
      <c r="AB15" s="701" t="s">
        <v>35</v>
      </c>
      <c r="AC15" s="701">
        <v>232960000</v>
      </c>
      <c r="AD15" s="701">
        <v>6400000</v>
      </c>
    </row>
    <row r="16" spans="1:32">
      <c r="A16" s="708" t="s">
        <v>36</v>
      </c>
      <c r="B16" s="703">
        <f>Supply!E19</f>
        <v>0</v>
      </c>
      <c r="C16" s="702"/>
      <c r="D16" s="702"/>
      <c r="E16" s="702"/>
      <c r="F16" s="702"/>
      <c r="G16" s="702"/>
      <c r="H16" s="702"/>
      <c r="I16" s="753"/>
      <c r="J16" s="708" t="s">
        <v>36</v>
      </c>
      <c r="K16" s="717">
        <f>AC16*(1+O16)^(Scenario!$E$4-Scenario!$H$4)</f>
        <v>79894012.505253613</v>
      </c>
      <c r="L16" s="717">
        <f>AD16*(1+P16)^(Scenario!$E$4-Scenario!$H$4)</f>
        <v>0</v>
      </c>
      <c r="M16" s="717">
        <v>0</v>
      </c>
      <c r="N16" s="716">
        <v>20</v>
      </c>
      <c r="O16" s="752">
        <v>-3.6999999999999998E-2</v>
      </c>
      <c r="P16" s="752">
        <v>0</v>
      </c>
      <c r="S16" s="701" t="s">
        <v>2638</v>
      </c>
      <c r="U16" s="701" t="s">
        <v>2639</v>
      </c>
      <c r="AB16" s="701" t="s">
        <v>36</v>
      </c>
      <c r="AC16" s="701">
        <v>116480000</v>
      </c>
      <c r="AD16" s="701">
        <v>0</v>
      </c>
    </row>
    <row r="17" spans="1:37">
      <c r="A17" s="708" t="s">
        <v>37</v>
      </c>
      <c r="B17" s="702">
        <v>0</v>
      </c>
      <c r="C17" s="702">
        <v>0.9</v>
      </c>
      <c r="D17" s="702">
        <v>0.9</v>
      </c>
      <c r="E17" s="702"/>
      <c r="F17" s="702"/>
      <c r="G17" s="706">
        <v>80400</v>
      </c>
      <c r="H17" s="702"/>
      <c r="I17" s="753"/>
      <c r="J17" s="708" t="s">
        <v>37</v>
      </c>
      <c r="K17" s="717">
        <f>AC17*(1+O17)^(Scenario!$E$4-Scenario!$H$4)</f>
        <v>9856000</v>
      </c>
      <c r="L17" s="717">
        <f>AD17*(1+P17)^(Scenario!$E$4-Scenario!$H$4)</f>
        <v>1708800</v>
      </c>
      <c r="M17" s="717">
        <v>3840</v>
      </c>
      <c r="N17" s="716">
        <v>40</v>
      </c>
      <c r="O17" s="752">
        <v>0</v>
      </c>
      <c r="P17" s="752">
        <v>0</v>
      </c>
      <c r="S17" s="701" t="s">
        <v>2637</v>
      </c>
      <c r="U17" s="701" t="s">
        <v>2637</v>
      </c>
      <c r="AB17" s="701" t="s">
        <v>37</v>
      </c>
      <c r="AC17" s="701">
        <v>9856000</v>
      </c>
      <c r="AD17" s="701">
        <v>1708800</v>
      </c>
    </row>
    <row r="18" spans="1:37">
      <c r="A18" s="708" t="s">
        <v>39</v>
      </c>
      <c r="B18" s="702">
        <v>0</v>
      </c>
      <c r="C18" s="702"/>
      <c r="D18" s="702"/>
      <c r="E18" s="702"/>
      <c r="F18" s="702"/>
      <c r="G18" s="702"/>
      <c r="H18" s="702"/>
      <c r="I18" s="753"/>
      <c r="J18" s="708" t="s">
        <v>39</v>
      </c>
      <c r="K18" s="717">
        <f>AC18*(1+O18)^(Scenario!$E$4-Scenario!$H$4)</f>
        <v>0</v>
      </c>
      <c r="L18" s="717">
        <f>AD18*(1+P18)^(Scenario!$E$4-Scenario!$H$4)</f>
        <v>0</v>
      </c>
      <c r="M18" s="717">
        <v>0</v>
      </c>
      <c r="N18" s="716">
        <v>20</v>
      </c>
      <c r="O18" s="752">
        <v>0</v>
      </c>
      <c r="P18" s="752">
        <v>0</v>
      </c>
      <c r="S18" s="802">
        <f>M21*8760</f>
        <v>876000000</v>
      </c>
      <c r="T18" s="802"/>
      <c r="U18" s="802">
        <f>K7+L7+M7*8760</f>
        <v>1378767667.6961648</v>
      </c>
      <c r="AB18" s="701" t="s">
        <v>39</v>
      </c>
      <c r="AC18" s="701">
        <v>0</v>
      </c>
      <c r="AD18" s="701">
        <v>0</v>
      </c>
    </row>
    <row r="19" spans="1:37">
      <c r="A19" s="708" t="s">
        <v>38</v>
      </c>
      <c r="B19" s="703">
        <f>Supply!E12</f>
        <v>0</v>
      </c>
      <c r="C19" s="702"/>
      <c r="D19" s="702">
        <v>1</v>
      </c>
      <c r="E19" s="702">
        <v>1</v>
      </c>
      <c r="F19" s="702"/>
      <c r="G19" s="702"/>
      <c r="H19" s="702"/>
      <c r="I19" s="753"/>
      <c r="J19" s="708" t="s">
        <v>38</v>
      </c>
      <c r="K19" s="717">
        <f>AC19*(1+O19)^(Scenario!$E$4-Scenario!$H$4)</f>
        <v>64000000</v>
      </c>
      <c r="L19" s="717">
        <f>AD19*(1+P19)^(Scenario!$E$4-Scenario!$H$4)</f>
        <v>2560000</v>
      </c>
      <c r="M19" s="717">
        <v>0</v>
      </c>
      <c r="N19" s="716">
        <v>30</v>
      </c>
      <c r="O19" s="752">
        <v>0</v>
      </c>
      <c r="P19" s="752">
        <v>0</v>
      </c>
      <c r="AB19" s="701" t="s">
        <v>38</v>
      </c>
      <c r="AC19" s="701">
        <v>64000000</v>
      </c>
      <c r="AD19" s="701">
        <v>2560000</v>
      </c>
    </row>
    <row r="20" spans="1:37">
      <c r="A20" s="708" t="s">
        <v>1545</v>
      </c>
      <c r="B20" s="703">
        <f>Supply!E18</f>
        <v>0</v>
      </c>
      <c r="C20" s="702"/>
      <c r="D20" s="707">
        <f>0.7*0.764/1.024</f>
        <v>0.52226562499999996</v>
      </c>
      <c r="E20" s="702"/>
      <c r="F20" s="702"/>
      <c r="G20" s="702"/>
      <c r="H20" s="702"/>
      <c r="I20" s="753"/>
      <c r="J20" s="708" t="s">
        <v>1545</v>
      </c>
      <c r="K20" s="717">
        <f>AC20*(1+O20)^(Scenario!$E$4-Scenario!$H$4)</f>
        <v>385418547.37508959</v>
      </c>
      <c r="L20" s="717">
        <f>AD20*(1+P20)^(Scenario!$E$4-Scenario!$H$4)</f>
        <v>15416741.895003583</v>
      </c>
      <c r="M20" s="717">
        <v>0</v>
      </c>
      <c r="N20" s="716">
        <v>30</v>
      </c>
      <c r="O20" s="752">
        <v>-2.8000000000000001E-2</v>
      </c>
      <c r="P20" s="752">
        <v>-2.8000000000000001E-2</v>
      </c>
      <c r="AB20" s="701" t="s">
        <v>2260</v>
      </c>
      <c r="AC20" s="701">
        <v>512000000</v>
      </c>
      <c r="AD20" s="701">
        <v>20480000</v>
      </c>
    </row>
    <row r="21" spans="1:37">
      <c r="A21" s="708" t="s">
        <v>1544</v>
      </c>
      <c r="B21" s="703">
        <f>Supply!E30</f>
        <v>0</v>
      </c>
      <c r="C21" s="703">
        <f>1-Supply!E31</f>
        <v>0.95</v>
      </c>
      <c r="D21" s="703">
        <f>1-Supply!E31</f>
        <v>0.95</v>
      </c>
      <c r="E21" s="702"/>
      <c r="F21" s="702"/>
      <c r="G21" s="702"/>
      <c r="H21" s="702"/>
      <c r="I21" s="753"/>
      <c r="J21" s="708" t="s">
        <v>1544</v>
      </c>
      <c r="K21" s="717">
        <f>AC21*(1+O21)^(Scenario!$E$4-Scenario!$H$4)</f>
        <v>0</v>
      </c>
      <c r="L21" s="717">
        <f>AD21*(1+P21)^(Scenario!$E$4-Scenario!$H$4)</f>
        <v>0</v>
      </c>
      <c r="M21" s="717">
        <f>Supply!E38*1000</f>
        <v>100000</v>
      </c>
      <c r="N21" s="716">
        <v>50</v>
      </c>
      <c r="O21" s="752">
        <v>0</v>
      </c>
      <c r="P21" s="752">
        <v>0</v>
      </c>
      <c r="Q21" s="701" t="s">
        <v>107</v>
      </c>
      <c r="AB21" s="701" t="s">
        <v>2261</v>
      </c>
      <c r="AC21" s="701">
        <v>0</v>
      </c>
      <c r="AD21" s="701">
        <v>0</v>
      </c>
    </row>
    <row r="22" spans="1:37">
      <c r="A22" s="708" t="s">
        <v>2194</v>
      </c>
      <c r="B22" s="703">
        <v>0</v>
      </c>
      <c r="C22" s="707">
        <f>1-Supply!E45</f>
        <v>0.95</v>
      </c>
      <c r="D22" s="707">
        <f>1-Supply!E45</f>
        <v>0.95</v>
      </c>
      <c r="E22" s="702"/>
      <c r="F22" s="702"/>
      <c r="G22" s="702"/>
      <c r="H22" s="702"/>
      <c r="J22" s="708" t="s">
        <v>2194</v>
      </c>
      <c r="K22" s="717">
        <f>AC22*(1+O22)^(Scenario!$E$4-Scenario!$H$4)</f>
        <v>0</v>
      </c>
      <c r="L22" s="717">
        <f>AD22*(1+P22)^(Scenario!$E$4-Scenario!$H$4)</f>
        <v>0</v>
      </c>
      <c r="M22" s="717">
        <f>Supply!E42*1000</f>
        <v>240240.24024024027</v>
      </c>
      <c r="N22" s="716">
        <v>50</v>
      </c>
      <c r="O22" s="752">
        <v>0</v>
      </c>
      <c r="P22" s="752">
        <v>0</v>
      </c>
      <c r="AB22" s="701" t="s">
        <v>2262</v>
      </c>
      <c r="AC22" s="701">
        <v>0</v>
      </c>
      <c r="AD22" s="701">
        <v>0</v>
      </c>
    </row>
    <row r="24" spans="1:37" ht="16.5">
      <c r="A24" s="718" t="s">
        <v>1564</v>
      </c>
      <c r="B24" s="718"/>
      <c r="C24" s="718"/>
      <c r="D24" s="718"/>
      <c r="E24" s="718"/>
      <c r="F24" s="718"/>
      <c r="G24" s="718"/>
      <c r="H24" s="718"/>
      <c r="O24" s="21"/>
      <c r="P24" s="21"/>
      <c r="Q24" s="21"/>
      <c r="U24" s="858"/>
      <c r="V24" s="858"/>
      <c r="W24" s="857" t="s">
        <v>2003</v>
      </c>
      <c r="X24" s="857"/>
      <c r="Y24" s="857" t="s">
        <v>128</v>
      </c>
      <c r="Z24" s="857"/>
      <c r="AA24" s="857" t="s">
        <v>129</v>
      </c>
      <c r="AB24" s="857"/>
      <c r="AC24" s="857"/>
      <c r="AD24" s="857"/>
      <c r="AE24" s="857" t="s">
        <v>130</v>
      </c>
      <c r="AF24" s="857"/>
    </row>
    <row r="25" spans="1:37" ht="16.5">
      <c r="A25" s="723"/>
      <c r="B25" s="714" t="s">
        <v>1564</v>
      </c>
      <c r="E25" s="701" t="s">
        <v>2152</v>
      </c>
      <c r="F25" s="709" t="s">
        <v>2159</v>
      </c>
      <c r="G25" s="701" t="s">
        <v>1364</v>
      </c>
      <c r="H25" s="701" t="s">
        <v>2123</v>
      </c>
      <c r="J25" s="709"/>
      <c r="K25" s="21">
        <v>1</v>
      </c>
      <c r="L25" s="21" t="s">
        <v>2003</v>
      </c>
      <c r="M25" s="21"/>
      <c r="N25" s="5" t="s">
        <v>2129</v>
      </c>
      <c r="O25" s="21"/>
      <c r="P25" s="21"/>
      <c r="Q25" s="21"/>
      <c r="U25" s="858"/>
      <c r="V25" s="858"/>
      <c r="W25" s="857"/>
      <c r="X25" s="857"/>
      <c r="Y25" s="857"/>
      <c r="Z25" s="857"/>
      <c r="AA25" s="857" t="s">
        <v>2091</v>
      </c>
      <c r="AB25" s="857"/>
      <c r="AC25" s="857" t="s">
        <v>2092</v>
      </c>
      <c r="AD25" s="857"/>
      <c r="AE25" s="731" t="s">
        <v>2091</v>
      </c>
      <c r="AF25" s="731" t="s">
        <v>2143</v>
      </c>
    </row>
    <row r="26" spans="1:37" ht="16.5">
      <c r="A26" s="708" t="s">
        <v>22</v>
      </c>
      <c r="B26" s="692">
        <f>(Demand!$E$4*($X28+ $W28)*Scenario!$E$16+Demand!$E$18*Scenario!$E$16*($Z28+$Y28)+Demand!$E$30*Scenario!$E$16*($AB28+$AA28)+Demand!$E$30*Demand!$E$32*Scenario!$E$16*($AC28+$AD28)+Demand!$E$47*Scenario!$E$16*$AE28+Demand!$E$48*Scenario!$E$16*$AF28)/$E26*1000000</f>
        <v>0</v>
      </c>
      <c r="E26" s="21">
        <f>F26*(1+Scenario!$E$15)^(Scenario!$H$4-Scenario!$I$4)</f>
        <v>50000</v>
      </c>
      <c r="F26" s="21">
        <v>50000</v>
      </c>
      <c r="H26" s="701" t="s">
        <v>2125</v>
      </c>
      <c r="J26" s="709"/>
      <c r="K26" s="21">
        <v>2</v>
      </c>
      <c r="L26" s="21" t="s">
        <v>128</v>
      </c>
      <c r="M26" s="21"/>
      <c r="N26" s="5" t="s">
        <v>2130</v>
      </c>
      <c r="O26" s="21"/>
      <c r="P26" s="21"/>
      <c r="Q26" s="21"/>
      <c r="U26" s="858"/>
      <c r="V26" s="858"/>
      <c r="W26" s="731" t="s">
        <v>2133</v>
      </c>
      <c r="X26" s="731" t="s">
        <v>939</v>
      </c>
      <c r="Y26" s="731" t="s">
        <v>2133</v>
      </c>
      <c r="Z26" s="731" t="s">
        <v>939</v>
      </c>
      <c r="AA26" s="731" t="s">
        <v>2157</v>
      </c>
      <c r="AB26" s="731" t="s">
        <v>968</v>
      </c>
      <c r="AC26" s="731" t="s">
        <v>1262</v>
      </c>
      <c r="AD26" s="731" t="s">
        <v>2143</v>
      </c>
      <c r="AE26" s="731" t="s">
        <v>968</v>
      </c>
      <c r="AF26" s="731" t="s">
        <v>2143</v>
      </c>
    </row>
    <row r="27" spans="1:37" ht="16.5">
      <c r="A27" s="708" t="s">
        <v>23</v>
      </c>
      <c r="B27" s="692">
        <f>(Demand!$E$4*($X29+ $W29)*Scenario!$E$16+Demand!$E$18*Scenario!$E$16*($Z29+$Y29)+Demand!$E$30*Scenario!$E$16*($AB29+$AA29)+Demand!$E$30*Demand!$E$32*Scenario!$E$16*($AC29+$AD29)+Demand!$E$47*Scenario!$E$16*$AE29+Demand!$E$48*Scenario!$E$16*$AF29)/$E27*1000000</f>
        <v>0</v>
      </c>
      <c r="E27" s="21">
        <f>F27*(1+Scenario!$E$15)^(Scenario!$H$4-Scenario!$I$4)*(1+Scenario!$E$68)^(Scenario!$H$4-Scenario!$I$4)</f>
        <v>117687.3041100878</v>
      </c>
      <c r="F27" s="21">
        <v>130000</v>
      </c>
      <c r="H27" s="701" t="s">
        <v>2126</v>
      </c>
      <c r="K27" s="21">
        <v>3</v>
      </c>
      <c r="L27" s="21" t="s">
        <v>129</v>
      </c>
      <c r="M27" s="21"/>
      <c r="N27" s="719"/>
      <c r="O27" s="21"/>
      <c r="P27" s="21"/>
      <c r="Q27" s="21"/>
      <c r="U27" s="860" t="s">
        <v>2138</v>
      </c>
      <c r="V27" s="861"/>
      <c r="W27" s="732">
        <v>0.15</v>
      </c>
      <c r="X27" s="732">
        <v>0.2</v>
      </c>
      <c r="Y27" s="732">
        <v>0.05</v>
      </c>
      <c r="Z27" s="732">
        <v>0.25</v>
      </c>
      <c r="AA27" s="732">
        <f>'참고_농어촌연계형 자료'!I101</f>
        <v>8.7919503621414374E-2</v>
      </c>
      <c r="AB27" s="732">
        <f>'참고_농어촌연계형 자료'!I98</f>
        <v>0.46523546937983212</v>
      </c>
      <c r="AC27" s="732">
        <f>'농어촌지역형(어촌)'!U32*Demand!E32</f>
        <v>8.9484559931126365E-3</v>
      </c>
      <c r="AD27" s="732">
        <f>'농어촌지역형(어촌)'!U33*Demand!E32</f>
        <v>0.17009510015357496</v>
      </c>
      <c r="AE27" s="732">
        <f>항만인프라형!Y24</f>
        <v>0.1830623293052745</v>
      </c>
      <c r="AF27" s="732">
        <f>해상풍력연계형!D22</f>
        <v>0.30343179865696751</v>
      </c>
      <c r="AG27" s="21"/>
      <c r="AH27" s="21"/>
      <c r="AI27" s="21"/>
      <c r="AJ27" s="21"/>
      <c r="AK27" s="21"/>
    </row>
    <row r="28" spans="1:37" ht="16.5" customHeight="1">
      <c r="A28" s="708" t="s">
        <v>17</v>
      </c>
      <c r="B28" s="692">
        <f>(Demand!$E$4*($X30+ $W30)*Scenario!$E$16+Demand!$E$18*Scenario!$E$16*($Z30+$Y30)+Demand!$E$30*Scenario!$E$16*($AB30+$AA30)+Demand!$E$30*Demand!$E$32*Scenario!$E$16*($AC30+$AD30)+Demand!$E$47*Scenario!$E$16*$AE30+Demand!$E$48*Scenario!$E$16*$AF30)/$E28*1000000</f>
        <v>156.56565656565658</v>
      </c>
      <c r="E28" s="21">
        <f>F28*(1+Scenario!$E$15)^(Scenario!$H$4-Scenario!$I$4)</f>
        <v>9900</v>
      </c>
      <c r="F28" s="21">
        <v>9900</v>
      </c>
      <c r="H28" s="701" t="s">
        <v>2124</v>
      </c>
      <c r="J28" s="724"/>
      <c r="K28" s="21">
        <v>4</v>
      </c>
      <c r="L28" s="21" t="s">
        <v>130</v>
      </c>
      <c r="M28" s="21"/>
      <c r="N28" s="719" t="s">
        <v>2131</v>
      </c>
      <c r="O28" s="21"/>
      <c r="P28" s="21"/>
      <c r="Q28" s="21"/>
      <c r="U28" s="859" t="s">
        <v>2139</v>
      </c>
      <c r="V28" s="727" t="s">
        <v>22</v>
      </c>
      <c r="W28" s="728"/>
      <c r="X28" s="728">
        <v>0</v>
      </c>
      <c r="Y28" s="728"/>
      <c r="Z28" s="728">
        <v>0.03</v>
      </c>
      <c r="AA28" s="728"/>
      <c r="AB28" s="728">
        <v>0.1</v>
      </c>
      <c r="AC28" s="728"/>
      <c r="AD28" s="728"/>
      <c r="AE28" s="728"/>
      <c r="AF28" s="728"/>
    </row>
    <row r="29" spans="1:37" ht="16.5">
      <c r="A29" s="708" t="s">
        <v>25</v>
      </c>
      <c r="B29" s="692">
        <f>(Demand!$E$4*($X31+ $W31)*Scenario!$E$16+Demand!$E$18*Scenario!$E$16*($Z31+$Y31)+Demand!$E$30*Scenario!$E$16*($AB31+$AA31)+Demand!$E$30*Demand!$E$32*Scenario!$E$16*($AC31+$AD31)+Demand!$E$47*Scenario!$E$16*$AE31+Demand!$E$48*Scenario!$E$16*$AF31)/$E29*1000000</f>
        <v>50</v>
      </c>
      <c r="E29" s="21">
        <f>F29*(1+Scenario!$E$15)^(Scenario!$H$4-Scenario!$I$4)</f>
        <v>1000</v>
      </c>
      <c r="F29" s="21">
        <v>1000</v>
      </c>
      <c r="H29" s="701" t="s">
        <v>2127</v>
      </c>
      <c r="K29" s="21"/>
      <c r="L29" s="21"/>
      <c r="M29" s="21"/>
      <c r="N29" s="719" t="s">
        <v>2132</v>
      </c>
      <c r="O29" s="21"/>
      <c r="P29" s="21"/>
      <c r="Q29" s="21"/>
      <c r="U29" s="859"/>
      <c r="V29" s="727" t="s">
        <v>23</v>
      </c>
      <c r="W29" s="728"/>
      <c r="X29" s="728">
        <v>0</v>
      </c>
      <c r="Y29" s="728"/>
      <c r="Z29" s="728">
        <v>0</v>
      </c>
      <c r="AA29" s="728"/>
      <c r="AB29" s="728">
        <v>0</v>
      </c>
      <c r="AC29" s="728"/>
      <c r="AD29" s="728">
        <f>AD27</f>
        <v>0.17009510015357496</v>
      </c>
      <c r="AE29" s="728"/>
      <c r="AF29" s="728">
        <f>AF27-SUM(AF30:AF37)</f>
        <v>0.30043179865696751</v>
      </c>
      <c r="AH29" s="701" t="s">
        <v>2153</v>
      </c>
    </row>
    <row r="30" spans="1:37" ht="16.5">
      <c r="A30" s="708" t="s">
        <v>26</v>
      </c>
      <c r="B30" s="692">
        <f>(Demand!$E$4*($X32+ $W32)*Scenario!$E$16+Demand!$E$18*Scenario!$E$16*($Z32+$Y32)+Demand!$E$30*Scenario!$E$16*($AB32+$AA32)+Demand!$E$30*Demand!$E$32*Scenario!$E$16*($AC32+$AD32)+Demand!$E$47*Scenario!$E$16*$AE32+Demand!$E$48*Scenario!$E$16*$AF32)/$E30*1000000</f>
        <v>50</v>
      </c>
      <c r="E30" s="21">
        <f>F30*(1+Scenario!$E$15)^(Scenario!$H$4-Scenario!$I$4)</f>
        <v>1000</v>
      </c>
      <c r="F30" s="21">
        <v>1000</v>
      </c>
      <c r="H30" s="701" t="s">
        <v>2124</v>
      </c>
      <c r="K30" s="21"/>
      <c r="L30" s="21"/>
      <c r="M30" s="21"/>
      <c r="O30" s="21"/>
      <c r="P30" s="21"/>
      <c r="Q30" s="21"/>
      <c r="U30" s="859"/>
      <c r="V30" s="727" t="s">
        <v>17</v>
      </c>
      <c r="W30" s="728">
        <v>0.15</v>
      </c>
      <c r="X30" s="728">
        <v>0.16</v>
      </c>
      <c r="Y30" s="728">
        <v>0.05</v>
      </c>
      <c r="Z30" s="728">
        <v>0.05</v>
      </c>
      <c r="AA30" s="728">
        <f>AA27</f>
        <v>8.7919503621414374E-2</v>
      </c>
      <c r="AB30" s="728">
        <f>AB27-SUM(AB28:AB29,AB31:AB37)</f>
        <v>0.19523546937983211</v>
      </c>
      <c r="AC30" s="728">
        <f>AC27</f>
        <v>8.9484559931126365E-3</v>
      </c>
      <c r="AD30" s="728"/>
      <c r="AE30" s="728">
        <f>AE27-SUM(AE31:AE37)</f>
        <v>0.11306232930527449</v>
      </c>
      <c r="AF30" s="728"/>
    </row>
    <row r="31" spans="1:37" ht="16.5">
      <c r="A31" s="708" t="s">
        <v>27</v>
      </c>
      <c r="B31" s="692">
        <f>(Demand!$E$4*($X33+ $W33)*Scenario!$E$16+Demand!$E$18*Scenario!$E$16*($Z33+$Y33)+Demand!$E$30*Scenario!$E$16*($AB33+$AA33)+Demand!$E$30*Demand!$E$32*Scenario!$E$16*($AC33+$AD33)+Demand!$E$47*Scenario!$E$16*$AE33+Demand!$E$48*Scenario!$E$16*$AF33)/$E31*1000000</f>
        <v>0</v>
      </c>
      <c r="E31" s="740">
        <f>F31*(1+Scenario!$E$15)^(Scenario!$H$4-Scenario!$I$4)</f>
        <v>1000</v>
      </c>
      <c r="F31" s="21">
        <v>1000</v>
      </c>
      <c r="H31" s="701" t="s">
        <v>2128</v>
      </c>
      <c r="K31" s="21"/>
      <c r="L31" s="21"/>
      <c r="M31" s="21"/>
      <c r="O31" s="21"/>
      <c r="P31" s="21"/>
      <c r="Q31" s="21"/>
      <c r="U31" s="859"/>
      <c r="V31" s="727" t="s">
        <v>25</v>
      </c>
      <c r="W31" s="728"/>
      <c r="X31" s="728">
        <v>0.01</v>
      </c>
      <c r="Y31" s="728"/>
      <c r="Z31" s="728">
        <v>0.05</v>
      </c>
      <c r="AA31" s="728"/>
      <c r="AB31" s="728">
        <v>0.05</v>
      </c>
      <c r="AC31" s="728"/>
      <c r="AD31" s="728"/>
      <c r="AE31" s="728"/>
      <c r="AF31" s="728"/>
    </row>
    <row r="32" spans="1:37" ht="16.5">
      <c r="A32" s="708" t="s">
        <v>32</v>
      </c>
      <c r="B32" s="692">
        <f>(Demand!$E$4*($X34+ $W34)*Scenario!$E$16+Demand!$E$18*Scenario!$E$16*($Z34+$Y34)+Demand!$E$30*Scenario!$E$16*($AB34+$AA34)+Demand!$E$30*Demand!$E$32*Scenario!$E$16*($AC34+$AD34)+Demand!$E$47*Scenario!$E$16*$AE34+Demand!$E$48*Scenario!$E$16*$AF34)/$E32*1000000</f>
        <v>250</v>
      </c>
      <c r="E32" s="21">
        <f>F32*(1+Scenario!$E$15)^(Scenario!$H$4-Scenario!$I$4)</f>
        <v>100</v>
      </c>
      <c r="F32" s="21">
        <v>100</v>
      </c>
      <c r="H32" s="701" t="s">
        <v>2127</v>
      </c>
      <c r="K32" s="21"/>
      <c r="L32" s="21"/>
      <c r="M32" s="21"/>
      <c r="O32" s="21"/>
      <c r="P32" s="21"/>
      <c r="Q32" s="21"/>
      <c r="U32" s="859"/>
      <c r="V32" s="727" t="s">
        <v>26</v>
      </c>
      <c r="W32" s="728"/>
      <c r="X32" s="728">
        <v>0.01</v>
      </c>
      <c r="Y32" s="728"/>
      <c r="Z32" s="728">
        <v>0.05</v>
      </c>
      <c r="AA32" s="728"/>
      <c r="AB32" s="728">
        <v>0.05</v>
      </c>
      <c r="AC32" s="728"/>
      <c r="AD32" s="728"/>
      <c r="AE32" s="728"/>
      <c r="AF32" s="728"/>
    </row>
    <row r="33" spans="1:34" ht="16.5">
      <c r="A33" s="708" t="s">
        <v>33</v>
      </c>
      <c r="B33" s="692">
        <f>(Demand!$E$4*($X35+ $W35)*Scenario!$E$16+Demand!$E$18*Scenario!$E$16*($Z35+$Y35)+Demand!$E$30*Scenario!$E$16*($AB35+$AA35)+Demand!$E$30*Demand!$E$32*Scenario!$E$16*($AC35+$AD35)+Demand!$E$47*Scenario!$E$16*$AE35+Demand!$E$48*Scenario!$E$16*$AF35)/$E33*1000000</f>
        <v>250</v>
      </c>
      <c r="E33" s="21">
        <f>F33*(1+Scenario!$E$15)^(Scenario!$H$4-Scenario!$I$4)</f>
        <v>100</v>
      </c>
      <c r="F33" s="21">
        <v>100</v>
      </c>
      <c r="H33" s="701">
        <v>1</v>
      </c>
      <c r="K33" s="21"/>
      <c r="L33" s="21"/>
      <c r="M33" s="21"/>
      <c r="N33" s="701" t="s">
        <v>2134</v>
      </c>
      <c r="O33" s="21"/>
      <c r="P33" s="21"/>
      <c r="Q33" s="21"/>
      <c r="U33" s="859"/>
      <c r="V33" s="727" t="s">
        <v>27</v>
      </c>
      <c r="W33" s="728"/>
      <c r="X33" s="728">
        <v>0</v>
      </c>
      <c r="Y33" s="728"/>
      <c r="Z33" s="728">
        <v>0.05</v>
      </c>
      <c r="AA33" s="728"/>
      <c r="AB33" s="728">
        <v>0.05</v>
      </c>
      <c r="AC33" s="728"/>
      <c r="AD33" s="728"/>
      <c r="AE33" s="728">
        <v>0.05</v>
      </c>
      <c r="AF33" s="728"/>
    </row>
    <row r="34" spans="1:34" ht="16.5">
      <c r="A34" s="708" t="s">
        <v>34</v>
      </c>
      <c r="B34" s="692">
        <f>(Demand!$E$4*($X36+ $W36)*Scenario!$E$16+Demand!$E$18*Scenario!$E$16*($Z36+$Y36)+Demand!$E$30*Scenario!$E$16*($AB36+$AA36)+Demand!$E$30*Demand!$E$32*Scenario!$E$16*($AC36+$AD36)+Demand!$E$47*Scenario!$E$16*$AE36+Demand!$E$48*Scenario!$E$16*$AF36)/$E34*1000000</f>
        <v>250</v>
      </c>
      <c r="E34" s="21">
        <f>F34*(1+Scenario!$E$15)^(Scenario!$H$4-Scenario!$I$4)</f>
        <v>100</v>
      </c>
      <c r="F34" s="21">
        <v>100</v>
      </c>
      <c r="H34" s="701">
        <v>1</v>
      </c>
      <c r="K34" s="21"/>
      <c r="L34" s="21"/>
      <c r="M34" s="21"/>
      <c r="N34" s="701" t="s">
        <v>2135</v>
      </c>
      <c r="O34" s="21"/>
      <c r="P34" s="21"/>
      <c r="Q34" s="21"/>
      <c r="U34" s="859"/>
      <c r="V34" s="727" t="s">
        <v>32</v>
      </c>
      <c r="W34" s="728"/>
      <c r="X34" s="728">
        <v>5.0000000000000001E-3</v>
      </c>
      <c r="Y34" s="728"/>
      <c r="Z34" s="728">
        <v>5.0000000000000001E-3</v>
      </c>
      <c r="AA34" s="728"/>
      <c r="AB34" s="728">
        <v>5.0000000000000001E-3</v>
      </c>
      <c r="AC34" s="728"/>
      <c r="AD34" s="728"/>
      <c r="AE34" s="728">
        <v>5.0000000000000001E-3</v>
      </c>
      <c r="AF34" s="728">
        <v>1E-3</v>
      </c>
      <c r="AH34" s="719" t="s">
        <v>2141</v>
      </c>
    </row>
    <row r="35" spans="1:34" ht="16.5">
      <c r="A35" s="708" t="s">
        <v>35</v>
      </c>
      <c r="B35" s="692">
        <f>(Demand!$E$4*($X37+ $W37)*Scenario!$E$16+Demand!$E$18*Scenario!$E$16*($Z37+$Y37)+Demand!$E$30*Scenario!$E$16*($AB37+$AA37)+Demand!$E$30*Demand!$E$32*Scenario!$E$16*($AC37+$AD37)+Demand!$E$47*Scenario!$E$16*$AE37+Demand!$E$48*Scenario!$E$16*$AF37)/$E35*1000000</f>
        <v>250</v>
      </c>
      <c r="E35" s="21">
        <f>F35*(1+Scenario!$E$15)^(Scenario!$H$4-Scenario!$I$4)</f>
        <v>100</v>
      </c>
      <c r="F35" s="21">
        <v>100</v>
      </c>
      <c r="H35" s="701" t="s">
        <v>2124</v>
      </c>
      <c r="K35" s="21"/>
      <c r="L35" s="21"/>
      <c r="M35" s="21"/>
      <c r="O35" s="21"/>
      <c r="P35" s="21"/>
      <c r="Q35" s="21"/>
      <c r="U35" s="859"/>
      <c r="V35" s="727" t="s">
        <v>33</v>
      </c>
      <c r="W35" s="728"/>
      <c r="X35" s="728">
        <v>5.0000000000000001E-3</v>
      </c>
      <c r="Y35" s="728"/>
      <c r="Z35" s="728">
        <v>5.0000000000000001E-3</v>
      </c>
      <c r="AA35" s="728"/>
      <c r="AB35" s="728">
        <v>5.0000000000000001E-3</v>
      </c>
      <c r="AC35" s="728"/>
      <c r="AD35" s="728"/>
      <c r="AE35" s="728">
        <v>5.0000000000000001E-3</v>
      </c>
      <c r="AF35" s="728"/>
      <c r="AH35" s="719" t="s">
        <v>2140</v>
      </c>
    </row>
    <row r="36" spans="1:34" ht="16.5">
      <c r="A36" s="708" t="s">
        <v>31</v>
      </c>
      <c r="B36" s="741">
        <f>B32/2</f>
        <v>125</v>
      </c>
      <c r="E36" s="21"/>
      <c r="H36" s="701" t="s">
        <v>2124</v>
      </c>
      <c r="K36" s="21"/>
      <c r="L36" s="21"/>
      <c r="M36" s="21"/>
      <c r="O36" s="21"/>
      <c r="P36" s="21"/>
      <c r="Q36" s="21"/>
      <c r="U36" s="859"/>
      <c r="V36" s="727" t="s">
        <v>34</v>
      </c>
      <c r="W36" s="728"/>
      <c r="X36" s="728">
        <v>5.0000000000000001E-3</v>
      </c>
      <c r="Y36" s="728"/>
      <c r="Z36" s="728">
        <v>5.0000000000000001E-3</v>
      </c>
      <c r="AA36" s="728"/>
      <c r="AB36" s="728">
        <v>5.0000000000000001E-3</v>
      </c>
      <c r="AC36" s="728"/>
      <c r="AD36" s="728"/>
      <c r="AE36" s="728">
        <v>5.0000000000000001E-3</v>
      </c>
      <c r="AF36" s="728">
        <v>1E-3</v>
      </c>
      <c r="AH36" s="719" t="s">
        <v>2142</v>
      </c>
    </row>
    <row r="37" spans="1:34" ht="16.5">
      <c r="A37" s="709"/>
      <c r="F37" s="21"/>
      <c r="H37" s="701" t="s">
        <v>2127</v>
      </c>
      <c r="K37" s="21"/>
      <c r="L37" s="21"/>
      <c r="M37" s="21"/>
      <c r="O37" s="21"/>
      <c r="P37" s="21"/>
      <c r="Q37" s="21"/>
      <c r="U37" s="859"/>
      <c r="V37" s="727" t="s">
        <v>35</v>
      </c>
      <c r="W37" s="728"/>
      <c r="X37" s="728">
        <v>5.0000000000000001E-3</v>
      </c>
      <c r="Y37" s="728"/>
      <c r="Z37" s="728">
        <v>5.0000000000000001E-3</v>
      </c>
      <c r="AA37" s="728"/>
      <c r="AB37" s="728">
        <v>5.0000000000000001E-3</v>
      </c>
      <c r="AC37" s="728"/>
      <c r="AD37" s="728"/>
      <c r="AE37" s="728">
        <v>5.0000000000000001E-3</v>
      </c>
      <c r="AF37" s="728">
        <v>1E-3</v>
      </c>
      <c r="AH37" s="701" t="s">
        <v>2146</v>
      </c>
    </row>
    <row r="38" spans="1:34" ht="16.5">
      <c r="A38" s="709"/>
      <c r="F38" s="21"/>
      <c r="H38" s="701" t="s">
        <v>2124</v>
      </c>
      <c r="K38" s="21"/>
      <c r="L38" s="21"/>
      <c r="M38" s="21"/>
      <c r="N38" s="722" t="s">
        <v>2144</v>
      </c>
      <c r="O38" s="21"/>
      <c r="P38" s="21"/>
      <c r="Q38" s="21"/>
      <c r="U38" s="862"/>
      <c r="V38" s="863"/>
      <c r="W38" s="733">
        <f t="shared" ref="W38:AF38" si="0">SUM(W28:W37)</f>
        <v>0.15</v>
      </c>
      <c r="X38" s="733">
        <f t="shared" si="0"/>
        <v>0.20000000000000004</v>
      </c>
      <c r="Y38" s="733">
        <f t="shared" si="0"/>
        <v>0.05</v>
      </c>
      <c r="Z38" s="733">
        <f t="shared" si="0"/>
        <v>0.25</v>
      </c>
      <c r="AA38" s="733">
        <f t="shared" si="0"/>
        <v>8.7919503621414374E-2</v>
      </c>
      <c r="AB38" s="733">
        <f t="shared" si="0"/>
        <v>0.46523546937983212</v>
      </c>
      <c r="AC38" s="733">
        <f t="shared" si="0"/>
        <v>8.9484559931126365E-3</v>
      </c>
      <c r="AD38" s="733">
        <f t="shared" si="0"/>
        <v>0.17009510015357496</v>
      </c>
      <c r="AE38" s="733">
        <f t="shared" si="0"/>
        <v>0.1830623293052745</v>
      </c>
      <c r="AF38" s="733">
        <f t="shared" si="0"/>
        <v>0.30343179865696751</v>
      </c>
      <c r="AH38" s="701" t="s">
        <v>2147</v>
      </c>
    </row>
    <row r="39" spans="1:34" ht="16.5">
      <c r="A39" s="709"/>
      <c r="F39" s="21"/>
      <c r="H39" s="701" t="s">
        <v>2124</v>
      </c>
      <c r="K39" s="21"/>
      <c r="L39" s="21"/>
      <c r="M39" s="21"/>
      <c r="N39" s="701" t="s">
        <v>2145</v>
      </c>
      <c r="O39" s="21"/>
      <c r="P39" s="21"/>
      <c r="Q39" s="21"/>
      <c r="U39" s="864"/>
      <c r="V39" s="865"/>
      <c r="W39" s="726" t="str">
        <f t="shared" ref="W39:AF39" si="1">IF(W38=W27,"O","X")</f>
        <v>O</v>
      </c>
      <c r="X39" s="726" t="str">
        <f t="shared" si="1"/>
        <v>O</v>
      </c>
      <c r="Y39" s="726" t="str">
        <f t="shared" si="1"/>
        <v>O</v>
      </c>
      <c r="Z39" s="726" t="str">
        <f t="shared" si="1"/>
        <v>O</v>
      </c>
      <c r="AA39" s="726" t="str">
        <f t="shared" si="1"/>
        <v>O</v>
      </c>
      <c r="AB39" s="726" t="str">
        <f t="shared" si="1"/>
        <v>O</v>
      </c>
      <c r="AC39" s="726" t="str">
        <f t="shared" si="1"/>
        <v>O</v>
      </c>
      <c r="AD39" s="726" t="str">
        <f t="shared" si="1"/>
        <v>O</v>
      </c>
      <c r="AE39" s="726" t="str">
        <f t="shared" si="1"/>
        <v>O</v>
      </c>
      <c r="AF39" s="726" t="str">
        <f t="shared" si="1"/>
        <v>O</v>
      </c>
      <c r="AH39" s="701" t="s">
        <v>2148</v>
      </c>
    </row>
    <row r="40" spans="1:34" ht="16.5">
      <c r="A40" s="709"/>
      <c r="F40" s="21"/>
      <c r="H40" s="701" t="s">
        <v>2124</v>
      </c>
      <c r="K40" s="21"/>
      <c r="L40" s="21"/>
      <c r="M40" s="21"/>
      <c r="O40" s="21"/>
      <c r="P40" s="21"/>
      <c r="Q40" s="21"/>
      <c r="U40" s="721"/>
      <c r="V40" s="709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H40" s="701" t="s">
        <v>2149</v>
      </c>
    </row>
    <row r="41" spans="1:34" ht="16.5">
      <c r="A41" s="709"/>
      <c r="F41" s="21"/>
      <c r="K41" s="21"/>
      <c r="L41" s="21"/>
      <c r="M41" s="21"/>
      <c r="O41" s="21"/>
      <c r="P41" s="21"/>
      <c r="Q41" s="21"/>
      <c r="U41" s="721"/>
      <c r="V41" s="709"/>
      <c r="W41" s="20"/>
      <c r="X41" s="20"/>
      <c r="Y41" s="20"/>
      <c r="Z41" s="20"/>
      <c r="AA41" s="20"/>
      <c r="AB41" s="20"/>
      <c r="AC41" s="20"/>
      <c r="AD41" s="20"/>
      <c r="AE41" s="20"/>
      <c r="AF41" s="20"/>
    </row>
    <row r="42" spans="1:34" ht="16.5">
      <c r="A42" s="709"/>
      <c r="F42" s="21"/>
      <c r="K42" s="21"/>
      <c r="L42" s="21"/>
      <c r="M42" s="21"/>
      <c r="O42" s="21"/>
      <c r="P42" s="21"/>
      <c r="Q42" s="21"/>
      <c r="U42" s="721"/>
    </row>
    <row r="43" spans="1:34" ht="16.5">
      <c r="A43" s="709"/>
      <c r="F43" s="21"/>
      <c r="H43" s="701" t="s">
        <v>2124</v>
      </c>
      <c r="K43" s="21"/>
      <c r="L43" s="21"/>
      <c r="M43" s="21"/>
      <c r="O43" s="21"/>
      <c r="P43" s="21"/>
      <c r="Q43" s="21"/>
      <c r="U43" s="721"/>
      <c r="V43" s="709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H43" s="701" t="s">
        <v>2150</v>
      </c>
    </row>
    <row r="44" spans="1:34" ht="16.5">
      <c r="A44" s="709"/>
      <c r="F44" s="21"/>
      <c r="H44" s="701" t="s">
        <v>2124</v>
      </c>
      <c r="K44" s="21"/>
      <c r="L44" s="21"/>
      <c r="M44" s="21"/>
      <c r="U44" s="721"/>
      <c r="V44" s="709"/>
      <c r="W44" s="20"/>
      <c r="X44" s="20"/>
      <c r="Y44" s="20"/>
      <c r="Z44" s="20"/>
      <c r="AA44" s="20"/>
      <c r="AB44" s="20"/>
      <c r="AC44" s="20"/>
      <c r="AD44" s="21"/>
      <c r="AE44" s="20"/>
      <c r="AF44" s="20"/>
      <c r="AH44" s="719" t="s">
        <v>2151</v>
      </c>
    </row>
    <row r="45" spans="1:34" ht="16.5">
      <c r="A45" s="709"/>
      <c r="F45" s="21"/>
      <c r="H45" s="701" t="s">
        <v>2124</v>
      </c>
      <c r="K45" s="21"/>
      <c r="L45" s="21"/>
      <c r="M45" s="21"/>
      <c r="AD45" s="21"/>
    </row>
    <row r="46" spans="1:34" ht="16.5">
      <c r="K46" s="21"/>
      <c r="L46" s="21"/>
      <c r="M46" s="21"/>
      <c r="AD46" s="21"/>
    </row>
    <row r="47" spans="1:34" ht="16.5">
      <c r="K47" s="21"/>
      <c r="L47" s="21"/>
      <c r="M47" s="21"/>
    </row>
    <row r="48" spans="1:34" ht="16.5">
      <c r="K48" s="21"/>
      <c r="L48" s="21"/>
      <c r="M48" s="21"/>
    </row>
  </sheetData>
  <mergeCells count="10">
    <mergeCell ref="U24:V26"/>
    <mergeCell ref="U28:U37"/>
    <mergeCell ref="U27:V27"/>
    <mergeCell ref="U38:V39"/>
    <mergeCell ref="AA24:AD24"/>
    <mergeCell ref="AE24:AF24"/>
    <mergeCell ref="W24:X25"/>
    <mergeCell ref="Y24:Z25"/>
    <mergeCell ref="AA25:AB25"/>
    <mergeCell ref="AC25:AD25"/>
  </mergeCells>
  <phoneticPr fontId="5" type="noConversion"/>
  <hyperlinks>
    <hyperlink ref="N38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B9" sqref="B9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2030</v>
      </c>
    </row>
    <row r="2" spans="1:16">
      <c r="A2" s="9"/>
      <c r="B2" s="10"/>
    </row>
    <row r="3" spans="1:16">
      <c r="A3" s="9" t="s">
        <v>1</v>
      </c>
      <c r="B3" s="485">
        <f>유형화!E14</f>
        <v>0.8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1-Scenario!$E$11</f>
        <v>0.9</v>
      </c>
      <c r="D8" t="s">
        <v>2197</v>
      </c>
      <c r="H8">
        <v>2045</v>
      </c>
      <c r="K8">
        <v>2</v>
      </c>
      <c r="L8" s="2">
        <v>0.5</v>
      </c>
      <c r="N8" s="2">
        <v>0.25</v>
      </c>
    </row>
    <row r="9" spans="1:16">
      <c r="A9" s="9"/>
      <c r="B9" s="20"/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</row>
    <row r="32" spans="2:21"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2105</v>
      </c>
    </row>
    <row r="8" spans="9:9">
      <c r="I8" t="s">
        <v>2106</v>
      </c>
    </row>
    <row r="9" spans="9:9">
      <c r="I9" t="s">
        <v>2107</v>
      </c>
    </row>
    <row r="10" spans="9:9">
      <c r="I10" t="s">
        <v>2108</v>
      </c>
    </row>
    <row r="13" spans="9:9">
      <c r="I13" t="s">
        <v>2110</v>
      </c>
    </row>
    <row r="14" spans="9:9">
      <c r="I14" t="s">
        <v>2111</v>
      </c>
    </row>
    <row r="15" spans="9:9">
      <c r="I15" s="4" t="s">
        <v>2112</v>
      </c>
    </row>
    <row r="17" spans="9:15">
      <c r="I17" t="s">
        <v>2113</v>
      </c>
    </row>
    <row r="18" spans="9:15">
      <c r="I18" t="s">
        <v>2114</v>
      </c>
    </row>
    <row r="19" spans="9:15">
      <c r="I19" t="s">
        <v>2115</v>
      </c>
    </row>
    <row r="20" spans="9:15">
      <c r="I20" t="s">
        <v>2116</v>
      </c>
    </row>
    <row r="23" spans="9:15">
      <c r="I23" t="s">
        <v>2117</v>
      </c>
      <c r="O23" s="700" t="s">
        <v>2122</v>
      </c>
    </row>
    <row r="24" spans="9:15">
      <c r="I24" t="s">
        <v>2118</v>
      </c>
    </row>
    <row r="26" spans="9:15">
      <c r="I26" t="s">
        <v>2119</v>
      </c>
    </row>
    <row r="28" spans="9:15">
      <c r="I28" t="s">
        <v>2120</v>
      </c>
    </row>
    <row r="29" spans="9:15">
      <c r="I29" t="s">
        <v>2121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Y8786"/>
  <sheetViews>
    <sheetView zoomScaleNormal="100" workbookViewId="0">
      <selection activeCell="B7" sqref="B7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5">
      <c r="A1" s="1"/>
      <c r="B1" s="440" t="s">
        <v>1537</v>
      </c>
      <c r="C1" s="440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5">
      <c r="A2" s="1">
        <v>1</v>
      </c>
      <c r="B2" s="799">
        <f>(유형화!$F$71+유형화!$F$72+유형화!$F$73+유형화!$F$74+유형화!$G$63)*hourly1!O3/hourly1!$O$8763</f>
        <v>57.36881766512726</v>
      </c>
      <c r="C2" s="441">
        <f>hourly1!$F3*유형화!$G$71/hourly1!$F$8763+유형화!$G$72*hourly1!$G3/hourly1!$F$8763+유형화!$G$74*hourly1!I3/hourly1!$I$8763+유형화!$H$63*hourly1!P3/hourly1!$P$8763</f>
        <v>5.8222320828179459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  <c r="Y2" t="s">
        <v>2645</v>
      </c>
    </row>
    <row r="3" spans="1:25">
      <c r="A3" s="1">
        <v>2</v>
      </c>
      <c r="B3" s="799">
        <f>(유형화!$F$71+유형화!$F$72+유형화!$F$73+유형화!$F$74+유형화!$G$63)*hourly1!O4/hourly1!$O$8763</f>
        <v>54.938486128143111</v>
      </c>
      <c r="C3" s="441">
        <f>hourly1!$F4*유형화!$G$71/hourly1!$F$8763+유형화!$G$72*hourly1!$G4/hourly1!$F$8763+유형화!$G$74*hourly1!I4/hourly1!$I$8763+유형화!$H$63*hourly1!P4/hourly1!$P$8763</f>
        <v>6.7864088698127167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5">
      <c r="A4" s="1">
        <v>3</v>
      </c>
      <c r="B4" s="799">
        <f>(유형화!$F$71+유형화!$F$72+유형화!$F$73+유형화!$F$74+유형화!$G$63)*hourly1!O5/hourly1!$O$8763</f>
        <v>53.433199961072482</v>
      </c>
      <c r="C4" s="441">
        <f>hourly1!$F5*유형화!$G$71/hourly1!$F$8763+유형화!$G$72*hourly1!$G5/hourly1!$F$8763+유형화!$G$74*hourly1!I5/hourly1!$I$8763+유형화!$H$63*hourly1!P5/hourly1!$P$8763</f>
        <v>7.7024371631976107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5">
      <c r="A5" s="1">
        <v>4</v>
      </c>
      <c r="B5" s="799">
        <f>(유형화!$F$71+유형화!$F$72+유형화!$F$73+유형화!$F$74+유형화!$G$63)*hourly1!O6/hourly1!$O$8763</f>
        <v>52.677952300196885</v>
      </c>
      <c r="C5" s="441">
        <f>hourly1!$F6*유형화!$G$71/hourly1!$F$8763+유형화!$G$72*hourly1!$G6/hourly1!$F$8763+유형화!$G$74*hourly1!I6/hourly1!$I$8763+유형화!$H$63*hourly1!P6/hourly1!$P$8763</f>
        <v>8.3769064514541718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5">
      <c r="A6" s="1">
        <v>5</v>
      </c>
      <c r="B6" s="799">
        <f>(유형화!$F$71+유형화!$F$72+유형화!$F$73+유형화!$F$74+유형화!$G$63)*hourly1!O7/hourly1!$O$8763</f>
        <v>51.956482307667088</v>
      </c>
      <c r="C6" s="441">
        <f>hourly1!$F7*유형화!$G$71/hourly1!$F$8763+유형화!$G$72*hourly1!$G7/hourly1!$F$8763+유형화!$G$74*hourly1!I7/hourly1!$I$8763+유형화!$H$63*hourly1!P7/hourly1!$P$8763</f>
        <v>8.979895945463733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5">
      <c r="A7" s="1">
        <v>6</v>
      </c>
      <c r="B7" s="799">
        <f>(유형화!$F$71+유형화!$F$72+유형화!$F$73+유형화!$F$74+유형화!$G$63)*hourly1!O8/hourly1!$O$8763</f>
        <v>52.44541450062642</v>
      </c>
      <c r="C7" s="441">
        <f>hourly1!$F8*유형화!$G$71/hourly1!$F$8763+유형화!$G$72*hourly1!$G8/hourly1!$F$8763+유형화!$G$74*hourly1!I8/hourly1!$I$8763+유형화!$H$63*hourly1!P8/hourly1!$P$8763</f>
        <v>9.5874956655487402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5">
      <c r="A8" s="1">
        <v>7</v>
      </c>
      <c r="B8" s="799">
        <f>(유형화!$F$71+유형화!$F$72+유형화!$F$73+유형화!$F$74+유형화!$G$63)*hourly1!O9/hourly1!$O$8763</f>
        <v>53.170375750543748</v>
      </c>
      <c r="C8" s="441">
        <f>hourly1!$F9*유형화!$G$71/hourly1!$F$8763+유형화!$G$72*hourly1!$G9/hourly1!$F$8763+유형화!$G$74*hourly1!I9/hourly1!$I$8763+유형화!$H$63*hourly1!P9/hourly1!$P$8763</f>
        <v>18.97472629013518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5">
      <c r="A9" s="1">
        <v>8</v>
      </c>
      <c r="B9" s="799">
        <f>(유형화!$F$71+유형화!$F$72+유형화!$F$73+유형화!$F$74+유형화!$G$63)*hourly1!O10/hourly1!$O$8763</f>
        <v>53.145921880557886</v>
      </c>
      <c r="C9" s="441">
        <f>hourly1!$F10*유형화!$G$71/hourly1!$F$8763+유형화!$G$72*hourly1!$G10/hourly1!$F$8763+유형화!$G$74*hourly1!I10/hourly1!$I$8763+유형화!$H$63*hourly1!P10/hourly1!$P$8763</f>
        <v>19.216641203332863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5">
      <c r="A10" s="1">
        <v>9</v>
      </c>
      <c r="B10" s="799">
        <f>(유형화!$F$71+유형화!$F$72+유형화!$F$73+유형화!$F$74+유형화!$G$63)*hourly1!O11/hourly1!$O$8763</f>
        <v>51.660928423811043</v>
      </c>
      <c r="C10" s="441">
        <f>hourly1!$F11*유형화!$G$71/hourly1!$F$8763+유형화!$G$72*hourly1!$G11/hourly1!$F$8763+유형화!$G$74*hourly1!I11/hourly1!$I$8763+유형화!$H$63*hourly1!P11/hourly1!$P$8763</f>
        <v>18.319847689622087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5">
      <c r="A11" s="1">
        <v>10</v>
      </c>
      <c r="B11" s="799">
        <f>(유형화!$F$71+유형화!$F$72+유형화!$F$73+유형화!$F$74+유형화!$G$63)*hourly1!O12/hourly1!$O$8763</f>
        <v>51.110797494260368</v>
      </c>
      <c r="C11" s="441">
        <f>hourly1!$F12*유형화!$G$71/hourly1!$F$8763+유형화!$G$72*hourly1!$G12/hourly1!$F$8763+유형화!$G$74*hourly1!I12/hourly1!$I$8763+유형화!$H$63*hourly1!P12/hourly1!$P$8763</f>
        <v>16.897285998483813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5">
      <c r="A12" s="1">
        <v>11</v>
      </c>
      <c r="B12" s="799">
        <f>(유형화!$F$71+유형화!$F$72+유형화!$F$73+유형화!$F$74+유형화!$G$63)*hourly1!O13/hourly1!$O$8763</f>
        <v>52.102956357113186</v>
      </c>
      <c r="C12" s="441">
        <f>hourly1!$F13*유형화!$G$71/hourly1!$F$8763+유형화!$G$72*hourly1!$G13/hourly1!$F$8763+유형화!$G$74*hourly1!I13/hourly1!$I$8763+유형화!$H$63*hourly1!P13/hourly1!$P$8763</f>
        <v>15.631871436312457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5">
      <c r="A13" s="1">
        <v>12</v>
      </c>
      <c r="B13" s="799">
        <f>(유형화!$F$71+유형화!$F$72+유형화!$F$73+유형화!$F$74+유형화!$G$63)*hourly1!O14/hourly1!$O$8763</f>
        <v>51.691604798690243</v>
      </c>
      <c r="C13" s="441">
        <f>hourly1!$F14*유형화!$G$71/hourly1!$F$8763+유형화!$G$72*hourly1!$G14/hourly1!$F$8763+유형화!$G$74*hourly1!I14/hourly1!$I$8763+유형화!$H$63*hourly1!P14/hourly1!$P$8763</f>
        <v>14.524911583592822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5">
      <c r="A14" s="1">
        <v>13</v>
      </c>
      <c r="B14" s="799">
        <f>(유형화!$F$71+유형화!$F$72+유형화!$F$73+유형화!$F$74+유형화!$G$63)*hourly1!O15/hourly1!$O$8763</f>
        <v>51.129473881008742</v>
      </c>
      <c r="C14" s="441">
        <f>hourly1!$F15*유형화!$G$71/hourly1!$F$8763+유형화!$G$72*hourly1!$G15/hourly1!$F$8763+유형화!$G$74*hourly1!I15/hourly1!$I$8763+유형화!$H$63*hourly1!P15/hourly1!$P$8763</f>
        <v>12.58887473680867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5">
      <c r="A15" s="1">
        <v>14</v>
      </c>
      <c r="B15" s="799">
        <f>(유형화!$F$71+유형화!$F$72+유형화!$F$73+유형화!$F$74+유형화!$G$63)*hourly1!O16/hourly1!$O$8763</f>
        <v>50.741028305038476</v>
      </c>
      <c r="C15" s="441">
        <f>hourly1!$F16*유형화!$G$71/hourly1!$F$8763+유형화!$G$72*hourly1!$G16/hourly1!$F$8763+유형화!$G$74*hourly1!I16/hourly1!$I$8763+유형화!$H$63*hourly1!P16/hourly1!$P$8763</f>
        <v>13.021458691358466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5">
      <c r="A16" s="1">
        <v>15</v>
      </c>
      <c r="B16" s="799">
        <f>(유형화!$F$71+유형화!$F$72+유형화!$F$73+유형화!$F$74+유형화!$G$63)*hourly1!O17/hourly1!$O$8763</f>
        <v>50.526009060526967</v>
      </c>
      <c r="C16" s="441">
        <f>hourly1!$F17*유형화!$G$71/hourly1!$F$8763+유형화!$G$72*hourly1!$G17/hourly1!$F$8763+유형화!$G$74*hourly1!I17/hourly1!$I$8763+유형화!$H$63*hourly1!P17/hourly1!$P$8763</f>
        <v>12.847553110913923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799">
        <f>(유형화!$F$71+유형화!$F$72+유형화!$F$73+유형화!$F$74+유형화!$G$63)*hourly1!O18/hourly1!$O$8763</f>
        <v>51.02751434814099</v>
      </c>
      <c r="C17" s="441">
        <f>hourly1!$F18*유형화!$G$71/hourly1!$F$8763+유형화!$G$72*hourly1!$G18/hourly1!$F$8763+유형화!$G$74*hourly1!I18/hourly1!$I$8763+유형화!$H$63*hourly1!P18/hourly1!$P$8763</f>
        <v>12.879776984585602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799">
        <f>(유형화!$F$71+유형화!$F$72+유형화!$F$73+유형화!$F$74+유형화!$G$63)*hourly1!O19/hourly1!$O$8763</f>
        <v>51.268688406735066</v>
      </c>
      <c r="C18" s="441">
        <f>hourly1!$F19*유형화!$G$71/hourly1!$F$8763+유형화!$G$72*hourly1!$G19/hourly1!$F$8763+유형화!$G$74*hourly1!I19/hourly1!$I$8763+유형화!$H$63*hourly1!P19/hourly1!$P$8763</f>
        <v>13.299065077190429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799">
        <f>(유형화!$F$71+유형화!$F$72+유형화!$F$73+유형화!$F$74+유형화!$G$63)*hourly1!O20/hourly1!$O$8763</f>
        <v>52.14674594600659</v>
      </c>
      <c r="C19" s="441">
        <f>hourly1!$F20*유형화!$G$71/hourly1!$F$8763+유형화!$G$72*hourly1!$G20/hourly1!$F$8763+유형화!$G$74*hourly1!I20/hourly1!$I$8763+유형화!$H$63*hourly1!P20/hourly1!$P$8763</f>
        <v>13.721115631858471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799">
        <f>(유형화!$F$71+유형화!$F$72+유형화!$F$73+유형화!$F$74+유형화!$G$63)*hourly1!O21/hourly1!$O$8763</f>
        <v>55.527388894432491</v>
      </c>
      <c r="C20" s="441">
        <f>hourly1!$F21*유형화!$G$71/hourly1!$F$8763+유형화!$G$72*hourly1!$G21/hourly1!$F$8763+유형화!$G$74*hourly1!I21/hourly1!$I$8763+유형화!$H$63*hourly1!P21/hourly1!$P$8763</f>
        <v>12.581510397719764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799">
        <f>(유형화!$F$71+유형화!$F$72+유형화!$F$73+유형화!$F$74+유형화!$G$63)*hourly1!O22/hourly1!$O$8763</f>
        <v>55.569469183342861</v>
      </c>
      <c r="C21" s="441">
        <f>hourly1!$F22*유형화!$G$71/hourly1!$F$8763+유형화!$G$72*hourly1!$G22/hourly1!$F$8763+유형화!$G$74*hourly1!I22/hourly1!$I$8763+유형화!$H$63*hourly1!P22/hourly1!$P$8763</f>
        <v>12.018498659284218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799">
        <f>(유형화!$F$71+유형화!$F$72+유형화!$F$73+유형화!$F$74+유형화!$G$63)*hourly1!O23/hourly1!$O$8763</f>
        <v>55.562247698502524</v>
      </c>
      <c r="C22" s="441">
        <f>hourly1!$F23*유형화!$G$71/hourly1!$F$8763+유형화!$G$72*hourly1!$G23/hourly1!$F$8763+유형화!$G$74*hourly1!I23/hourly1!$I$8763+유형화!$H$63*hourly1!P23/hourly1!$P$8763</f>
        <v>12.841352867923419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799">
        <f>(유형화!$F$71+유형화!$F$72+유형화!$F$73+유형화!$F$74+유형화!$G$63)*hourly1!O24/hourly1!$O$8763</f>
        <v>54.82532752571624</v>
      </c>
      <c r="C23" s="441">
        <f>hourly1!$F24*유형화!$G$71/hourly1!$F$8763+유형화!$G$72*hourly1!$G24/hourly1!$F$8763+유형화!$G$74*hourly1!I24/hourly1!$I$8763+유형화!$H$63*hourly1!P24/hourly1!$P$8763</f>
        <v>3.1533521342264503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799">
        <f>(유형화!$F$71+유형화!$F$72+유형화!$F$73+유형화!$F$74+유형화!$G$63)*hourly1!O25/hourly1!$O$8763</f>
        <v>55.199793214982684</v>
      </c>
      <c r="C24" s="441">
        <f>hourly1!$F25*유형화!$G$71/hourly1!$F$8763+유형화!$G$72*hourly1!$G25/hourly1!$F$8763+유형화!$G$74*hourly1!I25/hourly1!$I$8763+유형화!$H$63*hourly1!P25/hourly1!$P$8763</f>
        <v>3.5980846719947106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799">
        <f>(유형화!$F$71+유형화!$F$72+유형화!$F$73+유형화!$F$74+유형화!$G$63)*hourly1!O26/hourly1!$O$8763</f>
        <v>56.363893225253186</v>
      </c>
      <c r="C25" s="441">
        <f>hourly1!$F26*유형화!$G$71/hourly1!$F$8763+유형화!$G$72*hourly1!$G26/hourly1!$F$8763+유형화!$G$74*hourly1!I26/hourly1!$I$8763+유형화!$H$63*hourly1!P26/hourly1!$P$8763</f>
        <v>4.2211632920259712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799">
        <f>(유형화!$F$71+유형화!$F$72+유형화!$F$73+유형화!$F$74+유형화!$G$63)*hourly1!O27/hourly1!$O$8763</f>
        <v>55.089668671037785</v>
      </c>
      <c r="C26" s="441">
        <f>hourly1!$F27*유형화!$G$71/hourly1!$F$8763+유형화!$G$72*hourly1!$G27/hourly1!$F$8763+유형화!$G$74*hourly1!I27/hourly1!$I$8763+유형화!$H$63*hourly1!P27/hourly1!$P$8763</f>
        <v>4.5207584512732479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799">
        <f>(유형화!$F$71+유형화!$F$72+유형화!$F$73+유형화!$F$74+유형화!$G$63)*hourly1!O28/hourly1!$O$8763</f>
        <v>53.409964715081387</v>
      </c>
      <c r="C27" s="441">
        <f>hourly1!$F28*유형화!$G$71/hourly1!$F$8763+유형화!$G$72*hourly1!$G28/hourly1!$F$8763+유형화!$G$74*hourly1!I28/hourly1!$I$8763+유형화!$H$63*hourly1!P28/hourly1!$P$8763</f>
        <v>4.7193267672676233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799">
        <f>(유형화!$F$71+유형화!$F$72+유형화!$F$73+유형화!$F$74+유형화!$G$63)*hourly1!O29/hourly1!$O$8763</f>
        <v>53.438924391704923</v>
      </c>
      <c r="C28" s="441">
        <f>hourly1!$F29*유형화!$G$71/hourly1!$F$8763+유형화!$G$72*hourly1!$G29/hourly1!$F$8763+유형화!$G$74*hourly1!I29/hourly1!$I$8763+유형화!$H$63*hourly1!P29/hourly1!$P$8763</f>
        <v>4.899626885020635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799">
        <f>(유형화!$F$71+유형화!$F$72+유형화!$F$73+유형화!$F$74+유형화!$G$63)*hourly1!O30/hourly1!$O$8763</f>
        <v>53.276098868750381</v>
      </c>
      <c r="C29" s="441">
        <f>hourly1!$F30*유형화!$G$71/hourly1!$F$8763+유형화!$G$72*hourly1!$G30/hourly1!$F$8763+유형화!$G$74*hourly1!I30/hourly1!$I$8763+유형화!$H$63*hourly1!P30/hourly1!$P$8763</f>
        <v>5.1389081500676479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799">
        <f>(유형화!$F$71+유형화!$F$72+유형화!$F$73+유형화!$F$74+유형화!$G$63)*hourly1!O31/hourly1!$O$8763</f>
        <v>53.356916868806209</v>
      </c>
      <c r="C30" s="441">
        <f>hourly1!$F31*유형화!$G$71/hourly1!$F$8763+유형화!$G$72*hourly1!$G31/hourly1!$F$8763+유형화!$G$74*hourly1!I31/hourly1!$I$8763+유형화!$H$63*hourly1!P31/hourly1!$P$8763</f>
        <v>5.3893852524688723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799">
        <f>(유형화!$F$71+유형화!$F$72+유형화!$F$73+유형화!$F$74+유형화!$G$63)*hourly1!O32/hourly1!$O$8763</f>
        <v>54.652961335211309</v>
      </c>
      <c r="C31" s="441">
        <f>hourly1!$F32*유형화!$G$71/hourly1!$F$8763+유형화!$G$72*hourly1!$G32/hourly1!$F$8763+유형화!$G$74*hourly1!I32/hourly1!$I$8763+유형화!$H$63*hourly1!P32/hourly1!$P$8763</f>
        <v>5.8006361918359115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799">
        <f>(유형화!$F$71+유형화!$F$72+유형화!$F$73+유형화!$F$74+유형화!$G$63)*hourly1!O33/hourly1!$O$8763</f>
        <v>56.317630012182882</v>
      </c>
      <c r="C32" s="441">
        <f>hourly1!$F33*유형화!$G$71/hourly1!$F$8763+유형화!$G$72*hourly1!$G33/hourly1!$F$8763+유형화!$G$74*hourly1!I33/hourly1!$I$8763+유형화!$H$63*hourly1!P33/hourly1!$P$8763</f>
        <v>14.952488374381081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799">
        <f>(유형화!$F$71+유형화!$F$72+유형화!$F$73+유형화!$F$74+유형화!$G$63)*hourly1!O34/hourly1!$O$8763</f>
        <v>58.388179835080649</v>
      </c>
      <c r="C33" s="441">
        <f>hourly1!$F34*유형화!$G$71/hourly1!$F$8763+유형화!$G$72*hourly1!$G34/hourly1!$F$8763+유형화!$G$74*hourly1!I34/hourly1!$I$8763+유형화!$H$63*hourly1!P34/hourly1!$P$8763</f>
        <v>15.275637634625204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799">
        <f>(유형화!$F$71+유형화!$F$72+유형화!$F$73+유형화!$F$74+유형화!$G$63)*hourly1!O35/hourly1!$O$8763</f>
        <v>61.803701808579021</v>
      </c>
      <c r="C34" s="441">
        <f>hourly1!$F35*유형화!$G$71/hourly1!$F$8763+유형화!$G$72*hourly1!$G35/hourly1!$F$8763+유형화!$G$74*hourly1!I35/hourly1!$I$8763+유형화!$H$63*hourly1!P35/hourly1!$P$8763</f>
        <v>14.136527976233362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799">
        <f>(유형화!$F$71+유형화!$F$72+유형화!$F$73+유형화!$F$74+유형화!$G$63)*hourly1!O36/hourly1!$O$8763</f>
        <v>68.162503428307431</v>
      </c>
      <c r="C35" s="441">
        <f>hourly1!$F36*유형화!$G$71/hourly1!$F$8763+유형화!$G$72*hourly1!$G36/hourly1!$F$8763+유형화!$G$74*hourly1!I36/hourly1!$I$8763+유형화!$H$63*hourly1!P36/hourly1!$P$8763</f>
        <v>12.295602790129408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799">
        <f>(유형화!$F$71+유형화!$F$72+유형화!$F$73+유형화!$F$74+유형화!$G$63)*hourly1!O37/hourly1!$O$8763</f>
        <v>69.775230394707577</v>
      </c>
      <c r="C36" s="441">
        <f>hourly1!$F37*유형화!$G$71/hourly1!$F$8763+유형화!$G$72*hourly1!$G37/hourly1!$F$8763+유형화!$G$74*hourly1!I37/hourly1!$I$8763+유형화!$H$63*hourly1!P37/hourly1!$P$8763</f>
        <v>10.681594045461834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799">
        <f>(유형화!$F$71+유형화!$F$72+유형화!$F$73+유형화!$F$74+유형화!$G$63)*hourly1!O38/hourly1!$O$8763</f>
        <v>70.008886784010087</v>
      </c>
      <c r="C37" s="441">
        <f>hourly1!$F38*유형화!$G$71/hourly1!$F$8763+유형화!$G$72*hourly1!$G38/hourly1!$F$8763+유형화!$G$74*hourly1!I38/hourly1!$I$8763+유형화!$H$63*hourly1!P38/hourly1!$P$8763</f>
        <v>9.2646752385979045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799">
        <f>(유형화!$F$71+유형화!$F$72+유형화!$F$73+유형화!$F$74+유형화!$G$63)*hourly1!O39/hourly1!$O$8763</f>
        <v>66.241683949407332</v>
      </c>
      <c r="C38" s="441">
        <f>hourly1!$F39*유형화!$G$71/hourly1!$F$8763+유형화!$G$72*hourly1!$G39/hourly1!$F$8763+유형화!$G$74*hourly1!I39/hourly1!$I$8763+유형화!$H$63*hourly1!P39/hourly1!$P$8763</f>
        <v>7.1107318871989458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799">
        <f>(유형화!$F$71+유형화!$F$72+유형화!$F$73+유형화!$F$74+유형화!$G$63)*hourly1!O40/hourly1!$O$8763</f>
        <v>64.605973809620252</v>
      </c>
      <c r="C39" s="441">
        <f>hourly1!$F40*유형화!$G$71/hourly1!$F$8763+유형화!$G$72*hourly1!$G40/hourly1!$F$8763+유형화!$G$74*hourly1!I40/hourly1!$I$8763+유형화!$H$63*hourly1!P40/hourly1!$P$8763</f>
        <v>7.4279539183841088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799">
        <f>(유형화!$F$71+유형화!$F$72+유형화!$F$73+유형화!$F$74+유형화!$G$63)*hourly1!O41/hourly1!$O$8763</f>
        <v>66.806399500710356</v>
      </c>
      <c r="C40" s="441">
        <f>hourly1!$F41*유형화!$G$71/hourly1!$F$8763+유형화!$G$72*hourly1!$G41/hourly1!$F$8763+유형화!$G$74*hourly1!I41/hourly1!$I$8763+유형화!$H$63*hourly1!P41/hourly1!$P$8763</f>
        <v>7.1529414630799026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799">
        <f>(유형화!$F$71+유형화!$F$72+유형화!$F$73+유형화!$F$74+유형화!$G$63)*hourly1!O42/hourly1!$O$8763</f>
        <v>66.524399996816186</v>
      </c>
      <c r="C41" s="441">
        <f>hourly1!$F42*유형화!$G$71/hourly1!$F$8763+유형화!$G$72*hourly1!$G42/hourly1!$F$8763+유형화!$G$74*hourly1!I42/hourly1!$I$8763+유형화!$H$63*hourly1!P42/hourly1!$P$8763</f>
        <v>7.1989867117510853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799">
        <f>(유형화!$F$71+유형화!$F$72+유형화!$F$73+유형화!$F$74+유형화!$G$63)*hourly1!O43/hourly1!$O$8763</f>
        <v>66.372489192771297</v>
      </c>
      <c r="C42" s="441">
        <f>hourly1!$F43*유형화!$G$71/hourly1!$F$8763+유형화!$G$72*hourly1!$G43/hourly1!$F$8763+유형화!$G$74*hourly1!I43/hourly1!$I$8763+유형화!$H$63*hourly1!P43/hourly1!$P$8763</f>
        <v>7.7602116342386678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799">
        <f>(유형화!$F$71+유형화!$F$72+유형화!$F$73+유형화!$F$74+유형화!$G$63)*hourly1!O44/hourly1!$O$8763</f>
        <v>66.911671246504724</v>
      </c>
      <c r="C43" s="441">
        <f>hourly1!$F44*유형화!$G$71/hourly1!$F$8763+유형화!$G$72*hourly1!$G44/hourly1!$F$8763+유형화!$G$74*hourly1!I44/hourly1!$I$8763+유형화!$H$63*hourly1!P44/hourly1!$P$8763</f>
        <v>8.3919158962524918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799">
        <f>(유형화!$F$71+유형화!$F$72+유형화!$F$73+유형화!$F$74+유형화!$G$63)*hourly1!O45/hourly1!$O$8763</f>
        <v>67.158314705434279</v>
      </c>
      <c r="C44" s="441">
        <f>hourly1!$F45*유형화!$G$71/hourly1!$F$8763+유형화!$G$72*hourly1!$G45/hourly1!$F$8763+유형화!$G$74*hourly1!I45/hourly1!$I$8763+유형화!$H$63*hourly1!P45/hourly1!$P$8763</f>
        <v>7.7689023988103472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799">
        <f>(유형화!$F$71+유형화!$F$72+유형화!$F$73+유형화!$F$74+유형화!$G$63)*hourly1!O46/hourly1!$O$8763</f>
        <v>65.974323043139449</v>
      </c>
      <c r="C45" s="441">
        <f>hourly1!$F46*유형화!$G$71/hourly1!$F$8763+유형화!$G$72*hourly1!$G46/hourly1!$F$8763+유형화!$G$74*hourly1!I46/hourly1!$I$8763+유형화!$H$63*hourly1!P46/hourly1!$P$8763</f>
        <v>7.7221328104253839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799">
        <f>(유형화!$F$71+유형화!$F$72+유형화!$F$73+유형화!$F$74+유형화!$G$63)*hourly1!O47/hourly1!$O$8763</f>
        <v>64.076092278577931</v>
      </c>
      <c r="C46" s="441">
        <f>hourly1!$F47*유형화!$G$71/hourly1!$F$8763+유형화!$G$72*hourly1!$G47/hourly1!$F$8763+유형화!$G$74*hourly1!I47/hourly1!$I$8763+유형화!$H$63*hourly1!P47/hourly1!$P$8763</f>
        <v>9.0058430034304688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799">
        <f>(유형화!$F$71+유형화!$F$72+유형화!$F$73+유형화!$F$74+유형화!$G$63)*hourly1!O48/hourly1!$O$8763</f>
        <v>62.294712641393609</v>
      </c>
      <c r="C47" s="441">
        <f>hourly1!$F48*유형화!$G$71/hourly1!$F$8763+유형화!$G$72*hourly1!$G48/hourly1!$F$8763+유형화!$G$74*hourly1!I48/hourly1!$I$8763+유형화!$H$63*hourly1!P48/hourly1!$P$8763</f>
        <v>0.59510520714358162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799">
        <f>(유형화!$F$71+유형화!$F$72+유형화!$F$73+유형화!$F$74+유형화!$G$63)*hourly1!O49/hourly1!$O$8763</f>
        <v>61.682974055024779</v>
      </c>
      <c r="C48" s="441">
        <f>hourly1!$F49*유형화!$G$71/hourly1!$F$8763+유형화!$G$72*hourly1!$G49/hourly1!$F$8763+유형화!$G$74*hourly1!I49/hourly1!$I$8763+유형화!$H$63*hourly1!P49/hourly1!$P$8763</f>
        <v>0.62179890871450294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799">
        <f>(유형화!$F$71+유형화!$F$72+유형화!$F$73+유형화!$F$74+유형화!$G$63)*hourly1!O50/hourly1!$O$8763</f>
        <v>62.428379253575642</v>
      </c>
      <c r="C49" s="441">
        <f>hourly1!$F50*유형화!$G$71/hourly1!$F$8763+유형화!$G$72*hourly1!$G50/hourly1!$F$8763+유형화!$G$74*hourly1!I50/hourly1!$I$8763+유형화!$H$63*hourly1!P50/hourly1!$P$8763</f>
        <v>1.455138450562637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799">
        <f>(유형화!$F$71+유형화!$F$72+유형화!$F$73+유형화!$F$74+유형화!$G$63)*hourly1!O51/hourly1!$O$8763</f>
        <v>61.820104761902982</v>
      </c>
      <c r="C50" s="441">
        <f>hourly1!$F51*유형화!$G$71/hourly1!$F$8763+유형화!$G$72*hourly1!$G51/hourly1!$F$8763+유형화!$G$74*hourly1!I51/hourly1!$I$8763+유형화!$H$63*hourly1!P51/hourly1!$P$8763</f>
        <v>2.5551520130485321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799">
        <f>(유형화!$F$71+유형화!$F$72+유형화!$F$73+유형화!$F$74+유형화!$G$63)*hourly1!O52/hourly1!$O$8763</f>
        <v>58.724133222124053</v>
      </c>
      <c r="C51" s="441">
        <f>hourly1!$F52*유형화!$G$71/hourly1!$F$8763+유형화!$G$72*hourly1!$G52/hourly1!$F$8763+유형화!$G$74*hourly1!I52/hourly1!$I$8763+유형화!$H$63*hourly1!P52/hourly1!$P$8763</f>
        <v>3.6228255307970567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799">
        <f>(유형화!$F$71+유형화!$F$72+유형화!$F$73+유형화!$F$74+유형화!$G$63)*hourly1!O53/hourly1!$O$8763</f>
        <v>58.071735319253278</v>
      </c>
      <c r="C52" s="441">
        <f>hourly1!$F53*유형화!$G$71/hourly1!$F$8763+유형화!$G$72*hourly1!$G53/hourly1!$F$8763+유형화!$G$74*hourly1!I53/hourly1!$I$8763+유형화!$H$63*hourly1!P53/hourly1!$P$8763</f>
        <v>4.6252259379845686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799">
        <f>(유형화!$F$71+유형화!$F$72+유형화!$F$73+유형화!$F$74+유형화!$G$63)*hourly1!O54/hourly1!$O$8763</f>
        <v>58.186048824970825</v>
      </c>
      <c r="C53" s="441">
        <f>hourly1!$F54*유형화!$G$71/hourly1!$F$8763+유형화!$G$72*hourly1!$G54/hourly1!$F$8763+유형화!$G$74*hourly1!I54/hourly1!$I$8763+유형화!$H$63*hourly1!P54/hourly1!$P$8763</f>
        <v>5.3135817238296568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799">
        <f>(유형화!$F$71+유형화!$F$72+유형화!$F$73+유형화!$F$74+유형화!$G$63)*hourly1!O55/hourly1!$O$8763</f>
        <v>58.265097043861722</v>
      </c>
      <c r="C54" s="441">
        <f>hourly1!$F55*유형화!$G$71/hourly1!$F$8763+유형화!$G$72*hourly1!$G55/hourly1!$F$8763+유형화!$G$74*hourly1!I55/hourly1!$I$8763+유형화!$H$63*hourly1!P55/hourly1!$P$8763</f>
        <v>5.9966439735020671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799">
        <f>(유형화!$F$71+유형화!$F$72+유형화!$F$73+유형화!$F$74+유형화!$G$63)*hourly1!O56/hourly1!$O$8763</f>
        <v>59.653728943872807</v>
      </c>
      <c r="C55" s="441">
        <f>hourly1!$F56*유형화!$G$71/hourly1!$F$8763+유형화!$G$72*hourly1!$G56/hourly1!$F$8763+유형화!$G$74*hourly1!I56/hourly1!$I$8763+유형화!$H$63*hourly1!P56/hourly1!$P$8763</f>
        <v>6.5897103831766213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799">
        <f>(유형화!$F$71+유형화!$F$72+유형화!$F$73+유형화!$F$74+유형화!$G$63)*hourly1!O57/hourly1!$O$8763</f>
        <v>61.668752823414174</v>
      </c>
      <c r="C56" s="441">
        <f>hourly1!$F57*유형화!$G$71/hourly1!$F$8763+유형화!$G$72*hourly1!$G57/hourly1!$F$8763+유형화!$G$74*hourly1!I57/hourly1!$I$8763+유형화!$H$63*hourly1!P57/hourly1!$P$8763</f>
        <v>16.040745401176782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799">
        <f>(유형화!$F$71+유형화!$F$72+유형화!$F$73+유형화!$F$74+유형화!$G$63)*hourly1!O58/hourly1!$O$8763</f>
        <v>64.043646861957001</v>
      </c>
      <c r="C57" s="441">
        <f>hourly1!$F58*유형화!$G$71/hourly1!$F$8763+유형화!$G$72*hourly1!$G58/hourly1!$F$8763+유형화!$G$74*hourly1!I58/hourly1!$I$8763+유형화!$H$63*hourly1!P58/hourly1!$P$8763</f>
        <v>16.353316176669885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799">
        <f>(유형화!$F$71+유형화!$F$72+유형화!$F$73+유형화!$F$74+유형화!$G$63)*hourly1!O59/hourly1!$O$8763</f>
        <v>66.197533685631157</v>
      </c>
      <c r="C58" s="441">
        <f>hourly1!$F59*유형화!$G$71/hourly1!$F$8763+유형화!$G$72*hourly1!$G59/hourly1!$F$8763+유형화!$G$74*hourly1!I59/hourly1!$I$8763+유형화!$H$63*hourly1!P59/hourly1!$P$8763</f>
        <v>15.396909850404965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799">
        <f>(유형화!$F$71+유형화!$F$72+유형화!$F$73+유형화!$F$74+유형화!$G$63)*hourly1!O60/hourly1!$O$8763</f>
        <v>71.158371531921432</v>
      </c>
      <c r="C59" s="441">
        <f>hourly1!$F60*유형화!$G$71/hourly1!$F$8763+유형화!$G$72*hourly1!$G60/hourly1!$F$8763+유형화!$G$74*hourly1!I60/hourly1!$I$8763+유형화!$H$63*hourly1!P60/hourly1!$P$8763</f>
        <v>13.884630819718618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799">
        <f>(유형화!$F$71+유형화!$F$72+유형화!$F$73+유형화!$F$74+유형화!$G$63)*hourly1!O61/hourly1!$O$8763</f>
        <v>71.259792333363379</v>
      </c>
      <c r="C60" s="441">
        <f>hourly1!$F61*유형화!$G$71/hourly1!$F$8763+유형화!$G$72*hourly1!$G61/hourly1!$F$8763+유형화!$G$74*hourly1!I61/hourly1!$I$8763+유형화!$H$63*hourly1!P61/hourly1!$P$8763</f>
        <v>12.572591107725339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799">
        <f>(유형화!$F$71+유형화!$F$72+유형화!$F$73+유형화!$F$74+유형화!$G$63)*hourly1!O62/hourly1!$O$8763</f>
        <v>70.456174954822899</v>
      </c>
      <c r="C61" s="441">
        <f>hourly1!$F62*유형화!$G$71/hourly1!$F$8763+유형화!$G$72*hourly1!$G62/hourly1!$F$8763+유형화!$G$74*hourly1!I62/hourly1!$I$8763+유형화!$H$63*hourly1!P62/hourly1!$P$8763</f>
        <v>11.385687909616072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799">
        <f>(유형화!$F$71+유형화!$F$72+유형화!$F$73+유형화!$F$74+유형화!$G$63)*hourly1!O63/hourly1!$O$8763</f>
        <v>67.05359081667946</v>
      </c>
      <c r="C62" s="441">
        <f>hourly1!$F63*유형화!$G$71/hourly1!$F$8763+유형화!$G$72*hourly1!$G63/hourly1!$F$8763+유형화!$G$74*hourly1!I63/hourly1!$I$8763+유형화!$H$63*hourly1!P63/hourly1!$P$8763</f>
        <v>9.4119052468370086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799">
        <f>(유형화!$F$71+유형화!$F$72+유형화!$F$73+유형화!$F$74+유형화!$G$63)*hourly1!O64/hourly1!$O$8763</f>
        <v>65.112301032546966</v>
      </c>
      <c r="C63" s="441">
        <f>hourly1!$F64*유형화!$G$71/hourly1!$F$8763+유형화!$G$72*hourly1!$G64/hourly1!$F$8763+유형화!$G$74*hourly1!I64/hourly1!$I$8763+유형화!$H$63*hourly1!P64/hourly1!$P$8763</f>
        <v>9.8061695671203424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799">
        <f>(유형화!$F$71+유형화!$F$72+유형화!$F$73+유형화!$F$74+유형화!$G$63)*hourly1!O65/hourly1!$O$8763</f>
        <v>67.845997689854656</v>
      </c>
      <c r="C64" s="441">
        <f>hourly1!$F65*유형화!$G$71/hourly1!$F$8763+유형화!$G$72*hourly1!$G65/hourly1!$F$8763+유형화!$G$74*hourly1!I65/hourly1!$I$8763+유형화!$H$63*hourly1!P65/hourly1!$P$8763</f>
        <v>9.5758507685827627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799">
        <f>(유형화!$F$71+유형화!$F$72+유형화!$F$73+유형화!$F$74+유형화!$G$63)*hourly1!O66/hourly1!$O$8763</f>
        <v>67.516217327968235</v>
      </c>
      <c r="C65" s="441">
        <f>hourly1!$F66*유형화!$G$71/hourly1!$F$8763+유형화!$G$72*hourly1!$G66/hourly1!$F$8763+유형화!$G$74*hourly1!I66/hourly1!$I$8763+유형화!$H$63*hourly1!P66/hourly1!$P$8763</f>
        <v>9.5463491622626844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799">
        <f>(유형화!$F$71+유형화!$F$72+유형화!$F$73+유형화!$F$74+유형화!$G$63)*hourly1!O67/hourly1!$O$8763</f>
        <v>68.15490141426308</v>
      </c>
      <c r="C66" s="441">
        <f>hourly1!$F67*유형화!$G$71/hourly1!$F$8763+유형화!$G$72*hourly1!$G67/hourly1!$F$8763+유형화!$G$74*hourly1!I67/hourly1!$I$8763+유형화!$H$63*hourly1!P67/hourly1!$P$8763</f>
        <v>9.9832081881710479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799">
        <f>(유형화!$F$71+유형화!$F$72+유형화!$F$73+유형화!$F$74+유형화!$G$63)*hourly1!O68/hourly1!$O$8763</f>
        <v>68.497279591984736</v>
      </c>
      <c r="C67" s="441">
        <f>hourly1!$F68*유형화!$G$71/hourly1!$F$8763+유형화!$G$72*hourly1!$G68/hourly1!$F$8763+유형화!$G$74*hourly1!I68/hourly1!$I$8763+유형화!$H$63*hourly1!P68/hourly1!$P$8763</f>
        <v>10.404706512825143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799">
        <f>(유형화!$F$71+유형화!$F$72+유형화!$F$73+유형화!$F$74+유형화!$G$63)*hourly1!O69/hourly1!$O$8763</f>
        <v>69.392669395102786</v>
      </c>
      <c r="C68" s="441">
        <f>hourly1!$F69*유형화!$G$71/hourly1!$F$8763+유형화!$G$72*hourly1!$G69/hourly1!$F$8763+유형화!$G$74*hourly1!I69/hourly1!$I$8763+유형화!$H$63*hourly1!P69/hourly1!$P$8763</f>
        <v>9.9175133313186112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799">
        <f>(유형화!$F$71+유형화!$F$72+유형화!$F$73+유형화!$F$74+유형화!$G$63)*hourly1!O70/hourly1!$O$8763</f>
        <v>68.064814088710577</v>
      </c>
      <c r="C69" s="441">
        <f>hourly1!$F70*유형화!$G$71/hourly1!$F$8763+유형화!$G$72*hourly1!$G70/hourly1!$F$8763+유형화!$G$74*hourly1!I70/hourly1!$I$8763+유형화!$H$63*hourly1!P70/hourly1!$P$8763</f>
        <v>9.9716576354687909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799">
        <f>(유형화!$F$71+유형화!$F$72+유형화!$F$73+유형화!$F$74+유형화!$G$63)*hourly1!O71/hourly1!$O$8763</f>
        <v>65.990356258595611</v>
      </c>
      <c r="C70" s="441">
        <f>hourly1!$F71*유형화!$G$71/hourly1!$F$8763+유형화!$G$72*hourly1!$G71/hourly1!$F$8763+유형화!$G$74*hourly1!I71/hourly1!$I$8763+유형화!$H$63*hourly1!P71/hourly1!$P$8763</f>
        <v>11.455361088739686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799">
        <f>(유형화!$F$71+유형화!$F$72+유형화!$F$73+유형화!$F$74+유형화!$G$63)*hourly1!O72/hourly1!$O$8763</f>
        <v>64.226086377460334</v>
      </c>
      <c r="C71" s="441">
        <f>hourly1!$F72*유형화!$G$71/hourly1!$F$8763+유형화!$G$72*hourly1!$G72/hourly1!$F$8763+유형화!$G$74*hourly1!I72/hourly1!$I$8763+유형화!$H$63*hourly1!P72/hourly1!$P$8763</f>
        <v>2.2654888835468521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799">
        <f>(유형화!$F$71+유형화!$F$72+유형화!$F$73+유형화!$F$74+유형화!$G$63)*hourly1!O73/hourly1!$O$8763</f>
        <v>63.1243172607169</v>
      </c>
      <c r="C72" s="441">
        <f>hourly1!$F73*유형화!$G$71/hourly1!$F$8763+유형화!$G$72*hourly1!$G73/hourly1!$F$8763+유형화!$G$74*hourly1!I73/hourly1!$I$8763+유형화!$H$63*hourly1!P73/hourly1!$P$8763</f>
        <v>3.267474581499286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799">
        <f>(유형화!$F$71+유형화!$F$72+유형화!$F$73+유형화!$F$74+유형화!$G$63)*hourly1!O74/hourly1!$O$8763</f>
        <v>63.560813463943639</v>
      </c>
      <c r="C73" s="441">
        <f>hourly1!$F74*유형화!$G$71/hourly1!$F$8763+유형화!$G$72*hourly1!$G74/hourly1!$F$8763+유형화!$G$74*hourly1!I74/hourly1!$I$8763+유형화!$H$63*hourly1!P74/hourly1!$P$8763</f>
        <v>4.4969274003642923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799">
        <f>(유형화!$F$71+유형화!$F$72+유형화!$F$73+유형화!$F$74+유형화!$G$63)*hourly1!O75/hourly1!$O$8763</f>
        <v>62.345221231601009</v>
      </c>
      <c r="C74" s="441">
        <f>hourly1!$F75*유형화!$G$71/hourly1!$F$8763+유형화!$G$72*hourly1!$G75/hourly1!$F$8763+유형화!$G$74*hourly1!I75/hourly1!$I$8763+유형화!$H$63*hourly1!P75/hourly1!$P$8763</f>
        <v>5.2920262661034903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799">
        <f>(유형화!$F$71+유형화!$F$72+유형화!$F$73+유형화!$F$74+유형화!$G$63)*hourly1!O76/hourly1!$O$8763</f>
        <v>59.23698465178547</v>
      </c>
      <c r="C75" s="441">
        <f>hourly1!$F76*유형화!$G$71/hourly1!$F$8763+유형화!$G$72*hourly1!$G76/hourly1!$F$8763+유형화!$G$74*hourly1!I76/hourly1!$I$8763+유형화!$H$63*hourly1!P76/hourly1!$P$8763</f>
        <v>6.0745248650253263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799">
        <f>(유형화!$F$71+유형화!$F$72+유형화!$F$73+유형화!$F$74+유형화!$G$63)*hourly1!O77/hourly1!$O$8763</f>
        <v>59.02013418933371</v>
      </c>
      <c r="C76" s="441">
        <f>hourly1!$F77*유형화!$G$71/hourly1!$F$8763+유형화!$G$72*hourly1!$G77/hourly1!$F$8763+유형화!$G$74*hourly1!I77/hourly1!$I$8763+유형화!$H$63*hourly1!P77/hourly1!$P$8763</f>
        <v>6.8575544635199774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799">
        <f>(유형화!$F$71+유형화!$F$72+유형화!$F$73+유형화!$F$74+유형화!$G$63)*hourly1!O78/hourly1!$O$8763</f>
        <v>58.648133675424909</v>
      </c>
      <c r="C77" s="441">
        <f>hourly1!$F78*유형화!$G$71/hourly1!$F$8763+유형화!$G$72*hourly1!$G78/hourly1!$F$8763+유형화!$G$74*hourly1!I78/hourly1!$I$8763+유형화!$H$63*hourly1!P78/hourly1!$P$8763</f>
        <v>7.4315056042060483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799">
        <f>(유형화!$F$71+유형화!$F$72+유형화!$F$73+유형화!$F$74+유형화!$G$63)*hourly1!O79/hourly1!$O$8763</f>
        <v>58.673703484532851</v>
      </c>
      <c r="C78" s="441">
        <f>hourly1!$F79*유형화!$G$71/hourly1!$F$8763+유형화!$G$72*hourly1!$G79/hourly1!$F$8763+유형화!$G$74*hourly1!I79/hourly1!$I$8763+유형화!$H$63*hourly1!P79/hourly1!$P$8763</f>
        <v>7.9087798759024954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799">
        <f>(유형화!$F$71+유형화!$F$72+유형화!$F$73+유형화!$F$74+유형화!$G$63)*hourly1!O80/hourly1!$O$8763</f>
        <v>59.916118214962964</v>
      </c>
      <c r="C79" s="441">
        <f>hourly1!$F80*유형화!$G$71/hourly1!$F$8763+유형화!$G$72*hourly1!$G80/hourly1!$F$8763+유형화!$G$74*hourly1!I80/hourly1!$I$8763+유형화!$H$63*hourly1!P80/hourly1!$P$8763</f>
        <v>8.5051231683855519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799">
        <f>(유형화!$F$71+유형화!$F$72+유형화!$F$73+유형화!$F$74+유형화!$G$63)*hourly1!O81/hourly1!$O$8763</f>
        <v>61.633625237997798</v>
      </c>
      <c r="C80" s="441">
        <f>hourly1!$F81*유형화!$G$71/hourly1!$F$8763+유형화!$G$72*hourly1!$G81/hourly1!$F$8763+유형화!$G$74*hourly1!I81/hourly1!$I$8763+유형화!$H$63*hourly1!P81/hourly1!$P$8763</f>
        <v>17.82877613589876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799">
        <f>(유형화!$F$71+유형화!$F$72+유형화!$F$73+유형화!$F$74+유형화!$G$63)*hourly1!O82/hourly1!$O$8763</f>
        <v>63.99457573673007</v>
      </c>
      <c r="C81" s="441">
        <f>hourly1!$F82*유형화!$G$71/hourly1!$F$8763+유형화!$G$72*hourly1!$G82/hourly1!$F$8763+유형화!$G$74*hourly1!I82/hourly1!$I$8763+유형화!$H$63*hourly1!P82/hourly1!$P$8763</f>
        <v>18.135505439002344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799">
        <f>(유형화!$F$71+유형화!$F$72+유형화!$F$73+유형화!$F$74+유형화!$G$63)*hourly1!O83/hourly1!$O$8763</f>
        <v>66.393037462705934</v>
      </c>
      <c r="C82" s="441">
        <f>hourly1!$F83*유형화!$G$71/hourly1!$F$8763+유형화!$G$72*hourly1!$G83/hourly1!$F$8763+유형화!$G$74*hourly1!I83/hourly1!$I$8763+유형화!$H$63*hourly1!P83/hourly1!$P$8763</f>
        <v>17.116643806513288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799">
        <f>(유형화!$F$71+유형화!$F$72+유형화!$F$73+유형화!$F$74+유형화!$G$63)*hourly1!O84/hourly1!$O$8763</f>
        <v>71.745280682933227</v>
      </c>
      <c r="C83" s="441">
        <f>hourly1!$F84*유형화!$G$71/hourly1!$F$8763+유형화!$G$72*hourly1!$G84/hourly1!$F$8763+유형화!$G$74*hourly1!I84/hourly1!$I$8763+유형화!$H$63*hourly1!P84/hourly1!$P$8763</f>
        <v>15.574562484438802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799">
        <f>(유형화!$F$71+유형화!$F$72+유형화!$F$73+유형화!$F$74+유형화!$G$63)*hourly1!O85/hourly1!$O$8763</f>
        <v>71.687844141726757</v>
      </c>
      <c r="C84" s="441">
        <f>hourly1!$F85*유형화!$G$71/hourly1!$F$8763+유형화!$G$72*hourly1!$G85/hourly1!$F$8763+유형화!$G$74*hourly1!I85/hourly1!$I$8763+유형화!$H$63*hourly1!P85/hourly1!$P$8763</f>
        <v>14.138121809856914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799">
        <f>(유형화!$F$71+유형화!$F$72+유형화!$F$73+유형화!$F$74+유형화!$G$63)*hourly1!O86/hourly1!$O$8763</f>
        <v>71.532362825642025</v>
      </c>
      <c r="C85" s="441">
        <f>hourly1!$F86*유형화!$G$71/hourly1!$F$8763+유형화!$G$72*hourly1!$G86/hourly1!$F$8763+유형화!$G$74*hourly1!I86/hourly1!$I$8763+유형화!$H$63*hourly1!P86/hourly1!$P$8763</f>
        <v>12.960409126591026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799">
        <f>(유형화!$F$71+유형화!$F$72+유형화!$F$73+유형화!$F$74+유형화!$G$63)*hourly1!O87/hourly1!$O$8763</f>
        <v>66.756486794696102</v>
      </c>
      <c r="C86" s="441">
        <f>hourly1!$F87*유형화!$G$71/hourly1!$F$8763+유형화!$G$72*hourly1!$G87/hourly1!$F$8763+유형화!$G$74*hourly1!I87/hourly1!$I$8763+유형화!$H$63*hourly1!P87/hourly1!$P$8763</f>
        <v>10.953164783858332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799">
        <f>(유형화!$F$71+유형화!$F$72+유형화!$F$73+유형화!$F$74+유형화!$G$63)*hourly1!O88/hourly1!$O$8763</f>
        <v>65.214555365972799</v>
      </c>
      <c r="C87" s="441">
        <f>hourly1!$F88*유형화!$G$71/hourly1!$F$8763+유형화!$G$72*hourly1!$G88/hourly1!$F$8763+유형화!$G$74*hourly1!I88/hourly1!$I$8763+유형화!$H$63*hourly1!P88/hourly1!$P$8763</f>
        <v>11.371133488036609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799">
        <f>(유형화!$F$71+유형화!$F$72+유형화!$F$73+유형화!$F$74+유형화!$G$63)*hourly1!O89/hourly1!$O$8763</f>
        <v>66.750246228481785</v>
      </c>
      <c r="C88" s="441">
        <f>hourly1!$F89*유형화!$G$71/hourly1!$F$8763+유형화!$G$72*hourly1!$G89/hourly1!$F$8763+유형화!$G$74*hourly1!I89/hourly1!$I$8763+유형화!$H$63*hourly1!P89/hourly1!$P$8763</f>
        <v>11.048467637780822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799">
        <f>(유형화!$F$71+유형화!$F$72+유형화!$F$73+유형화!$F$74+유형화!$G$63)*hourly1!O90/hourly1!$O$8763</f>
        <v>66.241865089910803</v>
      </c>
      <c r="C89" s="441">
        <f>hourly1!$F90*유형화!$G$71/hourly1!$F$8763+유형화!$G$72*hourly1!$G90/hourly1!$F$8763+유형화!$G$74*hourly1!I90/hourly1!$I$8763+유형화!$H$63*hourly1!P90/hourly1!$P$8763</f>
        <v>11.031341589564006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799">
        <f>(유형화!$F$71+유형화!$F$72+유형화!$F$73+유형화!$F$74+유형화!$G$63)*hourly1!O91/hourly1!$O$8763</f>
        <v>67.354662034081471</v>
      </c>
      <c r="C90" s="441">
        <f>hourly1!$F91*유형화!$G$71/hourly1!$F$8763+유형화!$G$72*hourly1!$G91/hourly1!$F$8763+유형화!$G$74*hourly1!I91/hourly1!$I$8763+유형화!$H$63*hourly1!P91/hourly1!$P$8763</f>
        <v>11.559070720265558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799">
        <f>(유형화!$F$71+유형화!$F$72+유형화!$F$73+유형화!$F$74+유형화!$G$63)*hourly1!O92/hourly1!$O$8763</f>
        <v>67.967817616943776</v>
      </c>
      <c r="C91" s="441">
        <f>hourly1!$F92*유형화!$G$71/hourly1!$F$8763+유형화!$G$72*hourly1!$G92/hourly1!$F$8763+유형화!$G$74*hourly1!I92/hourly1!$I$8763+유형화!$H$63*hourly1!P92/hourly1!$P$8763</f>
        <v>12.072307093084659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799">
        <f>(유형화!$F$71+유형화!$F$72+유형화!$F$73+유형화!$F$74+유형화!$G$63)*hourly1!O93/hourly1!$O$8763</f>
        <v>68.605541686450081</v>
      </c>
      <c r="C92" s="441">
        <f>hourly1!$F93*유형화!$G$71/hourly1!$F$8763+유형화!$G$72*hourly1!$G93/hourly1!$F$8763+유형화!$G$74*hourly1!I93/hourly1!$I$8763+유형화!$H$63*hourly1!P93/hourly1!$P$8763</f>
        <v>11.227139929350134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799">
        <f>(유형화!$F$71+유형화!$F$72+유형화!$F$73+유형화!$F$74+유형화!$G$63)*hourly1!O94/hourly1!$O$8763</f>
        <v>66.821924190986934</v>
      </c>
      <c r="C93" s="441">
        <f>hourly1!$F94*유형화!$G$71/hourly1!$F$8763+유형화!$G$72*hourly1!$G94/hourly1!$F$8763+유형화!$G$74*hourly1!I94/hourly1!$I$8763+유형화!$H$63*hourly1!P94/hourly1!$P$8763</f>
        <v>10.942786437760187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799">
        <f>(유형화!$F$71+유형화!$F$72+유형화!$F$73+유형화!$F$74+유형화!$G$63)*hourly1!O95/hourly1!$O$8763</f>
        <v>64.903138681486979</v>
      </c>
      <c r="C94" s="441">
        <f>hourly1!$F95*유형화!$G$71/hourly1!$F$8763+유형화!$G$72*hourly1!$G95/hourly1!$F$8763+유형화!$G$74*hourly1!I95/hourly1!$I$8763+유형화!$H$63*hourly1!P95/hourly1!$P$8763</f>
        <v>12.034176743706357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799">
        <f>(유형화!$F$71+유형화!$F$72+유형화!$F$73+유형화!$F$74+유형화!$G$63)*hourly1!O96/hourly1!$O$8763</f>
        <v>63.466924051528238</v>
      </c>
      <c r="C95" s="441">
        <f>hourly1!$F96*유형화!$G$71/hourly1!$F$8763+유형화!$G$72*hourly1!$G96/hourly1!$F$8763+유형화!$G$74*hourly1!I96/hourly1!$I$8763+유형화!$H$63*hourly1!P96/hourly1!$P$8763</f>
        <v>2.5585281302785607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799">
        <f>(유형화!$F$71+유형화!$F$72+유형화!$F$73+유형화!$F$74+유형화!$G$63)*hourly1!O97/hourly1!$O$8763</f>
        <v>63.295907624552441</v>
      </c>
      <c r="C96" s="441">
        <f>hourly1!$F97*유형화!$G$71/hourly1!$F$8763+유형화!$G$72*hourly1!$G97/hourly1!$F$8763+유형화!$G$74*hourly1!I97/hourly1!$I$8763+유형화!$H$63*hourly1!P97/hourly1!$P$8763</f>
        <v>3.2596677427663567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799">
        <f>(유형화!$F$71+유형화!$F$72+유형화!$F$73+유형화!$F$74+유형화!$G$63)*hourly1!O98/hourly1!$O$8763</f>
        <v>63.412439199886762</v>
      </c>
      <c r="C97" s="441">
        <f>hourly1!$F98*유형화!$G$71/hourly1!$F$8763+유형화!$G$72*hourly1!$G98/hourly1!$F$8763+유형화!$G$74*hourly1!I98/hourly1!$I$8763+유형화!$H$63*hourly1!P98/hourly1!$P$8763</f>
        <v>4.0852966984995343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799">
        <f>(유형화!$F$71+유형화!$F$72+유형화!$F$73+유형화!$F$74+유형화!$G$63)*hourly1!O99/hourly1!$O$8763</f>
        <v>62.333805479727509</v>
      </c>
      <c r="C98" s="441">
        <f>hourly1!$F99*유형화!$G$71/hourly1!$F$8763+유형화!$G$72*hourly1!$G99/hourly1!$F$8763+유형화!$G$74*hourly1!I99/hourly1!$I$8763+유형화!$H$63*hourly1!P99/hourly1!$P$8763</f>
        <v>4.4905379917579102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799">
        <f>(유형화!$F$71+유형화!$F$72+유형화!$F$73+유형화!$F$74+유형화!$G$63)*hourly1!O100/hourly1!$O$8763</f>
        <v>59.016859984982318</v>
      </c>
      <c r="C99" s="441">
        <f>hourly1!$F100*유형화!$G$71/hourly1!$F$8763+유형화!$G$72*hourly1!$G100/hourly1!$F$8763+유형화!$G$74*hourly1!I100/hourly1!$I$8763+유형화!$H$63*hourly1!P100/hourly1!$P$8763</f>
        <v>4.9506952799202848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799">
        <f>(유형화!$F$71+유형화!$F$72+유형화!$F$73+유형화!$F$74+유형화!$G$63)*hourly1!O101/hourly1!$O$8763</f>
        <v>58.54515447391244</v>
      </c>
      <c r="C100" s="441">
        <f>hourly1!$F101*유형화!$G$71/hourly1!$F$8763+유형화!$G$72*hourly1!$G101/hourly1!$F$8763+유형화!$G$74*hourly1!I101/hourly1!$I$8763+유형화!$H$63*hourly1!P101/hourly1!$P$8763</f>
        <v>5.344499806099126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799">
        <f>(유형화!$F$71+유형화!$F$72+유형화!$F$73+유형화!$F$74+유형화!$G$63)*hourly1!O102/hourly1!$O$8763</f>
        <v>58.247610521383869</v>
      </c>
      <c r="C101" s="441">
        <f>hourly1!$F102*유형화!$G$71/hourly1!$F$8763+유형화!$G$72*hourly1!$G102/hourly1!$F$8763+유형화!$G$74*hourly1!I102/hourly1!$I$8763+유형화!$H$63*hourly1!P102/hourly1!$P$8763</f>
        <v>5.718461741772181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799">
        <f>(유형화!$F$71+유형화!$F$72+유형화!$F$73+유형화!$F$74+유형화!$G$63)*hourly1!O103/hourly1!$O$8763</f>
        <v>58.687259282732683</v>
      </c>
      <c r="C102" s="441">
        <f>hourly1!$F103*유형화!$G$71/hourly1!$F$8763+유형화!$G$72*hourly1!$G103/hourly1!$F$8763+유형화!$G$74*hourly1!I103/hourly1!$I$8763+유형화!$H$63*hourly1!P103/hourly1!$P$8763</f>
        <v>6.0345743034995145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799">
        <f>(유형화!$F$71+유형화!$F$72+유형화!$F$73+유형화!$F$74+유형화!$G$63)*hourly1!O104/hourly1!$O$8763</f>
        <v>60.223880876022491</v>
      </c>
      <c r="C103" s="441">
        <f>hourly1!$F104*유형화!$G$71/hourly1!$F$8763+유형화!$G$72*hourly1!$G104/hourly1!$F$8763+유형화!$G$74*hourly1!I104/hourly1!$I$8763+유형화!$H$63*hourly1!P104/hourly1!$P$8763</f>
        <v>6.243619126564262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799">
        <f>(유형화!$F$71+유형화!$F$72+유형화!$F$73+유형화!$F$74+유형화!$G$63)*hourly1!O105/hourly1!$O$8763</f>
        <v>61.535502038803109</v>
      </c>
      <c r="C104" s="441">
        <f>hourly1!$F105*유형화!$G$71/hourly1!$F$8763+유형화!$G$72*hourly1!$G105/hourly1!$F$8763+유형화!$G$74*hourly1!I105/hourly1!$I$8763+유형화!$H$63*hourly1!P105/hourly1!$P$8763</f>
        <v>15.105590030861428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799">
        <f>(유형화!$F$71+유형화!$F$72+유형화!$F$73+유형화!$F$74+유형화!$G$63)*hourly1!O106/hourly1!$O$8763</f>
        <v>64.234940217823819</v>
      </c>
      <c r="C105" s="441">
        <f>hourly1!$F106*유형화!$G$71/hourly1!$F$8763+유형화!$G$72*hourly1!$G106/hourly1!$F$8763+유형화!$G$74*hourly1!I106/hourly1!$I$8763+유형화!$H$63*hourly1!P106/hourly1!$P$8763</f>
        <v>15.742049434602347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799">
        <f>(유형화!$F$71+유형화!$F$72+유형화!$F$73+유형화!$F$74+유형화!$G$63)*hourly1!O107/hourly1!$O$8763</f>
        <v>66.643111601877692</v>
      </c>
      <c r="C106" s="441">
        <f>hourly1!$F107*유형화!$G$71/hourly1!$F$8763+유형화!$G$72*hourly1!$G107/hourly1!$F$8763+유형화!$G$74*hourly1!I107/hourly1!$I$8763+유형화!$H$63*hourly1!P107/hourly1!$P$8763</f>
        <v>15.14570077487293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799">
        <f>(유형화!$F$71+유형화!$F$72+유형화!$F$73+유형화!$F$74+유형화!$G$63)*hourly1!O108/hourly1!$O$8763</f>
        <v>72.046107192669083</v>
      </c>
      <c r="C107" s="441">
        <f>hourly1!$F108*유형화!$G$71/hourly1!$F$8763+유형화!$G$72*hourly1!$G108/hourly1!$F$8763+유형화!$G$74*hourly1!I108/hourly1!$I$8763+유형화!$H$63*hourly1!P108/hourly1!$P$8763</f>
        <v>13.811906659221895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799">
        <f>(유형화!$F$71+유형화!$F$72+유형화!$F$73+유형화!$F$74+유형화!$G$63)*hourly1!O109/hourly1!$O$8763</f>
        <v>72.251621253863064</v>
      </c>
      <c r="C108" s="441">
        <f>hourly1!$F109*유형화!$G$71/hourly1!$F$8763+유형화!$G$72*hourly1!$G109/hourly1!$F$8763+유형화!$G$74*hourly1!I109/hourly1!$I$8763+유형화!$H$63*hourly1!P109/hourly1!$P$8763</f>
        <v>12.295913374785215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799">
        <f>(유형화!$F$71+유형화!$F$72+유형화!$F$73+유형화!$F$74+유형화!$G$63)*hourly1!O110/hourly1!$O$8763</f>
        <v>72.729354626768114</v>
      </c>
      <c r="C109" s="441">
        <f>hourly1!$F110*유형화!$G$71/hourly1!$F$8763+유형화!$G$72*hourly1!$G110/hourly1!$F$8763+유형화!$G$74*hourly1!I110/hourly1!$I$8763+유형화!$H$63*hourly1!P110/hourly1!$P$8763</f>
        <v>11.165518335393305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799">
        <f>(유형화!$F$71+유형화!$F$72+유형화!$F$73+유형화!$F$74+유형화!$G$63)*hourly1!O111/hourly1!$O$8763</f>
        <v>68.727361769100952</v>
      </c>
      <c r="C110" s="441">
        <f>hourly1!$F111*유형화!$G$71/hourly1!$F$8763+유형화!$G$72*hourly1!$G111/hourly1!$F$8763+유형화!$G$74*hourly1!I111/hourly1!$I$8763+유형화!$H$63*hourly1!P111/hourly1!$P$8763</f>
        <v>8.8731694443972575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799">
        <f>(유형화!$F$71+유형화!$F$72+유형화!$F$73+유형화!$F$74+유형화!$G$63)*hourly1!O112/hourly1!$O$8763</f>
        <v>67.403380002905067</v>
      </c>
      <c r="C111" s="441">
        <f>hourly1!$F112*유형화!$G$71/hourly1!$F$8763+유형화!$G$72*hourly1!$G112/hourly1!$F$8763+유형화!$G$74*hourly1!I112/hourly1!$I$8763+유형화!$H$63*hourly1!P112/hourly1!$P$8763</f>
        <v>9.0167834791302806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799">
        <f>(유형화!$F$71+유형화!$F$72+유형화!$F$73+유형화!$F$74+유형화!$G$63)*hourly1!O113/hourly1!$O$8763</f>
        <v>70.634285641401007</v>
      </c>
      <c r="C112" s="441">
        <f>hourly1!$F113*유형화!$G$71/hourly1!$F$8763+유형화!$G$72*hourly1!$G113/hourly1!$F$8763+유형화!$G$74*hourly1!I113/hourly1!$I$8763+유형화!$H$63*hourly1!P113/hourly1!$P$8763</f>
        <v>8.8172529947724971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799">
        <f>(유형화!$F$71+유형화!$F$72+유형화!$F$73+유형화!$F$74+유형화!$G$63)*hourly1!O114/hourly1!$O$8763</f>
        <v>69.887273121651234</v>
      </c>
      <c r="C113" s="441">
        <f>hourly1!$F114*유형화!$G$71/hourly1!$F$8763+유형화!$G$72*hourly1!$G114/hourly1!$F$8763+유형화!$G$74*hourly1!I114/hourly1!$I$8763+유형화!$H$63*hourly1!P114/hourly1!$P$8763</f>
        <v>8.7814248362644687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799">
        <f>(유형화!$F$71+유형화!$F$72+유형화!$F$73+유형화!$F$74+유형화!$G$63)*hourly1!O115/hourly1!$O$8763</f>
        <v>69.910551865323725</v>
      </c>
      <c r="C114" s="441">
        <f>hourly1!$F115*유형화!$G$71/hourly1!$F$8763+유형화!$G$72*hourly1!$G115/hourly1!$F$8763+유형화!$G$74*hourly1!I115/hourly1!$I$8763+유형화!$H$63*hourly1!P115/hourly1!$P$8763</f>
        <v>9.2893544337032417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799">
        <f>(유형화!$F$71+유형화!$F$72+유형화!$F$73+유형화!$F$74+유형화!$G$63)*hourly1!O116/hourly1!$O$8763</f>
        <v>70.559299381275764</v>
      </c>
      <c r="C115" s="441">
        <f>hourly1!$F116*유형화!$G$71/hourly1!$F$8763+유형화!$G$72*hourly1!$G116/hourly1!$F$8763+유형화!$G$74*hourly1!I116/hourly1!$I$8763+유형화!$H$63*hourly1!P116/hourly1!$P$8763</f>
        <v>9.7297343732210884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799">
        <f>(유형화!$F$71+유형화!$F$72+유형화!$F$73+유형화!$F$74+유형화!$G$63)*hourly1!O117/hourly1!$O$8763</f>
        <v>70.179209849196852</v>
      </c>
      <c r="C116" s="441">
        <f>hourly1!$F117*유형화!$G$71/hourly1!$F$8763+유형화!$G$72*hourly1!$G117/hourly1!$F$8763+유형화!$G$74*hourly1!I117/hourly1!$I$8763+유형화!$H$63*hourly1!P117/hourly1!$P$8763</f>
        <v>8.8418256798556882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799">
        <f>(유형화!$F$71+유형화!$F$72+유형화!$F$73+유형화!$F$74+유형화!$G$63)*hourly1!O118/hourly1!$O$8763</f>
        <v>68.194769614601512</v>
      </c>
      <c r="C117" s="441">
        <f>hourly1!$F118*유형화!$G$71/hourly1!$F$8763+유형화!$G$72*hourly1!$G118/hourly1!$F$8763+유형화!$G$74*hourly1!I118/hourly1!$I$8763+유형화!$H$63*hourly1!P118/hourly1!$P$8763</f>
        <v>8.4227306888476559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799">
        <f>(유형화!$F$71+유형화!$F$72+유형화!$F$73+유형화!$F$74+유형화!$G$63)*hourly1!O119/hourly1!$O$8763</f>
        <v>66.056048037682999</v>
      </c>
      <c r="C118" s="441">
        <f>hourly1!$F119*유형화!$G$71/hourly1!$F$8763+유형화!$G$72*hourly1!$G119/hourly1!$F$8763+유형화!$G$74*hourly1!I119/hourly1!$I$8763+유형화!$H$63*hourly1!P119/hourly1!$P$8763</f>
        <v>9.451294871482542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799">
        <f>(유형화!$F$71+유형화!$F$72+유형화!$F$73+유형화!$F$74+유형화!$G$63)*hourly1!O120/hourly1!$O$8763</f>
        <v>63.980381849636188</v>
      </c>
      <c r="C119" s="441">
        <f>hourly1!$F120*유형화!$G$71/hourly1!$F$8763+유형화!$G$72*hourly1!$G120/hourly1!$F$8763+유형화!$G$74*hourly1!I120/hourly1!$I$8763+유형화!$H$63*hourly1!P120/hourly1!$P$8763</f>
        <v>0.57428458507961599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799">
        <f>(유형화!$F$71+유형화!$F$72+유형화!$F$73+유형화!$F$74+유형화!$G$63)*hourly1!O121/hourly1!$O$8763</f>
        <v>63.691526595580697</v>
      </c>
      <c r="C120" s="441">
        <f>hourly1!$F121*유형화!$G$71/hourly1!$F$8763+유형화!$G$72*hourly1!$G121/hourly1!$F$8763+유형화!$G$74*hourly1!I121/hourly1!$I$8763+유형화!$H$63*hourly1!P121/hourly1!$P$8763</f>
        <v>0.77081966888221798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799">
        <f>(유형화!$F$71+유형화!$F$72+유형화!$F$73+유형화!$F$74+유형화!$G$63)*hourly1!O122/hourly1!$O$8763</f>
        <v>63.398811422070068</v>
      </c>
      <c r="C121" s="441">
        <f>hourly1!$F122*유형화!$G$71/hourly1!$F$8763+유형화!$G$72*hourly1!$G122/hourly1!$F$8763+유형화!$G$74*hourly1!I122/hourly1!$I$8763+유형화!$H$63*hourly1!P122/hourly1!$P$8763</f>
        <v>1.5096872065437617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799">
        <f>(유형화!$F$71+유형화!$F$72+유형화!$F$73+유형화!$F$74+유형화!$G$63)*hourly1!O123/hourly1!$O$8763</f>
        <v>62.072540286465433</v>
      </c>
      <c r="C122" s="441">
        <f>hourly1!$F123*유형화!$G$71/hourly1!$F$8763+유형화!$G$72*hourly1!$G123/hourly1!$F$8763+유형화!$G$74*hourly1!I123/hourly1!$I$8763+유형화!$H$63*hourly1!P123/hourly1!$P$8763</f>
        <v>2.2115428096954424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799">
        <f>(유형화!$F$71+유형화!$F$72+유형화!$F$73+유형화!$F$74+유형화!$G$63)*hourly1!O124/hourly1!$O$8763</f>
        <v>59.045441815336304</v>
      </c>
      <c r="C123" s="441">
        <f>hourly1!$F124*유형화!$G$71/hourly1!$F$8763+유형화!$G$72*hourly1!$G124/hourly1!$F$8763+유형화!$G$74*hourly1!I124/hourly1!$I$8763+유형화!$H$63*hourly1!P124/hourly1!$P$8763</f>
        <v>2.9009464013013266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799">
        <f>(유형화!$F$71+유형화!$F$72+유형화!$F$73+유형화!$F$74+유형화!$G$63)*hourly1!O125/hourly1!$O$8763</f>
        <v>58.70151038522264</v>
      </c>
      <c r="C124" s="441">
        <f>hourly1!$F125*유형화!$G$71/hourly1!$F$8763+유형화!$G$72*hourly1!$G125/hourly1!$F$8763+유형화!$G$74*hourly1!I125/hourly1!$I$8763+유형화!$H$63*hourly1!P125/hourly1!$P$8763</f>
        <v>3.5357890711677031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799">
        <f>(유형화!$F$71+유형화!$F$72+유형화!$F$73+유형화!$F$74+유형화!$G$63)*hourly1!O126/hourly1!$O$8763</f>
        <v>58.123499279354405</v>
      </c>
      <c r="C125" s="441">
        <f>hourly1!$F126*유형화!$G$71/hourly1!$F$8763+유형화!$G$72*hourly1!$G126/hourly1!$F$8763+유형화!$G$74*hourly1!I126/hourly1!$I$8763+유형화!$H$63*hourly1!P126/hourly1!$P$8763</f>
        <v>4.0065948568281229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799">
        <f>(유형화!$F$71+유형화!$F$72+유형화!$F$73+유형화!$F$74+유형화!$G$63)*hourly1!O127/hourly1!$O$8763</f>
        <v>58.364596704612062</v>
      </c>
      <c r="C126" s="441">
        <f>hourly1!$F127*유형화!$G$71/hourly1!$F$8763+유형화!$G$72*hourly1!$G127/hourly1!$F$8763+유형화!$G$74*hourly1!I127/hourly1!$I$8763+유형화!$H$63*hourly1!P127/hourly1!$P$8763</f>
        <v>4.519239162738093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799">
        <f>(유형화!$F$71+유형화!$F$72+유형화!$F$73+유형화!$F$74+유형화!$G$63)*hourly1!O128/hourly1!$O$8763</f>
        <v>59.391916198633766</v>
      </c>
      <c r="C127" s="441">
        <f>hourly1!$F128*유형화!$G$71/hourly1!$F$8763+유형화!$G$72*hourly1!$G128/hourly1!$F$8763+유형화!$G$74*hourly1!I128/hourly1!$I$8763+유형화!$H$63*hourly1!P128/hourly1!$P$8763</f>
        <v>4.798337523784868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799">
        <f>(유형화!$F$71+유형화!$F$72+유형화!$F$73+유형화!$F$74+유형화!$G$63)*hourly1!O129/hourly1!$O$8763</f>
        <v>61.40437983137749</v>
      </c>
      <c r="C128" s="441">
        <f>hourly1!$F129*유형화!$G$71/hourly1!$F$8763+유형화!$G$72*hourly1!$G129/hourly1!$F$8763+유형화!$G$74*hourly1!I129/hourly1!$I$8763+유형화!$H$63*hourly1!P129/hourly1!$P$8763</f>
        <v>13.724678887077989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799">
        <f>(유형화!$F$71+유형화!$F$72+유형화!$F$73+유형화!$F$74+유형화!$G$63)*hourly1!O130/hourly1!$O$8763</f>
        <v>64.41048609378727</v>
      </c>
      <c r="C129" s="441">
        <f>hourly1!$F130*유형화!$G$71/hourly1!$F$8763+유형화!$G$72*hourly1!$G130/hourly1!$F$8763+유형화!$G$74*hourly1!I130/hourly1!$I$8763+유형화!$H$63*hourly1!P130/hourly1!$P$8763</f>
        <v>14.325895877796643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799">
        <f>(유형화!$F$71+유형화!$F$72+유형화!$F$73+유형화!$F$74+유형화!$G$63)*hourly1!O131/hourly1!$O$8763</f>
        <v>65.719314664209591</v>
      </c>
      <c r="C130" s="441">
        <f>hourly1!$F131*유형화!$G$71/hourly1!$F$8763+유형화!$G$72*hourly1!$G131/hourly1!$F$8763+유형화!$G$74*hourly1!I131/hourly1!$I$8763+유형화!$H$63*hourly1!P131/hourly1!$P$8763</f>
        <v>13.707581583447212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799">
        <f>(유형화!$F$71+유형화!$F$72+유형화!$F$73+유형화!$F$74+유형화!$G$63)*hourly1!O132/hourly1!$O$8763</f>
        <v>70.101999847513184</v>
      </c>
      <c r="C131" s="441">
        <f>hourly1!$F132*유형화!$G$71/hourly1!$F$8763+유형화!$G$72*hourly1!$G132/hourly1!$F$8763+유형화!$G$74*hourly1!I132/hourly1!$I$8763+유형화!$H$63*hourly1!P132/hourly1!$P$8763</f>
        <v>12.424915975855253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799">
        <f>(유형화!$F$71+유형화!$F$72+유형화!$F$73+유형화!$F$74+유형화!$G$63)*hourly1!O133/hourly1!$O$8763</f>
        <v>69.934365457439981</v>
      </c>
      <c r="C132" s="441">
        <f>hourly1!$F133*유형화!$G$71/hourly1!$F$8763+유형화!$G$72*hourly1!$G133/hourly1!$F$8763+유형화!$G$74*hourly1!I133/hourly1!$I$8763+유형화!$H$63*hourly1!P133/hourly1!$P$8763</f>
        <v>11.076717005889979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799">
        <f>(유형화!$F$71+유형화!$F$72+유형화!$F$73+유형화!$F$74+유형화!$G$63)*hourly1!O134/hourly1!$O$8763</f>
        <v>69.075421218170916</v>
      </c>
      <c r="C133" s="441">
        <f>hourly1!$F134*유형화!$G$71/hourly1!$F$8763+유형화!$G$72*hourly1!$G134/hourly1!$F$8763+유형화!$G$74*hourly1!I134/hourly1!$I$8763+유형화!$H$63*hourly1!P134/hourly1!$P$8763</f>
        <v>9.8751244894093766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799">
        <f>(유형화!$F$71+유형화!$F$72+유형화!$F$73+유형화!$F$74+유형화!$G$63)*hourly1!O135/hourly1!$O$8763</f>
        <v>66.333103805483589</v>
      </c>
      <c r="C134" s="441">
        <f>hourly1!$F135*유형화!$G$71/hourly1!$F$8763+유형화!$G$72*hourly1!$G135/hourly1!$F$8763+유형화!$G$74*hourly1!I135/hourly1!$I$8763+유형화!$H$63*hourly1!P135/hourly1!$P$8763</f>
        <v>7.6428375898512764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799">
        <f>(유형화!$F$71+유형화!$F$72+유형화!$F$73+유형화!$F$74+유형화!$G$63)*hourly1!O136/hourly1!$O$8763</f>
        <v>64.498862611216239</v>
      </c>
      <c r="C135" s="441">
        <f>hourly1!$F136*유형화!$G$71/hourly1!$F$8763+유형화!$G$72*hourly1!$G136/hourly1!$F$8763+유형화!$G$74*hourly1!I136/hourly1!$I$8763+유형화!$H$63*hourly1!P136/hourly1!$P$8763</f>
        <v>8.0692230904927964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799">
        <f>(유형화!$F$71+유형화!$F$72+유형화!$F$73+유형화!$F$74+유형화!$G$63)*hourly1!O137/hourly1!$O$8763</f>
        <v>66.72848340542059</v>
      </c>
      <c r="C136" s="441">
        <f>hourly1!$F137*유형화!$G$71/hourly1!$F$8763+유형화!$G$72*hourly1!$G137/hourly1!$F$8763+유형화!$G$74*hourly1!I137/hourly1!$I$8763+유형화!$H$63*hourly1!P137/hourly1!$P$8763</f>
        <v>7.9540923165379063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799">
        <f>(유형화!$F$71+유형화!$F$72+유형화!$F$73+유형화!$F$74+유형화!$G$63)*hourly1!O138/hourly1!$O$8763</f>
        <v>66.645868588786186</v>
      </c>
      <c r="C137" s="441">
        <f>hourly1!$F138*유형화!$G$71/hourly1!$F$8763+유형화!$G$72*hourly1!$G138/hourly1!$F$8763+유형화!$G$74*hourly1!I138/hourly1!$I$8763+유형화!$H$63*hourly1!P138/hourly1!$P$8763</f>
        <v>7.8995207795778022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799">
        <f>(유형화!$F$71+유형화!$F$72+유형화!$F$73+유형화!$F$74+유형화!$G$63)*hourly1!O139/hourly1!$O$8763</f>
        <v>66.841082035176811</v>
      </c>
      <c r="C138" s="441">
        <f>hourly1!$F139*유형화!$G$71/hourly1!$F$8763+유형화!$G$72*hourly1!$G139/hourly1!$F$8763+유형화!$G$74*hourly1!I139/hourly1!$I$8763+유형화!$H$63*hourly1!P139/hourly1!$P$8763</f>
        <v>8.1384559168709281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799">
        <f>(유형화!$F$71+유형화!$F$72+유형화!$F$73+유형화!$F$74+유형화!$G$63)*hourly1!O140/hourly1!$O$8763</f>
        <v>67.164381840541211</v>
      </c>
      <c r="C139" s="441">
        <f>hourly1!$F140*유형화!$G$71/hourly1!$F$8763+유형화!$G$72*hourly1!$G140/hourly1!$F$8763+유형화!$G$74*hourly1!I140/hourly1!$I$8763+유형화!$H$63*hourly1!P140/hourly1!$P$8763</f>
        <v>8.669223982459215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799">
        <f>(유형화!$F$71+유형화!$F$72+유형화!$F$73+유형화!$F$74+유형화!$G$63)*hourly1!O141/hourly1!$O$8763</f>
        <v>68.142120024494687</v>
      </c>
      <c r="C140" s="441">
        <f>hourly1!$F141*유형화!$G$71/hourly1!$F$8763+유형화!$G$72*hourly1!$G141/hourly1!$F$8763+유형화!$G$74*hourly1!I141/hourly1!$I$8763+유형화!$H$63*hourly1!P141/hourly1!$P$8763</f>
        <v>7.9776343710486044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799">
        <f>(유형화!$F$71+유형화!$F$72+유형화!$F$73+유형화!$F$74+유형화!$G$63)*hourly1!O142/hourly1!$O$8763</f>
        <v>66.431334223063786</v>
      </c>
      <c r="C141" s="441">
        <f>hourly1!$F142*유형화!$G$71/hourly1!$F$8763+유형화!$G$72*hourly1!$G142/hourly1!$F$8763+유형화!$G$74*hourly1!I142/hourly1!$I$8763+유형화!$H$63*hourly1!P142/hourly1!$P$8763</f>
        <v>7.9942890557632307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799">
        <f>(유형화!$F$71+유형화!$F$72+유형화!$F$73+유형화!$F$74+유형화!$G$63)*hourly1!O143/hourly1!$O$8763</f>
        <v>65.612249953504303</v>
      </c>
      <c r="C142" s="441">
        <f>hourly1!$F143*유형화!$G$71/hourly1!$F$8763+유형화!$G$72*hourly1!$G143/hourly1!$F$8763+유형화!$G$74*hourly1!I143/hourly1!$I$8763+유형화!$H$63*hourly1!P143/hourly1!$P$8763</f>
        <v>9.1435440024892145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799">
        <f>(유형화!$F$71+유형화!$F$72+유형화!$F$73+유형화!$F$74+유형화!$G$63)*hourly1!O144/hourly1!$O$8763</f>
        <v>63.72494824276329</v>
      </c>
      <c r="C143" s="441">
        <f>hourly1!$F144*유형화!$G$71/hourly1!$F$8763+유형화!$G$72*hourly1!$G144/hourly1!$F$8763+유형화!$G$74*hourly1!I144/hourly1!$I$8763+유형화!$H$63*hourly1!P144/hourly1!$P$8763</f>
        <v>0.54520341305743092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799">
        <f>(유형화!$F$71+유형화!$F$72+유형화!$F$73+유형화!$F$74+유형화!$G$63)*hourly1!O145/hourly1!$O$8763</f>
        <v>63.074028094346552</v>
      </c>
      <c r="C144" s="441">
        <f>hourly1!$F145*유형화!$G$71/hourly1!$F$8763+유형화!$G$72*hourly1!$G145/hourly1!$F$8763+유형화!$G$74*hourly1!I145/hourly1!$I$8763+유형화!$H$63*hourly1!P145/hourly1!$P$8763</f>
        <v>0.87309815398531454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799">
        <f>(유형화!$F$71+유형화!$F$72+유형화!$F$73+유형화!$F$74+유형화!$G$63)*hourly1!O146/hourly1!$O$8763</f>
        <v>63.287045955596248</v>
      </c>
      <c r="C145" s="441">
        <f>hourly1!$F146*유형화!$G$71/hourly1!$F$8763+유형화!$G$72*hourly1!$G146/hourly1!$F$8763+유형화!$G$74*hourly1!I146/hourly1!$I$8763+유형화!$H$63*hourly1!P146/hourly1!$P$8763</f>
        <v>1.9023622255450308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799">
        <f>(유형화!$F$71+유형화!$F$72+유형화!$F$73+유형화!$F$74+유형화!$G$63)*hourly1!O147/hourly1!$O$8763</f>
        <v>62.675883647593984</v>
      </c>
      <c r="C146" s="441">
        <f>hourly1!$F147*유형화!$G$71/hourly1!$F$8763+유형화!$G$72*hourly1!$G147/hourly1!$F$8763+유형화!$G$74*hourly1!I147/hourly1!$I$8763+유형화!$H$63*hourly1!P147/hourly1!$P$8763</f>
        <v>2.7480649211937109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799">
        <f>(유형화!$F$71+유형화!$F$72+유형화!$F$73+유형화!$F$74+유형화!$G$63)*hourly1!O148/hourly1!$O$8763</f>
        <v>59.136705100568506</v>
      </c>
      <c r="C147" s="441">
        <f>hourly1!$F148*유형화!$G$71/hourly1!$F$8763+유형화!$G$72*hourly1!$G148/hourly1!$F$8763+유형화!$G$74*hourly1!I148/hourly1!$I$8763+유형화!$H$63*hourly1!P148/hourly1!$P$8763</f>
        <v>3.6354760111858688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799">
        <f>(유형화!$F$71+유형화!$F$72+유형화!$F$73+유형화!$F$74+유형화!$G$63)*hourly1!O149/hourly1!$O$8763</f>
        <v>57.450559120928474</v>
      </c>
      <c r="C148" s="441">
        <f>hourly1!$F149*유형화!$G$71/hourly1!$F$8763+유형화!$G$72*hourly1!$G149/hourly1!$F$8763+유형화!$G$74*hourly1!I149/hourly1!$I$8763+유형화!$H$63*hourly1!P149/hourly1!$P$8763</f>
        <v>4.4650408283079415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799">
        <f>(유형화!$F$71+유형화!$F$72+유형화!$F$73+유형화!$F$74+유형화!$G$63)*hourly1!O150/hourly1!$O$8763</f>
        <v>56.397067022221002</v>
      </c>
      <c r="C149" s="441">
        <f>hourly1!$F150*유형화!$G$71/hourly1!$F$8763+유형화!$G$72*hourly1!$G150/hourly1!$F$8763+유형화!$G$74*hourly1!I150/hourly1!$I$8763+유형화!$H$63*hourly1!P150/hourly1!$P$8763</f>
        <v>5.022343605702873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799">
        <f>(유형화!$F$71+유형화!$F$72+유형화!$F$73+유형화!$F$74+유형화!$G$63)*hourly1!O151/hourly1!$O$8763</f>
        <v>57.692886944384334</v>
      </c>
      <c r="C150" s="441">
        <f>hourly1!$F151*유형화!$G$71/hourly1!$F$8763+유형화!$G$72*hourly1!$G151/hourly1!$F$8763+유형화!$G$74*hourly1!I151/hourly1!$I$8763+유형화!$H$63*hourly1!P151/hourly1!$P$8763</f>
        <v>5.5884356664581398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799">
        <f>(유형화!$F$71+유형화!$F$72+유형화!$F$73+유형화!$F$74+유형화!$G$63)*hourly1!O152/hourly1!$O$8763</f>
        <v>58.399615746337972</v>
      </c>
      <c r="C151" s="441">
        <f>hourly1!$F152*유형화!$G$71/hourly1!$F$8763+유형화!$G$72*hourly1!$G152/hourly1!$F$8763+유형화!$G$74*hourly1!I152/hourly1!$I$8763+유형화!$H$63*hourly1!P152/hourly1!$P$8763</f>
        <v>6.1344489778679963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799">
        <f>(유형화!$F$71+유형화!$F$72+유형화!$F$73+유형화!$F$74+유형화!$G$63)*hourly1!O153/hourly1!$O$8763</f>
        <v>59.067548790404018</v>
      </c>
      <c r="C152" s="441">
        <f>hourly1!$F153*유형화!$G$71/hourly1!$F$8763+유형화!$G$72*hourly1!$G153/hourly1!$F$8763+유형화!$G$74*hourly1!I153/hourly1!$I$8763+유형화!$H$63*hourly1!P153/hourly1!$P$8763</f>
        <v>15.555388891373264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799">
        <f>(유형화!$F$71+유형화!$F$72+유형화!$F$73+유형화!$F$74+유형화!$G$63)*hourly1!O154/hourly1!$O$8763</f>
        <v>59.16148265508405</v>
      </c>
      <c r="C153" s="441">
        <f>hourly1!$F154*유형화!$G$71/hourly1!$F$8763+유형화!$G$72*hourly1!$G154/hourly1!$F$8763+유형화!$G$74*hourly1!I154/hourly1!$I$8763+유형화!$H$63*hourly1!P154/hourly1!$P$8763</f>
        <v>15.81184367494919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799">
        <f>(유형화!$F$71+유형화!$F$72+유형화!$F$73+유형화!$F$74+유형화!$G$63)*hourly1!O155/hourly1!$O$8763</f>
        <v>59.545598077834235</v>
      </c>
      <c r="C154" s="441">
        <f>hourly1!$F155*유형화!$G$71/hourly1!$F$8763+유형화!$G$72*hourly1!$G155/hourly1!$F$8763+유형화!$G$74*hourly1!I155/hourly1!$I$8763+유형화!$H$63*hourly1!P155/hourly1!$P$8763</f>
        <v>14.876523112718338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799">
        <f>(유형화!$F$71+유형화!$F$72+유형화!$F$73+유형화!$F$74+유형화!$G$63)*hourly1!O156/hourly1!$O$8763</f>
        <v>60.550644039690255</v>
      </c>
      <c r="C155" s="441">
        <f>hourly1!$F156*유형화!$G$71/hourly1!$F$8763+유형화!$G$72*hourly1!$G156/hourly1!$F$8763+유형화!$G$74*hourly1!I156/hourly1!$I$8763+유형화!$H$63*hourly1!P156/hourly1!$P$8763</f>
        <v>13.271408491623136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799">
        <f>(유형화!$F$71+유형화!$F$72+유형화!$F$73+유형화!$F$74+유형화!$G$63)*hourly1!O157/hourly1!$O$8763</f>
        <v>61.60714942232002</v>
      </c>
      <c r="C156" s="441">
        <f>hourly1!$F157*유형화!$G$71/hourly1!$F$8763+유형화!$G$72*hourly1!$G157/hourly1!$F$8763+유형화!$G$74*hourly1!I157/hourly1!$I$8763+유형화!$H$63*hourly1!P157/hourly1!$P$8763</f>
        <v>11.862958960964717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799">
        <f>(유형화!$F$71+유형화!$F$72+유형화!$F$73+유형화!$F$74+유형화!$G$63)*hourly1!O158/hourly1!$O$8763</f>
        <v>61.757759568819971</v>
      </c>
      <c r="C157" s="441">
        <f>hourly1!$F158*유형화!$G$71/hourly1!$F$8763+유형화!$G$72*hourly1!$G158/hourly1!$F$8763+유형화!$G$74*hourly1!I158/hourly1!$I$8763+유형화!$H$63*hourly1!P158/hourly1!$P$8763</f>
        <v>10.750943042905538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799">
        <f>(유형화!$F$71+유형화!$F$72+유형화!$F$73+유형화!$F$74+유형화!$G$63)*hourly1!O159/hourly1!$O$8763</f>
        <v>59.214091369835529</v>
      </c>
      <c r="C158" s="441">
        <f>hourly1!$F159*유형화!$G$71/hourly1!$F$8763+유형화!$G$72*hourly1!$G159/hourly1!$F$8763+유형화!$G$74*hourly1!I159/hourly1!$I$8763+유형화!$H$63*hourly1!P159/hourly1!$P$8763</f>
        <v>8.7569010527591864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799">
        <f>(유형화!$F$71+유형화!$F$72+유형화!$F$73+유형화!$F$74+유형화!$G$63)*hourly1!O160/hourly1!$O$8763</f>
        <v>57.900831316929633</v>
      </c>
      <c r="C159" s="441">
        <f>hourly1!$F160*유형화!$G$71/hourly1!$F$8763+유형화!$G$72*hourly1!$G160/hourly1!$F$8763+유형화!$G$74*hourly1!I160/hourly1!$I$8763+유형화!$H$63*hourly1!P160/hourly1!$P$8763</f>
        <v>9.1425012061583253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799">
        <f>(유형화!$F$71+유형화!$F$72+유형화!$F$73+유형화!$F$74+유형화!$G$63)*hourly1!O161/hourly1!$O$8763</f>
        <v>58.88433545437131</v>
      </c>
      <c r="C160" s="441">
        <f>hourly1!$F161*유형화!$G$71/hourly1!$F$8763+유형화!$G$72*hourly1!$G161/hourly1!$F$8763+유형화!$G$74*hourly1!I161/hourly1!$I$8763+유형화!$H$63*hourly1!P161/hourly1!$P$8763</f>
        <v>8.8366657284812167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799">
        <f>(유형화!$F$71+유형화!$F$72+유형화!$F$73+유형화!$F$74+유형화!$G$63)*hourly1!O162/hourly1!$O$8763</f>
        <v>57.756711436426961</v>
      </c>
      <c r="C161" s="441">
        <f>hourly1!$F162*유형화!$G$71/hourly1!$F$8763+유형화!$G$72*hourly1!$G162/hourly1!$F$8763+유형화!$G$74*hourly1!I162/hourly1!$I$8763+유형화!$H$63*hourly1!P162/hourly1!$P$8763</f>
        <v>8.8406187650584389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799">
        <f>(유형화!$F$71+유형화!$F$72+유형화!$F$73+유형화!$F$74+유형화!$G$63)*hourly1!O163/hourly1!$O$8763</f>
        <v>58.416601393433972</v>
      </c>
      <c r="C162" s="441">
        <f>hourly1!$F163*유형화!$G$71/hourly1!$F$8763+유형화!$G$72*hourly1!$G163/hourly1!$F$8763+유형화!$G$74*hourly1!I163/hourly1!$I$8763+유형화!$H$63*hourly1!P163/hourly1!$P$8763</f>
        <v>9.2927293582118562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799">
        <f>(유형화!$F$71+유형화!$F$72+유형화!$F$73+유형화!$F$74+유형화!$G$63)*hourly1!O164/hourly1!$O$8763</f>
        <v>58.143540073645937</v>
      </c>
      <c r="C163" s="441">
        <f>hourly1!$F164*유형화!$G$71/hourly1!$F$8763+유형화!$G$72*hourly1!$G164/hourly1!$F$8763+유형화!$G$74*hourly1!I164/hourly1!$I$8763+유형화!$H$63*hourly1!P164/hourly1!$P$8763</f>
        <v>9.8327193072167791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799">
        <f>(유형화!$F$71+유형화!$F$72+유형화!$F$73+유형화!$F$74+유형화!$G$63)*hourly1!O165/hourly1!$O$8763</f>
        <v>59.843946834946941</v>
      </c>
      <c r="C164" s="441">
        <f>hourly1!$F165*유형화!$G$71/hourly1!$F$8763+유형화!$G$72*hourly1!$G165/hourly1!$F$8763+유형화!$G$74*hourly1!I165/hourly1!$I$8763+유형화!$H$63*hourly1!P165/hourly1!$P$8763</f>
        <v>9.0587263625034176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799">
        <f>(유형화!$F$71+유형화!$F$72+유형화!$F$73+유형화!$F$74+유형화!$G$63)*hourly1!O166/hourly1!$O$8763</f>
        <v>59.115686103920119</v>
      </c>
      <c r="C165" s="441">
        <f>hourly1!$F166*유형화!$G$71/hourly1!$F$8763+유형화!$G$72*hourly1!$G166/hourly1!$F$8763+유형화!$G$74*hourly1!I166/hourly1!$I$8763+유형화!$H$63*hourly1!P166/hourly1!$P$8763</f>
        <v>8.8760496280639956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799">
        <f>(유형화!$F$71+유형화!$F$72+유형화!$F$73+유형화!$F$74+유형화!$G$63)*hourly1!O167/hourly1!$O$8763</f>
        <v>58.248090035314114</v>
      </c>
      <c r="C166" s="441">
        <f>hourly1!$F167*유형화!$G$71/hourly1!$F$8763+유형화!$G$72*hourly1!$G167/hourly1!$F$8763+유형화!$G$74*hourly1!I167/hourly1!$I$8763+유형화!$H$63*hourly1!P167/hourly1!$P$8763</f>
        <v>10.172059283546202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799">
        <f>(유형화!$F$71+유형화!$F$72+유형화!$F$73+유형화!$F$74+유형화!$G$63)*hourly1!O168/hourly1!$O$8763</f>
        <v>57.168144499592472</v>
      </c>
      <c r="C167" s="441">
        <f>hourly1!$F168*유형화!$G$71/hourly1!$F$8763+유형화!$G$72*hourly1!$G168/hourly1!$F$8763+유형화!$G$74*hourly1!I168/hourly1!$I$8763+유형화!$H$63*hourly1!P168/hourly1!$P$8763</f>
        <v>0.81588139947672222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799">
        <f>(유형화!$F$71+유형화!$F$72+유형화!$F$73+유형화!$F$74+유형화!$G$63)*hourly1!O169/hourly1!$O$8763</f>
        <v>57.561859961940165</v>
      </c>
      <c r="C168" s="441">
        <f>hourly1!$F169*유형화!$G$71/hourly1!$F$8763+유형화!$G$72*hourly1!$G169/hourly1!$F$8763+유형화!$G$74*hourly1!I169/hourly1!$I$8763+유형화!$H$63*hourly1!P169/hourly1!$P$8763</f>
        <v>1.5137461567824078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799">
        <f>(유형화!$F$71+유형화!$F$72+유형화!$F$73+유형화!$F$74+유형화!$G$63)*hourly1!O170/hourly1!$O$8763</f>
        <v>58.249983987050705</v>
      </c>
      <c r="C169" s="441">
        <f>hourly1!$F170*유형화!$G$71/hourly1!$F$8763+유형화!$G$72*hourly1!$G170/hourly1!$F$8763+유형화!$G$74*hourly1!I170/hourly1!$I$8763+유형화!$H$63*hourly1!P170/hourly1!$P$8763</f>
        <v>2.4965476464487164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799">
        <f>(유형화!$F$71+유형화!$F$72+유형화!$F$73+유형화!$F$74+유형화!$G$63)*hourly1!O171/hourly1!$O$8763</f>
        <v>58.892790452684686</v>
      </c>
      <c r="C170" s="441">
        <f>hourly1!$F171*유형화!$G$71/hourly1!$F$8763+유형화!$G$72*hourly1!$G171/hourly1!$F$8763+유형화!$G$74*hourly1!I171/hourly1!$I$8763+유형화!$H$63*hourly1!P171/hourly1!$P$8763</f>
        <v>3.174426448134843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799">
        <f>(유형화!$F$71+유형화!$F$72+유형화!$F$73+유형화!$F$74+유형화!$G$63)*hourly1!O172/hourly1!$O$8763</f>
        <v>56.253231551966117</v>
      </c>
      <c r="C171" s="441">
        <f>hourly1!$F172*유형화!$G$71/hourly1!$F$8763+유형화!$G$72*hourly1!$G172/hourly1!$F$8763+유형화!$G$74*hourly1!I172/hourly1!$I$8763+유형화!$H$63*hourly1!P172/hourly1!$P$8763</f>
        <v>3.7684293826624402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799">
        <f>(유형화!$F$71+유형화!$F$72+유형화!$F$73+유형화!$F$74+유형화!$G$63)*hourly1!O173/hourly1!$O$8763</f>
        <v>55.315910507251637</v>
      </c>
      <c r="C172" s="441">
        <f>hourly1!$F173*유형화!$G$71/hourly1!$F$8763+유형화!$G$72*hourly1!$G173/hourly1!$F$8763+유형화!$G$74*hourly1!I173/hourly1!$I$8763+유형화!$H$63*hourly1!P173/hourly1!$P$8763</f>
        <v>4.3108020312329796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799">
        <f>(유형화!$F$71+유형화!$F$72+유형화!$F$73+유형화!$F$74+유형화!$G$63)*hourly1!O174/hourly1!$O$8763</f>
        <v>54.33499294492249</v>
      </c>
      <c r="C173" s="441">
        <f>hourly1!$F174*유형화!$G$71/hourly1!$F$8763+유형화!$G$72*hourly1!$G174/hourly1!$F$8763+유형화!$G$74*hourly1!I174/hourly1!$I$8763+유형화!$H$63*hourly1!P174/hourly1!$P$8763</f>
        <v>4.8573228456038136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799">
        <f>(유형화!$F$71+유형화!$F$72+유형화!$F$73+유형화!$F$74+유형화!$G$63)*hourly1!O175/hourly1!$O$8763</f>
        <v>55.135470494127581</v>
      </c>
      <c r="C174" s="441">
        <f>hourly1!$F175*유형화!$G$71/hourly1!$F$8763+유형화!$G$72*hourly1!$G175/hourly1!$F$8763+유형화!$G$74*hourly1!I175/hourly1!$I$8763+유형화!$H$63*hourly1!P175/hourly1!$P$8763</f>
        <v>5.3042088418822049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799">
        <f>(유형화!$F$71+유형화!$F$72+유형화!$F$73+유형화!$F$74+유형화!$G$63)*hourly1!O176/hourly1!$O$8763</f>
        <v>56.093305404384587</v>
      </c>
      <c r="C175" s="441">
        <f>hourly1!$F176*유형화!$G$71/hourly1!$F$8763+유형화!$G$72*hourly1!$G176/hourly1!$F$8763+유형화!$G$74*hourly1!I176/hourly1!$I$8763+유형화!$H$63*hourly1!P176/hourly1!$P$8763</f>
        <v>5.7614772395115175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799">
        <f>(유형화!$F$71+유형화!$F$72+유형화!$F$73+유형화!$F$74+유형화!$G$63)*hourly1!O177/hourly1!$O$8763</f>
        <v>56.303991383431615</v>
      </c>
      <c r="C176" s="441">
        <f>hourly1!$F177*유형화!$G$71/hourly1!$F$8763+유형화!$G$72*hourly1!$G177/hourly1!$F$8763+유형화!$G$74*hourly1!I177/hourly1!$I$8763+유형화!$H$63*hourly1!P177/hourly1!$P$8763</f>
        <v>15.112638775864495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799">
        <f>(유형화!$F$71+유형화!$F$72+유형화!$F$73+유형화!$F$74+유형화!$G$63)*hourly1!O178/hourly1!$O$8763</f>
        <v>56.31710465704414</v>
      </c>
      <c r="C177" s="441">
        <f>hourly1!$F178*유형화!$G$71/hourly1!$F$8763+유형화!$G$72*hourly1!$G178/hourly1!$F$8763+유형화!$G$74*hourly1!I178/hourly1!$I$8763+유형화!$H$63*hourly1!P178/hourly1!$P$8763</f>
        <v>15.394761997685459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799">
        <f>(유형화!$F$71+유형화!$F$72+유형화!$F$73+유형화!$F$74+유형화!$G$63)*hourly1!O179/hourly1!$O$8763</f>
        <v>55.425311508414865</v>
      </c>
      <c r="C178" s="441">
        <f>hourly1!$F179*유형화!$G$71/hourly1!$F$8763+유형화!$G$72*hourly1!$G179/hourly1!$F$8763+유형화!$G$74*hourly1!I179/hourly1!$I$8763+유형화!$H$63*hourly1!P179/hourly1!$P$8763</f>
        <v>14.373491067943293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799">
        <f>(유형화!$F$71+유형화!$F$72+유형화!$F$73+유형화!$F$74+유형화!$G$63)*hourly1!O180/hourly1!$O$8763</f>
        <v>56.057201250009328</v>
      </c>
      <c r="C179" s="441">
        <f>hourly1!$F180*유형화!$G$71/hourly1!$F$8763+유형화!$G$72*hourly1!$G180/hourly1!$F$8763+유형화!$G$74*hourly1!I180/hourly1!$I$8763+유형화!$H$63*hourly1!P180/hourly1!$P$8763</f>
        <v>12.772300738839393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799">
        <f>(유형화!$F$71+유형화!$F$72+유형화!$F$73+유형화!$F$74+유형화!$G$63)*hourly1!O181/hourly1!$O$8763</f>
        <v>55.281159444820091</v>
      </c>
      <c r="C180" s="441">
        <f>hourly1!$F181*유형화!$G$71/hourly1!$F$8763+유형화!$G$72*hourly1!$G181/hourly1!$F$8763+유형화!$G$74*hourly1!I181/hourly1!$I$8763+유형화!$H$63*hourly1!P181/hourly1!$P$8763</f>
        <v>11.216737490279485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799">
        <f>(유형화!$F$71+유형화!$F$72+유형화!$F$73+유형화!$F$74+유형화!$G$63)*hourly1!O182/hourly1!$O$8763</f>
        <v>54.25428897463285</v>
      </c>
      <c r="C181" s="441">
        <f>hourly1!$F182*유형화!$G$71/hourly1!$F$8763+유형화!$G$72*hourly1!$G182/hourly1!$F$8763+유형화!$G$74*hourly1!I182/hourly1!$I$8763+유형화!$H$63*hourly1!P182/hourly1!$P$8763</f>
        <v>9.9299775086228124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799">
        <f>(유형화!$F$71+유형화!$F$72+유형화!$F$73+유형화!$F$74+유형화!$G$63)*hourly1!O183/hourly1!$O$8763</f>
        <v>54.389355442225821</v>
      </c>
      <c r="C182" s="441">
        <f>hourly1!$F183*유형화!$G$71/hourly1!$F$8763+유형화!$G$72*hourly1!$G183/hourly1!$F$8763+유형화!$G$74*hourly1!I183/hourly1!$I$8763+유형화!$H$63*hourly1!P183/hourly1!$P$8763</f>
        <v>7.814528167360792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799">
        <f>(유형화!$F$71+유형화!$F$72+유형화!$F$73+유형화!$F$74+유형화!$G$63)*hourly1!O184/hourly1!$O$8763</f>
        <v>54.206101753080645</v>
      </c>
      <c r="C183" s="441">
        <f>hourly1!$F184*유형화!$G$71/hourly1!$F$8763+유형화!$G$72*hourly1!$G184/hourly1!$F$8763+유형화!$G$74*hourly1!I184/hourly1!$I$8763+유형화!$H$63*hourly1!P184/hourly1!$P$8763</f>
        <v>8.1673005722370267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799">
        <f>(유형화!$F$71+유형화!$F$72+유형화!$F$73+유형화!$F$74+유형화!$G$63)*hourly1!O185/hourly1!$O$8763</f>
        <v>54.098188528990391</v>
      </c>
      <c r="C184" s="441">
        <f>hourly1!$F185*유형화!$G$71/hourly1!$F$8763+유형화!$G$72*hourly1!$G185/hourly1!$F$8763+유형화!$G$74*hourly1!I185/hourly1!$I$8763+유형화!$H$63*hourly1!P185/hourly1!$P$8763</f>
        <v>7.8544687100267288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799">
        <f>(유형화!$F$71+유형화!$F$72+유형화!$F$73+유형화!$F$74+유형화!$G$63)*hourly1!O186/hourly1!$O$8763</f>
        <v>54.380837619203426</v>
      </c>
      <c r="C185" s="441">
        <f>hourly1!$F186*유형화!$G$71/hourly1!$F$8763+유형화!$G$72*hourly1!$G186/hourly1!$F$8763+유형화!$G$74*hourly1!I186/hourly1!$I$8763+유형화!$H$63*hourly1!P186/hourly1!$P$8763</f>
        <v>7.8638817866857762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799">
        <f>(유형화!$F$71+유형화!$F$72+유형화!$F$73+유형화!$F$74+유형화!$G$63)*hourly1!O187/hourly1!$O$8763</f>
        <v>54.166522525796879</v>
      </c>
      <c r="C186" s="441">
        <f>hourly1!$F187*유형화!$G$71/hourly1!$F$8763+유형화!$G$72*hourly1!$G187/hourly1!$F$8763+유형화!$G$74*hourly1!I187/hourly1!$I$8763+유형화!$H$63*hourly1!P187/hourly1!$P$8763</f>
        <v>8.3006865437698742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799">
        <f>(유형화!$F$71+유형화!$F$72+유형화!$F$73+유형화!$F$74+유형화!$G$63)*hourly1!O188/hourly1!$O$8763</f>
        <v>55.040569924515488</v>
      </c>
      <c r="C187" s="441">
        <f>hourly1!$F188*유형화!$G$71/hourly1!$F$8763+유형화!$G$72*hourly1!$G188/hourly1!$F$8763+유형화!$G$74*hourly1!I188/hourly1!$I$8763+유형화!$H$63*hourly1!P188/hourly1!$P$8763</f>
        <v>8.8598207448936073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799">
        <f>(유형화!$F$71+유형화!$F$72+유형화!$F$73+유형화!$F$74+유형화!$G$63)*hourly1!O189/hourly1!$O$8763</f>
        <v>57.69470466179019</v>
      </c>
      <c r="C188" s="441">
        <f>hourly1!$F189*유형화!$G$71/hourly1!$F$8763+유형화!$G$72*hourly1!$G189/hourly1!$F$8763+유형화!$G$74*hourly1!I189/hourly1!$I$8763+유형화!$H$63*hourly1!P189/hourly1!$P$8763</f>
        <v>8.1682614286068684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799">
        <f>(유형화!$F$71+유형화!$F$72+유형화!$F$73+유형화!$F$74+유형화!$G$63)*hourly1!O190/hourly1!$O$8763</f>
        <v>57.829636291722601</v>
      </c>
      <c r="C189" s="441">
        <f>hourly1!$F190*유형화!$G$71/hourly1!$F$8763+유형화!$G$72*hourly1!$G190/hourly1!$F$8763+유형화!$G$74*hourly1!I190/hourly1!$I$8763+유형화!$H$63*hourly1!P190/hourly1!$P$8763</f>
        <v>8.021862270103691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799">
        <f>(유형화!$F$71+유형화!$F$72+유형화!$F$73+유형화!$F$74+유형화!$G$63)*hourly1!O191/hourly1!$O$8763</f>
        <v>57.141819858585556</v>
      </c>
      <c r="C190" s="441">
        <f>hourly1!$F191*유형화!$G$71/hourly1!$F$8763+유형화!$G$72*hourly1!$G191/hourly1!$F$8763+유형화!$G$74*hourly1!I191/hourly1!$I$8763+유형화!$H$63*hourly1!P191/hourly1!$P$8763</f>
        <v>9.2621430910393254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799">
        <f>(유형화!$F$71+유형화!$F$72+유형화!$F$73+유형화!$F$74+유형화!$G$63)*hourly1!O192/hourly1!$O$8763</f>
        <v>56.254819204709705</v>
      </c>
      <c r="C191" s="441">
        <f>hourly1!$F192*유형화!$G$71/hourly1!$F$8763+유형화!$G$72*hourly1!$G192/hourly1!$F$8763+유형화!$G$74*hourly1!I192/hourly1!$I$8763+유형화!$H$63*hourly1!P192/hourly1!$P$8763</f>
        <v>0.59641099854591273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799">
        <f>(유형화!$F$71+유형화!$F$72+유형화!$F$73+유형화!$F$74+유형화!$G$63)*hourly1!O193/hourly1!$O$8763</f>
        <v>57.154759083894533</v>
      </c>
      <c r="C192" s="441">
        <f>hourly1!$F193*유형화!$G$71/hourly1!$F$8763+유형화!$G$72*hourly1!$G193/hourly1!$F$8763+유형화!$G$74*hourly1!I193/hourly1!$I$8763+유형화!$H$63*hourly1!P193/hourly1!$P$8763</f>
        <v>0.62315443659973002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799">
        <f>(유형화!$F$71+유형화!$F$72+유형화!$F$73+유형화!$F$74+유형화!$G$63)*hourly1!O194/hourly1!$O$8763</f>
        <v>57.931968342366154</v>
      </c>
      <c r="C193" s="441">
        <f>hourly1!$F194*유형화!$G$71/hourly1!$F$8763+유형화!$G$72*hourly1!$G194/hourly1!$F$8763+유형화!$G$74*hourly1!I194/hourly1!$I$8763+유형화!$H$63*hourly1!P194/hourly1!$P$8763</f>
        <v>1.524787536713706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799">
        <f>(유형화!$F$71+유형화!$F$72+유형화!$F$73+유형화!$F$74+유형화!$G$63)*hourly1!O195/hourly1!$O$8763</f>
        <v>55.731246617335792</v>
      </c>
      <c r="C194" s="441">
        <f>hourly1!$F195*유형화!$G$71/hourly1!$F$8763+유형화!$G$72*hourly1!$G195/hourly1!$F$8763+유형화!$G$74*hourly1!I195/hourly1!$I$8763+유형화!$H$63*hourly1!P195/hourly1!$P$8763</f>
        <v>2.269778863923098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799">
        <f>(유형화!$F$71+유형화!$F$72+유형화!$F$73+유형화!$F$74+유형화!$G$63)*hourly1!O196/hourly1!$O$8763</f>
        <v>53.513155973472621</v>
      </c>
      <c r="C195" s="441">
        <f>hourly1!$F196*유형화!$G$71/hourly1!$F$8763+유형화!$G$72*hourly1!$G196/hourly1!$F$8763+유형화!$G$74*hourly1!I196/hourly1!$I$8763+유형화!$H$63*hourly1!P196/hourly1!$P$8763</f>
        <v>3.0361538969752515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799">
        <f>(유형화!$F$71+유형화!$F$72+유형화!$F$73+유형화!$F$74+유형화!$G$63)*hourly1!O197/hourly1!$O$8763</f>
        <v>53.061080362651936</v>
      </c>
      <c r="C196" s="441">
        <f>hourly1!$F197*유형화!$G$71/hourly1!$F$8763+유형화!$G$72*hourly1!$G197/hourly1!$F$8763+유형화!$G$74*hourly1!I197/hourly1!$I$8763+유형화!$H$63*hourly1!P197/hourly1!$P$8763</f>
        <v>3.8164254464757956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799">
        <f>(유형화!$F$71+유형화!$F$72+유형화!$F$73+유형화!$F$74+유형화!$G$63)*hourly1!O198/hourly1!$O$8763</f>
        <v>52.773460687807827</v>
      </c>
      <c r="C197" s="441">
        <f>hourly1!$F198*유형화!$G$71/hourly1!$F$8763+유형화!$G$72*hourly1!$G198/hourly1!$F$8763+유형화!$G$74*hourly1!I198/hourly1!$I$8763+유형화!$H$63*hourly1!P198/hourly1!$P$8763</f>
        <v>4.336116350490423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799">
        <f>(유형화!$F$71+유형화!$F$72+유형화!$F$73+유형화!$F$74+유형화!$G$63)*hourly1!O199/hourly1!$O$8763</f>
        <v>53.25988096921612</v>
      </c>
      <c r="C198" s="441">
        <f>hourly1!$F199*유형화!$G$71/hourly1!$F$8763+유형화!$G$72*hourly1!$G199/hourly1!$F$8763+유형화!$G$74*hourly1!I199/hourly1!$I$8763+유형화!$H$63*hourly1!P199/hourly1!$P$8763</f>
        <v>4.8872980815967555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799">
        <f>(유형화!$F$71+유형화!$F$72+유형화!$F$73+유형화!$F$74+유형화!$G$63)*hourly1!O200/hourly1!$O$8763</f>
        <v>54.38098731401773</v>
      </c>
      <c r="C199" s="441">
        <f>hourly1!$F200*유형화!$G$71/hourly1!$F$8763+유형화!$G$72*hourly1!$G200/hourly1!$F$8763+유형화!$G$74*hourly1!I200/hourly1!$I$8763+유형화!$H$63*hourly1!P200/hourly1!$P$8763</f>
        <v>5.4525266120494225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799">
        <f>(유형화!$F$71+유형화!$F$72+유형화!$F$73+유형화!$F$74+유형화!$G$63)*hourly1!O201/hourly1!$O$8763</f>
        <v>55.959263165212761</v>
      </c>
      <c r="C200" s="441">
        <f>hourly1!$F201*유형화!$G$71/hourly1!$F$8763+유형화!$G$72*hourly1!$G201/hourly1!$F$8763+유형화!$G$74*hourly1!I201/hourly1!$I$8763+유형화!$H$63*hourly1!P201/hourly1!$P$8763</f>
        <v>14.829559230015288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799">
        <f>(유형화!$F$71+유형화!$F$72+유형화!$F$73+유형화!$F$74+유형화!$G$63)*hourly1!O202/hourly1!$O$8763</f>
        <v>58.957281920623402</v>
      </c>
      <c r="C201" s="441">
        <f>hourly1!$F202*유형화!$G$71/hourly1!$F$8763+유형화!$G$72*hourly1!$G202/hourly1!$F$8763+유형화!$G$74*hourly1!I202/hourly1!$I$8763+유형화!$H$63*hourly1!P202/hourly1!$P$8763</f>
        <v>15.101367439244878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799">
        <f>(유형화!$F$71+유형화!$F$72+유형화!$F$73+유형화!$F$74+유형화!$G$63)*hourly1!O203/hourly1!$O$8763</f>
        <v>63.207662492122118</v>
      </c>
      <c r="C202" s="441">
        <f>hourly1!$F203*유형화!$G$71/hourly1!$F$8763+유형화!$G$72*hourly1!$G203/hourly1!$F$8763+유형화!$G$74*hourly1!I203/hourly1!$I$8763+유형화!$H$63*hourly1!P203/hourly1!$P$8763</f>
        <v>14.16344292762629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799">
        <f>(유형화!$F$71+유형화!$F$72+유형화!$F$73+유형화!$F$74+유형화!$G$63)*hourly1!O204/hourly1!$O$8763</f>
        <v>70.110718171401373</v>
      </c>
      <c r="C203" s="441">
        <f>hourly1!$F204*유형화!$G$71/hourly1!$F$8763+유형화!$G$72*hourly1!$G204/hourly1!$F$8763+유형화!$G$74*hourly1!I204/hourly1!$I$8763+유형화!$H$63*hourly1!P204/hourly1!$P$8763</f>
        <v>12.585073533667144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799">
        <f>(유형화!$F$71+유형화!$F$72+유형화!$F$73+유형화!$F$74+유형화!$G$63)*hourly1!O205/hourly1!$O$8763</f>
        <v>71.218756957531312</v>
      </c>
      <c r="C204" s="441">
        <f>hourly1!$F205*유형화!$G$71/hourly1!$F$8763+유형화!$G$72*hourly1!$G205/hourly1!$F$8763+유형화!$G$74*hourly1!I205/hourly1!$I$8763+유형화!$H$63*hourly1!P205/hourly1!$P$8763</f>
        <v>11.17362896026998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799">
        <f>(유형화!$F$71+유형화!$F$72+유형화!$F$73+유형화!$F$74+유형화!$G$63)*hourly1!O206/hourly1!$O$8763</f>
        <v>70.980425399331679</v>
      </c>
      <c r="C205" s="441">
        <f>hourly1!$F206*유형화!$G$71/hourly1!$F$8763+유형화!$G$72*hourly1!$G206/hourly1!$F$8763+유형화!$G$74*hourly1!I206/hourly1!$I$8763+유형화!$H$63*hourly1!P206/hourly1!$P$8763</f>
        <v>9.9391046899593025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799">
        <f>(유형화!$F$71+유형화!$F$72+유형화!$F$73+유형화!$F$74+유형화!$G$63)*hourly1!O207/hourly1!$O$8763</f>
        <v>67.482455596616902</v>
      </c>
      <c r="C206" s="441">
        <f>hourly1!$F207*유형화!$G$71/hourly1!$F$8763+유형화!$G$72*hourly1!$G207/hourly1!$F$8763+유형화!$G$74*hourly1!I207/hourly1!$I$8763+유형화!$H$63*hourly1!P207/hourly1!$P$8763</f>
        <v>7.8713003945989701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799">
        <f>(유형화!$F$71+유형화!$F$72+유형화!$F$73+유형화!$F$74+유형화!$G$63)*hourly1!O208/hourly1!$O$8763</f>
        <v>65.148661701116325</v>
      </c>
      <c r="C207" s="441">
        <f>hourly1!$F208*유형화!$G$71/hourly1!$F$8763+유형화!$G$72*hourly1!$G208/hourly1!$F$8763+유형화!$G$74*hourly1!I208/hourly1!$I$8763+유형화!$H$63*hourly1!P208/hourly1!$P$8763</f>
        <v>8.2871422379545994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799">
        <f>(유형화!$F$71+유형화!$F$72+유형화!$F$73+유형화!$F$74+유형화!$G$63)*hourly1!O209/hourly1!$O$8763</f>
        <v>68.45720614311783</v>
      </c>
      <c r="C208" s="441">
        <f>hourly1!$F209*유형화!$G$71/hourly1!$F$8763+유형화!$G$72*hourly1!$G209/hourly1!$F$8763+유형화!$G$74*hourly1!I209/hourly1!$I$8763+유형화!$H$63*hourly1!P209/hourly1!$P$8763</f>
        <v>7.965131072482099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799">
        <f>(유형화!$F$71+유형화!$F$72+유형화!$F$73+유형화!$F$74+유형화!$G$63)*hourly1!O210/hourly1!$O$8763</f>
        <v>67.549366372441099</v>
      </c>
      <c r="C209" s="441">
        <f>hourly1!$F210*유형화!$G$71/hourly1!$F$8763+유형화!$G$72*hourly1!$G210/hourly1!$F$8763+유형화!$G$74*hourly1!I210/hourly1!$I$8763+유형화!$H$63*hourly1!P210/hourly1!$P$8763</f>
        <v>8.0171869214390981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799">
        <f>(유형화!$F$71+유형화!$F$72+유형화!$F$73+유형화!$F$74+유형화!$G$63)*hourly1!O211/hourly1!$O$8763</f>
        <v>68.605661912421155</v>
      </c>
      <c r="C210" s="441">
        <f>hourly1!$F211*유형화!$G$71/hourly1!$F$8763+유형화!$G$72*hourly1!$G211/hourly1!$F$8763+유형화!$G$74*hourly1!I211/hourly1!$I$8763+유형화!$H$63*hourly1!P211/hourly1!$P$8763</f>
        <v>8.470898504544401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799">
        <f>(유형화!$F$71+유형화!$F$72+유형화!$F$73+유형화!$F$74+유형화!$G$63)*hourly1!O212/hourly1!$O$8763</f>
        <v>70.071494286466063</v>
      </c>
      <c r="C211" s="441">
        <f>hourly1!$F212*유형화!$G$71/hourly1!$F$8763+유형화!$G$72*hourly1!$G212/hourly1!$F$8763+유형화!$G$74*hourly1!I212/hourly1!$I$8763+유형화!$H$63*hourly1!P212/hourly1!$P$8763</f>
        <v>9.0146116527103821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799">
        <f>(유형화!$F$71+유형화!$F$72+유형화!$F$73+유형화!$F$74+유형화!$G$63)*hourly1!O213/hourly1!$O$8763</f>
        <v>70.747028757684561</v>
      </c>
      <c r="C212" s="441">
        <f>hourly1!$F213*유형화!$G$71/hourly1!$F$8763+유형화!$G$72*hourly1!$G213/hourly1!$F$8763+유형화!$G$74*hourly1!I213/hourly1!$I$8763+유형화!$H$63*hourly1!P213/hourly1!$P$8763</f>
        <v>8.1968273449788818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799">
        <f>(유형화!$F$71+유형화!$F$72+유형화!$F$73+유형화!$F$74+유형화!$G$63)*hourly1!O214/hourly1!$O$8763</f>
        <v>69.45891562947071</v>
      </c>
      <c r="C213" s="441">
        <f>hourly1!$F214*유형화!$G$71/hourly1!$F$8763+유형화!$G$72*hourly1!$G214/hourly1!$F$8763+유형화!$G$74*hourly1!I214/hourly1!$I$8763+유형화!$H$63*hourly1!P214/hourly1!$P$8763</f>
        <v>7.9290668744065407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799">
        <f>(유형화!$F$71+유형화!$F$72+유형화!$F$73+유형화!$F$74+유형화!$G$63)*hourly1!O215/hourly1!$O$8763</f>
        <v>67.228900034790357</v>
      </c>
      <c r="C214" s="441">
        <f>hourly1!$F215*유형화!$G$71/hourly1!$F$8763+유형화!$G$72*hourly1!$G215/hourly1!$F$8763+유형화!$G$74*hourly1!I215/hourly1!$I$8763+유형화!$H$63*hourly1!P215/hourly1!$P$8763</f>
        <v>9.1233326225227138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799">
        <f>(유형화!$F$71+유형화!$F$72+유형화!$F$73+유형화!$F$74+유형화!$G$63)*hourly1!O216/hourly1!$O$8763</f>
        <v>65.74071264858685</v>
      </c>
      <c r="C215" s="441">
        <f>hourly1!$F216*유형화!$G$71/hourly1!$F$8763+유형화!$G$72*hourly1!$G216/hourly1!$F$8763+유형화!$G$74*hourly1!I216/hourly1!$I$8763+유형화!$H$63*hourly1!P216/hourly1!$P$8763</f>
        <v>0.5855376730616223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799">
        <f>(유형화!$F$71+유형화!$F$72+유형화!$F$73+유형화!$F$74+유형화!$G$63)*hourly1!O217/hourly1!$O$8763</f>
        <v>65.115270878386198</v>
      </c>
      <c r="C216" s="441">
        <f>hourly1!$F217*유형화!$G$71/hourly1!$F$8763+유형화!$G$72*hourly1!$G217/hourly1!$F$8763+유형화!$G$74*hourly1!I217/hourly1!$I$8763+유형화!$H$63*hourly1!P217/hourly1!$P$8763</f>
        <v>0.52937611918660821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799">
        <f>(유형화!$F$71+유형화!$F$72+유형화!$F$73+유형화!$F$74+유형화!$G$63)*hourly1!O218/hourly1!$O$8763</f>
        <v>65.339367861012718</v>
      </c>
      <c r="C217" s="441">
        <f>hourly1!$F218*유형화!$G$71/hourly1!$F$8763+유형화!$G$72*hourly1!$G218/hourly1!$F$8763+유형화!$G$74*hourly1!I218/hourly1!$I$8763+유형화!$H$63*hourly1!P218/hourly1!$P$8763</f>
        <v>1.1006100019508787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799">
        <f>(유형화!$F$71+유형화!$F$72+유형화!$F$73+유형화!$F$74+유형화!$G$63)*hourly1!O219/hourly1!$O$8763</f>
        <v>64.075155998082479</v>
      </c>
      <c r="C218" s="441">
        <f>hourly1!$F219*유형화!$G$71/hourly1!$F$8763+유형화!$G$72*hourly1!$G219/hourly1!$F$8763+유형화!$G$74*hourly1!I219/hourly1!$I$8763+유형화!$H$63*hourly1!P219/hourly1!$P$8763</f>
        <v>1.6909034536136502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799">
        <f>(유형화!$F$71+유형화!$F$72+유형화!$F$73+유형화!$F$74+유형화!$G$63)*hourly1!O220/hourly1!$O$8763</f>
        <v>61.115007882122008</v>
      </c>
      <c r="C219" s="441">
        <f>hourly1!$F220*유형화!$G$71/hourly1!$F$8763+유형화!$G$72*hourly1!$G220/hourly1!$F$8763+유형화!$G$74*hourly1!I220/hourly1!$I$8763+유형화!$H$63*hourly1!P220/hourly1!$P$8763</f>
        <v>2.1813015968275158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799">
        <f>(유형화!$F$71+유형화!$F$72+유형화!$F$73+유형화!$F$74+유형화!$G$63)*hourly1!O221/hourly1!$O$8763</f>
        <v>60.860521928922019</v>
      </c>
      <c r="C220" s="441">
        <f>hourly1!$F221*유형화!$G$71/hourly1!$F$8763+유형화!$G$72*hourly1!$G221/hourly1!$F$8763+유형화!$G$74*hourly1!I221/hourly1!$I$8763+유형화!$H$63*hourly1!P221/hourly1!$P$8763</f>
        <v>2.7347580862116501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799">
        <f>(유형화!$F$71+유형화!$F$72+유형화!$F$73+유형화!$F$74+유형화!$G$63)*hourly1!O222/hourly1!$O$8763</f>
        <v>61.012794088684721</v>
      </c>
      <c r="C221" s="441">
        <f>hourly1!$F222*유형화!$G$71/hourly1!$F$8763+유형화!$G$72*hourly1!$G222/hourly1!$F$8763+유형화!$G$74*hourly1!I222/hourly1!$I$8763+유형화!$H$63*hourly1!P222/hourly1!$P$8763</f>
        <v>3.1910163680767742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799">
        <f>(유형화!$F$71+유형화!$F$72+유형화!$F$73+유형화!$F$74+유형화!$G$63)*hourly1!O223/hourly1!$O$8763</f>
        <v>61.20948929776884</v>
      </c>
      <c r="C222" s="441">
        <f>hourly1!$F223*유형화!$G$71/hourly1!$F$8763+유형화!$G$72*hourly1!$G223/hourly1!$F$8763+유형화!$G$74*hourly1!I223/hourly1!$I$8763+유형화!$H$63*hourly1!P223/hourly1!$P$8763</f>
        <v>3.5960634862891925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799">
        <f>(유형화!$F$71+유형화!$F$72+유형화!$F$73+유형화!$F$74+유형화!$G$63)*hourly1!O224/hourly1!$O$8763</f>
        <v>61.777575261271906</v>
      </c>
      <c r="C223" s="441">
        <f>hourly1!$F224*유형화!$G$71/hourly1!$F$8763+유형화!$G$72*hourly1!$G224/hourly1!$F$8763+유형화!$G$74*hourly1!I224/hourly1!$I$8763+유형화!$H$63*hourly1!P224/hourly1!$P$8763</f>
        <v>4.0606390916517769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799">
        <f>(유형화!$F$71+유형화!$F$72+유형화!$F$73+유형화!$F$74+유형화!$G$63)*hourly1!O225/hourly1!$O$8763</f>
        <v>63.837404048684263</v>
      </c>
      <c r="C224" s="441">
        <f>hourly1!$F225*유형화!$G$71/hourly1!$F$8763+유형화!$G$72*hourly1!$G225/hourly1!$F$8763+유형화!$G$74*hourly1!I225/hourly1!$I$8763+유형화!$H$63*hourly1!P225/hourly1!$P$8763</f>
        <v>13.435021959727788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799">
        <f>(유형화!$F$71+유형화!$F$72+유형화!$F$73+유형화!$F$74+유형화!$G$63)*hourly1!O226/hourly1!$O$8763</f>
        <v>65.463331040615685</v>
      </c>
      <c r="C225" s="441">
        <f>hourly1!$F226*유형화!$G$71/hourly1!$F$8763+유형화!$G$72*hourly1!$G226/hourly1!$F$8763+유형화!$G$74*hourly1!I226/hourly1!$I$8763+유형화!$H$63*hourly1!P226/hourly1!$P$8763</f>
        <v>13.760619042126642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799">
        <f>(유형화!$F$71+유형화!$F$72+유형화!$F$73+유형화!$F$74+유형화!$G$63)*hourly1!O227/hourly1!$O$8763</f>
        <v>68.309782652049279</v>
      </c>
      <c r="C226" s="441">
        <f>hourly1!$F227*유형화!$G$71/hourly1!$F$8763+유형화!$G$72*hourly1!$G227/hourly1!$F$8763+유형화!$G$74*hourly1!I227/hourly1!$I$8763+유형화!$H$63*hourly1!P227/hourly1!$P$8763</f>
        <v>12.656450873144934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799">
        <f>(유형화!$F$71+유형화!$F$72+유형화!$F$73+유형화!$F$74+유형화!$G$63)*hourly1!O228/hourly1!$O$8763</f>
        <v>72.604026888100819</v>
      </c>
      <c r="C227" s="441">
        <f>hourly1!$F228*유형화!$G$71/hourly1!$F$8763+유형화!$G$72*hourly1!$G228/hourly1!$F$8763+유형화!$G$74*hourly1!I228/hourly1!$I$8763+유형화!$H$63*hourly1!P228/hourly1!$P$8763</f>
        <v>10.946167802964444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799">
        <f>(유형화!$F$71+유형화!$F$72+유형화!$F$73+유형화!$F$74+유형화!$G$63)*hourly1!O229/hourly1!$O$8763</f>
        <v>72.953658888306478</v>
      </c>
      <c r="C228" s="441">
        <f>hourly1!$F229*유형화!$G$71/hourly1!$F$8763+유형화!$G$72*hourly1!$G229/hourly1!$F$8763+유형화!$G$74*hourly1!I229/hourly1!$I$8763+유형화!$H$63*hourly1!P229/hourly1!$P$8763</f>
        <v>9.4191963528312019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799">
        <f>(유형화!$F$71+유형화!$F$72+유형화!$F$73+유형화!$F$74+유형화!$G$63)*hourly1!O230/hourly1!$O$8763</f>
        <v>72.69377779932681</v>
      </c>
      <c r="C229" s="441">
        <f>hourly1!$F230*유형화!$G$71/hourly1!$F$8763+유형화!$G$72*hourly1!$G230/hourly1!$F$8763+유형화!$G$74*hourly1!I230/hourly1!$I$8763+유형화!$H$63*hourly1!P230/hourly1!$P$8763</f>
        <v>8.1521965446307014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799">
        <f>(유형화!$F$71+유형화!$F$72+유형화!$F$73+유형화!$F$74+유형화!$G$63)*hourly1!O231/hourly1!$O$8763</f>
        <v>69.307593779041568</v>
      </c>
      <c r="C230" s="441">
        <f>hourly1!$F231*유형화!$G$71/hourly1!$F$8763+유형화!$G$72*hourly1!$G231/hourly1!$F$8763+유형화!$G$74*hourly1!I231/hourly1!$I$8763+유형화!$H$63*hourly1!P231/hourly1!$P$8763</f>
        <v>6.0504168642044167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799">
        <f>(유형화!$F$71+유형화!$F$72+유형화!$F$73+유형화!$F$74+유형화!$G$63)*hourly1!O232/hourly1!$O$8763</f>
        <v>67.359722386912367</v>
      </c>
      <c r="C231" s="441">
        <f>hourly1!$F232*유형화!$G$71/hourly1!$F$8763+유형화!$G$72*hourly1!$G232/hourly1!$F$8763+유형화!$G$74*hourly1!I232/hourly1!$I$8763+유형화!$H$63*hourly1!P232/hourly1!$P$8763</f>
        <v>6.3916044852738469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799">
        <f>(유형화!$F$71+유형화!$F$72+유형화!$F$73+유형화!$F$74+유형화!$G$63)*hourly1!O233/hourly1!$O$8763</f>
        <v>70.590349842679714</v>
      </c>
      <c r="C232" s="441">
        <f>hourly1!$F233*유형화!$G$71/hourly1!$F$8763+유형화!$G$72*hourly1!$G233/hourly1!$F$8763+유형화!$G$74*hourly1!I233/hourly1!$I$8763+유형화!$H$63*hourly1!P233/hourly1!$P$8763</f>
        <v>6.1160772514080213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799">
        <f>(유형화!$F$71+유형화!$F$72+유형화!$F$73+유형화!$F$74+유형화!$G$63)*hourly1!O234/hourly1!$O$8763</f>
        <v>70.16085338420298</v>
      </c>
      <c r="C233" s="441">
        <f>hourly1!$F234*유형화!$G$71/hourly1!$F$8763+유형화!$G$72*hourly1!$G234/hourly1!$F$8763+유형화!$G$74*hourly1!I234/hourly1!$I$8763+유형화!$H$63*hourly1!P234/hourly1!$P$8763</f>
        <v>6.0456218855821593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799">
        <f>(유형화!$F$71+유형화!$F$72+유형화!$F$73+유형화!$F$74+유형화!$G$63)*hourly1!O235/hourly1!$O$8763</f>
        <v>70.848496601392654</v>
      </c>
      <c r="C234" s="441">
        <f>hourly1!$F235*유형화!$G$71/hourly1!$F$8763+유형화!$G$72*hourly1!$G235/hourly1!$F$8763+유형화!$G$74*hourly1!I235/hourly1!$I$8763+유형화!$H$63*hourly1!P235/hourly1!$P$8763</f>
        <v>6.4992424640436912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799">
        <f>(유형화!$F$71+유형화!$F$72+유형화!$F$73+유형화!$F$74+유형화!$G$63)*hourly1!O236/hourly1!$O$8763</f>
        <v>71.143716564960314</v>
      </c>
      <c r="C235" s="441">
        <f>hourly1!$F236*유형화!$G$71/hourly1!$F$8763+유형화!$G$72*hourly1!$G236/hourly1!$F$8763+유형화!$G$74*hourly1!I236/hourly1!$I$8763+유형화!$H$63*hourly1!P236/hourly1!$P$8763</f>
        <v>7.1086143296033013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799">
        <f>(유형화!$F$71+유형화!$F$72+유형화!$F$73+유형화!$F$74+유형화!$G$63)*hourly1!O237/hourly1!$O$8763</f>
        <v>72.039441952068984</v>
      </c>
      <c r="C236" s="441">
        <f>hourly1!$F237*유형화!$G$71/hourly1!$F$8763+유형화!$G$72*hourly1!$G237/hourly1!$F$8763+유형화!$G$74*hourly1!I237/hourly1!$I$8763+유형화!$H$63*hourly1!P237/hourly1!$P$8763</f>
        <v>6.3992580593052786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799">
        <f>(유형화!$F$71+유형화!$F$72+유형화!$F$73+유형화!$F$74+유형화!$G$63)*hourly1!O238/hourly1!$O$8763</f>
        <v>71.240712973088222</v>
      </c>
      <c r="C237" s="441">
        <f>hourly1!$F238*유형화!$G$71/hourly1!$F$8763+유형화!$G$72*hourly1!$G238/hourly1!$F$8763+유형화!$G$74*hourly1!I238/hourly1!$I$8763+유형화!$H$63*hourly1!P238/hourly1!$P$8763</f>
        <v>6.2911753147207135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799">
        <f>(유형화!$F$71+유형화!$F$72+유형화!$F$73+유형화!$F$74+유형화!$G$63)*hourly1!O239/hourly1!$O$8763</f>
        <v>69.141628887375916</v>
      </c>
      <c r="C238" s="441">
        <f>hourly1!$F239*유형화!$G$71/hourly1!$F$8763+유형화!$G$72*hourly1!$G239/hourly1!$F$8763+유형화!$G$74*hourly1!I239/hourly1!$I$8763+유형화!$H$63*hourly1!P239/hourly1!$P$8763</f>
        <v>7.6210002920553519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799">
        <f>(유형화!$F$71+유형화!$F$72+유형화!$F$73+유형화!$F$74+유형화!$G$63)*hourly1!O240/hourly1!$O$8763</f>
        <v>67.493728249896805</v>
      </c>
      <c r="C239" s="441">
        <f>hourly1!$F240*유형화!$G$71/hourly1!$F$8763+유형화!$G$72*hourly1!$G240/hourly1!$F$8763+유형화!$G$74*hourly1!I240/hourly1!$I$8763+유형화!$H$63*hourly1!P240/hourly1!$P$8763</f>
        <v>0.5736048531466702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799">
        <f>(유형화!$F$71+유형화!$F$72+유형화!$F$73+유형화!$F$74+유형화!$G$63)*hourly1!O241/hourly1!$O$8763</f>
        <v>66.418872693431268</v>
      </c>
      <c r="C240" s="441">
        <f>hourly1!$F241*유형화!$G$71/hourly1!$F$8763+유형화!$G$72*hourly1!$G241/hourly1!$F$8763+유형화!$G$74*hourly1!I241/hourly1!$I$8763+유형화!$H$63*hourly1!P241/hourly1!$P$8763</f>
        <v>0.41932812753079385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799">
        <f>(유형화!$F$71+유형화!$F$72+유형화!$F$73+유형화!$F$74+유형화!$G$63)*hourly1!O242/hourly1!$O$8763</f>
        <v>67.17242277094924</v>
      </c>
      <c r="C241" s="441">
        <f>hourly1!$F242*유형화!$G$71/hourly1!$F$8763+유형화!$G$72*hourly1!$G242/hourly1!$F$8763+유형화!$G$74*hourly1!I242/hourly1!$I$8763+유형화!$H$63*hourly1!P242/hourly1!$P$8763</f>
        <v>0.39938928440703758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799">
        <f>(유형화!$F$71+유형화!$F$72+유형화!$F$73+유형화!$F$74+유형화!$G$63)*hourly1!O243/hourly1!$O$8763</f>
        <v>65.483238845804678</v>
      </c>
      <c r="C242" s="441">
        <f>hourly1!$F243*유형화!$G$71/hourly1!$F$8763+유형화!$G$72*hourly1!$G243/hourly1!$F$8763+유형화!$G$74*hourly1!I243/hourly1!$I$8763+유형화!$H$63*hourly1!P243/hourly1!$P$8763</f>
        <v>0.5582961545459737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799">
        <f>(유형화!$F$71+유형화!$F$72+유형화!$F$73+유형화!$F$74+유형화!$G$63)*hourly1!O244/hourly1!$O$8763</f>
        <v>63.505939791860847</v>
      </c>
      <c r="C243" s="441">
        <f>hourly1!$F244*유형화!$G$71/hourly1!$F$8763+유형화!$G$72*hourly1!$G244/hourly1!$F$8763+유형화!$G$74*hourly1!I244/hourly1!$I$8763+유형화!$H$63*hourly1!P244/hourly1!$P$8763</f>
        <v>1.4143863802476708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799">
        <f>(유형화!$F$71+유형화!$F$72+유형화!$F$73+유형화!$F$74+유형화!$G$63)*hourly1!O245/hourly1!$O$8763</f>
        <v>62.503224203056831</v>
      </c>
      <c r="C244" s="441">
        <f>hourly1!$F245*유형화!$G$71/hourly1!$F$8763+유형화!$G$72*hourly1!$G245/hourly1!$F$8763+유형화!$G$74*hourly1!I245/hourly1!$I$8763+유형화!$H$63*hourly1!P245/hourly1!$P$8763</f>
        <v>2.2715285862351351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799">
        <f>(유형화!$F$71+유형화!$F$72+유형화!$F$73+유형화!$F$74+유형화!$G$63)*hourly1!O246/hourly1!$O$8763</f>
        <v>62.888978144200387</v>
      </c>
      <c r="C245" s="441">
        <f>hourly1!$F246*유형화!$G$71/hourly1!$F$8763+유형화!$G$72*hourly1!$G246/hourly1!$F$8763+유형화!$G$74*hourly1!I246/hourly1!$I$8763+유형화!$H$63*hourly1!P246/hourly1!$P$8763</f>
        <v>2.8832326992446022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799">
        <f>(유형화!$F$71+유형화!$F$72+유형화!$F$73+유형화!$F$74+유형화!$G$63)*hourly1!O247/hourly1!$O$8763</f>
        <v>63.063600935140187</v>
      </c>
      <c r="C246" s="441">
        <f>hourly1!$F247*유형화!$G$71/hourly1!$F$8763+유형화!$G$72*hourly1!$G247/hourly1!$F$8763+유형화!$G$74*hourly1!I247/hourly1!$I$8763+유형화!$H$63*hourly1!P247/hourly1!$P$8763</f>
        <v>3.4967077650072711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799">
        <f>(유형화!$F$71+유형화!$F$72+유형화!$F$73+유형화!$F$74+유형화!$G$63)*hourly1!O248/hourly1!$O$8763</f>
        <v>64.29675432422809</v>
      </c>
      <c r="C247" s="441">
        <f>hourly1!$F248*유형화!$G$71/hourly1!$F$8763+유형화!$G$72*hourly1!$G248/hourly1!$F$8763+유형화!$G$74*hourly1!I248/hourly1!$I$8763+유형화!$H$63*hourly1!P248/hourly1!$P$8763</f>
        <v>4.0397885322803706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799">
        <f>(유형화!$F$71+유형화!$F$72+유형화!$F$73+유형화!$F$74+유형화!$G$63)*hourly1!O249/hourly1!$O$8763</f>
        <v>65.81536258731856</v>
      </c>
      <c r="C248" s="441">
        <f>hourly1!$F249*유형화!$G$71/hourly1!$F$8763+유형화!$G$72*hourly1!$G249/hourly1!$F$8763+유형화!$G$74*hourly1!I249/hourly1!$I$8763+유형화!$H$63*hourly1!P249/hourly1!$P$8763</f>
        <v>13.559034095136063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799">
        <f>(유형화!$F$71+유형화!$F$72+유형화!$F$73+유형화!$F$74+유형화!$G$63)*hourly1!O250/hourly1!$O$8763</f>
        <v>68.391103748787032</v>
      </c>
      <c r="C249" s="441">
        <f>hourly1!$F250*유형화!$G$71/hourly1!$F$8763+유형화!$G$72*hourly1!$G250/hourly1!$F$8763+유형화!$G$74*hourly1!I250/hourly1!$I$8763+유형화!$H$63*hourly1!P250/hourly1!$P$8763</f>
        <v>13.857732089336901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799">
        <f>(유형화!$F$71+유형화!$F$72+유형화!$F$73+유형화!$F$74+유형화!$G$63)*hourly1!O251/hourly1!$O$8763</f>
        <v>70.320764363507351</v>
      </c>
      <c r="C250" s="441">
        <f>hourly1!$F251*유형화!$G$71/hourly1!$F$8763+유형화!$G$72*hourly1!$G251/hourly1!$F$8763+유형화!$G$74*hourly1!I251/hourly1!$I$8763+유형화!$H$63*hourly1!P251/hourly1!$P$8763</f>
        <v>12.902386927312619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799">
        <f>(유형화!$F$71+유형화!$F$72+유형화!$F$73+유형화!$F$74+유형화!$G$63)*hourly1!O252/hourly1!$O$8763</f>
        <v>74.846160262443277</v>
      </c>
      <c r="C251" s="441">
        <f>hourly1!$F252*유형화!$G$71/hourly1!$F$8763+유형화!$G$72*hourly1!$G252/hourly1!$F$8763+유형화!$G$74*hourly1!I252/hourly1!$I$8763+유형화!$H$63*hourly1!P252/hourly1!$P$8763</f>
        <v>11.507427791461541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799">
        <f>(유형화!$F$71+유형화!$F$72+유형화!$F$73+유형화!$F$74+유형화!$G$63)*hourly1!O253/hourly1!$O$8763</f>
        <v>74.572134917627224</v>
      </c>
      <c r="C252" s="441">
        <f>hourly1!$F253*유형화!$G$71/hourly1!$F$8763+유형화!$G$72*hourly1!$G253/hourly1!$F$8763+유형화!$G$74*hourly1!I253/hourly1!$I$8763+유형화!$H$63*hourly1!P253/hourly1!$P$8763</f>
        <v>10.182547717830701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799">
        <f>(유형화!$F$71+유형화!$F$72+유형화!$F$73+유형화!$F$74+유형화!$G$63)*hourly1!O254/hourly1!$O$8763</f>
        <v>74.114403557680617</v>
      </c>
      <c r="C253" s="441">
        <f>hourly1!$F254*유형화!$G$71/hourly1!$F$8763+유형화!$G$72*hourly1!$G254/hourly1!$F$8763+유형화!$G$74*hourly1!I254/hourly1!$I$8763+유형화!$H$63*hourly1!P254/hourly1!$P$8763</f>
        <v>8.9968720685989965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799">
        <f>(유형화!$F$71+유형화!$F$72+유형화!$F$73+유형화!$F$74+유형화!$G$63)*hourly1!O255/hourly1!$O$8763</f>
        <v>70.832065532814383</v>
      </c>
      <c r="C254" s="441">
        <f>hourly1!$F255*유형화!$G$71/hourly1!$F$8763+유형화!$G$72*hourly1!$G255/hourly1!$F$8763+유형화!$G$74*hourly1!I255/hourly1!$I$8763+유형화!$H$63*hourly1!P255/hourly1!$P$8763</f>
        <v>6.9970571875443506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799">
        <f>(유형화!$F$71+유형화!$F$72+유형화!$F$73+유형화!$F$74+유형화!$G$63)*hourly1!O256/hourly1!$O$8763</f>
        <v>68.4348110273516</v>
      </c>
      <c r="C255" s="441">
        <f>hourly1!$F256*유형화!$G$71/hourly1!$F$8763+유형화!$G$72*hourly1!$G256/hourly1!$F$8763+유형화!$G$74*hourly1!I256/hourly1!$I$8763+유형화!$H$63*hourly1!P256/hourly1!$P$8763</f>
        <v>7.4606485591973826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799">
        <f>(유형화!$F$71+유형화!$F$72+유형화!$F$73+유형화!$F$74+유형화!$G$63)*hourly1!O257/hourly1!$O$8763</f>
        <v>71.252777389021844</v>
      </c>
      <c r="C256" s="441">
        <f>hourly1!$F257*유형화!$G$71/hourly1!$F$8763+유형화!$G$72*hourly1!$G257/hourly1!$F$8763+유형화!$G$74*hourly1!I257/hourly1!$I$8763+유형화!$H$63*hourly1!P257/hourly1!$P$8763</f>
        <v>7.147373839526673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799">
        <f>(유형화!$F$71+유형화!$F$72+유형화!$F$73+유형화!$F$74+유형화!$G$63)*hourly1!O258/hourly1!$O$8763</f>
        <v>70.818378936507841</v>
      </c>
      <c r="C257" s="441">
        <f>hourly1!$F258*유형화!$G$71/hourly1!$F$8763+유형화!$G$72*hourly1!$G258/hourly1!$F$8763+유형화!$G$74*hourly1!I258/hourly1!$I$8763+유형화!$H$63*hourly1!P258/hourly1!$P$8763</f>
        <v>7.1158629747152258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799">
        <f>(유형화!$F$71+유형화!$F$72+유형화!$F$73+유형화!$F$74+유형화!$G$63)*hourly1!O259/hourly1!$O$8763</f>
        <v>71.354273007566732</v>
      </c>
      <c r="C258" s="441">
        <f>hourly1!$F259*유형화!$G$71/hourly1!$F$8763+유형화!$G$72*hourly1!$G259/hourly1!$F$8763+유형화!$G$74*hourly1!I259/hourly1!$I$8763+유형화!$H$63*hourly1!P259/hourly1!$P$8763</f>
        <v>7.5345219067748621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799">
        <f>(유형화!$F$71+유형화!$F$72+유형화!$F$73+유형화!$F$74+유형화!$G$63)*hourly1!O260/hourly1!$O$8763</f>
        <v>72.212916527861637</v>
      </c>
      <c r="C259" s="441">
        <f>hourly1!$F260*유형화!$G$71/hourly1!$F$8763+유형화!$G$72*hourly1!$G260/hourly1!$F$8763+유형화!$G$74*hourly1!I260/hourly1!$I$8763+유형화!$H$63*hourly1!P260/hourly1!$P$8763</f>
        <v>8.0022759954294482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799">
        <f>(유형화!$F$71+유형화!$F$72+유형화!$F$73+유형화!$F$74+유형화!$G$63)*hourly1!O261/hourly1!$O$8763</f>
        <v>72.488770903662683</v>
      </c>
      <c r="C260" s="441">
        <f>hourly1!$F261*유형화!$G$71/hourly1!$F$8763+유형화!$G$72*hourly1!$G261/hourly1!$F$8763+유형화!$G$74*hourly1!I261/hourly1!$I$8763+유형화!$H$63*hourly1!P261/hourly1!$P$8763</f>
        <v>7.3338798060606933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799">
        <f>(유형화!$F$71+유형화!$F$72+유형화!$F$73+유형화!$F$74+유형화!$G$63)*hourly1!O262/hourly1!$O$8763</f>
        <v>70.783210414117505</v>
      </c>
      <c r="C261" s="441">
        <f>hourly1!$F262*유형화!$G$71/hourly1!$F$8763+유형화!$G$72*hourly1!$G262/hourly1!$F$8763+유형화!$G$74*hourly1!I262/hourly1!$I$8763+유형화!$H$63*hourly1!P262/hourly1!$P$8763</f>
        <v>7.3236906255785739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799">
        <f>(유형화!$F$71+유형화!$F$72+유형화!$F$73+유형화!$F$74+유형화!$G$63)*hourly1!O263/hourly1!$O$8763</f>
        <v>69.545930055609816</v>
      </c>
      <c r="C262" s="441">
        <f>hourly1!$F263*유형화!$G$71/hourly1!$F$8763+유형화!$G$72*hourly1!$G263/hourly1!$F$8763+유형화!$G$74*hourly1!I263/hourly1!$I$8763+유형화!$H$63*hourly1!P263/hourly1!$P$8763</f>
        <v>8.6683594979794876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799">
        <f>(유형화!$F$71+유형화!$F$72+유형화!$F$73+유형화!$F$74+유형화!$G$63)*hourly1!O264/hourly1!$O$8763</f>
        <v>67.833605428620587</v>
      </c>
      <c r="C263" s="441">
        <f>hourly1!$F264*유형화!$G$71/hourly1!$F$8763+유형화!$G$72*hourly1!$G264/hourly1!$F$8763+유형화!$G$74*hourly1!I264/hourly1!$I$8763+유형화!$H$63*hourly1!P264/hourly1!$P$8763</f>
        <v>0.57913323616543089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799">
        <f>(유형화!$F$71+유형화!$F$72+유형화!$F$73+유형화!$F$74+유형화!$G$63)*hourly1!O265/hourly1!$O$8763</f>
        <v>66.858847113125265</v>
      </c>
      <c r="C264" s="441">
        <f>hourly1!$F265*유형화!$G$71/hourly1!$F$8763+유형화!$G$72*hourly1!$G265/hourly1!$F$8763+유형화!$G$74*hourly1!I265/hourly1!$I$8763+유형화!$H$63*hourly1!P265/hourly1!$P$8763</f>
        <v>0.4958221225956666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799">
        <f>(유형화!$F$71+유형화!$F$72+유형화!$F$73+유형화!$F$74+유형화!$G$63)*hourly1!O266/hourly1!$O$8763</f>
        <v>66.902862663488222</v>
      </c>
      <c r="C265" s="441">
        <f>hourly1!$F266*유형화!$G$71/hourly1!$F$8763+유형화!$G$72*hourly1!$G266/hourly1!$F$8763+유형화!$G$74*hourly1!I266/hourly1!$I$8763+유형화!$H$63*hourly1!P266/hourly1!$P$8763</f>
        <v>1.1424419622326611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799">
        <f>(유형화!$F$71+유형화!$F$72+유형화!$F$73+유형화!$F$74+유형화!$G$63)*hourly1!O267/hourly1!$O$8763</f>
        <v>66.564022135899549</v>
      </c>
      <c r="C266" s="441">
        <f>hourly1!$F267*유형화!$G$71/hourly1!$F$8763+유형화!$G$72*hourly1!$G267/hourly1!$F$8763+유형화!$G$74*hourly1!I267/hourly1!$I$8763+유형화!$H$63*hourly1!P267/hourly1!$P$8763</f>
        <v>1.9030736838675337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799">
        <f>(유형화!$F$71+유형화!$F$72+유형화!$F$73+유형화!$F$74+유형화!$G$63)*hourly1!O268/hourly1!$O$8763</f>
        <v>63.22900446317108</v>
      </c>
      <c r="C267" s="441">
        <f>hourly1!$F268*유형화!$G$71/hourly1!$F$8763+유형화!$G$72*hourly1!$G268/hourly1!$F$8763+유형화!$G$74*hourly1!I268/hourly1!$I$8763+유형화!$H$63*hourly1!P268/hourly1!$P$8763</f>
        <v>2.760779808538806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799">
        <f>(유형화!$F$71+유형화!$F$72+유형화!$F$73+유형화!$F$74+유형화!$G$63)*hourly1!O269/hourly1!$O$8763</f>
        <v>63.396909761947541</v>
      </c>
      <c r="C268" s="441">
        <f>hourly1!$F269*유형화!$G$71/hourly1!$F$8763+유형화!$G$72*hourly1!$G269/hourly1!$F$8763+유형화!$G$74*hourly1!I269/hourly1!$I$8763+유형화!$H$63*hourly1!P269/hourly1!$P$8763</f>
        <v>3.4745152747747143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799">
        <f>(유형화!$F$71+유형화!$F$72+유형화!$F$73+유형화!$F$74+유형화!$G$63)*hourly1!O270/hourly1!$O$8763</f>
        <v>63.180291425855842</v>
      </c>
      <c r="C269" s="441">
        <f>hourly1!$F270*유형화!$G$71/hourly1!$F$8763+유형화!$G$72*hourly1!$G270/hourly1!$F$8763+유형화!$G$74*hourly1!I270/hourly1!$I$8763+유형화!$H$63*hourly1!P270/hourly1!$P$8763</f>
        <v>4.0421702776688431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799">
        <f>(유형화!$F$71+유형화!$F$72+유형화!$F$73+유형화!$F$74+유형화!$G$63)*hourly1!O271/hourly1!$O$8763</f>
        <v>63.20847401414386</v>
      </c>
      <c r="C270" s="441">
        <f>hourly1!$F271*유형화!$G$71/hourly1!$F$8763+유형화!$G$72*hourly1!$G271/hourly1!$F$8763+유형화!$G$74*hourly1!I271/hourly1!$I$8763+유형화!$H$63*hourly1!P271/hourly1!$P$8763</f>
        <v>4.5848264361191298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799">
        <f>(유형화!$F$71+유형화!$F$72+유형화!$F$73+유형화!$F$74+유형화!$G$63)*hourly1!O272/hourly1!$O$8763</f>
        <v>64.685740422604127</v>
      </c>
      <c r="C271" s="441">
        <f>hourly1!$F272*유형화!$G$71/hourly1!$F$8763+유형화!$G$72*hourly1!$G272/hourly1!$F$8763+유형화!$G$74*hourly1!I272/hourly1!$I$8763+유형화!$H$63*hourly1!P272/hourly1!$P$8763</f>
        <v>4.9173481012222577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799">
        <f>(유형화!$F$71+유형화!$F$72+유형화!$F$73+유형화!$F$74+유형화!$G$63)*hourly1!O273/hourly1!$O$8763</f>
        <v>66.234497546763748</v>
      </c>
      <c r="C272" s="441">
        <f>hourly1!$F273*유형화!$G$71/hourly1!$F$8763+유형화!$G$72*hourly1!$G273/hourly1!$F$8763+유형화!$G$74*hourly1!I273/hourly1!$I$8763+유형화!$H$63*hourly1!P273/hourly1!$P$8763</f>
        <v>13.952962187253114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799">
        <f>(유형화!$F$71+유형화!$F$72+유형화!$F$73+유형화!$F$74+유형화!$G$63)*hourly1!O274/hourly1!$O$8763</f>
        <v>67.708973488202375</v>
      </c>
      <c r="C273" s="441">
        <f>hourly1!$F274*유형화!$G$71/hourly1!$F$8763+유형화!$G$72*hourly1!$G274/hourly1!$F$8763+유형화!$G$74*hourly1!I274/hourly1!$I$8763+유형화!$H$63*hourly1!P274/hourly1!$P$8763</f>
        <v>14.617784863998191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799">
        <f>(유형화!$F$71+유형화!$F$72+유형화!$F$73+유형화!$F$74+유형화!$G$63)*hourly1!O275/hourly1!$O$8763</f>
        <v>69.029634067379064</v>
      </c>
      <c r="C274" s="441">
        <f>hourly1!$F275*유형화!$G$71/hourly1!$F$8763+유형화!$G$72*hourly1!$G275/hourly1!$F$8763+유형화!$G$74*hourly1!I275/hourly1!$I$8763+유형화!$H$63*hourly1!P275/hourly1!$P$8763</f>
        <v>14.098519522983413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799">
        <f>(유형화!$F$71+유형화!$F$72+유형화!$F$73+유형화!$F$74+유형화!$G$63)*hourly1!O276/hourly1!$O$8763</f>
        <v>73.993084785782386</v>
      </c>
      <c r="C275" s="441">
        <f>hourly1!$F276*유형화!$G$71/hourly1!$F$8763+유형화!$G$72*hourly1!$G276/hourly1!$F$8763+유형화!$G$74*hourly1!I276/hourly1!$I$8763+유형화!$H$63*hourly1!P276/hourly1!$P$8763</f>
        <v>12.657682000186846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799">
        <f>(유형화!$F$71+유형화!$F$72+유형화!$F$73+유형화!$F$74+유형화!$G$63)*hourly1!O277/hourly1!$O$8763</f>
        <v>74.613033172880066</v>
      </c>
      <c r="C276" s="441">
        <f>hourly1!$F277*유형화!$G$71/hourly1!$F$8763+유형화!$G$72*hourly1!$G277/hourly1!$F$8763+유형화!$G$74*hourly1!I277/hourly1!$I$8763+유형화!$H$63*hourly1!P277/hourly1!$P$8763</f>
        <v>11.2730161693972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799">
        <f>(유형화!$F$71+유형화!$F$72+유형화!$F$73+유형화!$F$74+유형화!$G$63)*hourly1!O278/hourly1!$O$8763</f>
        <v>74.570718413072399</v>
      </c>
      <c r="C277" s="441">
        <f>hourly1!$F278*유형화!$G$71/hourly1!$F$8763+유형화!$G$72*hourly1!$G278/hourly1!$F$8763+유형화!$G$74*hourly1!I278/hourly1!$I$8763+유형화!$H$63*hourly1!P278/hourly1!$P$8763</f>
        <v>10.145254658883937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799">
        <f>(유형화!$F$71+유형화!$F$72+유형화!$F$73+유형화!$F$74+유형화!$G$63)*hourly1!O279/hourly1!$O$8763</f>
        <v>70.603959648067828</v>
      </c>
      <c r="C278" s="441">
        <f>hourly1!$F279*유형화!$G$71/hourly1!$F$8763+유형화!$G$72*hourly1!$G279/hourly1!$F$8763+유형화!$G$74*hourly1!I279/hourly1!$I$8763+유형화!$H$63*hourly1!P279/hourly1!$P$8763</f>
        <v>7.8990501317084574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799">
        <f>(유형화!$F$71+유형화!$F$72+유형화!$F$73+유형화!$F$74+유형화!$G$63)*hourly1!O280/hourly1!$O$8763</f>
        <v>69.151672220278044</v>
      </c>
      <c r="C279" s="441">
        <f>hourly1!$F280*유형화!$G$71/hourly1!$F$8763+유형화!$G$72*hourly1!$G280/hourly1!$F$8763+유형화!$G$74*hourly1!I280/hourly1!$I$8763+유형화!$H$63*hourly1!P280/hourly1!$P$8763</f>
        <v>8.2303858739112066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799">
        <f>(유형화!$F$71+유형화!$F$72+유형화!$F$73+유형화!$F$74+유형화!$G$63)*hourly1!O281/hourly1!$O$8763</f>
        <v>71.095852441045864</v>
      </c>
      <c r="C280" s="441">
        <f>hourly1!$F281*유형화!$G$71/hourly1!$F$8763+유형화!$G$72*hourly1!$G281/hourly1!$F$8763+유형화!$G$74*hourly1!I281/hourly1!$I$8763+유형화!$H$63*hourly1!P281/hourly1!$P$8763</f>
        <v>8.095149156562675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799">
        <f>(유형화!$F$71+유형화!$F$72+유형화!$F$73+유형화!$F$74+유형화!$G$63)*hourly1!O282/hourly1!$O$8763</f>
        <v>71.416915900312475</v>
      </c>
      <c r="C281" s="441">
        <f>hourly1!$F282*유형화!$G$71/hourly1!$F$8763+유형화!$G$72*hourly1!$G282/hourly1!$F$8763+유형화!$G$74*hourly1!I282/hourly1!$I$8763+유형화!$H$63*hourly1!P282/hourly1!$P$8763</f>
        <v>8.0064777144211607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799">
        <f>(유형화!$F$71+유형화!$F$72+유형화!$F$73+유형화!$F$74+유형화!$G$63)*hourly1!O283/hourly1!$O$8763</f>
        <v>71.01309073475872</v>
      </c>
      <c r="C282" s="441">
        <f>hourly1!$F283*유형화!$G$71/hourly1!$F$8763+유형화!$G$72*hourly1!$G283/hourly1!$F$8763+유형화!$G$74*hourly1!I283/hourly1!$I$8763+유형화!$H$63*hourly1!P283/hourly1!$P$8763</f>
        <v>8.4874355869277718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799">
        <f>(유형화!$F$71+유형화!$F$72+유형화!$F$73+유형화!$F$74+유형화!$G$63)*hourly1!O284/hourly1!$O$8763</f>
        <v>72.006309031466671</v>
      </c>
      <c r="C283" s="441">
        <f>hourly1!$F284*유형화!$G$71/hourly1!$F$8763+유형화!$G$72*hourly1!$G284/hourly1!$F$8763+유형화!$G$74*hourly1!I284/hourly1!$I$8763+유형화!$H$63*hourly1!P284/hourly1!$P$8763</f>
        <v>8.8829038402048131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799">
        <f>(유형화!$F$71+유형화!$F$72+유형화!$F$73+유형화!$F$74+유형화!$G$63)*hourly1!O285/hourly1!$O$8763</f>
        <v>72.45656180851735</v>
      </c>
      <c r="C284" s="441">
        <f>hourly1!$F285*유형화!$G$71/hourly1!$F$8763+유형화!$G$72*hourly1!$G285/hourly1!$F$8763+유형화!$G$74*hourly1!I285/hourly1!$I$8763+유형화!$H$63*hourly1!P285/hourly1!$P$8763</f>
        <v>8.0584641469919571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799">
        <f>(유형화!$F$71+유형화!$F$72+유형화!$F$73+유형화!$F$74+유형화!$G$63)*hourly1!O286/hourly1!$O$8763</f>
        <v>70.8927399941077</v>
      </c>
      <c r="C285" s="441">
        <f>hourly1!$F286*유형화!$G$71/hourly1!$F$8763+유형화!$G$72*hourly1!$G286/hourly1!$F$8763+유형화!$G$74*hourly1!I286/hourly1!$I$8763+유형화!$H$63*hourly1!P286/hourly1!$P$8763</f>
        <v>7.7863217372224733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799">
        <f>(유형화!$F$71+유형화!$F$72+유형화!$F$73+유형화!$F$74+유형화!$G$63)*hourly1!O287/hourly1!$O$8763</f>
        <v>68.636535456721148</v>
      </c>
      <c r="C286" s="441">
        <f>hourly1!$F287*유형화!$G$71/hourly1!$F$8763+유형화!$G$72*hourly1!$G287/hourly1!$F$8763+유형화!$G$74*hourly1!I287/hourly1!$I$8763+유형화!$H$63*hourly1!P287/hourly1!$P$8763</f>
        <v>8.8788971311640328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799">
        <f>(유형화!$F$71+유형화!$F$72+유형화!$F$73+유형화!$F$74+유형화!$G$63)*hourly1!O288/hourly1!$O$8763</f>
        <v>67.321920616854953</v>
      </c>
      <c r="C287" s="441">
        <f>hourly1!$F288*유형화!$G$71/hourly1!$F$8763+유형화!$G$72*hourly1!$G288/hourly1!$F$8763+유형화!$G$74*hourly1!I288/hourly1!$I$8763+유형화!$H$63*hourly1!P288/hourly1!$P$8763</f>
        <v>0.52267397902587509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799">
        <f>(유형화!$F$71+유형화!$F$72+유형화!$F$73+유형화!$F$74+유형화!$G$63)*hourly1!O289/hourly1!$O$8763</f>
        <v>66.498951336948181</v>
      </c>
      <c r="C288" s="441">
        <f>hourly1!$F289*유형화!$G$71/hourly1!$F$8763+유형화!$G$72*hourly1!$G289/hourly1!$F$8763+유형화!$G$74*hourly1!I289/hourly1!$I$8763+유형화!$H$63*hourly1!P289/hourly1!$P$8763</f>
        <v>0.58404736765679055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799">
        <f>(유형화!$F$71+유형화!$F$72+유형화!$F$73+유형화!$F$74+유형화!$G$63)*hourly1!O290/hourly1!$O$8763</f>
        <v>66.447765289621756</v>
      </c>
      <c r="C289" s="441">
        <f>hourly1!$F290*유형화!$G$71/hourly1!$F$8763+유형화!$G$72*hourly1!$G290/hourly1!$F$8763+유형화!$G$74*hourly1!I290/hourly1!$I$8763+유형화!$H$63*hourly1!P290/hourly1!$P$8763</f>
        <v>1.1675384905601931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799">
        <f>(유형화!$F$71+유형화!$F$72+유형화!$F$73+유형화!$F$74+유형화!$G$63)*hourly1!O291/hourly1!$O$8763</f>
        <v>66.367410189707215</v>
      </c>
      <c r="C290" s="441">
        <f>hourly1!$F291*유형화!$G$71/hourly1!$F$8763+유형화!$G$72*hourly1!$G291/hourly1!$F$8763+유형화!$G$74*hourly1!I291/hourly1!$I$8763+유형화!$H$63*hourly1!P291/hourly1!$P$8763</f>
        <v>1.8166706785803344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799">
        <f>(유형화!$F$71+유형화!$F$72+유형화!$F$73+유형화!$F$74+유형화!$G$63)*hourly1!O292/hourly1!$O$8763</f>
        <v>62.787799551335738</v>
      </c>
      <c r="C291" s="441">
        <f>hourly1!$F292*유형화!$G$71/hourly1!$F$8763+유형화!$G$72*hourly1!$G292/hourly1!$F$8763+유형화!$G$74*hourly1!I292/hourly1!$I$8763+유형화!$H$63*hourly1!P292/hourly1!$P$8763</f>
        <v>2.3890074708346805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799">
        <f>(유형화!$F$71+유형화!$F$72+유형화!$F$73+유형화!$F$74+유형화!$G$63)*hourly1!O293/hourly1!$O$8763</f>
        <v>62.801572988453479</v>
      </c>
      <c r="C292" s="441">
        <f>hourly1!$F293*유형화!$G$71/hourly1!$F$8763+유형화!$G$72*hourly1!$G293/hourly1!$F$8763+유형화!$G$74*hourly1!I293/hourly1!$I$8763+유형화!$H$63*hourly1!P293/hourly1!$P$8763</f>
        <v>2.8830756178345851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799">
        <f>(유형화!$F$71+유형화!$F$72+유형화!$F$73+유형화!$F$74+유형화!$G$63)*hourly1!O294/hourly1!$O$8763</f>
        <v>62.76740822397705</v>
      </c>
      <c r="C293" s="441">
        <f>hourly1!$F294*유형화!$G$71/hourly1!$F$8763+유형화!$G$72*hourly1!$G294/hourly1!$F$8763+유형화!$G$74*hourly1!I294/hourly1!$I$8763+유형화!$H$63*hourly1!P294/hourly1!$P$8763</f>
        <v>3.3111904452520022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799">
        <f>(유형화!$F$71+유형화!$F$72+유형화!$F$73+유형화!$F$74+유형화!$G$63)*hourly1!O295/hourly1!$O$8763</f>
        <v>62.693540894001373</v>
      </c>
      <c r="C294" s="441">
        <f>hourly1!$F295*유형화!$G$71/hourly1!$F$8763+유형화!$G$72*hourly1!$G295/hourly1!$F$8763+유형화!$G$74*hourly1!I295/hourly1!$I$8763+유형화!$H$63*hourly1!P295/hourly1!$P$8763</f>
        <v>3.7186354105919617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799">
        <f>(유형화!$F$71+유형화!$F$72+유형화!$F$73+유형화!$F$74+유형화!$G$63)*hourly1!O296/hourly1!$O$8763</f>
        <v>63.322222740939921</v>
      </c>
      <c r="C295" s="441">
        <f>hourly1!$F296*유형화!$G$71/hourly1!$F$8763+유형화!$G$72*hourly1!$G296/hourly1!$F$8763+유형화!$G$74*hourly1!I296/hourly1!$I$8763+유형화!$H$63*hourly1!P296/hourly1!$P$8763</f>
        <v>3.9678705321864203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799">
        <f>(유형화!$F$71+유형화!$F$72+유형화!$F$73+유형화!$F$74+유형화!$G$63)*hourly1!O297/hourly1!$O$8763</f>
        <v>65.680910318785081</v>
      </c>
      <c r="C296" s="441">
        <f>hourly1!$F297*유형화!$G$71/hourly1!$F$8763+유형화!$G$72*hourly1!$G297/hourly1!$F$8763+유형화!$G$74*hourly1!I297/hourly1!$I$8763+유형화!$H$63*hourly1!P297/hourly1!$P$8763</f>
        <v>12.916411542040576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799">
        <f>(유형화!$F$71+유형화!$F$72+유형화!$F$73+유형화!$F$74+유형화!$G$63)*hourly1!O298/hourly1!$O$8763</f>
        <v>67.601790954651463</v>
      </c>
      <c r="C297" s="441">
        <f>hourly1!$F298*유형화!$G$71/hourly1!$F$8763+유형화!$G$72*hourly1!$G298/hourly1!$F$8763+유형화!$G$74*hourly1!I298/hourly1!$I$8763+유형화!$H$63*hourly1!P298/hourly1!$P$8763</f>
        <v>13.477979849022784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799">
        <f>(유형화!$F$71+유형화!$F$72+유형화!$F$73+유형화!$F$74+유형화!$G$63)*hourly1!O299/hourly1!$O$8763</f>
        <v>70.091122089662548</v>
      </c>
      <c r="C298" s="441">
        <f>hourly1!$F299*유형화!$G$71/hourly1!$F$8763+유형화!$G$72*hourly1!$G299/hourly1!$F$8763+유형화!$G$74*hourly1!I299/hourly1!$I$8763+유형화!$H$63*hourly1!P299/hourly1!$P$8763</f>
        <v>12.875205164139734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799">
        <f>(유형화!$F$71+유형화!$F$72+유형화!$F$73+유형화!$F$74+유형화!$G$63)*hourly1!O300/hourly1!$O$8763</f>
        <v>75.16687145726101</v>
      </c>
      <c r="C299" s="441">
        <f>hourly1!$F300*유형화!$G$71/hourly1!$F$8763+유형화!$G$72*hourly1!$G300/hourly1!$F$8763+유형화!$G$74*hourly1!I300/hourly1!$I$8763+유형화!$H$63*hourly1!P300/hourly1!$P$8763</f>
        <v>11.594316711452164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799">
        <f>(유형화!$F$71+유형화!$F$72+유형화!$F$73+유형화!$F$74+유형화!$G$63)*hourly1!O301/hourly1!$O$8763</f>
        <v>76.024371970695753</v>
      </c>
      <c r="C300" s="441">
        <f>hourly1!$F301*유형화!$G$71/hourly1!$F$8763+유형화!$G$72*hourly1!$G301/hourly1!$F$8763+유형화!$G$74*hourly1!I301/hourly1!$I$8763+유형화!$H$63*hourly1!P301/hourly1!$P$8763</f>
        <v>10.141134283492553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799">
        <f>(유형화!$F$71+유형화!$F$72+유형화!$F$73+유형화!$F$74+유형화!$G$63)*hourly1!O302/hourly1!$O$8763</f>
        <v>77.084709988872362</v>
      </c>
      <c r="C301" s="441">
        <f>hourly1!$F302*유형화!$G$71/hourly1!$F$8763+유형화!$G$72*hourly1!$G302/hourly1!$F$8763+유형화!$G$74*hourly1!I302/hourly1!$I$8763+유형화!$H$63*hourly1!P302/hourly1!$P$8763</f>
        <v>8.9703488069179134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799">
        <f>(유형화!$F$71+유형화!$F$72+유형화!$F$73+유형화!$F$74+유형화!$G$63)*hourly1!O303/hourly1!$O$8763</f>
        <v>72.704019964341796</v>
      </c>
      <c r="C302" s="441">
        <f>hourly1!$F303*유형화!$G$71/hourly1!$F$8763+유형화!$G$72*hourly1!$G303/hourly1!$F$8763+유형화!$G$74*hourly1!I303/hourly1!$I$8763+유형화!$H$63*hourly1!P303/hourly1!$P$8763</f>
        <v>6.6700151231542133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799">
        <f>(유형화!$F$71+유형화!$F$72+유형화!$F$73+유형화!$F$74+유형화!$G$63)*hourly1!O304/hourly1!$O$8763</f>
        <v>71.518548881870402</v>
      </c>
      <c r="C303" s="441">
        <f>hourly1!$F304*유형화!$G$71/hourly1!$F$8763+유형화!$G$72*hourly1!$G304/hourly1!$F$8763+유형화!$G$74*hourly1!I304/hourly1!$I$8763+유형화!$H$63*hourly1!P304/hourly1!$P$8763</f>
        <v>6.9340241270680352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799">
        <f>(유형화!$F$71+유형화!$F$72+유형화!$F$73+유형화!$F$74+유형화!$G$63)*hourly1!O305/hourly1!$O$8763</f>
        <v>73.858343666421334</v>
      </c>
      <c r="C304" s="441">
        <f>hourly1!$F305*유형화!$G$71/hourly1!$F$8763+유형화!$G$72*hourly1!$G305/hourly1!$F$8763+유형화!$G$74*hourly1!I305/hourly1!$I$8763+유형화!$H$63*hourly1!P305/hourly1!$P$8763</f>
        <v>6.7687601710729686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799">
        <f>(유형화!$F$71+유형화!$F$72+유형화!$F$73+유형화!$F$74+유형화!$G$63)*hourly1!O306/hourly1!$O$8763</f>
        <v>73.429300397600528</v>
      </c>
      <c r="C305" s="441">
        <f>hourly1!$F306*유형화!$G$71/hourly1!$F$8763+유형화!$G$72*hourly1!$G306/hourly1!$F$8763+유형화!$G$74*hourly1!I306/hourly1!$I$8763+유형화!$H$63*hourly1!P306/hourly1!$P$8763</f>
        <v>6.7942960979688429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799">
        <f>(유형화!$F$71+유형화!$F$72+유형화!$F$73+유형화!$F$74+유형화!$G$63)*hourly1!O307/hourly1!$O$8763</f>
        <v>73.398648592380752</v>
      </c>
      <c r="C306" s="441">
        <f>hourly1!$F307*유형화!$G$71/hourly1!$F$8763+유형화!$G$72*hourly1!$G307/hourly1!$F$8763+유형화!$G$74*hourly1!I307/hourly1!$I$8763+유형화!$H$63*hourly1!P307/hourly1!$P$8763</f>
        <v>7.0975661511599499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799">
        <f>(유형화!$F$71+유형화!$F$72+유형화!$F$73+유형화!$F$74+유형화!$G$63)*hourly1!O308/hourly1!$O$8763</f>
        <v>73.744228559466151</v>
      </c>
      <c r="C307" s="441">
        <f>hourly1!$F308*유형화!$G$71/hourly1!$F$8763+유형화!$G$72*hourly1!$G308/hourly1!$F$8763+유형화!$G$74*hourly1!I308/hourly1!$I$8763+유형화!$H$63*hourly1!P308/hourly1!$P$8763</f>
        <v>7.5334401084538003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799">
        <f>(유형화!$F$71+유형화!$F$72+유형화!$F$73+유형화!$F$74+유형화!$G$63)*hourly1!O309/hourly1!$O$8763</f>
        <v>73.442868987215761</v>
      </c>
      <c r="C308" s="441">
        <f>hourly1!$F309*유형화!$G$71/hourly1!$F$8763+유형화!$G$72*hourly1!$G309/hourly1!$F$8763+유형화!$G$74*hourly1!I309/hourly1!$I$8763+유형화!$H$63*hourly1!P309/hourly1!$P$8763</f>
        <v>6.7385058382695169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799">
        <f>(유형화!$F$71+유형화!$F$72+유형화!$F$73+유형화!$F$74+유형화!$G$63)*hourly1!O310/hourly1!$O$8763</f>
        <v>71.063922825650138</v>
      </c>
      <c r="C309" s="441">
        <f>hourly1!$F310*유형화!$G$71/hourly1!$F$8763+유형화!$G$72*hourly1!$G310/hourly1!$F$8763+유형화!$G$74*hourly1!I310/hourly1!$I$8763+유형화!$H$63*hourly1!P310/hourly1!$P$8763</f>
        <v>6.6665875996312964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799">
        <f>(유형화!$F$71+유형화!$F$72+유형화!$F$73+유형화!$F$74+유형화!$G$63)*hourly1!O311/hourly1!$O$8763</f>
        <v>69.358496925270856</v>
      </c>
      <c r="C310" s="441">
        <f>hourly1!$F311*유형화!$G$71/hourly1!$F$8763+유형화!$G$72*hourly1!$G311/hourly1!$F$8763+유형화!$G$74*hourly1!I311/hourly1!$I$8763+유형화!$H$63*hourly1!P311/hourly1!$P$8763</f>
        <v>7.8573858680572632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799">
        <f>(유형화!$F$71+유형화!$F$72+유형화!$F$73+유형화!$F$74+유형화!$G$63)*hourly1!O312/hourly1!$O$8763</f>
        <v>67.517186808767761</v>
      </c>
      <c r="C311" s="441">
        <f>hourly1!$F312*유형화!$G$71/hourly1!$F$8763+유형화!$G$72*hourly1!$G312/hourly1!$F$8763+유형화!$G$74*hourly1!I312/hourly1!$I$8763+유형화!$H$63*hourly1!P312/hourly1!$P$8763</f>
        <v>0.49606018978958677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799">
        <f>(유형화!$F$71+유형화!$F$72+유형화!$F$73+유형화!$F$74+유형화!$G$63)*hourly1!O313/hourly1!$O$8763</f>
        <v>66.789948794991162</v>
      </c>
      <c r="C312" s="441">
        <f>hourly1!$F313*유형화!$G$71/hourly1!$F$8763+유형화!$G$72*hourly1!$G313/hourly1!$F$8763+유형화!$G$74*hourly1!I313/hourly1!$I$8763+유형화!$H$63*hourly1!P313/hourly1!$P$8763</f>
        <v>0.47979421298327274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799">
        <f>(유형화!$F$71+유형화!$F$72+유형화!$F$73+유형화!$F$74+유형화!$G$63)*hourly1!O314/hourly1!$O$8763</f>
        <v>67.207328124336598</v>
      </c>
      <c r="C313" s="441">
        <f>hourly1!$F314*유형화!$G$71/hourly1!$F$8763+유형화!$G$72*hourly1!$G314/hourly1!$F$8763+유형화!$G$74*hourly1!I314/hourly1!$I$8763+유형화!$H$63*hourly1!P314/hourly1!$P$8763</f>
        <v>0.47162132804886936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799">
        <f>(유형화!$F$71+유형화!$F$72+유형화!$F$73+유형화!$F$74+유형화!$G$63)*hourly1!O315/hourly1!$O$8763</f>
        <v>65.68782377830145</v>
      </c>
      <c r="C314" s="441">
        <f>hourly1!$F315*유형화!$G$71/hourly1!$F$8763+유형화!$G$72*hourly1!$G315/hourly1!$F$8763+유형화!$G$74*hourly1!I315/hourly1!$I$8763+유형화!$H$63*hourly1!P315/hourly1!$P$8763</f>
        <v>0.97079169870688353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799">
        <f>(유형화!$F$71+유형화!$F$72+유형화!$F$73+유형화!$F$74+유형화!$G$63)*hourly1!O316/hourly1!$O$8763</f>
        <v>62.909539513643459</v>
      </c>
      <c r="C315" s="441">
        <f>hourly1!$F316*유형화!$G$71/hourly1!$F$8763+유형화!$G$72*hourly1!$G316/hourly1!$F$8763+유형화!$G$74*hourly1!I316/hourly1!$I$8763+유형화!$H$63*hourly1!P316/hourly1!$P$8763</f>
        <v>1.8860828902588962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799">
        <f>(유형화!$F$71+유형화!$F$72+유형화!$F$73+유형화!$F$74+유형화!$G$63)*hourly1!O317/hourly1!$O$8763</f>
        <v>62.037259890959916</v>
      </c>
      <c r="C316" s="441">
        <f>hourly1!$F317*유형화!$G$71/hourly1!$F$8763+유형화!$G$72*hourly1!$G317/hourly1!$F$8763+유형화!$G$74*hourly1!I317/hourly1!$I$8763+유형화!$H$63*hourly1!P317/hourly1!$P$8763</f>
        <v>2.7799728429633688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799">
        <f>(유형화!$F$71+유형화!$F$72+유형화!$F$73+유형화!$F$74+유형화!$G$63)*hourly1!O318/hourly1!$O$8763</f>
        <v>61.967456491545136</v>
      </c>
      <c r="C317" s="441">
        <f>hourly1!$F318*유형화!$G$71/hourly1!$F$8763+유형화!$G$72*hourly1!$G318/hourly1!$F$8763+유형화!$G$74*hourly1!I318/hourly1!$I$8763+유형화!$H$63*hourly1!P318/hourly1!$P$8763</f>
        <v>3.3809057274414513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799">
        <f>(유형화!$F$71+유형화!$F$72+유형화!$F$73+유형화!$F$74+유형화!$G$63)*hourly1!O319/hourly1!$O$8763</f>
        <v>61.936937983520892</v>
      </c>
      <c r="C318" s="441">
        <f>hourly1!$F319*유형화!$G$71/hourly1!$F$8763+유형화!$G$72*hourly1!$G319/hourly1!$F$8763+유형화!$G$74*hourly1!I319/hourly1!$I$8763+유형화!$H$63*hourly1!P319/hourly1!$P$8763</f>
        <v>3.9847451547295116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799">
        <f>(유형화!$F$71+유형화!$F$72+유형화!$F$73+유형화!$F$74+유형화!$G$63)*hourly1!O320/hourly1!$O$8763</f>
        <v>62.101784004635299</v>
      </c>
      <c r="C319" s="441">
        <f>hourly1!$F320*유형화!$G$71/hourly1!$F$8763+유형화!$G$72*hourly1!$G320/hourly1!$F$8763+유형화!$G$74*hourly1!I320/hourly1!$I$8763+유형화!$H$63*hourly1!P320/hourly1!$P$8763</f>
        <v>4.6133690944235992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799">
        <f>(유형화!$F$71+유형화!$F$72+유형화!$F$73+유형화!$F$74+유형화!$G$63)*hourly1!O321/hourly1!$O$8763</f>
        <v>62.579773917998111</v>
      </c>
      <c r="C320" s="441">
        <f>hourly1!$F321*유형화!$G$71/hourly1!$F$8763+유형화!$G$72*hourly1!$G321/hourly1!$F$8763+유형화!$G$74*hourly1!I321/hourly1!$I$8763+유형화!$H$63*hourly1!P321/hourly1!$P$8763</f>
        <v>14.053169869439946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799">
        <f>(유형화!$F$71+유형화!$F$72+유형화!$F$73+유형화!$F$74+유형화!$G$63)*hourly1!O322/hourly1!$O$8763</f>
        <v>63.132892267821028</v>
      </c>
      <c r="C321" s="441">
        <f>hourly1!$F322*유형화!$G$71/hourly1!$F$8763+유형화!$G$72*hourly1!$G322/hourly1!$F$8763+유형화!$G$74*hourly1!I322/hourly1!$I$8763+유형화!$H$63*hourly1!P322/hourly1!$P$8763</f>
        <v>14.394829450372399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799">
        <f>(유형화!$F$71+유형화!$F$72+유형화!$F$73+유형화!$F$74+유형화!$G$63)*hourly1!O323/hourly1!$O$8763</f>
        <v>64.014928005977055</v>
      </c>
      <c r="C322" s="441">
        <f>hourly1!$F323*유형화!$G$71/hourly1!$F$8763+유형화!$G$72*hourly1!$G323/hourly1!$F$8763+유형화!$G$74*hourly1!I323/hourly1!$I$8763+유형화!$H$63*hourly1!P323/hourly1!$P$8763</f>
        <v>13.417569344388244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799">
        <f>(유형화!$F$71+유형화!$F$72+유형화!$F$73+유형화!$F$74+유형화!$G$63)*hourly1!O324/hourly1!$O$8763</f>
        <v>64.983336472144387</v>
      </c>
      <c r="C323" s="441">
        <f>hourly1!$F324*유형화!$G$71/hourly1!$F$8763+유형화!$G$72*hourly1!$G324/hourly1!$F$8763+유형화!$G$74*hourly1!I324/hourly1!$I$8763+유형화!$H$63*hourly1!P324/hourly1!$P$8763</f>
        <v>11.839150691034762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799">
        <f>(유형화!$F$71+유형화!$F$72+유형화!$F$73+유형화!$F$74+유형화!$G$63)*hourly1!O325/hourly1!$O$8763</f>
        <v>65.675890284721888</v>
      </c>
      <c r="C324" s="441">
        <f>hourly1!$F325*유형화!$G$71/hourly1!$F$8763+유형화!$G$72*hourly1!$G325/hourly1!$F$8763+유형화!$G$74*hourly1!I325/hourly1!$I$8763+유형화!$H$63*hourly1!P325/hourly1!$P$8763</f>
        <v>10.474675606131157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799">
        <f>(유형화!$F$71+유형화!$F$72+유형화!$F$73+유형화!$F$74+유형화!$G$63)*hourly1!O326/hourly1!$O$8763</f>
        <v>66.503201770851092</v>
      </c>
      <c r="C325" s="441">
        <f>hourly1!$F326*유형화!$G$71/hourly1!$F$8763+유형화!$G$72*hourly1!$G326/hourly1!$F$8763+유형화!$G$74*hourly1!I326/hourly1!$I$8763+유형화!$H$63*hourly1!P326/hourly1!$P$8763</f>
        <v>9.3684898296080839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799">
        <f>(유형화!$F$71+유형화!$F$72+유형화!$F$73+유형화!$F$74+유형화!$G$63)*hourly1!O327/hourly1!$O$8763</f>
        <v>63.864184716833158</v>
      </c>
      <c r="C326" s="441">
        <f>hourly1!$F327*유형화!$G$71/hourly1!$F$8763+유형화!$G$72*hourly1!$G327/hourly1!$F$8763+유형화!$G$74*hourly1!I327/hourly1!$I$8763+유형화!$H$63*hourly1!P327/hourly1!$P$8763</f>
        <v>7.2663332492154575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799">
        <f>(유형화!$F$71+유형화!$F$72+유형화!$F$73+유형화!$F$74+유형화!$G$63)*hourly1!O328/hourly1!$O$8763</f>
        <v>62.912560227152774</v>
      </c>
      <c r="C327" s="441">
        <f>hourly1!$F328*유형화!$G$71/hourly1!$F$8763+유형화!$G$72*hourly1!$G328/hourly1!$F$8763+유형화!$G$74*hourly1!I328/hourly1!$I$8763+유형화!$H$63*hourly1!P328/hourly1!$P$8763</f>
        <v>7.7327748672278025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799">
        <f>(유형화!$F$71+유형화!$F$72+유형화!$F$73+유형화!$F$74+유형화!$G$63)*hourly1!O329/hourly1!$O$8763</f>
        <v>62.715536491933165</v>
      </c>
      <c r="C328" s="441">
        <f>hourly1!$F329*유형화!$G$71/hourly1!$F$8763+유형화!$G$72*hourly1!$G329/hourly1!$F$8763+유형화!$G$74*hourly1!I329/hourly1!$I$8763+유형화!$H$63*hourly1!P329/hourly1!$P$8763</f>
        <v>7.3831207132122278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799">
        <f>(유형화!$F$71+유형화!$F$72+유형화!$F$73+유형화!$F$74+유형화!$G$63)*hourly1!O330/hourly1!$O$8763</f>
        <v>62.313192722391747</v>
      </c>
      <c r="C329" s="441">
        <f>hourly1!$F330*유형화!$G$71/hourly1!$F$8763+유형화!$G$72*hourly1!$G330/hourly1!$F$8763+유형화!$G$74*hourly1!I330/hourly1!$I$8763+유형화!$H$63*hourly1!P330/hourly1!$P$8763</f>
        <v>7.4118494360570271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799">
        <f>(유형화!$F$71+유형화!$F$72+유형화!$F$73+유형화!$F$74+유형화!$G$63)*hourly1!O331/hourly1!$O$8763</f>
        <v>62.822600555138067</v>
      </c>
      <c r="C330" s="441">
        <f>hourly1!$F331*유형화!$G$71/hourly1!$F$8763+유형화!$G$72*hourly1!$G331/hourly1!$F$8763+유형화!$G$74*hourly1!I331/hourly1!$I$8763+유형화!$H$63*hourly1!P331/hourly1!$P$8763</f>
        <v>7.9232171722392835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799">
        <f>(유형화!$F$71+유형화!$F$72+유형화!$F$73+유형화!$F$74+유형화!$G$63)*hourly1!O332/hourly1!$O$8763</f>
        <v>63.468863873767411</v>
      </c>
      <c r="C331" s="441">
        <f>hourly1!$F332*유형화!$G$71/hourly1!$F$8763+유형화!$G$72*hourly1!$G332/hourly1!$F$8763+유형화!$G$74*hourly1!I332/hourly1!$I$8763+유형화!$H$63*hourly1!P332/hourly1!$P$8763</f>
        <v>8.4101739563618469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799">
        <f>(유형화!$F$71+유형화!$F$72+유형화!$F$73+유형화!$F$74+유형화!$G$63)*hourly1!O333/hourly1!$O$8763</f>
        <v>64.260762563190625</v>
      </c>
      <c r="C332" s="441">
        <f>hourly1!$F333*유형화!$G$71/hourly1!$F$8763+유형화!$G$72*hourly1!$G333/hourly1!$F$8763+유형화!$G$74*hourly1!I333/hourly1!$I$8763+유형화!$H$63*hourly1!P333/hourly1!$P$8763</f>
        <v>7.6508352640101913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799">
        <f>(유형화!$F$71+유형화!$F$72+유형화!$F$73+유형화!$F$74+유형화!$G$63)*hourly1!O334/hourly1!$O$8763</f>
        <v>64.477116958531667</v>
      </c>
      <c r="C333" s="441">
        <f>hourly1!$F334*유형화!$G$71/hourly1!$F$8763+유형화!$G$72*hourly1!$G334/hourly1!$F$8763+유형화!$G$74*hourly1!I334/hourly1!$I$8763+유형화!$H$63*hourly1!P334/hourly1!$P$8763</f>
        <v>7.4044445444400875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799">
        <f>(유형화!$F$71+유형화!$F$72+유형화!$F$73+유형화!$F$74+유형화!$G$63)*hourly1!O335/hourly1!$O$8763</f>
        <v>63.914395054830692</v>
      </c>
      <c r="C334" s="441">
        <f>hourly1!$F335*유형화!$G$71/hourly1!$F$8763+유형화!$G$72*hourly1!$G335/hourly1!$F$8763+유형화!$G$74*hourly1!I335/hourly1!$I$8763+유형화!$H$63*hourly1!P335/hourly1!$P$8763</f>
        <v>8.575406901600191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799">
        <f>(유형화!$F$71+유형화!$F$72+유형화!$F$73+유형화!$F$74+유형화!$G$63)*hourly1!O336/hourly1!$O$8763</f>
        <v>63.443388887604797</v>
      </c>
      <c r="C335" s="441">
        <f>hourly1!$F336*유형화!$G$71/hourly1!$F$8763+유형화!$G$72*hourly1!$G336/hourly1!$F$8763+유형화!$G$74*hourly1!I336/hourly1!$I$8763+유형화!$H$63*hourly1!P336/hourly1!$P$8763</f>
        <v>0.57805597018572408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799">
        <f>(유형화!$F$71+유형화!$F$72+유형화!$F$73+유형화!$F$74+유형화!$G$63)*hourly1!O337/hourly1!$O$8763</f>
        <v>64.00460162045664</v>
      </c>
      <c r="C336" s="441">
        <f>hourly1!$F337*유형화!$G$71/hourly1!$F$8763+유형화!$G$72*hourly1!$G337/hourly1!$F$8763+유형화!$G$74*hourly1!I337/hourly1!$I$8763+유형화!$H$63*hourly1!P337/hourly1!$P$8763</f>
        <v>0.44615887279200223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799">
        <f>(유형화!$F$71+유형화!$F$72+유형화!$F$73+유형화!$F$74+유형화!$G$63)*hourly1!O338/hourly1!$O$8763</f>
        <v>65.166175599425273</v>
      </c>
      <c r="C337" s="441">
        <f>hourly1!$F338*유형화!$G$71/hourly1!$F$8763+유형화!$G$72*hourly1!$G338/hourly1!$F$8763+유형화!$G$74*hourly1!I338/hourly1!$I$8763+유형화!$H$63*hourly1!P338/hourly1!$P$8763</f>
        <v>0.63518696802476127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799">
        <f>(유형화!$F$71+유형화!$F$72+유형화!$F$73+유형화!$F$74+유형화!$G$63)*hourly1!O339/hourly1!$O$8763</f>
        <v>64.433888947422929</v>
      </c>
      <c r="C338" s="441">
        <f>hourly1!$F339*유형화!$G$71/hourly1!$F$8763+유형화!$G$72*hourly1!$G339/hourly1!$F$8763+유형화!$G$74*hourly1!I339/hourly1!$I$8763+유형화!$H$63*hourly1!P339/hourly1!$P$8763</f>
        <v>1.1300961028925829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799">
        <f>(유형화!$F$71+유형화!$F$72+유형화!$F$73+유형화!$F$74+유형화!$G$63)*hourly1!O340/hourly1!$O$8763</f>
        <v>62.277204506949168</v>
      </c>
      <c r="C339" s="441">
        <f>hourly1!$F340*유형화!$G$71/hourly1!$F$8763+유형화!$G$72*hourly1!$G340/hourly1!$F$8763+유형화!$G$74*hourly1!I340/hourly1!$I$8763+유형화!$H$63*hourly1!P340/hourly1!$P$8763</f>
        <v>1.6415572291614222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799">
        <f>(유형화!$F$71+유형화!$F$72+유형화!$F$73+유형화!$F$74+유형화!$G$63)*hourly1!O341/hourly1!$O$8763</f>
        <v>61.005554322312669</v>
      </c>
      <c r="C340" s="441">
        <f>hourly1!$F341*유형화!$G$71/hourly1!$F$8763+유형화!$G$72*hourly1!$G341/hourly1!$F$8763+유형화!$G$74*hourly1!I341/hourly1!$I$8763+유형화!$H$63*hourly1!P341/hourly1!$P$8763</f>
        <v>2.1647184753976472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799">
        <f>(유형화!$F$71+유형화!$F$72+유형화!$F$73+유형화!$F$74+유형화!$G$63)*hourly1!O342/hourly1!$O$8763</f>
        <v>59.760686314975693</v>
      </c>
      <c r="C341" s="441">
        <f>hourly1!$F342*유형화!$G$71/hourly1!$F$8763+유형화!$G$72*hourly1!$G342/hourly1!$F$8763+유형화!$G$74*hourly1!I342/hourly1!$I$8763+유형화!$H$63*hourly1!P342/hourly1!$P$8763</f>
        <v>2.58823345341587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799">
        <f>(유형화!$F$71+유형화!$F$72+유형화!$F$73+유형화!$F$74+유형화!$G$63)*hourly1!O343/hourly1!$O$8763</f>
        <v>60.022007120540117</v>
      </c>
      <c r="C342" s="441">
        <f>hourly1!$F343*유형화!$G$71/hourly1!$F$8763+유형화!$G$72*hourly1!$G343/hourly1!$F$8763+유형화!$G$74*hourly1!I343/hourly1!$I$8763+유형화!$H$63*hourly1!P343/hourly1!$P$8763</f>
        <v>2.9840190898607473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799">
        <f>(유형화!$F$71+유형화!$F$72+유형화!$F$73+유형화!$F$74+유형화!$G$63)*hourly1!O344/hourly1!$O$8763</f>
        <v>60.222139640431919</v>
      </c>
      <c r="C343" s="441">
        <f>hourly1!$F344*유형화!$G$71/hourly1!$F$8763+유형화!$G$72*hourly1!$G344/hourly1!$F$8763+유형화!$G$74*hourly1!I344/hourly1!$I$8763+유형화!$H$63*hourly1!P344/hourly1!$P$8763</f>
        <v>3.4512072322051219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799">
        <f>(유형화!$F$71+유형화!$F$72+유형화!$F$73+유형화!$F$74+유형화!$G$63)*hourly1!O345/hourly1!$O$8763</f>
        <v>60.38063537987798</v>
      </c>
      <c r="C344" s="441">
        <f>hourly1!$F345*유형화!$G$71/hourly1!$F$8763+유형화!$G$72*hourly1!$G345/hourly1!$F$8763+유형화!$G$74*hourly1!I345/hourly1!$I$8763+유형화!$H$63*hourly1!P345/hourly1!$P$8763</f>
        <v>12.847241572080996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799">
        <f>(유형화!$F$71+유형화!$F$72+유형화!$F$73+유형화!$F$74+유형화!$G$63)*hourly1!O346/hourly1!$O$8763</f>
        <v>60.388011277901214</v>
      </c>
      <c r="C345" s="441">
        <f>hourly1!$F346*유형화!$G$71/hourly1!$F$8763+유형화!$G$72*hourly1!$G346/hourly1!$F$8763+유형화!$G$74*hourly1!I346/hourly1!$I$8763+유형화!$H$63*hourly1!P346/hourly1!$P$8763</f>
        <v>13.097719032298643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799">
        <f>(유형화!$F$71+유형화!$F$72+유형화!$F$73+유형화!$F$74+유형화!$G$63)*hourly1!O347/hourly1!$O$8763</f>
        <v>60.145198605960502</v>
      </c>
      <c r="C346" s="441">
        <f>hourly1!$F347*유형화!$G$71/hourly1!$F$8763+유형화!$G$72*hourly1!$G347/hourly1!$F$8763+유형화!$G$74*hourly1!I347/hourly1!$I$8763+유형화!$H$63*hourly1!P347/hourly1!$P$8763</f>
        <v>12.025508998657935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799">
        <f>(유형화!$F$71+유형화!$F$72+유형화!$F$73+유형화!$F$74+유형화!$G$63)*hourly1!O348/hourly1!$O$8763</f>
        <v>59.620382237030348</v>
      </c>
      <c r="C347" s="441">
        <f>hourly1!$F348*유형화!$G$71/hourly1!$F$8763+유형화!$G$72*hourly1!$G348/hourly1!$F$8763+유형화!$G$74*hourly1!I348/hourly1!$I$8763+유형화!$H$63*hourly1!P348/hourly1!$P$8763</f>
        <v>10.346364783480347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799">
        <f>(유형화!$F$71+유형화!$F$72+유형화!$F$73+유형화!$F$74+유형화!$G$63)*hourly1!O349/hourly1!$O$8763</f>
        <v>59.170526265585536</v>
      </c>
      <c r="C348" s="441">
        <f>hourly1!$F349*유형화!$G$71/hourly1!$F$8763+유형화!$G$72*hourly1!$G349/hourly1!$F$8763+유형화!$G$74*hourly1!I349/hourly1!$I$8763+유형화!$H$63*hourly1!P349/hourly1!$P$8763</f>
        <v>8.7653857150707868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799">
        <f>(유형화!$F$71+유형화!$F$72+유형화!$F$73+유형화!$F$74+유형화!$G$63)*hourly1!O350/hourly1!$O$8763</f>
        <v>58.830854735406042</v>
      </c>
      <c r="C349" s="441">
        <f>hourly1!$F350*유형화!$G$71/hourly1!$F$8763+유형화!$G$72*hourly1!$G350/hourly1!$F$8763+유형화!$G$74*hourly1!I350/hourly1!$I$8763+유형화!$H$63*hourly1!P350/hourly1!$P$8763</f>
        <v>7.4152225714835351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799">
        <f>(유형화!$F$71+유형화!$F$72+유형화!$F$73+유형화!$F$74+유형화!$G$63)*hourly1!O351/hourly1!$O$8763</f>
        <v>58.609527227051025</v>
      </c>
      <c r="C350" s="441">
        <f>hourly1!$F351*유형화!$G$71/hourly1!$F$8763+유형화!$G$72*hourly1!$G351/hourly1!$F$8763+유형화!$G$74*hourly1!I351/hourly1!$I$8763+유형화!$H$63*hourly1!P351/hourly1!$P$8763</f>
        <v>5.1913114387720789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799">
        <f>(유형화!$F$71+유형화!$F$72+유형화!$F$73+유형화!$F$74+유형화!$G$63)*hourly1!O352/hourly1!$O$8763</f>
        <v>58.532148322722001</v>
      </c>
      <c r="C351" s="441">
        <f>hourly1!$F352*유형화!$G$71/hourly1!$F$8763+유형화!$G$72*hourly1!$G352/hourly1!$F$8763+유형화!$G$74*hourly1!I352/hourly1!$I$8763+유형화!$H$63*hourly1!P352/hourly1!$P$8763</f>
        <v>5.5578749235238476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799">
        <f>(유형화!$F$71+유형화!$F$72+유형화!$F$73+유형화!$F$74+유형화!$G$63)*hourly1!O353/hourly1!$O$8763</f>
        <v>57.501606381953202</v>
      </c>
      <c r="C352" s="441">
        <f>hourly1!$F353*유형화!$G$71/hourly1!$F$8763+유형화!$G$72*hourly1!$G353/hourly1!$F$8763+유형화!$G$74*hourly1!I353/hourly1!$I$8763+유형화!$H$63*hourly1!P353/hourly1!$P$8763</f>
        <v>5.2122600398435992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799">
        <f>(유형화!$F$71+유형화!$F$72+유형화!$F$73+유형화!$F$74+유형화!$G$63)*hourly1!O354/hourly1!$O$8763</f>
        <v>57.193638661261595</v>
      </c>
      <c r="C353" s="441">
        <f>hourly1!$F354*유형화!$G$71/hourly1!$F$8763+유형화!$G$72*hourly1!$G354/hourly1!$F$8763+유형화!$G$74*hourly1!I354/hourly1!$I$8763+유형화!$H$63*hourly1!P354/hourly1!$P$8763</f>
        <v>5.1085677027782177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799">
        <f>(유형화!$F$71+유형화!$F$72+유형화!$F$73+유형화!$F$74+유형화!$G$63)*hourly1!O355/hourly1!$O$8763</f>
        <v>57.677944392302265</v>
      </c>
      <c r="C354" s="441">
        <f>hourly1!$F355*유형화!$G$71/hourly1!$F$8763+유형화!$G$72*hourly1!$G355/hourly1!$F$8763+유형화!$G$74*hourly1!I355/hourly1!$I$8763+유형화!$H$63*hourly1!P355/hourly1!$P$8763</f>
        <v>5.5767987607256222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799">
        <f>(유형화!$F$71+유형화!$F$72+유형화!$F$73+유형화!$F$74+유형화!$G$63)*hourly1!O356/hourly1!$O$8763</f>
        <v>57.468770450884513</v>
      </c>
      <c r="C355" s="441">
        <f>hourly1!$F356*유형화!$G$71/hourly1!$F$8763+유형화!$G$72*hourly1!$G356/hourly1!$F$8763+유형화!$G$74*hourly1!I356/hourly1!$I$8763+유형화!$H$63*hourly1!P356/hourly1!$P$8763</f>
        <v>6.285236396991805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799">
        <f>(유형화!$F$71+유형화!$F$72+유형화!$F$73+유형화!$F$74+유형화!$G$63)*hourly1!O357/hourly1!$O$8763</f>
        <v>59.99766249932312</v>
      </c>
      <c r="C356" s="441">
        <f>hourly1!$F357*유형화!$G$71/hourly1!$F$8763+유형화!$G$72*hourly1!$G357/hourly1!$F$8763+유형화!$G$74*hourly1!I357/hourly1!$I$8763+유형화!$H$63*hourly1!P357/hourly1!$P$8763</f>
        <v>5.6112334628074949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799">
        <f>(유형화!$F$71+유형화!$F$72+유형화!$F$73+유형화!$F$74+유형화!$G$63)*hourly1!O358/hourly1!$O$8763</f>
        <v>60.899676853551867</v>
      </c>
      <c r="C357" s="441">
        <f>hourly1!$F358*유형화!$G$71/hourly1!$F$8763+유형화!$G$72*hourly1!$G358/hourly1!$F$8763+유형화!$G$74*hourly1!I358/hourly1!$I$8763+유형화!$H$63*hourly1!P358/hourly1!$P$8763</f>
        <v>5.6024718505839139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799">
        <f>(유형화!$F$71+유형화!$F$72+유형화!$F$73+유형화!$F$74+유형화!$G$63)*hourly1!O359/hourly1!$O$8763</f>
        <v>60.726103137471263</v>
      </c>
      <c r="C358" s="441">
        <f>hourly1!$F359*유형화!$G$71/hourly1!$F$8763+유형화!$G$72*hourly1!$G359/hourly1!$F$8763+유형화!$G$74*hourly1!I359/hourly1!$I$8763+유형화!$H$63*hourly1!P359/hourly1!$P$8763</f>
        <v>6.9799579755592971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799">
        <f>(유형화!$F$71+유형화!$F$72+유형화!$F$73+유형화!$F$74+유형화!$G$63)*hourly1!O360/hourly1!$O$8763</f>
        <v>60.208602802578561</v>
      </c>
      <c r="C359" s="441">
        <f>hourly1!$F360*유형화!$G$71/hourly1!$F$8763+유형화!$G$72*hourly1!$G360/hourly1!$F$8763+유형화!$G$74*hourly1!I360/hourly1!$I$8763+유형화!$H$63*hourly1!P360/hourly1!$P$8763</f>
        <v>0.57323737567950017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799">
        <f>(유형화!$F$71+유형화!$F$72+유형화!$F$73+유형화!$F$74+유형화!$G$63)*hourly1!O361/hourly1!$O$8763</f>
        <v>60.888744222822119</v>
      </c>
      <c r="C360" s="441">
        <f>hourly1!$F361*유형화!$G$71/hourly1!$F$8763+유형화!$G$72*hourly1!$G361/hourly1!$F$8763+유형화!$G$74*hourly1!I361/hourly1!$I$8763+유형화!$H$63*hourly1!P361/hourly1!$P$8763</f>
        <v>0.41686611199125301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799">
        <f>(유형화!$F$71+유형화!$F$72+유형화!$F$73+유형화!$F$74+유형화!$G$63)*hourly1!O362/hourly1!$O$8763</f>
        <v>62.35437409491194</v>
      </c>
      <c r="C361" s="441">
        <f>hourly1!$F362*유형화!$G$71/hourly1!$F$8763+유형화!$G$72*hourly1!$G362/hourly1!$F$8763+유형화!$G$74*hourly1!I362/hourly1!$I$8763+유형화!$H$63*hourly1!P362/hourly1!$P$8763</f>
        <v>0.37567881763289085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799">
        <f>(유형화!$F$71+유형화!$F$72+유형화!$F$73+유형화!$F$74+유형화!$G$63)*hourly1!O363/hourly1!$O$8763</f>
        <v>61.789339114803219</v>
      </c>
      <c r="C362" s="441">
        <f>hourly1!$F363*유형화!$G$71/hourly1!$F$8763+유형화!$G$72*hourly1!$G363/hourly1!$F$8763+유형화!$G$74*hourly1!I363/hourly1!$I$8763+유형화!$H$63*hourly1!P363/hourly1!$P$8763</f>
        <v>0.38867494868702535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799">
        <f>(유형화!$F$71+유형화!$F$72+유형화!$F$73+유형화!$F$74+유형화!$G$63)*hourly1!O364/hourly1!$O$8763</f>
        <v>59.559993142588354</v>
      </c>
      <c r="C363" s="441">
        <f>hourly1!$F364*유형화!$G$71/hourly1!$F$8763+유형화!$G$72*hourly1!$G364/hourly1!$F$8763+유형화!$G$74*hourly1!I364/hourly1!$I$8763+유형화!$H$63*hourly1!P364/hourly1!$P$8763</f>
        <v>1.0745212486803437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799">
        <f>(유형화!$F$71+유형화!$F$72+유형화!$F$73+유형화!$F$74+유형화!$G$63)*hourly1!O365/hourly1!$O$8763</f>
        <v>59.158910784593971</v>
      </c>
      <c r="C364" s="441">
        <f>hourly1!$F365*유형화!$G$71/hourly1!$F$8763+유형화!$G$72*hourly1!$G365/hourly1!$F$8763+유형화!$G$74*hourly1!I365/hourly1!$I$8763+유형화!$H$63*hourly1!P365/hourly1!$P$8763</f>
        <v>2.1268638832099005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799">
        <f>(유형화!$F$71+유형화!$F$72+유형화!$F$73+유형화!$F$74+유형화!$G$63)*hourly1!O366/hourly1!$O$8763</f>
        <v>59.142434463719432</v>
      </c>
      <c r="C365" s="441">
        <f>hourly1!$F366*유형화!$G$71/hourly1!$F$8763+유형화!$G$72*hourly1!$G366/hourly1!$F$8763+유형화!$G$74*hourly1!I366/hourly1!$I$8763+유형화!$H$63*hourly1!P366/hourly1!$P$8763</f>
        <v>2.8814869129132381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799">
        <f>(유형화!$F$71+유형화!$F$72+유형화!$F$73+유형화!$F$74+유형화!$G$63)*hourly1!O367/hourly1!$O$8763</f>
        <v>59.399214074376694</v>
      </c>
      <c r="C366" s="441">
        <f>hourly1!$F367*유형화!$G$71/hourly1!$F$8763+유형화!$G$72*hourly1!$G367/hourly1!$F$8763+유형화!$G$74*hourly1!I367/hourly1!$I$8763+유형화!$H$63*hourly1!P367/hourly1!$P$8763</f>
        <v>3.5633249533279407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799">
        <f>(유형화!$F$71+유형화!$F$72+유형화!$F$73+유형화!$F$74+유형화!$G$63)*hourly1!O368/hourly1!$O$8763</f>
        <v>60.372256433059832</v>
      </c>
      <c r="C367" s="441">
        <f>hourly1!$F368*유형화!$G$71/hourly1!$F$8763+유형화!$G$72*hourly1!$G368/hourly1!$F$8763+유형화!$G$74*hourly1!I368/hourly1!$I$8763+유형화!$H$63*hourly1!P368/hourly1!$P$8763</f>
        <v>4.177785326249408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799">
        <f>(유형화!$F$71+유형화!$F$72+유형화!$F$73+유형화!$F$74+유형화!$G$63)*hourly1!O369/hourly1!$O$8763</f>
        <v>62.895447140668864</v>
      </c>
      <c r="C368" s="441">
        <f>hourly1!$F369*유형화!$G$71/hourly1!$F$8763+유형화!$G$72*hourly1!$G369/hourly1!$F$8763+유형화!$G$74*hourly1!I369/hourly1!$I$8763+유형화!$H$63*hourly1!P369/hourly1!$P$8763</f>
        <v>13.722348905798926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799">
        <f>(유형화!$F$71+유형화!$F$72+유형화!$F$73+유형화!$F$74+유형화!$G$63)*hourly1!O370/hourly1!$O$8763</f>
        <v>65.910508018138216</v>
      </c>
      <c r="C369" s="441">
        <f>hourly1!$F370*유형화!$G$71/hourly1!$F$8763+유형화!$G$72*hourly1!$G370/hourly1!$F$8763+유형화!$G$74*hourly1!I370/hourly1!$I$8763+유형화!$H$63*hourly1!P370/hourly1!$P$8763</f>
        <v>14.009839851064269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799">
        <f>(유형화!$F$71+유형화!$F$72+유형화!$F$73+유형화!$F$74+유형화!$G$63)*hourly1!O371/hourly1!$O$8763</f>
        <v>69.446908367314578</v>
      </c>
      <c r="C370" s="441">
        <f>hourly1!$F371*유형화!$G$71/hourly1!$F$8763+유형화!$G$72*hourly1!$G371/hourly1!$F$8763+유형화!$G$74*hourly1!I371/hourly1!$I$8763+유형화!$H$63*hourly1!P371/hourly1!$P$8763</f>
        <v>13.09051022408179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799">
        <f>(유형화!$F$71+유형화!$F$72+유형화!$F$73+유형화!$F$74+유형화!$G$63)*hourly1!O372/hourly1!$O$8763</f>
        <v>76.334812825645898</v>
      </c>
      <c r="C371" s="441">
        <f>hourly1!$F372*유형화!$G$71/hourly1!$F$8763+유형화!$G$72*hourly1!$G372/hourly1!$F$8763+유형화!$G$74*hourly1!I372/hourly1!$I$8763+유형화!$H$63*hourly1!P372/hourly1!$P$8763</f>
        <v>11.495202993344822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799">
        <f>(유형화!$F$71+유형화!$F$72+유형화!$F$73+유형화!$F$74+유형화!$G$63)*hourly1!O373/hourly1!$O$8763</f>
        <v>77.30610796870377</v>
      </c>
      <c r="C372" s="441">
        <f>hourly1!$F373*유형화!$G$71/hourly1!$F$8763+유형화!$G$72*hourly1!$G373/hourly1!$F$8763+유형화!$G$74*hourly1!I373/hourly1!$I$8763+유형화!$H$63*hourly1!P373/hourly1!$P$8763</f>
        <v>10.136837146787844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799">
        <f>(유형화!$F$71+유형화!$F$72+유형화!$F$73+유형화!$F$74+유형화!$G$63)*hourly1!O374/hourly1!$O$8763</f>
        <v>77.036352971710187</v>
      </c>
      <c r="C373" s="441">
        <f>hourly1!$F374*유형화!$G$71/hourly1!$F$8763+유형화!$G$72*hourly1!$G374/hourly1!$F$8763+유형화!$G$74*hourly1!I374/hourly1!$I$8763+유형화!$H$63*hourly1!P374/hourly1!$P$8763</f>
        <v>9.0194928650907489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799">
        <f>(유형화!$F$71+유형화!$F$72+유형화!$F$73+유형화!$F$74+유형화!$G$63)*hourly1!O375/hourly1!$O$8763</f>
        <v>73.142129162729375</v>
      </c>
      <c r="C374" s="441">
        <f>hourly1!$F375*유형화!$G$71/hourly1!$F$8763+유형화!$G$72*hourly1!$G375/hourly1!$F$8763+유형화!$G$74*hourly1!I375/hourly1!$I$8763+유형화!$H$63*hourly1!P375/hourly1!$P$8763</f>
        <v>6.984874373221353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799">
        <f>(유형화!$F$71+유형화!$F$72+유형화!$F$73+유형화!$F$74+유형화!$G$63)*hourly1!O376/hourly1!$O$8763</f>
        <v>71.22474983111286</v>
      </c>
      <c r="C375" s="441">
        <f>hourly1!$F376*유형화!$G$71/hourly1!$F$8763+유형화!$G$72*hourly1!$G376/hourly1!$F$8763+유형화!$G$74*hourly1!I376/hourly1!$I$8763+유형화!$H$63*hourly1!P376/hourly1!$P$8763</f>
        <v>7.3799762224804804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799">
        <f>(유형화!$F$71+유형화!$F$72+유형화!$F$73+유형화!$F$74+유형화!$G$63)*hourly1!O377/hourly1!$O$8763</f>
        <v>73.054898979565024</v>
      </c>
      <c r="C376" s="441">
        <f>hourly1!$F377*유형화!$G$71/hourly1!$F$8763+유형화!$G$72*hourly1!$G377/hourly1!$F$8763+유형화!$G$74*hourly1!I377/hourly1!$I$8763+유형화!$H$63*hourly1!P377/hourly1!$P$8763</f>
        <v>7.1149797645093207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799">
        <f>(유형화!$F$71+유형화!$F$72+유형화!$F$73+유형화!$F$74+유형화!$G$63)*hourly1!O378/hourly1!$O$8763</f>
        <v>73.260547263243694</v>
      </c>
      <c r="C377" s="441">
        <f>hourly1!$F378*유형화!$G$71/hourly1!$F$8763+유형화!$G$72*hourly1!$G378/hourly1!$F$8763+유형화!$G$74*hourly1!I378/hourly1!$I$8763+유형화!$H$63*hourly1!P378/hourly1!$P$8763</f>
        <v>7.0901453963482393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799">
        <f>(유형화!$F$71+유형화!$F$72+유형화!$F$73+유형화!$F$74+유형화!$G$63)*hourly1!O379/hourly1!$O$8763</f>
        <v>73.603651447480871</v>
      </c>
      <c r="C378" s="441">
        <f>hourly1!$F379*유형화!$G$71/hourly1!$F$8763+유형화!$G$72*hourly1!$G379/hourly1!$F$8763+유형화!$G$74*hourly1!I379/hourly1!$I$8763+유형화!$H$63*hourly1!P379/hourly1!$P$8763</f>
        <v>7.5288478924716564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799">
        <f>(유형화!$F$71+유형화!$F$72+유형화!$F$73+유형화!$F$74+유형화!$G$63)*hourly1!O380/hourly1!$O$8763</f>
        <v>74.71188549386514</v>
      </c>
      <c r="C379" s="441">
        <f>hourly1!$F380*유형화!$G$71/hourly1!$F$8763+유형화!$G$72*hourly1!$G380/hourly1!$F$8763+유형화!$G$74*hourly1!I380/hourly1!$I$8763+유형화!$H$63*hourly1!P380/hourly1!$P$8763</f>
        <v>8.1484160948418456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799">
        <f>(유형화!$F$71+유형화!$F$72+유형화!$F$73+유형화!$F$74+유형화!$G$63)*hourly1!O381/hourly1!$O$8763</f>
        <v>75.243311152695838</v>
      </c>
      <c r="C380" s="441">
        <f>hourly1!$F381*유형화!$G$71/hourly1!$F$8763+유형화!$G$72*hourly1!$G381/hourly1!$F$8763+유형화!$G$74*hourly1!I381/hourly1!$I$8763+유형화!$H$63*hourly1!P381/hourly1!$P$8763</f>
        <v>7.4647270700672061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799">
        <f>(유형화!$F$71+유형화!$F$72+유형화!$F$73+유형화!$F$74+유형화!$G$63)*hourly1!O382/hourly1!$O$8763</f>
        <v>73.423865588533275</v>
      </c>
      <c r="C381" s="441">
        <f>hourly1!$F382*유형화!$G$71/hourly1!$F$8763+유형화!$G$72*hourly1!$G382/hourly1!$F$8763+유형화!$G$74*hourly1!I382/hourly1!$I$8763+유형화!$H$63*hourly1!P382/hourly1!$P$8763</f>
        <v>7.4515257909301322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799">
        <f>(유형화!$F$71+유형화!$F$72+유형화!$F$73+유형화!$F$74+유형화!$G$63)*hourly1!O383/hourly1!$O$8763</f>
        <v>71.363547573674865</v>
      </c>
      <c r="C382" s="441">
        <f>hourly1!$F383*유형화!$G$71/hourly1!$F$8763+유형화!$G$72*hourly1!$G383/hourly1!$F$8763+유형화!$G$74*hourly1!I383/hourly1!$I$8763+유형화!$H$63*hourly1!P383/hourly1!$P$8763</f>
        <v>8.8283142931513847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799">
        <f>(유형화!$F$71+유형화!$F$72+유형화!$F$73+유형화!$F$74+유형화!$G$63)*hourly1!O384/hourly1!$O$8763</f>
        <v>69.361802325806593</v>
      </c>
      <c r="C383" s="441">
        <f>hourly1!$F384*유형화!$G$71/hourly1!$F$8763+유형화!$G$72*hourly1!$G384/hourly1!$F$8763+유형화!$G$74*hourly1!I384/hourly1!$I$8763+유형화!$H$63*hourly1!P384/hourly1!$P$8763</f>
        <v>0.58197239021558367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799">
        <f>(유형화!$F$71+유형화!$F$72+유형화!$F$73+유형화!$F$74+유형화!$G$63)*hourly1!O385/hourly1!$O$8763</f>
        <v>68.465576490605685</v>
      </c>
      <c r="C384" s="441">
        <f>hourly1!$F385*유형화!$G$71/hourly1!$F$8763+유형화!$G$72*hourly1!$G385/hourly1!$F$8763+유형화!$G$74*hourly1!I385/hourly1!$I$8763+유형화!$H$63*hourly1!P385/hourly1!$P$8763</f>
        <v>0.53516952490321201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799">
        <f>(유형화!$F$71+유형화!$F$72+유형화!$F$73+유형화!$F$74+유형화!$G$63)*hourly1!O386/hourly1!$O$8763</f>
        <v>68.781329338650522</v>
      </c>
      <c r="C385" s="441">
        <f>hourly1!$F386*유형화!$G$71/hourly1!$F$8763+유형화!$G$72*hourly1!$G386/hourly1!$F$8763+유형화!$G$74*hourly1!I386/hourly1!$I$8763+유형화!$H$63*hourly1!P386/hourly1!$P$8763</f>
        <v>1.354237200874475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799">
        <f>(유형화!$F$71+유형화!$F$72+유형화!$F$73+유형화!$F$74+유형화!$G$63)*hourly1!O387/hourly1!$O$8763</f>
        <v>67.704391478548359</v>
      </c>
      <c r="C386" s="441">
        <f>hourly1!$F387*유형화!$G$71/hourly1!$F$8763+유형화!$G$72*hourly1!$G387/hourly1!$F$8763+유형화!$G$74*hourly1!I387/hourly1!$I$8763+유형화!$H$63*hourly1!P387/hourly1!$P$8763</f>
        <v>2.0067240371392092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799">
        <f>(유형화!$F$71+유형화!$F$72+유형화!$F$73+유형화!$F$74+유형화!$G$63)*hourly1!O388/hourly1!$O$8763</f>
        <v>64.415449897341858</v>
      </c>
      <c r="C387" s="441">
        <f>hourly1!$F388*유형화!$G$71/hourly1!$F$8763+유형화!$G$72*hourly1!$G388/hourly1!$F$8763+유형화!$G$74*hourly1!I388/hourly1!$I$8763+유형화!$H$63*hourly1!P388/hourly1!$P$8763</f>
        <v>2.6600192999773107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799">
        <f>(유형화!$F$71+유형화!$F$72+유형화!$F$73+유형화!$F$74+유형화!$G$63)*hourly1!O389/hourly1!$O$8763</f>
        <v>64.066130576179745</v>
      </c>
      <c r="C388" s="441">
        <f>hourly1!$F389*유형화!$G$71/hourly1!$F$8763+유형화!$G$72*hourly1!$G389/hourly1!$F$8763+유형화!$G$74*hourly1!I389/hourly1!$I$8763+유형화!$H$63*hourly1!P389/hourly1!$P$8763</f>
        <v>3.2604597097842003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799">
        <f>(유형화!$F$71+유형화!$F$72+유형화!$F$73+유형화!$F$74+유형화!$G$63)*hourly1!O390/hourly1!$O$8763</f>
        <v>63.731210573475487</v>
      </c>
      <c r="C389" s="441">
        <f>hourly1!$F390*유형화!$G$71/hourly1!$F$8763+유형화!$G$72*hourly1!$G390/hourly1!$F$8763+유형화!$G$74*hourly1!I390/hourly1!$I$8763+유형화!$H$63*hourly1!P390/hourly1!$P$8763</f>
        <v>3.730810830042214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799">
        <f>(유형화!$F$71+유형화!$F$72+유형화!$F$73+유형화!$F$74+유형화!$G$63)*hourly1!O391/hourly1!$O$8763</f>
        <v>63.871026874537243</v>
      </c>
      <c r="C390" s="441">
        <f>hourly1!$F391*유형화!$G$71/hourly1!$F$8763+유형화!$G$72*hourly1!$G391/hourly1!$F$8763+유형화!$G$74*hourly1!I391/hourly1!$I$8763+유형화!$H$63*hourly1!P391/hourly1!$P$8763</f>
        <v>4.2407793847355357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799">
        <f>(유형화!$F$71+유형화!$F$72+유형화!$F$73+유형화!$F$74+유형화!$G$63)*hourly1!O392/hourly1!$O$8763</f>
        <v>64.014864010514614</v>
      </c>
      <c r="C391" s="441">
        <f>hourly1!$F392*유형화!$G$71/hourly1!$F$8763+유형화!$G$72*hourly1!$G392/hourly1!$F$8763+유형화!$G$74*hourly1!I392/hourly1!$I$8763+유형화!$H$63*hourly1!P392/hourly1!$P$8763</f>
        <v>4.7024829169369733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799">
        <f>(유형화!$F$71+유형화!$F$72+유형화!$F$73+유형화!$F$74+유형화!$G$63)*hourly1!O393/hourly1!$O$8763</f>
        <v>66.467969342900858</v>
      </c>
      <c r="C392" s="441">
        <f>hourly1!$F393*유형화!$G$71/hourly1!$F$8763+유형화!$G$72*hourly1!$G393/hourly1!$F$8763+유형화!$G$74*hourly1!I393/hourly1!$I$8763+유형화!$H$63*hourly1!P393/hourly1!$P$8763</f>
        <v>14.088099431635969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799">
        <f>(유형화!$F$71+유형화!$F$72+유형화!$F$73+유형화!$F$74+유형화!$G$63)*hourly1!O394/hourly1!$O$8763</f>
        <v>69.366339575102998</v>
      </c>
      <c r="C393" s="441">
        <f>hourly1!$F394*유형화!$G$71/hourly1!$F$8763+유형화!$G$72*hourly1!$G394/hourly1!$F$8763+유형화!$G$74*hourly1!I394/hourly1!$I$8763+유형화!$H$63*hourly1!P394/hourly1!$P$8763</f>
        <v>14.296713682270827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799">
        <f>(유형화!$F$71+유형화!$F$72+유형화!$F$73+유형화!$F$74+유형화!$G$63)*hourly1!O395/hourly1!$O$8763</f>
        <v>72.127737855195846</v>
      </c>
      <c r="C394" s="441">
        <f>hourly1!$F395*유형화!$G$71/hourly1!$F$8763+유형화!$G$72*hourly1!$G395/hourly1!$F$8763+유형화!$G$74*hourly1!I395/hourly1!$I$8763+유형화!$H$63*hourly1!P395/hourly1!$P$8763</f>
        <v>13.200381812240828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799">
        <f>(유형화!$F$71+유형화!$F$72+유형화!$F$73+유형화!$F$74+유형화!$G$63)*hourly1!O396/hourly1!$O$8763</f>
        <v>77.355408940402526</v>
      </c>
      <c r="C395" s="441">
        <f>hourly1!$F396*유형화!$G$71/hourly1!$F$8763+유형화!$G$72*hourly1!$G396/hourly1!$F$8763+유형화!$G$74*hourly1!I396/hourly1!$I$8763+유형화!$H$63*hourly1!P396/hourly1!$P$8763</f>
        <v>11.468920661389053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799">
        <f>(유형화!$F$71+유형화!$F$72+유형화!$F$73+유형화!$F$74+유형화!$G$63)*hourly1!O397/hourly1!$O$8763</f>
        <v>78.752212414376785</v>
      </c>
      <c r="C396" s="441">
        <f>hourly1!$F397*유형화!$G$71/hourly1!$F$8763+유형화!$G$72*hourly1!$G397/hourly1!$F$8763+유형화!$G$74*hourly1!I397/hourly1!$I$8763+유형화!$H$63*hourly1!P397/hourly1!$P$8763</f>
        <v>9.9110622590152069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799">
        <f>(유형화!$F$71+유형화!$F$72+유형화!$F$73+유형화!$F$74+유형화!$G$63)*hourly1!O398/hourly1!$O$8763</f>
        <v>78.042543912221632</v>
      </c>
      <c r="C397" s="441">
        <f>hourly1!$F398*유형화!$G$71/hourly1!$F$8763+유형화!$G$72*hourly1!$G398/hourly1!$F$8763+유형화!$G$74*hourly1!I398/hourly1!$I$8763+유형화!$H$63*hourly1!P398/hourly1!$P$8763</f>
        <v>8.6548945081381259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799">
        <f>(유형화!$F$71+유형화!$F$72+유형화!$F$73+유형화!$F$74+유형화!$G$63)*hourly1!O399/hourly1!$O$8763</f>
        <v>73.695080923129851</v>
      </c>
      <c r="C398" s="441">
        <f>hourly1!$F399*유형화!$G$71/hourly1!$F$8763+유형화!$G$72*hourly1!$G399/hourly1!$F$8763+유형화!$G$74*hourly1!I399/hourly1!$I$8763+유형화!$H$63*hourly1!P399/hourly1!$P$8763</f>
        <v>6.484487188178373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799">
        <f>(유형화!$F$71+유형화!$F$72+유형화!$F$73+유형화!$F$74+유형화!$G$63)*hourly1!O400/hourly1!$O$8763</f>
        <v>71.684060181844018</v>
      </c>
      <c r="C399" s="441">
        <f>hourly1!$F400*유형화!$G$71/hourly1!$F$8763+유형화!$G$72*hourly1!$G400/hourly1!$F$8763+유형화!$G$74*hourly1!I400/hourly1!$I$8763+유형화!$H$63*hourly1!P400/hourly1!$P$8763</f>
        <v>6.8068441235883386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799">
        <f>(유형화!$F$71+유형화!$F$72+유형화!$F$73+유형화!$F$74+유형화!$G$63)*hourly1!O401/hourly1!$O$8763</f>
        <v>74.32883483851451</v>
      </c>
      <c r="C400" s="441">
        <f>hourly1!$F401*유형화!$G$71/hourly1!$F$8763+유형화!$G$72*hourly1!$G401/hourly1!$F$8763+유형화!$G$74*hourly1!I401/hourly1!$I$8763+유형화!$H$63*hourly1!P401/hourly1!$P$8763</f>
        <v>6.5044825662970789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799">
        <f>(유형화!$F$71+유형화!$F$72+유형화!$F$73+유형화!$F$74+유형화!$G$63)*hourly1!O402/hourly1!$O$8763</f>
        <v>73.753541784680294</v>
      </c>
      <c r="C401" s="441">
        <f>hourly1!$F402*유형화!$G$71/hourly1!$F$8763+유형화!$G$72*hourly1!$G402/hourly1!$F$8763+유형화!$G$74*hourly1!I402/hourly1!$I$8763+유형화!$H$63*hourly1!P402/hourly1!$P$8763</f>
        <v>6.451388691894838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799">
        <f>(유형화!$F$71+유형화!$F$72+유형화!$F$73+유형화!$F$74+유형화!$G$63)*hourly1!O403/hourly1!$O$8763</f>
        <v>73.954567116680266</v>
      </c>
      <c r="C402" s="441">
        <f>hourly1!$F403*유형화!$G$71/hourly1!$F$8763+유형화!$G$72*hourly1!$G403/hourly1!$F$8763+유형화!$G$74*hourly1!I403/hourly1!$I$8763+유형화!$H$63*hourly1!P403/hourly1!$P$8763</f>
        <v>6.9103328631086294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799">
        <f>(유형화!$F$71+유형화!$F$72+유형화!$F$73+유형화!$F$74+유형화!$G$63)*hourly1!O404/hourly1!$O$8763</f>
        <v>74.582896149653251</v>
      </c>
      <c r="C403" s="441">
        <f>hourly1!$F404*유형화!$G$71/hourly1!$F$8763+유형화!$G$72*hourly1!$G404/hourly1!$F$8763+유형화!$G$74*hourly1!I404/hourly1!$I$8763+유형화!$H$63*hourly1!P404/hourly1!$P$8763</f>
        <v>7.503942557386523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799">
        <f>(유형화!$F$71+유형화!$F$72+유형화!$F$73+유형화!$F$74+유형화!$G$63)*hourly1!O405/hourly1!$O$8763</f>
        <v>74.957595323919364</v>
      </c>
      <c r="C404" s="441">
        <f>hourly1!$F405*유형화!$G$71/hourly1!$F$8763+유형화!$G$72*hourly1!$G405/hourly1!$F$8763+유형화!$G$74*hourly1!I405/hourly1!$I$8763+유형화!$H$63*hourly1!P405/hourly1!$P$8763</f>
        <v>7.1201579645213791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799">
        <f>(유형화!$F$71+유형화!$F$72+유형화!$F$73+유형화!$F$74+유형화!$G$63)*hourly1!O406/hourly1!$O$8763</f>
        <v>72.943839546088853</v>
      </c>
      <c r="C405" s="441">
        <f>hourly1!$F406*유형화!$G$71/hourly1!$F$8763+유형화!$G$72*hourly1!$G406/hourly1!$F$8763+유형화!$G$74*hourly1!I406/hourly1!$I$8763+유형화!$H$63*hourly1!P406/hourly1!$P$8763</f>
        <v>7.3024050807080556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799">
        <f>(유형화!$F$71+유형화!$F$72+유형화!$F$73+유형화!$F$74+유형화!$G$63)*hourly1!O407/hourly1!$O$8763</f>
        <v>70.679463248873148</v>
      </c>
      <c r="C406" s="441">
        <f>hourly1!$F407*유형화!$G$71/hourly1!$F$8763+유형화!$G$72*hourly1!$G407/hourly1!$F$8763+유형화!$G$74*hourly1!I407/hourly1!$I$8763+유형화!$H$63*hourly1!P407/hourly1!$P$8763</f>
        <v>8.9108137597999786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799">
        <f>(유형화!$F$71+유형화!$F$72+유형화!$F$73+유형화!$F$74+유형화!$G$63)*hourly1!O408/hourly1!$O$8763</f>
        <v>68.575050953262647</v>
      </c>
      <c r="C407" s="441">
        <f>hourly1!$F408*유형화!$G$71/hourly1!$F$8763+유형화!$G$72*hourly1!$G408/hourly1!$F$8763+유형화!$G$74*hourly1!I408/hourly1!$I$8763+유형화!$H$63*hourly1!P408/hourly1!$P$8763</f>
        <v>0.58658237774677213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799">
        <f>(유형화!$F$71+유형화!$F$72+유형화!$F$73+유형화!$F$74+유형화!$G$63)*hourly1!O409/hourly1!$O$8763</f>
        <v>67.956343787013793</v>
      </c>
      <c r="C408" s="441">
        <f>hourly1!$F409*유형화!$G$71/hourly1!$F$8763+유형화!$G$72*hourly1!$G409/hourly1!$F$8763+유형화!$G$74*hourly1!I409/hourly1!$I$8763+유형화!$H$63*hourly1!P409/hourly1!$P$8763</f>
        <v>0.74749480894071163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799">
        <f>(유형화!$F$71+유형화!$F$72+유형화!$F$73+유형화!$F$74+유형화!$G$63)*hourly1!O410/hourly1!$O$8763</f>
        <v>67.888313958812986</v>
      </c>
      <c r="C409" s="441">
        <f>hourly1!$F410*유형화!$G$71/hourly1!$F$8763+유형화!$G$72*hourly1!$G410/hourly1!$F$8763+유형화!$G$74*hourly1!I410/hourly1!$I$8763+유형화!$H$63*hourly1!P410/hourly1!$P$8763</f>
        <v>2.0713453254483283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799">
        <f>(유형화!$F$71+유형화!$F$72+유형화!$F$73+유형화!$F$74+유형화!$G$63)*hourly1!O411/hourly1!$O$8763</f>
        <v>66.063016618573158</v>
      </c>
      <c r="C410" s="441">
        <f>hourly1!$F411*유형화!$G$71/hourly1!$F$8763+유형화!$G$72*hourly1!$G411/hourly1!$F$8763+유형화!$G$74*hourly1!I411/hourly1!$I$8763+유형화!$H$63*hourly1!P411/hourly1!$P$8763</f>
        <v>3.216248151012477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799">
        <f>(유형화!$F$71+유형화!$F$72+유형화!$F$73+유형화!$F$74+유형화!$G$63)*hourly1!O412/hourly1!$O$8763</f>
        <v>63.118805814272669</v>
      </c>
      <c r="C411" s="441">
        <f>hourly1!$F412*유형화!$G$71/hourly1!$F$8763+유형화!$G$72*hourly1!$G412/hourly1!$F$8763+유형화!$G$74*hourly1!I412/hourly1!$I$8763+유형화!$H$63*hourly1!P412/hourly1!$P$8763</f>
        <v>4.4690589874742823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799">
        <f>(유형화!$F$71+유형화!$F$72+유형화!$F$73+유형화!$F$74+유형화!$G$63)*hourly1!O413/hourly1!$O$8763</f>
        <v>63.178256038217697</v>
      </c>
      <c r="C412" s="441">
        <f>hourly1!$F413*유형화!$G$71/hourly1!$F$8763+유형화!$G$72*hourly1!$G413/hourly1!$F$8763+유형화!$G$74*hourly1!I413/hourly1!$I$8763+유형화!$H$63*hourly1!P413/hourly1!$P$8763</f>
        <v>5.5695913837745836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799">
        <f>(유형화!$F$71+유형화!$F$72+유형화!$F$73+유형화!$F$74+유형화!$G$63)*hourly1!O414/hourly1!$O$8763</f>
        <v>62.404461802802849</v>
      </c>
      <c r="C413" s="441">
        <f>hourly1!$F414*유형화!$G$71/hourly1!$F$8763+유형화!$G$72*hourly1!$G414/hourly1!$F$8763+유형화!$G$74*hourly1!I414/hourly1!$I$8763+유형화!$H$63*hourly1!P414/hourly1!$P$8763</f>
        <v>6.3593589040723417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799">
        <f>(유형화!$F$71+유형화!$F$72+유형화!$F$73+유형화!$F$74+유형화!$G$63)*hourly1!O415/hourly1!$O$8763</f>
        <v>62.190333705687124</v>
      </c>
      <c r="C414" s="441">
        <f>hourly1!$F415*유형화!$G$71/hourly1!$F$8763+유형화!$G$72*hourly1!$G415/hourly1!$F$8763+유형화!$G$74*hourly1!I415/hourly1!$I$8763+유형화!$H$63*hourly1!P415/hourly1!$P$8763</f>
        <v>7.112130949415727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799">
        <f>(유형화!$F$71+유형화!$F$72+유형화!$F$73+유형화!$F$74+유형화!$G$63)*hourly1!O416/hourly1!$O$8763</f>
        <v>63.627603548121755</v>
      </c>
      <c r="C415" s="441">
        <f>hourly1!$F416*유형화!$G$71/hourly1!$F$8763+유형화!$G$72*hourly1!$G416/hourly1!$F$8763+유형화!$G$74*hourly1!I416/hourly1!$I$8763+유형화!$H$63*hourly1!P416/hourly1!$P$8763</f>
        <v>7.7497644681150275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799">
        <f>(유형화!$F$71+유형화!$F$72+유형화!$F$73+유형화!$F$74+유형화!$G$63)*hourly1!O417/hourly1!$O$8763</f>
        <v>64.66609476920614</v>
      </c>
      <c r="C416" s="441">
        <f>hourly1!$F417*유형화!$G$71/hourly1!$F$8763+유형화!$G$72*hourly1!$G417/hourly1!$F$8763+유형화!$G$74*hourly1!I417/hourly1!$I$8763+유형화!$H$63*hourly1!P417/hourly1!$P$8763</f>
        <v>17.224400580335825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799">
        <f>(유형화!$F$71+유형화!$F$72+유형화!$F$73+유형화!$F$74+유형화!$G$63)*hourly1!O418/hourly1!$O$8763</f>
        <v>66.391160063139694</v>
      </c>
      <c r="C417" s="441">
        <f>hourly1!$F418*유형화!$G$71/hourly1!$F$8763+유형화!$G$72*hourly1!$G418/hourly1!$F$8763+유형화!$G$74*hourly1!I418/hourly1!$I$8763+유형화!$H$63*hourly1!P418/hourly1!$P$8763</f>
        <v>17.467236751552587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799">
        <f>(유형화!$F$71+유형화!$F$72+유형화!$F$73+유형화!$F$74+유형화!$G$63)*hourly1!O419/hourly1!$O$8763</f>
        <v>70.117221878334703</v>
      </c>
      <c r="C418" s="441">
        <f>hourly1!$F419*유형화!$G$71/hourly1!$F$8763+유형화!$G$72*hourly1!$G419/hourly1!$F$8763+유형화!$G$74*hourly1!I419/hourly1!$I$8763+유형화!$H$63*hourly1!P419/hourly1!$P$8763</f>
        <v>16.517556896965097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799">
        <f>(유형화!$F$71+유형화!$F$72+유형화!$F$73+유형화!$F$74+유형화!$G$63)*hourly1!O420/hourly1!$O$8763</f>
        <v>75.440241541796226</v>
      </c>
      <c r="C419" s="441">
        <f>hourly1!$F420*유형화!$G$71/hourly1!$F$8763+유형화!$G$72*hourly1!$G420/hourly1!$F$8763+유형화!$G$74*hourly1!I420/hourly1!$I$8763+유형화!$H$63*hourly1!P420/hourly1!$P$8763</f>
        <v>15.024644680213221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799">
        <f>(유형화!$F$71+유형화!$F$72+유형화!$F$73+유형화!$F$74+유형화!$G$63)*hourly1!O421/hourly1!$O$8763</f>
        <v>76.108754382549947</v>
      </c>
      <c r="C420" s="441">
        <f>hourly1!$F421*유형화!$G$71/hourly1!$F$8763+유형화!$G$72*hourly1!$G421/hourly1!$F$8763+유형화!$G$74*hourly1!I421/hourly1!$I$8763+유형화!$H$63*hourly1!P421/hourly1!$P$8763</f>
        <v>13.659455513000006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799">
        <f>(유형화!$F$71+유형화!$F$72+유형화!$F$73+유형화!$F$74+유형화!$G$63)*hourly1!O422/hourly1!$O$8763</f>
        <v>75.715018511313588</v>
      </c>
      <c r="C421" s="441">
        <f>hourly1!$F422*유형화!$G$71/hourly1!$F$8763+유형화!$G$72*hourly1!$G422/hourly1!$F$8763+유형화!$G$74*hourly1!I422/hourly1!$I$8763+유형화!$H$63*hourly1!P422/hourly1!$P$8763</f>
        <v>12.523040808639553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799">
        <f>(유형화!$F$71+유형화!$F$72+유형화!$F$73+유형화!$F$74+유형화!$G$63)*hourly1!O423/hourly1!$O$8763</f>
        <v>71.803143621825996</v>
      </c>
      <c r="C422" s="441">
        <f>hourly1!$F423*유형화!$G$71/hourly1!$F$8763+유형화!$G$72*hourly1!$G423/hourly1!$F$8763+유형화!$G$74*hourly1!I423/hourly1!$I$8763+유형화!$H$63*hourly1!P423/hourly1!$P$8763</f>
        <v>10.58373781353961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799">
        <f>(유형화!$F$71+유형화!$F$72+유형화!$F$73+유형화!$F$74+유형화!$G$63)*hourly1!O424/hourly1!$O$8763</f>
        <v>70.687250287413121</v>
      </c>
      <c r="C423" s="441">
        <f>hourly1!$F424*유형화!$G$71/hourly1!$F$8763+유형화!$G$72*hourly1!$G424/hourly1!$F$8763+유형화!$G$74*hourly1!I424/hourly1!$I$8763+유형화!$H$63*hourly1!P424/hourly1!$P$8763</f>
        <v>11.018158081975976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799">
        <f>(유형화!$F$71+유형화!$F$72+유형화!$F$73+유형화!$F$74+유형화!$G$63)*hourly1!O425/hourly1!$O$8763</f>
        <v>73.539821500676894</v>
      </c>
      <c r="C424" s="441">
        <f>hourly1!$F425*유형화!$G$71/hourly1!$F$8763+유형화!$G$72*hourly1!$G425/hourly1!$F$8763+유형화!$G$74*hourly1!I425/hourly1!$I$8763+유형화!$H$63*hourly1!P425/hourly1!$P$8763</f>
        <v>10.760968701282014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799">
        <f>(유형화!$F$71+유형화!$F$72+유형화!$F$73+유형화!$F$74+유형화!$G$63)*hourly1!O426/hourly1!$O$8763</f>
        <v>73.891335275369457</v>
      </c>
      <c r="C425" s="441">
        <f>hourly1!$F426*유형화!$G$71/hourly1!$F$8763+유형화!$G$72*hourly1!$G426/hourly1!$F$8763+유형화!$G$74*hourly1!I426/hourly1!$I$8763+유형화!$H$63*hourly1!P426/hourly1!$P$8763</f>
        <v>10.685820334514643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799">
        <f>(유형화!$F$71+유형화!$F$72+유형화!$F$73+유형화!$F$74+유형화!$G$63)*hourly1!O427/hourly1!$O$8763</f>
        <v>73.986866474994486</v>
      </c>
      <c r="C426" s="441">
        <f>hourly1!$F427*유형화!$G$71/hourly1!$F$8763+유형화!$G$72*hourly1!$G427/hourly1!$F$8763+유형화!$G$74*hourly1!I427/hourly1!$I$8763+유형화!$H$63*hourly1!P427/hourly1!$P$8763</f>
        <v>11.041647179655964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799">
        <f>(유형화!$F$71+유형화!$F$72+유형화!$F$73+유형화!$F$74+유형화!$G$63)*hourly1!O428/hourly1!$O$8763</f>
        <v>74.184255263047916</v>
      </c>
      <c r="C427" s="441">
        <f>hourly1!$F428*유형화!$G$71/hourly1!$F$8763+유형화!$G$72*hourly1!$G428/hourly1!$F$8763+유형화!$G$74*hourly1!I428/hourly1!$I$8763+유형화!$H$63*hourly1!P428/hourly1!$P$8763</f>
        <v>11.596993774662366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799">
        <f>(유형화!$F$71+유형화!$F$72+유형화!$F$73+유형화!$F$74+유형화!$G$63)*hourly1!O429/hourly1!$O$8763</f>
        <v>73.273653169897941</v>
      </c>
      <c r="C428" s="441">
        <f>hourly1!$F429*유형화!$G$71/hourly1!$F$8763+유형화!$G$72*hourly1!$G429/hourly1!$F$8763+유형화!$G$74*hourly1!I429/hourly1!$I$8763+유형화!$H$63*hourly1!P429/hourly1!$P$8763</f>
        <v>11.005241624712191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799">
        <f>(유형화!$F$71+유형화!$F$72+유형화!$F$73+유형화!$F$74+유형화!$G$63)*hourly1!O430/hourly1!$O$8763</f>
        <v>71.86685050921345</v>
      </c>
      <c r="C429" s="441">
        <f>hourly1!$F430*유형화!$G$71/hourly1!$F$8763+유형화!$G$72*hourly1!$G430/hourly1!$F$8763+유형화!$G$74*hourly1!I430/hourly1!$I$8763+유형화!$H$63*hourly1!P430/hourly1!$P$8763</f>
        <v>11.028770320743071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799">
        <f>(유형화!$F$71+유형화!$F$72+유형화!$F$73+유형화!$F$74+유형화!$G$63)*hourly1!O431/hourly1!$O$8763</f>
        <v>69.709753418062164</v>
      </c>
      <c r="C430" s="441">
        <f>hourly1!$F431*유형화!$G$71/hourly1!$F$8763+유형화!$G$72*hourly1!$G431/hourly1!$F$8763+유형화!$G$74*hourly1!I431/hourly1!$I$8763+유형화!$H$63*hourly1!P431/hourly1!$P$8763</f>
        <v>12.384681546633267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799">
        <f>(유형화!$F$71+유형화!$F$72+유형화!$F$73+유형화!$F$74+유형화!$G$63)*hourly1!O432/hourly1!$O$8763</f>
        <v>67.815077689170323</v>
      </c>
      <c r="C431" s="441">
        <f>hourly1!$F432*유형화!$G$71/hourly1!$F$8763+유형화!$G$72*hourly1!$G432/hourly1!$F$8763+유형화!$G$74*hourly1!I432/hourly1!$I$8763+유형화!$H$63*hourly1!P432/hourly1!$P$8763</f>
        <v>3.2248085511337901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799">
        <f>(유형화!$F$71+유형화!$F$72+유형화!$F$73+유형화!$F$74+유형화!$G$63)*hourly1!O433/hourly1!$O$8763</f>
        <v>66.80809406475656</v>
      </c>
      <c r="C432" s="441">
        <f>hourly1!$F433*유형화!$G$71/hourly1!$F$8763+유형화!$G$72*hourly1!$G433/hourly1!$F$8763+유형화!$G$74*hourly1!I433/hourly1!$I$8763+유형화!$H$63*hourly1!P433/hourly1!$P$8763</f>
        <v>4.1453450929133933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799">
        <f>(유형화!$F$71+유형화!$F$72+유형화!$F$73+유형화!$F$74+유형화!$G$63)*hourly1!O434/hourly1!$O$8763</f>
        <v>67.599537005836709</v>
      </c>
      <c r="C433" s="441">
        <f>hourly1!$F434*유형화!$G$71/hourly1!$F$8763+유형화!$G$72*hourly1!$G434/hourly1!$F$8763+유형화!$G$74*hourly1!I434/hourly1!$I$8763+유형화!$H$63*hourly1!P434/hourly1!$P$8763</f>
        <v>5.3153642459805344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799">
        <f>(유형화!$F$71+유형화!$F$72+유형화!$F$73+유형화!$F$74+유형화!$G$63)*hourly1!O435/hourly1!$O$8763</f>
        <v>66.595970990440676</v>
      </c>
      <c r="C434" s="441">
        <f>hourly1!$F435*유형화!$G$71/hourly1!$F$8763+유형화!$G$72*hourly1!$G435/hourly1!$F$8763+유형화!$G$74*hourly1!I435/hourly1!$I$8763+유형화!$H$63*hourly1!P435/hourly1!$P$8763</f>
        <v>5.859128323350804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799">
        <f>(유형화!$F$71+유형화!$F$72+유형화!$F$73+유형화!$F$74+유형화!$G$63)*hourly1!O436/hourly1!$O$8763</f>
        <v>62.892370230995738</v>
      </c>
      <c r="C435" s="441">
        <f>hourly1!$F436*유형화!$G$71/hourly1!$F$8763+유형화!$G$72*hourly1!$G436/hourly1!$F$8763+유형화!$G$74*hourly1!I436/hourly1!$I$8763+유형화!$H$63*hourly1!P436/hourly1!$P$8763</f>
        <v>6.5282253558215029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799">
        <f>(유형화!$F$71+유형화!$F$72+유형화!$F$73+유형화!$F$74+유형화!$G$63)*hourly1!O437/hourly1!$O$8763</f>
        <v>62.926091454683011</v>
      </c>
      <c r="C436" s="441">
        <f>hourly1!$F437*유형화!$G$71/hourly1!$F$8763+유형화!$G$72*hourly1!$G437/hourly1!$F$8763+유형화!$G$74*hourly1!I437/hourly1!$I$8763+유형화!$H$63*hourly1!P437/hourly1!$P$8763</f>
        <v>7.1017859995171335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799">
        <f>(유형화!$F$71+유형화!$F$72+유형화!$F$73+유형화!$F$74+유형화!$G$63)*hourly1!O438/hourly1!$O$8763</f>
        <v>62.555520051888664</v>
      </c>
      <c r="C437" s="441">
        <f>hourly1!$F438*유형화!$G$71/hourly1!$F$8763+유형화!$G$72*hourly1!$G438/hourly1!$F$8763+유형화!$G$74*hourly1!I438/hourly1!$I$8763+유형화!$H$63*hourly1!P438/hourly1!$P$8763</f>
        <v>7.518972278448854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799">
        <f>(유형화!$F$71+유형화!$F$72+유형화!$F$73+유형화!$F$74+유형화!$G$63)*hourly1!O439/hourly1!$O$8763</f>
        <v>62.474399579253891</v>
      </c>
      <c r="C438" s="441">
        <f>hourly1!$F439*유형화!$G$71/hourly1!$F$8763+유형화!$G$72*hourly1!$G439/hourly1!$F$8763+유형화!$G$74*hourly1!I439/hourly1!$I$8763+유형화!$H$63*hourly1!P439/hourly1!$P$8763</f>
        <v>7.9644974988678152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799">
        <f>(유형화!$F$71+유형화!$F$72+유형화!$F$73+유형화!$F$74+유형화!$G$63)*hourly1!O440/hourly1!$O$8763</f>
        <v>63.297310008346301</v>
      </c>
      <c r="C439" s="441">
        <f>hourly1!$F440*유형화!$G$71/hourly1!$F$8763+유형화!$G$72*hourly1!$G440/hourly1!$F$8763+유형화!$G$74*hourly1!I440/hourly1!$I$8763+유형화!$H$63*hourly1!P440/hourly1!$P$8763</f>
        <v>8.1778959936322089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799">
        <f>(유형화!$F$71+유형화!$F$72+유형화!$F$73+유형화!$F$74+유형화!$G$63)*hourly1!O441/hourly1!$O$8763</f>
        <v>65.345048423242034</v>
      </c>
      <c r="C440" s="441">
        <f>hourly1!$F441*유형화!$G$71/hourly1!$F$8763+유형화!$G$72*hourly1!$G441/hourly1!$F$8763+유형화!$G$74*hourly1!I441/hourly1!$I$8763+유형화!$H$63*hourly1!P441/hourly1!$P$8763</f>
        <v>17.071153173298875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799">
        <f>(유형화!$F$71+유형화!$F$72+유형화!$F$73+유형화!$F$74+유형화!$G$63)*hourly1!O442/hourly1!$O$8763</f>
        <v>67.902734917521357</v>
      </c>
      <c r="C441" s="441">
        <f>hourly1!$F442*유형화!$G$71/hourly1!$F$8763+유형화!$G$72*hourly1!$G442/hourly1!$F$8763+유형화!$G$74*hourly1!I442/hourly1!$I$8763+유형화!$H$63*hourly1!P442/hourly1!$P$8763</f>
        <v>17.631414019068774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799">
        <f>(유형화!$F$71+유형화!$F$72+유형화!$F$73+유형화!$F$74+유형화!$G$63)*hourly1!O443/hourly1!$O$8763</f>
        <v>70.813116604974908</v>
      </c>
      <c r="C442" s="441">
        <f>hourly1!$F443*유형화!$G$71/hourly1!$F$8763+유형화!$G$72*hourly1!$G443/hourly1!$F$8763+유형화!$G$74*hourly1!I443/hourly1!$I$8763+유형화!$H$63*hourly1!P443/hourly1!$P$8763</f>
        <v>16.860901793253191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799">
        <f>(유형화!$F$71+유형화!$F$72+유형화!$F$73+유형화!$F$74+유형화!$G$63)*hourly1!O444/hourly1!$O$8763</f>
        <v>76.096489713235101</v>
      </c>
      <c r="C443" s="441">
        <f>hourly1!$F444*유형화!$G$71/hourly1!$F$8763+유형화!$G$72*hourly1!$G444/hourly1!$F$8763+유형화!$G$74*hourly1!I444/hourly1!$I$8763+유형화!$H$63*hourly1!P444/hourly1!$P$8763</f>
        <v>15.284131003803127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799">
        <f>(유형화!$F$71+유형화!$F$72+유형화!$F$73+유형화!$F$74+유형화!$G$63)*hourly1!O445/hourly1!$O$8763</f>
        <v>76.336618552678118</v>
      </c>
      <c r="C444" s="441">
        <f>hourly1!$F445*유형화!$G$71/hourly1!$F$8763+유형화!$G$72*hourly1!$G445/hourly1!$F$8763+유형화!$G$74*hourly1!I445/hourly1!$I$8763+유형화!$H$63*hourly1!P445/hourly1!$P$8763</f>
        <v>13.657795602610205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799">
        <f>(유형화!$F$71+유형화!$F$72+유형화!$F$73+유형화!$F$74+유형화!$G$63)*hourly1!O446/hourly1!$O$8763</f>
        <v>75.534350751800844</v>
      </c>
      <c r="C445" s="441">
        <f>hourly1!$F446*유형화!$G$71/hourly1!$F$8763+유형화!$G$72*hourly1!$G446/hourly1!$F$8763+유형화!$G$74*hourly1!I446/hourly1!$I$8763+유형화!$H$63*hourly1!P446/hourly1!$P$8763</f>
        <v>12.369292816425808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799">
        <f>(유형화!$F$71+유형화!$F$72+유형화!$F$73+유형화!$F$74+유형화!$G$63)*hourly1!O447/hourly1!$O$8763</f>
        <v>71.436638897176024</v>
      </c>
      <c r="C446" s="441">
        <f>hourly1!$F447*유형화!$G$71/hourly1!$F$8763+유형화!$G$72*hourly1!$G447/hourly1!$F$8763+유형화!$G$74*hourly1!I447/hourly1!$I$8763+유형화!$H$63*hourly1!P447/hourly1!$P$8763</f>
        <v>10.110190796256989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799">
        <f>(유형화!$F$71+유형화!$F$72+유형화!$F$73+유형화!$F$74+유형화!$G$63)*hourly1!O448/hourly1!$O$8763</f>
        <v>69.684471595101158</v>
      </c>
      <c r="C447" s="441">
        <f>hourly1!$F448*유형화!$G$71/hourly1!$F$8763+유형화!$G$72*hourly1!$G448/hourly1!$F$8763+유형화!$G$74*hourly1!I448/hourly1!$I$8763+유형화!$H$63*hourly1!P448/hourly1!$P$8763</f>
        <v>10.408437822491782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799">
        <f>(유형화!$F$71+유형화!$F$72+유형화!$F$73+유형화!$F$74+유형화!$G$63)*hourly1!O449/hourly1!$O$8763</f>
        <v>72.630691090023433</v>
      </c>
      <c r="C448" s="441">
        <f>hourly1!$F449*유형화!$G$71/hourly1!$F$8763+유형화!$G$72*hourly1!$G449/hourly1!$F$8763+유형화!$G$74*hourly1!I449/hourly1!$I$8763+유형화!$H$63*hourly1!P449/hourly1!$P$8763</f>
        <v>10.120114357680558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799">
        <f>(유형화!$F$71+유형화!$F$72+유형화!$F$73+유형화!$F$74+유형화!$G$63)*hourly1!O450/hourly1!$O$8763</f>
        <v>71.986862430392264</v>
      </c>
      <c r="C449" s="441">
        <f>hourly1!$F450*유형화!$G$71/hourly1!$F$8763+유형화!$G$72*hourly1!$G450/hourly1!$F$8763+유형화!$G$74*hourly1!I450/hourly1!$I$8763+유형화!$H$63*hourly1!P450/hourly1!$P$8763</f>
        <v>9.9873106727412466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799">
        <f>(유형화!$F$71+유형화!$F$72+유형화!$F$73+유형화!$F$74+유형화!$G$63)*hourly1!O451/hourly1!$O$8763</f>
        <v>72.211647562480238</v>
      </c>
      <c r="C450" s="441">
        <f>hourly1!$F451*유형화!$G$71/hourly1!$F$8763+유형화!$G$72*hourly1!$G451/hourly1!$F$8763+유형화!$G$74*hourly1!I451/hourly1!$I$8763+유형화!$H$63*hourly1!P451/hourly1!$P$8763</f>
        <v>10.556998788555019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799">
        <f>(유형화!$F$71+유형화!$F$72+유형화!$F$73+유형화!$F$74+유형화!$G$63)*hourly1!O452/hourly1!$O$8763</f>
        <v>72.656018414785549</v>
      </c>
      <c r="C451" s="441">
        <f>hourly1!$F452*유형화!$G$71/hourly1!$F$8763+유형화!$G$72*hourly1!$G452/hourly1!$F$8763+유형화!$G$74*hourly1!I452/hourly1!$I$8763+유형화!$H$63*hourly1!P452/hourly1!$P$8763</f>
        <v>11.141841145546566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799">
        <f>(유형화!$F$71+유형화!$F$72+유형화!$F$73+유형화!$F$74+유형화!$G$63)*hourly1!O453/hourly1!$O$8763</f>
        <v>73.314738916410704</v>
      </c>
      <c r="C452" s="441">
        <f>hourly1!$F453*유형화!$G$71/hourly1!$F$8763+유형화!$G$72*hourly1!$G453/hourly1!$F$8763+유형화!$G$74*hourly1!I453/hourly1!$I$8763+유형화!$H$63*hourly1!P453/hourly1!$P$8763</f>
        <v>10.435330827810732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799">
        <f>(유형화!$F$71+유형화!$F$72+유형화!$F$73+유형화!$F$74+유형화!$G$63)*hourly1!O454/hourly1!$O$8763</f>
        <v>71.789785889042008</v>
      </c>
      <c r="C453" s="441">
        <f>hourly1!$F454*유형화!$G$71/hourly1!$F$8763+유형화!$G$72*hourly1!$G454/hourly1!$F$8763+유형화!$G$74*hourly1!I454/hourly1!$I$8763+유형화!$H$63*hourly1!P454/hourly1!$P$8763</f>
        <v>10.127921554229921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799">
        <f>(유형화!$F$71+유형화!$F$72+유형화!$F$73+유형화!$F$74+유형화!$G$63)*hourly1!O455/hourly1!$O$8763</f>
        <v>69.267769135982832</v>
      </c>
      <c r="C454" s="441">
        <f>hourly1!$F455*유형화!$G$71/hourly1!$F$8763+유형화!$G$72*hourly1!$G455/hourly1!$F$8763+유형화!$G$74*hourly1!I455/hourly1!$I$8763+유형화!$H$63*hourly1!P455/hourly1!$P$8763</f>
        <v>11.273840578437472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799">
        <f>(유형화!$F$71+유형화!$F$72+유형화!$F$73+유형화!$F$74+유형화!$G$63)*hourly1!O456/hourly1!$O$8763</f>
        <v>66.725339199144244</v>
      </c>
      <c r="C455" s="441">
        <f>hourly1!$F456*유형화!$G$71/hourly1!$F$8763+유형화!$G$72*hourly1!$G456/hourly1!$F$8763+유형화!$G$74*hourly1!I456/hourly1!$I$8763+유형화!$H$63*hourly1!P456/hourly1!$P$8763</f>
        <v>2.1059744411204364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799">
        <f>(유형화!$F$71+유형화!$F$72+유형화!$F$73+유형화!$F$74+유형화!$G$63)*hourly1!O457/hourly1!$O$8763</f>
        <v>65.884769889236296</v>
      </c>
      <c r="C456" s="441">
        <f>hourly1!$F457*유형화!$G$71/hourly1!$F$8763+유형화!$G$72*hourly1!$G457/hourly1!$F$8763+유형화!$G$74*hourly1!I457/hourly1!$I$8763+유형화!$H$63*hourly1!P457/hourly1!$P$8763</f>
        <v>3.0047578912358328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799">
        <f>(유형화!$F$71+유형화!$F$72+유형화!$F$73+유형화!$F$74+유형화!$G$63)*hourly1!O458/hourly1!$O$8763</f>
        <v>66.292321459869314</v>
      </c>
      <c r="C457" s="441">
        <f>hourly1!$F458*유형화!$G$71/hourly1!$F$8763+유형화!$G$72*hourly1!$G458/hourly1!$F$8763+유형화!$G$74*hourly1!I458/hourly1!$I$8763+유형화!$H$63*hourly1!P458/hourly1!$P$8763</f>
        <v>3.9483974467742287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799">
        <f>(유형화!$F$71+유형화!$F$72+유형화!$F$73+유형화!$F$74+유형화!$G$63)*hourly1!O459/hourly1!$O$8763</f>
        <v>64.904265163450631</v>
      </c>
      <c r="C458" s="441">
        <f>hourly1!$F459*유형화!$G$71/hourly1!$F$8763+유형화!$G$72*hourly1!$G459/hourly1!$F$8763+유형화!$G$74*hourly1!I459/hourly1!$I$8763+유형화!$H$63*hourly1!P459/hourly1!$P$8763</f>
        <v>4.7060471263337433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799">
        <f>(유형화!$F$71+유형화!$F$72+유형화!$F$73+유형화!$F$74+유형화!$G$63)*hourly1!O460/hourly1!$O$8763</f>
        <v>62.409977349409395</v>
      </c>
      <c r="C459" s="441">
        <f>hourly1!$F460*유형화!$G$71/hourly1!$F$8763+유형화!$G$72*hourly1!$G460/hourly1!$F$8763+유형화!$G$74*hourly1!I460/hourly1!$I$8763+유형화!$H$63*hourly1!P460/hourly1!$P$8763</f>
        <v>5.485145992141585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799">
        <f>(유형화!$F$71+유형화!$F$72+유형화!$F$73+유형화!$F$74+유형화!$G$63)*hourly1!O461/hourly1!$O$8763</f>
        <v>62.329973061360953</v>
      </c>
      <c r="C460" s="441">
        <f>hourly1!$F461*유형화!$G$71/hourly1!$F$8763+유형화!$G$72*hourly1!$G461/hourly1!$F$8763+유형화!$G$74*hourly1!I461/hourly1!$I$8763+유형화!$H$63*hourly1!P461/hourly1!$P$8763</f>
        <v>6.1558572537718677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799">
        <f>(유형화!$F$71+유형화!$F$72+유형화!$F$73+유형화!$F$74+유형화!$G$63)*hourly1!O462/hourly1!$O$8763</f>
        <v>61.003089761120755</v>
      </c>
      <c r="C461" s="441">
        <f>hourly1!$F462*유형화!$G$71/hourly1!$F$8763+유형화!$G$72*hourly1!$G462/hourly1!$F$8763+유형화!$G$74*hourly1!I462/hourly1!$I$8763+유형화!$H$63*hourly1!P462/hourly1!$P$8763</f>
        <v>6.6679215392589732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799">
        <f>(유형화!$F$71+유형화!$F$72+유형화!$F$73+유형화!$F$74+유형화!$G$63)*hourly1!O463/hourly1!$O$8763</f>
        <v>61.567295647805132</v>
      </c>
      <c r="C462" s="441">
        <f>hourly1!$F463*유형화!$G$71/hourly1!$F$8763+유형화!$G$72*hourly1!$G463/hourly1!$F$8763+유형화!$G$74*hourly1!I463/hourly1!$I$8763+유형화!$H$63*hourly1!P463/hourly1!$P$8763</f>
        <v>7.2339608817278105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799">
        <f>(유형화!$F$71+유형화!$F$72+유형화!$F$73+유형화!$F$74+유형화!$G$63)*hourly1!O464/hourly1!$O$8763</f>
        <v>62.581681466232496</v>
      </c>
      <c r="C463" s="441">
        <f>hourly1!$F464*유형화!$G$71/hourly1!$F$8763+유형화!$G$72*hourly1!$G464/hourly1!$F$8763+유형화!$G$74*hourly1!I464/hourly1!$I$8763+유형화!$H$63*hourly1!P464/hourly1!$P$8763</f>
        <v>7.4740196818635996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799">
        <f>(유형화!$F$71+유형화!$F$72+유형화!$F$73+유형화!$F$74+유형화!$G$63)*hourly1!O465/hourly1!$O$8763</f>
        <v>64.482434254866547</v>
      </c>
      <c r="C464" s="441">
        <f>hourly1!$F465*유형화!$G$71/hourly1!$F$8763+유형화!$G$72*hourly1!$G465/hourly1!$F$8763+유형화!$G$74*hourly1!I465/hourly1!$I$8763+유형화!$H$63*hourly1!P465/hourly1!$P$8763</f>
        <v>16.445826034860886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799">
        <f>(유형화!$F$71+유형화!$F$72+유형화!$F$73+유형화!$F$74+유형화!$G$63)*hourly1!O466/hourly1!$O$8763</f>
        <v>67.695938267174398</v>
      </c>
      <c r="C465" s="441">
        <f>hourly1!$F466*유형화!$G$71/hourly1!$F$8763+유형화!$G$72*hourly1!$G466/hourly1!$F$8763+유형화!$G$74*hourly1!I466/hourly1!$I$8763+유형화!$H$63*hourly1!P466/hourly1!$P$8763</f>
        <v>16.945026700642778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799">
        <f>(유형화!$F$71+유형화!$F$72+유형화!$F$73+유형화!$F$74+유형화!$G$63)*hourly1!O467/hourly1!$O$8763</f>
        <v>69.853074137638473</v>
      </c>
      <c r="C466" s="441">
        <f>hourly1!$F467*유형화!$G$71/hourly1!$F$8763+유형화!$G$72*hourly1!$G467/hourly1!$F$8763+유형화!$G$74*hourly1!I467/hourly1!$I$8763+유형화!$H$63*hourly1!P467/hourly1!$P$8763</f>
        <v>16.258575452348953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799">
        <f>(유형화!$F$71+유형화!$F$72+유형화!$F$73+유형화!$F$74+유형화!$G$63)*hourly1!O468/hourly1!$O$8763</f>
        <v>74.438336735590752</v>
      </c>
      <c r="C467" s="441">
        <f>hourly1!$F468*유형화!$G$71/hourly1!$F$8763+유형화!$G$72*hourly1!$G468/hourly1!$F$8763+유형화!$G$74*hourly1!I468/hourly1!$I$8763+유형화!$H$63*hourly1!P468/hourly1!$P$8763</f>
        <v>14.929591224338072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799">
        <f>(유형화!$F$71+유형화!$F$72+유형화!$F$73+유형화!$F$74+유형화!$G$63)*hourly1!O469/hourly1!$O$8763</f>
        <v>76.384334272738471</v>
      </c>
      <c r="C468" s="441">
        <f>hourly1!$F469*유형화!$G$71/hourly1!$F$8763+유형화!$G$72*hourly1!$G469/hourly1!$F$8763+유형화!$G$74*hourly1!I469/hourly1!$I$8763+유형화!$H$63*hourly1!P469/hourly1!$P$8763</f>
        <v>13.536968868278228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799">
        <f>(유형화!$F$71+유형화!$F$72+유형화!$F$73+유형화!$F$74+유형화!$G$63)*hourly1!O470/hourly1!$O$8763</f>
        <v>77.141469167913044</v>
      </c>
      <c r="C469" s="441">
        <f>hourly1!$F470*유형화!$G$71/hourly1!$F$8763+유형화!$G$72*hourly1!$G470/hourly1!$F$8763+유형화!$G$74*hourly1!I470/hourly1!$I$8763+유형화!$H$63*hourly1!P470/hourly1!$P$8763</f>
        <v>12.297598332324545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799">
        <f>(유형화!$F$71+유형화!$F$72+유형화!$F$73+유형화!$F$74+유형화!$G$63)*hourly1!O471/hourly1!$O$8763</f>
        <v>74.169252535856643</v>
      </c>
      <c r="C470" s="441">
        <f>hourly1!$F471*유형화!$G$71/hourly1!$F$8763+유형화!$G$72*hourly1!$G471/hourly1!$F$8763+유형화!$G$74*hourly1!I471/hourly1!$I$8763+유형화!$H$63*hourly1!P471/hourly1!$P$8763</f>
        <v>9.9820866722269486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799">
        <f>(유형화!$F$71+유형화!$F$72+유형화!$F$73+유형화!$F$74+유형화!$G$63)*hourly1!O472/hourly1!$O$8763</f>
        <v>72.342657314949463</v>
      </c>
      <c r="C471" s="441">
        <f>hourly1!$F472*유형화!$G$71/hourly1!$F$8763+유형화!$G$72*hourly1!$G472/hourly1!$F$8763+유형화!$G$74*hourly1!I472/hourly1!$I$8763+유형화!$H$63*hourly1!P472/hourly1!$P$8763</f>
        <v>10.26685499232414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799">
        <f>(유형화!$F$71+유형화!$F$72+유형화!$F$73+유형화!$F$74+유형화!$G$63)*hourly1!O473/hourly1!$O$8763</f>
        <v>74.966584000933281</v>
      </c>
      <c r="C472" s="441">
        <f>hourly1!$F473*유형화!$G$71/hourly1!$F$8763+유형화!$G$72*hourly1!$G473/hourly1!$F$8763+유형화!$G$74*hourly1!I473/hourly1!$I$8763+유형화!$H$63*hourly1!P473/hourly1!$P$8763</f>
        <v>10.056921472534979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799">
        <f>(유형화!$F$71+유형화!$F$72+유형화!$F$73+유형화!$F$74+유형화!$G$63)*hourly1!O474/hourly1!$O$8763</f>
        <v>73.898876313262804</v>
      </c>
      <c r="C473" s="441">
        <f>hourly1!$F474*유형화!$G$71/hourly1!$F$8763+유형화!$G$72*hourly1!$G474/hourly1!$F$8763+유형화!$G$74*hourly1!I474/hourly1!$I$8763+유형화!$H$63*hourly1!P474/hourly1!$P$8763</f>
        <v>10.05369802364574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799">
        <f>(유형화!$F$71+유형화!$F$72+유형화!$F$73+유형화!$F$74+유형화!$G$63)*hourly1!O475/hourly1!$O$8763</f>
        <v>74.152062568551756</v>
      </c>
      <c r="C474" s="441">
        <f>hourly1!$F475*유형화!$G$71/hourly1!$F$8763+유형화!$G$72*hourly1!$G475/hourly1!$F$8763+유형화!$G$74*hourly1!I475/hourly1!$I$8763+유형화!$H$63*hourly1!P475/hourly1!$P$8763</f>
        <v>10.286322829762128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799">
        <f>(유형화!$F$71+유형화!$F$72+유형화!$F$73+유형화!$F$74+유형화!$G$63)*hourly1!O476/hourly1!$O$8763</f>
        <v>74.349117932296053</v>
      </c>
      <c r="C475" s="441">
        <f>hourly1!$F476*유형화!$G$71/hourly1!$F$8763+유형화!$G$72*hourly1!$G476/hourly1!$F$8763+유형화!$G$74*hourly1!I476/hourly1!$I$8763+유형화!$H$63*hourly1!P476/hourly1!$P$8763</f>
        <v>10.850772870948914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799">
        <f>(유형화!$F$71+유형화!$F$72+유형화!$F$73+유형화!$F$74+유형화!$G$63)*hourly1!O477/hourly1!$O$8763</f>
        <v>73.703042995870973</v>
      </c>
      <c r="C476" s="441">
        <f>hourly1!$F477*유형화!$G$71/hourly1!$F$8763+유형화!$G$72*hourly1!$G477/hourly1!$F$8763+유형화!$G$74*hourly1!I477/hourly1!$I$8763+유형화!$H$63*hourly1!P477/hourly1!$P$8763</f>
        <v>10.196157146235119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799">
        <f>(유형화!$F$71+유형화!$F$72+유형화!$F$73+유형화!$F$74+유형화!$G$63)*hourly1!O478/hourly1!$O$8763</f>
        <v>71.734485046515047</v>
      </c>
      <c r="C477" s="441">
        <f>hourly1!$F478*유형화!$G$71/hourly1!$F$8763+유형화!$G$72*hourly1!$G478/hourly1!$F$8763+유형화!$G$74*hourly1!I478/hourly1!$I$8763+유형화!$H$63*hourly1!P478/hourly1!$P$8763</f>
        <v>10.158147142447334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799">
        <f>(유형화!$F$71+유형화!$F$72+유형화!$F$73+유형화!$F$74+유형화!$G$63)*hourly1!O479/hourly1!$O$8763</f>
        <v>69.971116178822655</v>
      </c>
      <c r="C478" s="441">
        <f>hourly1!$F479*유형화!$G$71/hourly1!$F$8763+유형화!$G$72*hourly1!$G479/hourly1!$F$8763+유형화!$G$74*hourly1!I479/hourly1!$I$8763+유형화!$H$63*hourly1!P479/hourly1!$P$8763</f>
        <v>11.359301095264582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799">
        <f>(유형화!$F$71+유형화!$F$72+유형화!$F$73+유형화!$F$74+유형화!$G$63)*hourly1!O480/hourly1!$O$8763</f>
        <v>67.978740444255195</v>
      </c>
      <c r="C479" s="441">
        <f>hourly1!$F480*유형화!$G$71/hourly1!$F$8763+유형화!$G$72*hourly1!$G480/hourly1!$F$8763+유형화!$G$74*hourly1!I480/hourly1!$I$8763+유형화!$H$63*hourly1!P480/hourly1!$P$8763</f>
        <v>2.2262623039183977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799">
        <f>(유형화!$F$71+유형화!$F$72+유형화!$F$73+유형화!$F$74+유형화!$G$63)*hourly1!O481/hourly1!$O$8763</f>
        <v>67.20052533182708</v>
      </c>
      <c r="C480" s="441">
        <f>hourly1!$F481*유형화!$G$71/hourly1!$F$8763+유형화!$G$72*hourly1!$G481/hourly1!$F$8763+유형화!$G$74*hourly1!I481/hourly1!$I$8763+유형화!$H$63*hourly1!P481/hourly1!$P$8763</f>
        <v>3.307605601774799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799">
        <f>(유형화!$F$71+유형화!$F$72+유형화!$F$73+유형화!$F$74+유형화!$G$63)*hourly1!O482/hourly1!$O$8763</f>
        <v>67.483491755813375</v>
      </c>
      <c r="C481" s="441">
        <f>hourly1!$F482*유형화!$G$71/hourly1!$F$8763+유형화!$G$72*hourly1!$G482/hourly1!$F$8763+유형화!$G$74*hourly1!I482/hourly1!$I$8763+유형화!$H$63*hourly1!P482/hourly1!$P$8763</f>
        <v>4.3493932481650308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799">
        <f>(유형화!$F$71+유형화!$F$72+유형화!$F$73+유형화!$F$74+유형화!$G$63)*hourly1!O483/hourly1!$O$8763</f>
        <v>66.658118829247101</v>
      </c>
      <c r="C482" s="441">
        <f>hourly1!$F483*유형화!$G$71/hourly1!$F$8763+유형화!$G$72*hourly1!$G483/hourly1!$F$8763+유형화!$G$74*hourly1!I483/hourly1!$I$8763+유형화!$H$63*hourly1!P483/hourly1!$P$8763</f>
        <v>5.1632945320662085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799">
        <f>(유형화!$F$71+유형화!$F$72+유형화!$F$73+유형화!$F$74+유형화!$G$63)*hourly1!O484/hourly1!$O$8763</f>
        <v>63.628594484316018</v>
      </c>
      <c r="C483" s="441">
        <f>hourly1!$F484*유형화!$G$71/hourly1!$F$8763+유형화!$G$72*hourly1!$G484/hourly1!$F$8763+유형화!$G$74*hourly1!I484/hourly1!$I$8763+유형화!$H$63*hourly1!P484/hourly1!$P$8763</f>
        <v>5.9511941313599692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799">
        <f>(유형화!$F$71+유형화!$F$72+유형화!$F$73+유형화!$F$74+유형화!$G$63)*hourly1!O485/hourly1!$O$8763</f>
        <v>61.301999107090104</v>
      </c>
      <c r="C484" s="441">
        <f>hourly1!$F485*유형화!$G$71/hourly1!$F$8763+유형화!$G$72*hourly1!$G485/hourly1!$F$8763+유형화!$G$74*hourly1!I485/hourly1!$I$8763+유형화!$H$63*hourly1!P485/hourly1!$P$8763</f>
        <v>6.6454584205379348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799">
        <f>(유형화!$F$71+유형화!$F$72+유형화!$F$73+유형화!$F$74+유형화!$G$63)*hourly1!O486/hourly1!$O$8763</f>
        <v>61.554572918944601</v>
      </c>
      <c r="C485" s="441">
        <f>hourly1!$F486*유형화!$G$71/hourly1!$F$8763+유형화!$G$72*hourly1!$G486/hourly1!$F$8763+유형화!$G$74*hourly1!I486/hourly1!$I$8763+유형화!$H$63*hourly1!P486/hourly1!$P$8763</f>
        <v>7.2353414567626997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799">
        <f>(유형화!$F$71+유형화!$F$72+유형화!$F$73+유형화!$F$74+유형화!$G$63)*hourly1!O487/hourly1!$O$8763</f>
        <v>62.035280300479911</v>
      </c>
      <c r="C486" s="441">
        <f>hourly1!$F487*유형화!$G$71/hourly1!$F$8763+유형화!$G$72*hourly1!$G487/hourly1!$F$8763+유형화!$G$74*hourly1!I487/hourly1!$I$8763+유형화!$H$63*hourly1!P487/hourly1!$P$8763</f>
        <v>7.7337054284737823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799">
        <f>(유형화!$F$71+유형화!$F$72+유형화!$F$73+유형화!$F$74+유형화!$G$63)*hourly1!O488/hourly1!$O$8763</f>
        <v>62.225057826648182</v>
      </c>
      <c r="C487" s="441">
        <f>hourly1!$F488*유형화!$G$71/hourly1!$F$8763+유형화!$G$72*hourly1!$G488/hourly1!$F$8763+유형화!$G$74*hourly1!I488/hourly1!$I$8763+유형화!$H$63*hourly1!P488/hourly1!$P$8763</f>
        <v>8.2639207869595488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799">
        <f>(유형화!$F$71+유형화!$F$72+유형화!$F$73+유형화!$F$74+유형화!$G$63)*hourly1!O489/hourly1!$O$8763</f>
        <v>62.886495518657071</v>
      </c>
      <c r="C488" s="441">
        <f>hourly1!$F489*유형화!$G$71/hourly1!$F$8763+유형화!$G$72*hourly1!$G489/hourly1!$F$8763+유형화!$G$74*hourly1!I489/hourly1!$I$8763+유형화!$H$63*hourly1!P489/hourly1!$P$8763</f>
        <v>17.571834602714297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799">
        <f>(유형화!$F$71+유형화!$F$72+유형화!$F$73+유형화!$F$74+유형화!$G$63)*hourly1!O490/hourly1!$O$8763</f>
        <v>63.722799471849186</v>
      </c>
      <c r="C489" s="441">
        <f>hourly1!$F490*유형화!$G$71/hourly1!$F$8763+유형화!$G$72*hourly1!$G490/hourly1!$F$8763+유형화!$G$74*hourly1!I490/hourly1!$I$8763+유형화!$H$63*hourly1!P490/hourly1!$P$8763</f>
        <v>17.812017326604707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799">
        <f>(유형화!$F$71+유형화!$F$72+유형화!$F$73+유형화!$F$74+유형화!$G$63)*hourly1!O491/hourly1!$O$8763</f>
        <v>64.364253554658404</v>
      </c>
      <c r="C490" s="441">
        <f>hourly1!$F491*유형화!$G$71/hourly1!$F$8763+유형화!$G$72*hourly1!$G491/hourly1!$F$8763+유형화!$G$74*hourly1!I491/hourly1!$I$8763+유형화!$H$63*hourly1!P491/hourly1!$P$8763</f>
        <v>16.833447851054107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799">
        <f>(유형화!$F$71+유형화!$F$72+유형화!$F$73+유형화!$F$74+유형화!$G$63)*hourly1!O492/hourly1!$O$8763</f>
        <v>65.582580391205369</v>
      </c>
      <c r="C491" s="441">
        <f>hourly1!$F492*유형화!$G$71/hourly1!$F$8763+유형화!$G$72*hourly1!$G492/hourly1!$F$8763+유형화!$G$74*hourly1!I492/hourly1!$I$8763+유형화!$H$63*hourly1!P492/hourly1!$P$8763</f>
        <v>15.27363398192446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799">
        <f>(유형화!$F$71+유형화!$F$72+유형화!$F$73+유형화!$F$74+유형화!$G$63)*hourly1!O493/hourly1!$O$8763</f>
        <v>66.237567612731638</v>
      </c>
      <c r="C492" s="441">
        <f>hourly1!$F493*유형화!$G$71/hourly1!$F$8763+유형화!$G$72*hourly1!$G493/hourly1!$F$8763+유형화!$G$74*hourly1!I493/hourly1!$I$8763+유형화!$H$63*hourly1!P493/hourly1!$P$8763</f>
        <v>14.025407250939326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799">
        <f>(유형화!$F$71+유형화!$F$72+유형화!$F$73+유형화!$F$74+유형화!$G$63)*hourly1!O494/hourly1!$O$8763</f>
        <v>66.54934469734188</v>
      </c>
      <c r="C493" s="441">
        <f>hourly1!$F494*유형화!$G$71/hourly1!$F$8763+유형화!$G$72*hourly1!$G494/hourly1!$F$8763+유형화!$G$74*hourly1!I494/hourly1!$I$8763+유형화!$H$63*hourly1!P494/hourly1!$P$8763</f>
        <v>12.72437802739277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799">
        <f>(유형화!$F$71+유형화!$F$72+유형화!$F$73+유형화!$F$74+유형화!$G$63)*hourly1!O495/hourly1!$O$8763</f>
        <v>64.741881362021303</v>
      </c>
      <c r="C494" s="441">
        <f>hourly1!$F495*유형화!$G$71/hourly1!$F$8763+유형화!$G$72*hourly1!$G495/hourly1!$F$8763+유형화!$G$74*hourly1!I495/hourly1!$I$8763+유형화!$H$63*hourly1!P495/hourly1!$P$8763</f>
        <v>10.63575489905071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799">
        <f>(유형화!$F$71+유형화!$F$72+유형화!$F$73+유형화!$F$74+유형화!$G$63)*hourly1!O496/hourly1!$O$8763</f>
        <v>63.160484116564007</v>
      </c>
      <c r="C495" s="441">
        <f>hourly1!$F496*유형화!$G$71/hourly1!$F$8763+유형화!$G$72*hourly1!$G496/hourly1!$F$8763+유형화!$G$74*hourly1!I496/hourly1!$I$8763+유형화!$H$63*hourly1!P496/hourly1!$P$8763</f>
        <v>10.920685906348554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799">
        <f>(유형화!$F$71+유형화!$F$72+유형화!$F$73+유형화!$F$74+유형화!$G$63)*hourly1!O497/hourly1!$O$8763</f>
        <v>64.680013927243493</v>
      </c>
      <c r="C496" s="441">
        <f>hourly1!$F497*유형화!$G$71/hourly1!$F$8763+유형화!$G$72*hourly1!$G497/hourly1!$F$8763+유형화!$G$74*hourly1!I497/hourly1!$I$8763+유형화!$H$63*hourly1!P497/hourly1!$P$8763</f>
        <v>10.606354554778557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799">
        <f>(유형화!$F$71+유형화!$F$72+유형화!$F$73+유형화!$F$74+유형화!$G$63)*hourly1!O498/hourly1!$O$8763</f>
        <v>63.729707724088712</v>
      </c>
      <c r="C497" s="441">
        <f>hourly1!$F498*유형화!$G$71/hourly1!$F$8763+유형화!$G$72*hourly1!$G498/hourly1!$F$8763+유형화!$G$74*hourly1!I498/hourly1!$I$8763+유형화!$H$63*hourly1!P498/hourly1!$P$8763</f>
        <v>10.539233083844701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799">
        <f>(유형화!$F$71+유형화!$F$72+유형화!$F$73+유형화!$F$74+유형화!$G$63)*hourly1!O499/hourly1!$O$8763</f>
        <v>63.517896897486153</v>
      </c>
      <c r="C498" s="441">
        <f>hourly1!$F499*유형화!$G$71/hourly1!$F$8763+유형화!$G$72*hourly1!$G499/hourly1!$F$8763+유형화!$G$74*hourly1!I499/hourly1!$I$8763+유형화!$H$63*hourly1!P499/hourly1!$P$8763</f>
        <v>10.978272165950715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799">
        <f>(유형화!$F$71+유형화!$F$72+유형화!$F$73+유형화!$F$74+유형화!$G$63)*hourly1!O500/hourly1!$O$8763</f>
        <v>63.188913877262195</v>
      </c>
      <c r="C499" s="441">
        <f>hourly1!$F500*유형화!$G$71/hourly1!$F$8763+유형화!$G$72*hourly1!$G500/hourly1!$F$8763+유형화!$G$74*hourly1!I500/hourly1!$I$8763+유형화!$H$63*hourly1!P500/hourly1!$P$8763</f>
        <v>11.485351710838836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799">
        <f>(유형화!$F$71+유형화!$F$72+유형화!$F$73+유형화!$F$74+유형화!$G$63)*hourly1!O501/hourly1!$O$8763</f>
        <v>63.723590864791319</v>
      </c>
      <c r="C500" s="441">
        <f>hourly1!$F501*유형화!$G$71/hourly1!$F$8763+유형화!$G$72*hourly1!$G501/hourly1!$F$8763+유형화!$G$74*hourly1!I501/hourly1!$I$8763+유형화!$H$63*hourly1!P501/hourly1!$P$8763</f>
        <v>10.923451946576124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799">
        <f>(유형화!$F$71+유형화!$F$72+유형화!$F$73+유형화!$F$74+유형화!$G$63)*hourly1!O502/hourly1!$O$8763</f>
        <v>63.655858765547315</v>
      </c>
      <c r="C501" s="441">
        <f>hourly1!$F502*유형화!$G$71/hourly1!$F$8763+유형화!$G$72*hourly1!$G502/hourly1!$F$8763+유형화!$G$74*hourly1!I502/hourly1!$I$8763+유형화!$H$63*hourly1!P502/hourly1!$P$8763</f>
        <v>10.930836204112625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799">
        <f>(유형화!$F$71+유형화!$F$72+유형화!$F$73+유형화!$F$74+유형화!$G$63)*hourly1!O503/hourly1!$O$8763</f>
        <v>62.826541148493618</v>
      </c>
      <c r="C502" s="441">
        <f>hourly1!$F503*유형화!$G$71/hourly1!$F$8763+유형화!$G$72*hourly1!$G503/hourly1!$F$8763+유형화!$G$74*hourly1!I503/hourly1!$I$8763+유형화!$H$63*hourly1!P503/hourly1!$P$8763</f>
        <v>12.30603600141251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799">
        <f>(유형화!$F$71+유형화!$F$72+유형화!$F$73+유형화!$F$74+유형화!$G$63)*hourly1!O504/hourly1!$O$8763</f>
        <v>61.779697952365801</v>
      </c>
      <c r="C503" s="441">
        <f>hourly1!$F504*유형화!$G$71/hourly1!$F$8763+유형화!$G$72*hourly1!$G504/hourly1!$F$8763+유형화!$G$74*hourly1!I504/hourly1!$I$8763+유형화!$H$63*hourly1!P504/hourly1!$P$8763</f>
        <v>3.1253354660648749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799">
        <f>(유형화!$F$71+유형화!$F$72+유형화!$F$73+유형화!$F$74+유형화!$G$63)*hourly1!O505/hourly1!$O$8763</f>
        <v>61.908173162085127</v>
      </c>
      <c r="C504" s="441">
        <f>hourly1!$F505*유형화!$G$71/hourly1!$F$8763+유형화!$G$72*hourly1!$G505/hourly1!$F$8763+유형화!$G$74*hourly1!I505/hourly1!$I$8763+유형화!$H$63*hourly1!P505/hourly1!$P$8763</f>
        <v>4.0089696844324152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799">
        <f>(유형화!$F$71+유형화!$F$72+유형화!$F$73+유형화!$F$74+유형화!$G$63)*hourly1!O506/hourly1!$O$8763</f>
        <v>63.269161946677478</v>
      </c>
      <c r="C505" s="441">
        <f>hourly1!$F506*유형화!$G$71/hourly1!$F$8763+유형화!$G$72*hourly1!$G506/hourly1!$F$8763+유형화!$G$74*hourly1!I506/hourly1!$I$8763+유형화!$H$63*hourly1!P506/hourly1!$P$8763</f>
        <v>5.1445949264899795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799">
        <f>(유형화!$F$71+유형화!$F$72+유형화!$F$73+유형화!$F$74+유형화!$G$63)*hourly1!O507/hourly1!$O$8763</f>
        <v>62.967588742738506</v>
      </c>
      <c r="C506" s="441">
        <f>hourly1!$F507*유형화!$G$71/hourly1!$F$8763+유형화!$G$72*hourly1!$G507/hourly1!$F$8763+유형화!$G$74*hourly1!I507/hourly1!$I$8763+유형화!$H$63*hourly1!P507/hourly1!$P$8763</f>
        <v>5.9459337528425822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799">
        <f>(유형화!$F$71+유형화!$F$72+유형화!$F$73+유형화!$F$74+유형화!$G$63)*hourly1!O508/hourly1!$O$8763</f>
        <v>59.847296227123003</v>
      </c>
      <c r="C507" s="441">
        <f>hourly1!$F508*유형화!$G$71/hourly1!$F$8763+유형화!$G$72*hourly1!$G508/hourly1!$F$8763+유형화!$G$74*hourly1!I508/hourly1!$I$8763+유형화!$H$63*hourly1!P508/hourly1!$P$8763</f>
        <v>6.8739844395204894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799">
        <f>(유형화!$F$71+유형화!$F$72+유형화!$F$73+유형화!$F$74+유형화!$G$63)*hourly1!O509/hourly1!$O$8763</f>
        <v>58.280218763641898</v>
      </c>
      <c r="C508" s="441">
        <f>hourly1!$F509*유형화!$G$71/hourly1!$F$8763+유형화!$G$72*hourly1!$G509/hourly1!$F$8763+유형화!$G$74*hourly1!I509/hourly1!$I$8763+유형화!$H$63*hourly1!P509/hourly1!$P$8763</f>
        <v>7.7300701328808321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799">
        <f>(유형화!$F$71+유형화!$F$72+유형화!$F$73+유형화!$F$74+유형화!$G$63)*hourly1!O510/hourly1!$O$8763</f>
        <v>57.371125594866641</v>
      </c>
      <c r="C509" s="441">
        <f>hourly1!$F510*유형화!$G$71/hourly1!$F$8763+유형화!$G$72*hourly1!$G510/hourly1!$F$8763+유형화!$G$74*hourly1!I510/hourly1!$I$8763+유형화!$H$63*hourly1!P510/hourly1!$P$8763</f>
        <v>8.3360602754197757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799">
        <f>(유형화!$F$71+유형화!$F$72+유형화!$F$73+유형화!$F$74+유형화!$G$63)*hourly1!O511/hourly1!$O$8763</f>
        <v>56.836702958819743</v>
      </c>
      <c r="C510" s="441">
        <f>hourly1!$F511*유형화!$G$71/hourly1!$F$8763+유형화!$G$72*hourly1!$G511/hourly1!$F$8763+유형화!$G$74*hourly1!I511/hourly1!$I$8763+유형화!$H$63*hourly1!P511/hourly1!$P$8763</f>
        <v>8.9548464103598384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799">
        <f>(유형화!$F$71+유형화!$F$72+유형화!$F$73+유형화!$F$74+유형화!$G$63)*hourly1!O512/hourly1!$O$8763</f>
        <v>56.728978643217225</v>
      </c>
      <c r="C511" s="441">
        <f>hourly1!$F512*유형화!$G$71/hourly1!$F$8763+유형화!$G$72*hourly1!$G512/hourly1!$F$8763+유형화!$G$74*hourly1!I512/hourly1!$I$8763+유형화!$H$63*hourly1!P512/hourly1!$P$8763</f>
        <v>9.5908048711075296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799">
        <f>(유형화!$F$71+유형화!$F$72+유형화!$F$73+유형화!$F$74+유형화!$G$63)*hourly1!O513/hourly1!$O$8763</f>
        <v>57.030969461666572</v>
      </c>
      <c r="C512" s="441">
        <f>hourly1!$F513*유형화!$G$71/hourly1!$F$8763+유형화!$G$72*hourly1!$G513/hourly1!$F$8763+유형화!$G$74*hourly1!I513/hourly1!$I$8763+유형화!$H$63*hourly1!P513/hourly1!$P$8763</f>
        <v>18.995799411322036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799">
        <f>(유형화!$F$71+유형화!$F$72+유형화!$F$73+유형화!$F$74+유형화!$G$63)*hourly1!O514/hourly1!$O$8763</f>
        <v>57.557947824256445</v>
      </c>
      <c r="C513" s="441">
        <f>hourly1!$F514*유형화!$G$71/hourly1!$F$8763+유형화!$G$72*hourly1!$G514/hourly1!$F$8763+유형화!$G$74*hourly1!I514/hourly1!$I$8763+유형화!$H$63*hourly1!P514/hourly1!$P$8763</f>
        <v>19.353952421034151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799">
        <f>(유형화!$F$71+유형화!$F$72+유형화!$F$73+유형화!$F$74+유형화!$G$63)*hourly1!O515/hourly1!$O$8763</f>
        <v>57.933582198167137</v>
      </c>
      <c r="C514" s="441">
        <f>hourly1!$F515*유형화!$G$71/hourly1!$F$8763+유형화!$G$72*hourly1!$G515/hourly1!$F$8763+유형화!$G$74*hourly1!I515/hourly1!$I$8763+유형화!$H$63*hourly1!P515/hourly1!$P$8763</f>
        <v>18.503536209635669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799">
        <f>(유형화!$F$71+유형화!$F$72+유형화!$F$73+유형화!$F$74+유형화!$G$63)*hourly1!O516/hourly1!$O$8763</f>
        <v>57.902849596819891</v>
      </c>
      <c r="C515" s="441">
        <f>hourly1!$F516*유형화!$G$71/hourly1!$F$8763+유형화!$G$72*hourly1!$G516/hourly1!$F$8763+유형화!$G$74*hourly1!I516/hourly1!$I$8763+유형화!$H$63*hourly1!P516/hourly1!$P$8763</f>
        <v>17.130514440906904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799">
        <f>(유형화!$F$71+유형화!$F$72+유형화!$F$73+유형화!$F$74+유형화!$G$63)*hourly1!O517/hourly1!$O$8763</f>
        <v>58.109496274563774</v>
      </c>
      <c r="C516" s="441">
        <f>hourly1!$F517*유형화!$G$71/hourly1!$F$8763+유형화!$G$72*hourly1!$G517/hourly1!$F$8763+유형화!$G$74*hourly1!I517/hourly1!$I$8763+유형화!$H$63*hourly1!P517/hourly1!$P$8763</f>
        <v>15.897517927453526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799">
        <f>(유형화!$F$71+유형화!$F$72+유형화!$F$73+유형화!$F$74+유형화!$G$63)*hourly1!O518/hourly1!$O$8763</f>
        <v>58.704411765725517</v>
      </c>
      <c r="C517" s="441">
        <f>hourly1!$F518*유형화!$G$71/hourly1!$F$8763+유형화!$G$72*hourly1!$G518/hourly1!$F$8763+유형화!$G$74*hourly1!I518/hourly1!$I$8763+유형화!$H$63*hourly1!P518/hourly1!$P$8763</f>
        <v>14.939831811112944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799">
        <f>(유형화!$F$71+유형화!$F$72+유형화!$F$73+유형화!$F$74+유형화!$G$63)*hourly1!O519/hourly1!$O$8763</f>
        <v>57.535694263588383</v>
      </c>
      <c r="C518" s="441">
        <f>hourly1!$F519*유형화!$G$71/hourly1!$F$8763+유형화!$G$72*hourly1!$G519/hourly1!$F$8763+유형화!$G$74*hourly1!I519/hourly1!$I$8763+유형화!$H$63*hourly1!P519/hourly1!$P$8763</f>
        <v>13.125383012738459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799">
        <f>(유형화!$F$71+유형화!$F$72+유형화!$F$73+유형화!$F$74+유형화!$G$63)*hourly1!O520/hourly1!$O$8763</f>
        <v>58.001027360800705</v>
      </c>
      <c r="C519" s="441">
        <f>hourly1!$F520*유형화!$G$71/hourly1!$F$8763+유형화!$G$72*hourly1!$G520/hourly1!$F$8763+유형화!$G$74*hourly1!I520/hourly1!$I$8763+유형화!$H$63*hourly1!P520/hourly1!$P$8763</f>
        <v>13.505309390378789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799">
        <f>(유형화!$F$71+유형화!$F$72+유형화!$F$73+유형화!$F$74+유형화!$G$63)*hourly1!O521/hourly1!$O$8763</f>
        <v>58.481569384275453</v>
      </c>
      <c r="C520" s="441">
        <f>hourly1!$F521*유형화!$G$71/hourly1!$F$8763+유형화!$G$72*hourly1!$G521/hourly1!$F$8763+유형화!$G$74*hourly1!I521/hourly1!$I$8763+유형화!$H$63*hourly1!P521/hourly1!$P$8763</f>
        <v>13.323841121274445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799">
        <f>(유형화!$F$71+유형화!$F$72+유형화!$F$73+유형화!$F$74+유형화!$G$63)*hourly1!O522/hourly1!$O$8763</f>
        <v>58.09676214222155</v>
      </c>
      <c r="C521" s="441">
        <f>hourly1!$F522*유형화!$G$71/hourly1!$F$8763+유형화!$G$72*hourly1!$G522/hourly1!$F$8763+유형화!$G$74*hourly1!I522/hourly1!$I$8763+유형화!$H$63*hourly1!P522/hourly1!$P$8763</f>
        <v>13.355100918228574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799">
        <f>(유형화!$F$71+유형화!$F$72+유형화!$F$73+유형화!$F$74+유형화!$G$63)*hourly1!O523/hourly1!$O$8763</f>
        <v>57.817727768828426</v>
      </c>
      <c r="C522" s="441">
        <f>hourly1!$F523*유형화!$G$71/hourly1!$F$8763+유형화!$G$72*hourly1!$G523/hourly1!$F$8763+유형화!$G$74*hourly1!I523/hourly1!$I$8763+유형화!$H$63*hourly1!P523/hourly1!$P$8763</f>
        <v>13.692429369895821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799">
        <f>(유형화!$F$71+유형화!$F$72+유형화!$F$73+유형화!$F$74+유형화!$G$63)*hourly1!O524/hourly1!$O$8763</f>
        <v>59.049126049049335</v>
      </c>
      <c r="C523" s="441">
        <f>hourly1!$F524*유형화!$G$71/hourly1!$F$8763+유형화!$G$72*hourly1!$G524/hourly1!$F$8763+유형화!$G$74*hourly1!I524/hourly1!$I$8763+유형화!$H$63*hourly1!P524/hourly1!$P$8763</f>
        <v>14.147735979346097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799">
        <f>(유형화!$F$71+유형화!$F$72+유형화!$F$73+유형화!$F$74+유형화!$G$63)*hourly1!O525/hourly1!$O$8763</f>
        <v>61.327375076201982</v>
      </c>
      <c r="C524" s="441">
        <f>hourly1!$F525*유형화!$G$71/hourly1!$F$8763+유형화!$G$72*hourly1!$G525/hourly1!$F$8763+유형화!$G$74*hourly1!I525/hourly1!$I$8763+유형화!$H$63*hourly1!P525/hourly1!$P$8763</f>
        <v>13.338212937205675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799">
        <f>(유형화!$F$71+유형화!$F$72+유형화!$F$73+유형화!$F$74+유형화!$G$63)*hourly1!O526/hourly1!$O$8763</f>
        <v>61.742342278754272</v>
      </c>
      <c r="C525" s="441">
        <f>hourly1!$F526*유형화!$G$71/hourly1!$F$8763+유형화!$G$72*hourly1!$G526/hourly1!$F$8763+유형화!$G$74*hourly1!I526/hourly1!$I$8763+유형화!$H$63*hourly1!P526/hourly1!$P$8763</f>
        <v>13.068748664095676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799">
        <f>(유형화!$F$71+유형화!$F$72+유형화!$F$73+유형화!$F$74+유형화!$G$63)*hourly1!O527/hourly1!$O$8763</f>
        <v>60.615275367710566</v>
      </c>
      <c r="C526" s="441">
        <f>hourly1!$F527*유형화!$G$71/hourly1!$F$8763+유형화!$G$72*hourly1!$G527/hourly1!$F$8763+유형화!$G$74*hourly1!I527/hourly1!$I$8763+유형화!$H$63*hourly1!P527/hourly1!$P$8763</f>
        <v>14.212818015936827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799">
        <f>(유형화!$F$71+유형화!$F$72+유형화!$F$73+유형화!$F$74+유형화!$G$63)*hourly1!O528/hourly1!$O$8763</f>
        <v>59.605487774730634</v>
      </c>
      <c r="C527" s="441">
        <f>hourly1!$F528*유형화!$G$71/hourly1!$F$8763+유형화!$G$72*hourly1!$G528/hourly1!$F$8763+유형화!$G$74*hourly1!I528/hourly1!$I$8763+유형화!$H$63*hourly1!P528/hourly1!$P$8763</f>
        <v>4.8708225436382753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799">
        <f>(유형화!$F$71+유형화!$F$72+유형화!$F$73+유형화!$F$74+유형화!$G$63)*hourly1!O529/hourly1!$O$8763</f>
        <v>60.625202541469257</v>
      </c>
      <c r="C528" s="441">
        <f>hourly1!$F529*유형화!$G$71/hourly1!$F$8763+유형화!$G$72*hourly1!$G529/hourly1!$F$8763+유형화!$G$74*hourly1!I529/hourly1!$I$8763+유형화!$H$63*hourly1!P529/hourly1!$P$8763</f>
        <v>5.5389502514170701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799">
        <f>(유형화!$F$71+유형화!$F$72+유형화!$F$73+유형화!$F$74+유형화!$G$63)*hourly1!O530/hourly1!$O$8763</f>
        <v>62.061734447623209</v>
      </c>
      <c r="C529" s="441">
        <f>hourly1!$F530*유형화!$G$71/hourly1!$F$8763+유형화!$G$72*hourly1!$G530/hourly1!$F$8763+유형화!$G$74*hourly1!I530/hourly1!$I$8763+유형화!$H$63*hourly1!P530/hourly1!$P$8763</f>
        <v>6.4606164196463967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799">
        <f>(유형화!$F$71+유형화!$F$72+유형화!$F$73+유형화!$F$74+유형화!$G$63)*hourly1!O531/hourly1!$O$8763</f>
        <v>61.072040545978133</v>
      </c>
      <c r="C530" s="441">
        <f>hourly1!$F531*유형화!$G$71/hourly1!$F$8763+유형화!$G$72*hourly1!$G531/hourly1!$F$8763+유형화!$G$74*hourly1!I531/hourly1!$I$8763+유형화!$H$63*hourly1!P531/hourly1!$P$8763</f>
        <v>6.7014034954765922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799">
        <f>(유형화!$F$71+유형화!$F$72+유형화!$F$73+유형화!$F$74+유형화!$G$63)*hourly1!O532/hourly1!$O$8763</f>
        <v>58.422240710596327</v>
      </c>
      <c r="C531" s="441">
        <f>hourly1!$F532*유형화!$G$71/hourly1!$F$8763+유형화!$G$72*hourly1!$G532/hourly1!$F$8763+유형화!$G$74*hourly1!I532/hourly1!$I$8763+유형화!$H$63*hourly1!P532/hourly1!$P$8763</f>
        <v>6.9341860986358448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799">
        <f>(유형화!$F$71+유형화!$F$72+유형화!$F$73+유형화!$F$74+유형화!$G$63)*hourly1!O533/hourly1!$O$8763</f>
        <v>58.44560765068919</v>
      </c>
      <c r="C532" s="441">
        <f>hourly1!$F533*유형화!$G$71/hourly1!$F$8763+유형화!$G$72*hourly1!$G533/hourly1!$F$8763+유형화!$G$74*hourly1!I533/hourly1!$I$8763+유형화!$H$63*hourly1!P533/hourly1!$P$8763</f>
        <v>7.088673220308876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799">
        <f>(유형화!$F$71+유형화!$F$72+유형화!$F$73+유형화!$F$74+유형화!$G$63)*hourly1!O534/hourly1!$O$8763</f>
        <v>58.559240621388071</v>
      </c>
      <c r="C533" s="441">
        <f>hourly1!$F534*유형화!$G$71/hourly1!$F$8763+유형화!$G$72*hourly1!$G534/hourly1!$F$8763+유형화!$G$74*hourly1!I534/hourly1!$I$8763+유형화!$H$63*hourly1!P534/hourly1!$P$8763</f>
        <v>7.3322092804504422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799">
        <f>(유형화!$F$71+유형화!$F$72+유형화!$F$73+유형화!$F$74+유형화!$G$63)*hourly1!O535/hourly1!$O$8763</f>
        <v>58.804467667685657</v>
      </c>
      <c r="C534" s="441">
        <f>hourly1!$F535*유형화!$G$71/hourly1!$F$8763+유형화!$G$72*hourly1!$G535/hourly1!$F$8763+유형화!$G$74*hourly1!I535/hourly1!$I$8763+유형화!$H$63*hourly1!P535/hourly1!$P$8763</f>
        <v>7.5843544037469641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799">
        <f>(유형화!$F$71+유형화!$F$72+유형화!$F$73+유형화!$F$74+유형화!$G$63)*hourly1!O536/hourly1!$O$8763</f>
        <v>60.571019891688934</v>
      </c>
      <c r="C535" s="441">
        <f>hourly1!$F536*유형화!$G$71/hourly1!$F$8763+유형화!$G$72*hourly1!$G536/hourly1!$F$8763+유형화!$G$74*hourly1!I536/hourly1!$I$8763+유형화!$H$63*hourly1!P536/hourly1!$P$8763</f>
        <v>7.9545071450451497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799">
        <f>(유형화!$F$71+유형화!$F$72+유형화!$F$73+유형화!$F$74+유형화!$G$63)*hourly1!O537/hourly1!$O$8763</f>
        <v>63.067918759589432</v>
      </c>
      <c r="C536" s="441">
        <f>hourly1!$F537*유형화!$G$71/hourly1!$F$8763+유형화!$G$72*hourly1!$G537/hourly1!$F$8763+유형화!$G$74*hourly1!I537/hourly1!$I$8763+유형화!$H$63*hourly1!P537/hourly1!$P$8763</f>
        <v>17.124389220093477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799">
        <f>(유형화!$F$71+유형화!$F$72+유형화!$F$73+유형화!$F$74+유형화!$G$63)*hourly1!O538/hourly1!$O$8763</f>
        <v>65.656834232440048</v>
      </c>
      <c r="C537" s="441">
        <f>hourly1!$F538*유형화!$G$71/hourly1!$F$8763+유형화!$G$72*hourly1!$G538/hourly1!$F$8763+유형화!$G$74*hourly1!I538/hourly1!$I$8763+유형화!$H$63*hourly1!P538/hourly1!$P$8763</f>
        <v>17.395459134768895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799">
        <f>(유형화!$F$71+유형화!$F$72+유형화!$F$73+유형화!$F$74+유형화!$G$63)*hourly1!O539/hourly1!$O$8763</f>
        <v>70.338368216892178</v>
      </c>
      <c r="C538" s="441">
        <f>hourly1!$F539*유형화!$G$71/hourly1!$F$8763+유형화!$G$72*hourly1!$G539/hourly1!$F$8763+유형화!$G$74*hourly1!I539/hourly1!$I$8763+유형화!$H$63*hourly1!P539/hourly1!$P$8763</f>
        <v>16.002414078240367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799">
        <f>(유형화!$F$71+유형화!$F$72+유형화!$F$73+유형화!$F$74+유형화!$G$63)*hourly1!O540/hourly1!$O$8763</f>
        <v>77.532902008593837</v>
      </c>
      <c r="C539" s="441">
        <f>hourly1!$F540*유형화!$G$71/hourly1!$F$8763+유형화!$G$72*hourly1!$G540/hourly1!$F$8763+유형화!$G$74*hourly1!I540/hourly1!$I$8763+유형화!$H$63*hourly1!P540/hourly1!$P$8763</f>
        <v>13.97384506937493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799">
        <f>(유형화!$F$71+유형화!$F$72+유형화!$F$73+유형화!$F$74+유형화!$G$63)*hourly1!O541/hourly1!$O$8763</f>
        <v>79.434029100932975</v>
      </c>
      <c r="C540" s="441">
        <f>hourly1!$F541*유형화!$G$71/hourly1!$F$8763+유형화!$G$72*hourly1!$G541/hourly1!$F$8763+유형화!$G$74*hourly1!I541/hourly1!$I$8763+유형화!$H$63*hourly1!P541/hourly1!$P$8763</f>
        <v>12.128067057660106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799">
        <f>(유형화!$F$71+유형화!$F$72+유형화!$F$73+유형화!$F$74+유형화!$G$63)*hourly1!O542/hourly1!$O$8763</f>
        <v>79.921274406917675</v>
      </c>
      <c r="C541" s="441">
        <f>hourly1!$F542*유형화!$G$71/hourly1!$F$8763+유형화!$G$72*hourly1!$G542/hourly1!$F$8763+유형화!$G$74*hourly1!I542/hourly1!$I$8763+유형화!$H$63*hourly1!P542/hourly1!$P$8763</f>
        <v>10.559607866644701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799">
        <f>(유형화!$F$71+유형화!$F$72+유형화!$F$73+유형화!$F$74+유형화!$G$63)*hourly1!O543/hourly1!$O$8763</f>
        <v>75.717507981572282</v>
      </c>
      <c r="C542" s="441">
        <f>hourly1!$F543*유형화!$G$71/hourly1!$F$8763+유형화!$G$72*hourly1!$G543/hourly1!$F$8763+유형화!$G$74*hourly1!I543/hourly1!$I$8763+유형화!$H$63*hourly1!P543/hourly1!$P$8763</f>
        <v>8.2919527219552176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799">
        <f>(유형화!$F$71+유형화!$F$72+유형화!$F$73+유형화!$F$74+유형화!$G$63)*hourly1!O544/hourly1!$O$8763</f>
        <v>73.639284967065251</v>
      </c>
      <c r="C543" s="441">
        <f>hourly1!$F544*유형화!$G$71/hourly1!$F$8763+유형화!$G$72*hourly1!$G544/hourly1!$F$8763+유형화!$G$74*hourly1!I544/hourly1!$I$8763+유형화!$H$63*hourly1!P544/hourly1!$P$8763</f>
        <v>8.4726360610980418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799">
        <f>(유형화!$F$71+유형화!$F$72+유형화!$F$73+유형화!$F$74+유형화!$G$63)*hourly1!O545/hourly1!$O$8763</f>
        <v>76.028221192757741</v>
      </c>
      <c r="C544" s="441">
        <f>hourly1!$F545*유형화!$G$71/hourly1!$F$8763+유형화!$G$72*hourly1!$G545/hourly1!$F$8763+유형화!$G$74*hourly1!I545/hourly1!$I$8763+유형화!$H$63*hourly1!P545/hourly1!$P$8763</f>
        <v>8.1275521769906103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799">
        <f>(유형화!$F$71+유형화!$F$72+유형화!$F$73+유형화!$F$74+유형화!$G$63)*hourly1!O546/hourly1!$O$8763</f>
        <v>75.46967962422535</v>
      </c>
      <c r="C545" s="441">
        <f>hourly1!$F546*유형화!$G$71/hourly1!$F$8763+유형화!$G$72*hourly1!$G546/hourly1!$F$8763+유형화!$G$74*hourly1!I546/hourly1!$I$8763+유형화!$H$63*hourly1!P546/hourly1!$P$8763</f>
        <v>8.0868157313261477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799">
        <f>(유형화!$F$71+유형화!$F$72+유형화!$F$73+유형화!$F$74+유형화!$G$63)*hourly1!O547/hourly1!$O$8763</f>
        <v>75.818034921369602</v>
      </c>
      <c r="C546" s="441">
        <f>hourly1!$F547*유형화!$G$71/hourly1!$F$8763+유형화!$G$72*hourly1!$G547/hourly1!$F$8763+유형화!$G$74*hourly1!I547/hourly1!$I$8763+유형화!$H$63*hourly1!P547/hourly1!$P$8763</f>
        <v>8.722787431281521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799">
        <f>(유형화!$F$71+유형화!$F$72+유형화!$F$73+유형화!$F$74+유형화!$G$63)*hourly1!O548/hourly1!$O$8763</f>
        <v>76.660441122169601</v>
      </c>
      <c r="C547" s="441">
        <f>hourly1!$F548*유형화!$G$71/hourly1!$F$8763+유형화!$G$72*hourly1!$G548/hourly1!$F$8763+유형화!$G$74*hourly1!I548/hourly1!$I$8763+유형화!$H$63*hourly1!P548/hourly1!$P$8763</f>
        <v>9.6532651867616082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799">
        <f>(유형화!$F$71+유형화!$F$72+유형화!$F$73+유형화!$F$74+유형화!$G$63)*hourly1!O549/hourly1!$O$8763</f>
        <v>76.842058788979827</v>
      </c>
      <c r="C548" s="441">
        <f>hourly1!$F549*유형화!$G$71/hourly1!$F$8763+유형화!$G$72*hourly1!$G549/hourly1!$F$8763+유형화!$G$74*hourly1!I549/hourly1!$I$8763+유형화!$H$63*hourly1!P549/hourly1!$P$8763</f>
        <v>8.9455412749886243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799">
        <f>(유형화!$F$71+유형화!$F$72+유형화!$F$73+유형화!$F$74+유형화!$G$63)*hourly1!O550/hourly1!$O$8763</f>
        <v>74.810034342559987</v>
      </c>
      <c r="C549" s="441">
        <f>hourly1!$F550*유형화!$G$71/hourly1!$F$8763+유형화!$G$72*hourly1!$G550/hourly1!$F$8763+유형화!$G$74*hourly1!I550/hourly1!$I$8763+유형화!$H$63*hourly1!P550/hourly1!$P$8763</f>
        <v>8.8576159993627268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799">
        <f>(유형화!$F$71+유형화!$F$72+유형화!$F$73+유형화!$F$74+유형화!$G$63)*hourly1!O551/hourly1!$O$8763</f>
        <v>72.026142667053108</v>
      </c>
      <c r="C550" s="441">
        <f>hourly1!$F551*유형화!$G$71/hourly1!$F$8763+유형화!$G$72*hourly1!$G551/hourly1!$F$8763+유형화!$G$74*hourly1!I551/hourly1!$I$8763+유형화!$H$63*hourly1!P551/hourly1!$P$8763</f>
        <v>10.091355936072587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799">
        <f>(유형화!$F$71+유형화!$F$72+유형화!$F$73+유형화!$F$74+유형화!$G$63)*hourly1!O552/hourly1!$O$8763</f>
        <v>70.133773726441305</v>
      </c>
      <c r="C551" s="441">
        <f>hourly1!$F552*유형화!$G$71/hourly1!$F$8763+유형화!$G$72*hourly1!$G552/hourly1!$F$8763+유형화!$G$74*hourly1!I552/hourly1!$I$8763+유형화!$H$63*hourly1!P552/hourly1!$P$8763</f>
        <v>0.81826851211156126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799">
        <f>(유형화!$F$71+유형화!$F$72+유형화!$F$73+유형화!$F$74+유형화!$G$63)*hourly1!O553/hourly1!$O$8763</f>
        <v>68.557129891362038</v>
      </c>
      <c r="C552" s="441">
        <f>hourly1!$F553*유형화!$G$71/hourly1!$F$8763+유형화!$G$72*hourly1!$G553/hourly1!$F$8763+유형화!$G$74*hourly1!I553/hourly1!$I$8763+유형화!$H$63*hourly1!P553/hourly1!$P$8763</f>
        <v>1.4554236302523491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799">
        <f>(유형화!$F$71+유형화!$F$72+유형화!$F$73+유형화!$F$74+유형화!$G$63)*hourly1!O554/hourly1!$O$8763</f>
        <v>68.987771789118483</v>
      </c>
      <c r="C553" s="441">
        <f>hourly1!$F554*유형화!$G$71/hourly1!$F$8763+유형화!$G$72*hourly1!$G554/hourly1!$F$8763+유형화!$G$74*hourly1!I554/hourly1!$I$8763+유형화!$H$63*hourly1!P554/hourly1!$P$8763</f>
        <v>2.4895751163437851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799">
        <f>(유형화!$F$71+유형화!$F$72+유형화!$F$73+유형화!$F$74+유형화!$G$63)*hourly1!O555/hourly1!$O$8763</f>
        <v>68.263715376027733</v>
      </c>
      <c r="C554" s="441">
        <f>hourly1!$F555*유형화!$G$71/hourly1!$F$8763+유형화!$G$72*hourly1!$G555/hourly1!$F$8763+유형화!$G$74*hourly1!I555/hourly1!$I$8763+유형화!$H$63*hourly1!P555/hourly1!$P$8763</f>
        <v>3.4184784795594401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799">
        <f>(유형화!$F$71+유형화!$F$72+유형화!$F$73+유형화!$F$74+유형화!$G$63)*hourly1!O556/hourly1!$O$8763</f>
        <v>65.672203708491878</v>
      </c>
      <c r="C555" s="441">
        <f>hourly1!$F556*유형화!$G$71/hourly1!$F$8763+유형화!$G$72*hourly1!$G556/hourly1!$F$8763+유형화!$G$74*hourly1!I556/hourly1!$I$8763+유형화!$H$63*hourly1!P556/hourly1!$P$8763</f>
        <v>4.3860293561578381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799">
        <f>(유형화!$F$71+유형화!$F$72+유형화!$F$73+유형화!$F$74+유형화!$G$63)*hourly1!O557/hourly1!$O$8763</f>
        <v>65.48815899712632</v>
      </c>
      <c r="C556" s="441">
        <f>hourly1!$F557*유형화!$G$71/hourly1!$F$8763+유형화!$G$72*hourly1!$G557/hourly1!$F$8763+유형화!$G$74*hourly1!I557/hourly1!$I$8763+유형화!$H$63*hourly1!P557/hourly1!$P$8763</f>
        <v>5.3171405659800692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799">
        <f>(유형화!$F$71+유형화!$F$72+유형화!$F$73+유형화!$F$74+유형화!$G$63)*hourly1!O558/hourly1!$O$8763</f>
        <v>64.739945792475723</v>
      </c>
      <c r="C557" s="441">
        <f>hourly1!$F558*유형화!$G$71/hourly1!$F$8763+유형화!$G$72*hourly1!$G558/hourly1!$F$8763+유형화!$G$74*hourly1!I558/hourly1!$I$8763+유형화!$H$63*hourly1!P558/hourly1!$P$8763</f>
        <v>6.0138835687973611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799">
        <f>(유형화!$F$71+유형화!$F$72+유형화!$F$73+유형화!$F$74+유형화!$G$63)*hourly1!O559/hourly1!$O$8763</f>
        <v>64.497130437600518</v>
      </c>
      <c r="C558" s="441">
        <f>hourly1!$F559*유형화!$G$71/hourly1!$F$8763+유형화!$G$72*hourly1!$G559/hourly1!$F$8763+유형화!$G$74*hourly1!I559/hourly1!$I$8763+유형화!$H$63*hourly1!P559/hourly1!$P$8763</f>
        <v>6.58938202697178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799">
        <f>(유형화!$F$71+유형화!$F$72+유형화!$F$73+유형화!$F$74+유형화!$G$63)*hourly1!O560/hourly1!$O$8763</f>
        <v>65.663458690617759</v>
      </c>
      <c r="C559" s="441">
        <f>hourly1!$F560*유형화!$G$71/hourly1!$F$8763+유형화!$G$72*hourly1!$G560/hourly1!$F$8763+유형화!$G$74*hourly1!I560/hourly1!$I$8763+유형화!$H$63*hourly1!P560/hourly1!$P$8763</f>
        <v>7.1863231114267494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799">
        <f>(유형화!$F$71+유형화!$F$72+유형화!$F$73+유형화!$F$74+유형화!$G$63)*hourly1!O561/hourly1!$O$8763</f>
        <v>67.493203880655656</v>
      </c>
      <c r="C560" s="441">
        <f>hourly1!$F561*유형화!$G$71/hourly1!$F$8763+유형화!$G$72*hourly1!$G561/hourly1!$F$8763+유형화!$G$74*hourly1!I561/hourly1!$I$8763+유형화!$H$63*hourly1!P561/hourly1!$P$8763</f>
        <v>16.580175486750708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799">
        <f>(유형화!$F$71+유형화!$F$72+유형화!$F$73+유형화!$F$74+유형화!$G$63)*hourly1!O562/hourly1!$O$8763</f>
        <v>69.966729213252748</v>
      </c>
      <c r="C561" s="441">
        <f>hourly1!$F562*유형화!$G$71/hourly1!$F$8763+유형화!$G$72*hourly1!$G562/hourly1!$F$8763+유형화!$G$74*hourly1!I562/hourly1!$I$8763+유형화!$H$63*hourly1!P562/hourly1!$P$8763</f>
        <v>16.887757943480601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799">
        <f>(유형화!$F$71+유형화!$F$72+유형화!$F$73+유형화!$F$74+유형화!$G$63)*hourly1!O563/hourly1!$O$8763</f>
        <v>72.509246358593856</v>
      </c>
      <c r="C562" s="441">
        <f>hourly1!$F563*유형화!$G$71/hourly1!$F$8763+유형화!$G$72*hourly1!$G563/hourly1!$F$8763+유형화!$G$74*hourly1!I563/hourly1!$I$8763+유형화!$H$63*hourly1!P563/hourly1!$P$8763</f>
        <v>15.738246442378809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799">
        <f>(유형화!$F$71+유형화!$F$72+유형화!$F$73+유형화!$F$74+유형화!$G$63)*hourly1!O564/hourly1!$O$8763</f>
        <v>77.42506674415516</v>
      </c>
      <c r="C563" s="441">
        <f>hourly1!$F564*유형화!$G$71/hourly1!$F$8763+유형화!$G$72*hourly1!$G564/hourly1!$F$8763+유형화!$G$74*hourly1!I564/hourly1!$I$8763+유형화!$H$63*hourly1!P564/hourly1!$P$8763</f>
        <v>14.055860768218533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799">
        <f>(유형화!$F$71+유형화!$F$72+유형화!$F$73+유형화!$F$74+유형화!$G$63)*hourly1!O565/hourly1!$O$8763</f>
        <v>79.065930367732292</v>
      </c>
      <c r="C564" s="441">
        <f>hourly1!$F565*유형화!$G$71/hourly1!$F$8763+유형화!$G$72*hourly1!$G565/hourly1!$F$8763+유형화!$G$74*hourly1!I565/hourly1!$I$8763+유형화!$H$63*hourly1!P565/hourly1!$P$8763</f>
        <v>12.538976401614624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799">
        <f>(유형화!$F$71+유형화!$F$72+유형화!$F$73+유형화!$F$74+유형화!$G$63)*hourly1!O566/hourly1!$O$8763</f>
        <v>78.31232554259266</v>
      </c>
      <c r="C565" s="441">
        <f>hourly1!$F566*유형화!$G$71/hourly1!$F$8763+유형화!$G$72*hourly1!$G566/hourly1!$F$8763+유형화!$G$74*hourly1!I566/hourly1!$I$8763+유형화!$H$63*hourly1!P566/hourly1!$P$8763</f>
        <v>11.261277166711757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799">
        <f>(유형화!$F$71+유형화!$F$72+유형화!$F$73+유형화!$F$74+유형화!$G$63)*hourly1!O567/hourly1!$O$8763</f>
        <v>73.899219049051638</v>
      </c>
      <c r="C566" s="441">
        <f>hourly1!$F567*유형화!$G$71/hourly1!$F$8763+유형화!$G$72*hourly1!$G567/hourly1!$F$8763+유형화!$G$74*hourly1!I567/hourly1!$I$8763+유형화!$H$63*hourly1!P567/hourly1!$P$8763</f>
        <v>9.1219348722994997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799">
        <f>(유형화!$F$71+유형화!$F$72+유형화!$F$73+유형화!$F$74+유형화!$G$63)*hourly1!O568/hourly1!$O$8763</f>
        <v>72.308329290475299</v>
      </c>
      <c r="C567" s="441">
        <f>hourly1!$F568*유형화!$G$71/hourly1!$F$8763+유형화!$G$72*hourly1!$G568/hourly1!$F$8763+유형화!$G$74*hourly1!I568/hourly1!$I$8763+유형화!$H$63*hourly1!P568/hourly1!$P$8763</f>
        <v>9.4336736053352936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799">
        <f>(유형화!$F$71+유형화!$F$72+유형화!$F$73+유형화!$F$74+유형화!$G$63)*hourly1!O569/hourly1!$O$8763</f>
        <v>74.123871655691815</v>
      </c>
      <c r="C568" s="441">
        <f>hourly1!$F569*유형화!$G$71/hourly1!$F$8763+유형화!$G$72*hourly1!$G569/hourly1!$F$8763+유형화!$G$74*hourly1!I569/hourly1!$I$8763+유형화!$H$63*hourly1!P569/hourly1!$P$8763</f>
        <v>9.0883137254930251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799">
        <f>(유형화!$F$71+유형화!$F$72+유형화!$F$73+유형화!$F$74+유형화!$G$63)*hourly1!O570/hourly1!$O$8763</f>
        <v>73.469694045000523</v>
      </c>
      <c r="C569" s="441">
        <f>hourly1!$F570*유형화!$G$71/hourly1!$F$8763+유형화!$G$72*hourly1!$G570/hourly1!$F$8763+유형화!$G$74*hourly1!I570/hourly1!$I$8763+유형화!$H$63*hourly1!P570/hourly1!$P$8763</f>
        <v>9.0112110846914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799">
        <f>(유형화!$F$71+유형화!$F$72+유형화!$F$73+유형화!$F$74+유형화!$G$63)*hourly1!O571/hourly1!$O$8763</f>
        <v>74.097492450908916</v>
      </c>
      <c r="C570" s="441">
        <f>hourly1!$F571*유형화!$G$71/hourly1!$F$8763+유형화!$G$72*hourly1!$G571/hourly1!$F$8763+유형화!$G$74*hourly1!I571/hourly1!$I$8763+유형화!$H$63*hourly1!P571/hourly1!$P$8763</f>
        <v>9.5295410935744176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799">
        <f>(유형화!$F$71+유형화!$F$72+유형화!$F$73+유형화!$F$74+유형화!$G$63)*hourly1!O572/hourly1!$O$8763</f>
        <v>75.146116277115979</v>
      </c>
      <c r="C571" s="441">
        <f>hourly1!$F572*유형화!$G$71/hourly1!$F$8763+유형화!$G$72*hourly1!$G572/hourly1!$F$8763+유형화!$G$74*hourly1!I572/hourly1!$I$8763+유형화!$H$63*hourly1!P572/hourly1!$P$8763</f>
        <v>10.277882059598493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799">
        <f>(유형화!$F$71+유형화!$F$72+유형화!$F$73+유형화!$F$74+유형화!$G$63)*hourly1!O573/hourly1!$O$8763</f>
        <v>75.197157437899207</v>
      </c>
      <c r="C572" s="441">
        <f>hourly1!$F573*유형화!$G$71/hourly1!$F$8763+유형화!$G$72*hourly1!$G573/hourly1!$F$8763+유형화!$G$74*hourly1!I573/hourly1!$I$8763+유형화!$H$63*hourly1!P573/hourly1!$P$8763</f>
        <v>9.6289829293423388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799">
        <f>(유형화!$F$71+유형화!$F$72+유형화!$F$73+유형화!$F$74+유형화!$G$63)*hourly1!O574/hourly1!$O$8763</f>
        <v>74.048061203346336</v>
      </c>
      <c r="C573" s="441">
        <f>hourly1!$F574*유형화!$G$71/hourly1!$F$8763+유형화!$G$72*hourly1!$G574/hourly1!$F$8763+유형화!$G$74*hourly1!I574/hourly1!$I$8763+유형화!$H$63*hourly1!P574/hourly1!$P$8763</f>
        <v>9.4735660813283076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799">
        <f>(유형화!$F$71+유형화!$F$72+유형화!$F$73+유형화!$F$74+유형화!$G$63)*hourly1!O575/hourly1!$O$8763</f>
        <v>71.898728584185207</v>
      </c>
      <c r="C574" s="441">
        <f>hourly1!$F575*유형화!$G$71/hourly1!$F$8763+유형화!$G$72*hourly1!$G575/hourly1!$F$8763+유형화!$G$74*hourly1!I575/hourly1!$I$8763+유형화!$H$63*hourly1!P575/hourly1!$P$8763</f>
        <v>10.704491434049128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799">
        <f>(유형화!$F$71+유형화!$F$72+유형화!$F$73+유형화!$F$74+유형화!$G$63)*hourly1!O576/hourly1!$O$8763</f>
        <v>69.444531602527221</v>
      </c>
      <c r="C575" s="441">
        <f>hourly1!$F576*유형화!$G$71/hourly1!$F$8763+유형화!$G$72*hourly1!$G576/hourly1!$F$8763+유형화!$G$74*hourly1!I576/hourly1!$I$8763+유형화!$H$63*hourly1!P576/hourly1!$P$8763</f>
        <v>1.3105648714533131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799">
        <f>(유형화!$F$71+유형화!$F$72+유형화!$F$73+유형화!$F$74+유형화!$G$63)*hourly1!O577/hourly1!$O$8763</f>
        <v>68.461095223323227</v>
      </c>
      <c r="C576" s="441">
        <f>hourly1!$F577*유형화!$G$71/hourly1!$F$8763+유형화!$G$72*hourly1!$G577/hourly1!$F$8763+유형화!$G$74*hourly1!I577/hourly1!$I$8763+유형화!$H$63*hourly1!P577/hourly1!$P$8763</f>
        <v>2.0957542498815944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799">
        <f>(유형화!$F$71+유형화!$F$72+유형화!$F$73+유형화!$F$74+유형화!$G$63)*hourly1!O578/hourly1!$O$8763</f>
        <v>68.359589310431446</v>
      </c>
      <c r="C577" s="441">
        <f>hourly1!$F578*유형화!$G$71/hourly1!$F$8763+유형화!$G$72*hourly1!$G578/hourly1!$F$8763+유형화!$G$74*hourly1!I578/hourly1!$I$8763+유형화!$H$63*hourly1!P578/hourly1!$P$8763</f>
        <v>3.1067569217119839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799">
        <f>(유형화!$F$71+유형화!$F$72+유형화!$F$73+유형화!$F$74+유형화!$G$63)*hourly1!O579/hourly1!$O$8763</f>
        <v>67.076577197264072</v>
      </c>
      <c r="C578" s="441">
        <f>hourly1!$F579*유형화!$G$71/hourly1!$F$8763+유형화!$G$72*hourly1!$G579/hourly1!$F$8763+유형화!$G$74*hourly1!I579/hourly1!$I$8763+유형화!$H$63*hourly1!P579/hourly1!$P$8763</f>
        <v>3.7010669820032827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799">
        <f>(유형화!$F$71+유형화!$F$72+유형화!$F$73+유형화!$F$74+유형화!$G$63)*hourly1!O580/hourly1!$O$8763</f>
        <v>64.283780201578182</v>
      </c>
      <c r="C579" s="441">
        <f>hourly1!$F580*유형화!$G$71/hourly1!$F$8763+유형화!$G$72*hourly1!$G580/hourly1!$F$8763+유형화!$G$74*hourly1!I580/hourly1!$I$8763+유형화!$H$63*hourly1!P580/hourly1!$P$8763</f>
        <v>4.2911767545685393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799">
        <f>(유형화!$F$71+유형화!$F$72+유형화!$F$73+유형화!$F$74+유형화!$G$63)*hourly1!O581/hourly1!$O$8763</f>
        <v>62.165519406282755</v>
      </c>
      <c r="C580" s="441">
        <f>hourly1!$F581*유형화!$G$71/hourly1!$F$8763+유형화!$G$72*hourly1!$G581/hourly1!$F$8763+유형화!$G$74*hourly1!I581/hourly1!$I$8763+유형화!$H$63*hourly1!P581/hourly1!$P$8763</f>
        <v>4.7930618784333898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799">
        <f>(유형화!$F$71+유형화!$F$72+유형화!$F$73+유형화!$F$74+유형화!$G$63)*hourly1!O582/hourly1!$O$8763</f>
        <v>61.833767345137794</v>
      </c>
      <c r="C581" s="441">
        <f>hourly1!$F582*유형화!$G$71/hourly1!$F$8763+유형화!$G$72*hourly1!$G582/hourly1!$F$8763+유형화!$G$74*hourly1!I582/hourly1!$I$8763+유형화!$H$63*hourly1!P582/hourly1!$P$8763</f>
        <v>5.2944613261391096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799">
        <f>(유형화!$F$71+유형화!$F$72+유형화!$F$73+유형화!$F$74+유형화!$G$63)*hourly1!O583/hourly1!$O$8763</f>
        <v>62.246798270035661</v>
      </c>
      <c r="C582" s="441">
        <f>hourly1!$F583*유형화!$G$71/hourly1!$F$8763+유형화!$G$72*hourly1!$G583/hourly1!$F$8763+유형화!$G$74*hourly1!I583/hourly1!$I$8763+유형화!$H$63*hourly1!P583/hourly1!$P$8763</f>
        <v>5.6721654252436817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799">
        <f>(유형화!$F$71+유형화!$F$72+유형화!$F$73+유형화!$F$74+유형화!$G$63)*hourly1!O584/hourly1!$O$8763</f>
        <v>63.050199583457925</v>
      </c>
      <c r="C583" s="441">
        <f>hourly1!$F584*유형화!$G$71/hourly1!$F$8763+유형화!$G$72*hourly1!$G584/hourly1!$F$8763+유형화!$G$74*hourly1!I584/hourly1!$I$8763+유형화!$H$63*hourly1!P584/hourly1!$P$8763</f>
        <v>6.1809962429816707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799">
        <f>(유형화!$F$71+유형화!$F$72+유형화!$F$73+유형화!$F$74+유형화!$G$63)*hourly1!O585/hourly1!$O$8763</f>
        <v>65.273756046706751</v>
      </c>
      <c r="C584" s="441">
        <f>hourly1!$F585*유형화!$G$71/hourly1!$F$8763+유형화!$G$72*hourly1!$G585/hourly1!$F$8763+유형화!$G$74*hourly1!I585/hourly1!$I$8763+유형화!$H$63*hourly1!P585/hourly1!$P$8763</f>
        <v>15.435911602047069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799">
        <f>(유형화!$F$71+유형화!$F$72+유형화!$F$73+유형화!$F$74+유형화!$G$63)*hourly1!O586/hourly1!$O$8763</f>
        <v>68.166541956852711</v>
      </c>
      <c r="C585" s="441">
        <f>hourly1!$F586*유형화!$G$71/hourly1!$F$8763+유형화!$G$72*hourly1!$G586/hourly1!$F$8763+유형화!$G$74*hourly1!I586/hourly1!$I$8763+유형화!$H$63*hourly1!P586/hourly1!$P$8763</f>
        <v>15.727425954453091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799">
        <f>(유형화!$F$71+유형화!$F$72+유형화!$F$73+유형화!$F$74+유형화!$G$63)*hourly1!O587/hourly1!$O$8763</f>
        <v>71.545508655088682</v>
      </c>
      <c r="C586" s="441">
        <f>hourly1!$F587*유형화!$G$71/hourly1!$F$8763+유형화!$G$72*hourly1!$G587/hourly1!$F$8763+유형화!$G$74*hourly1!I587/hourly1!$I$8763+유형화!$H$63*hourly1!P587/hourly1!$P$8763</f>
        <v>14.589280014962375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799">
        <f>(유형화!$F$71+유형화!$F$72+유형화!$F$73+유형화!$F$74+유형화!$G$63)*hourly1!O588/hourly1!$O$8763</f>
        <v>76.660332181493757</v>
      </c>
      <c r="C587" s="441">
        <f>hourly1!$F588*유형화!$G$71/hourly1!$F$8763+유형화!$G$72*hourly1!$G588/hourly1!$F$8763+유형화!$G$74*hourly1!I588/hourly1!$I$8763+유형화!$H$63*hourly1!P588/hourly1!$P$8763</f>
        <v>12.798698049139324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799">
        <f>(유형화!$F$71+유형화!$F$72+유형화!$F$73+유형화!$F$74+유형화!$G$63)*hourly1!O589/hourly1!$O$8763</f>
        <v>76.865101952620194</v>
      </c>
      <c r="C588" s="441">
        <f>hourly1!$F589*유형화!$G$71/hourly1!$F$8763+유형화!$G$72*hourly1!$G589/hourly1!$F$8763+유형화!$G$74*hourly1!I589/hourly1!$I$8763+유형화!$H$63*hourly1!P589/hourly1!$P$8763</f>
        <v>11.186168279023152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799">
        <f>(유형화!$F$71+유형화!$F$72+유형화!$F$73+유형화!$F$74+유형화!$G$63)*hourly1!O590/hourly1!$O$8763</f>
        <v>76.850529693983447</v>
      </c>
      <c r="C589" s="441">
        <f>hourly1!$F590*유형화!$G$71/hourly1!$F$8763+유형화!$G$72*hourly1!$G590/hourly1!$F$8763+유형화!$G$74*hourly1!I590/hourly1!$I$8763+유형화!$H$63*hourly1!P590/hourly1!$P$8763</f>
        <v>9.8044108993977126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799">
        <f>(유형화!$F$71+유형화!$F$72+유형화!$F$73+유형화!$F$74+유형화!$G$63)*hourly1!O591/hourly1!$O$8763</f>
        <v>71.906387011573699</v>
      </c>
      <c r="C590" s="441">
        <f>hourly1!$F591*유형화!$G$71/hourly1!$F$8763+유형화!$G$72*hourly1!$G591/hourly1!$F$8763+유형화!$G$74*hourly1!I591/hourly1!$I$8763+유형화!$H$63*hourly1!P591/hourly1!$P$8763</f>
        <v>7.5647499997072529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799">
        <f>(유형화!$F$71+유형화!$F$72+유형화!$F$73+유형화!$F$74+유형화!$G$63)*hourly1!O592/hourly1!$O$8763</f>
        <v>70.593382175840887</v>
      </c>
      <c r="C591" s="441">
        <f>hourly1!$F592*유형화!$G$71/hourly1!$F$8763+유형화!$G$72*hourly1!$G592/hourly1!$F$8763+유형화!$G$74*hourly1!I592/hourly1!$I$8763+유형화!$H$63*hourly1!P592/hourly1!$P$8763</f>
        <v>7.8223977432400122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799">
        <f>(유형화!$F$71+유형화!$F$72+유형화!$F$73+유형화!$F$74+유형화!$G$63)*hourly1!O593/hourly1!$O$8763</f>
        <v>72.62879661301352</v>
      </c>
      <c r="C592" s="441">
        <f>hourly1!$F593*유형화!$G$71/hourly1!$F$8763+유형화!$G$72*hourly1!$G593/hourly1!$F$8763+유형화!$G$74*hourly1!I593/hourly1!$I$8763+유형화!$H$63*hourly1!P593/hourly1!$P$8763</f>
        <v>7.4877915589243784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799">
        <f>(유형화!$F$71+유형화!$F$72+유형화!$F$73+유형화!$F$74+유형화!$G$63)*hourly1!O594/hourly1!$O$8763</f>
        <v>71.572446507237203</v>
      </c>
      <c r="C593" s="441">
        <f>hourly1!$F594*유형화!$G$71/hourly1!$F$8763+유형화!$G$72*hourly1!$G594/hourly1!$F$8763+유형화!$G$74*hourly1!I594/hourly1!$I$8763+유형화!$H$63*hourly1!P594/hourly1!$P$8763</f>
        <v>7.4482132457513854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799">
        <f>(유형화!$F$71+유형화!$F$72+유형화!$F$73+유형화!$F$74+유형화!$G$63)*hourly1!O595/hourly1!$O$8763</f>
        <v>72.074175476432572</v>
      </c>
      <c r="C594" s="441">
        <f>hourly1!$F595*유형화!$G$71/hourly1!$F$8763+유형화!$G$72*hourly1!$G595/hourly1!$F$8763+유형화!$G$74*hourly1!I595/hourly1!$I$8763+유형화!$H$63*hourly1!P595/hourly1!$P$8763</f>
        <v>7.977846436915736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799">
        <f>(유형화!$F$71+유형화!$F$72+유형화!$F$73+유형화!$F$74+유형화!$G$63)*hourly1!O596/hourly1!$O$8763</f>
        <v>72.604702894657393</v>
      </c>
      <c r="C595" s="441">
        <f>hourly1!$F596*유형화!$G$71/hourly1!$F$8763+유형화!$G$72*hourly1!$G596/hourly1!$F$8763+유형화!$G$74*hourly1!I596/hourly1!$I$8763+유형화!$H$63*hourly1!P596/hourly1!$P$8763</f>
        <v>8.7471884837534759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799">
        <f>(유형화!$F$71+유형화!$F$72+유형화!$F$73+유형화!$F$74+유형화!$G$63)*hourly1!O597/hourly1!$O$8763</f>
        <v>73.04306672332612</v>
      </c>
      <c r="C596" s="441">
        <f>hourly1!$F597*유형화!$G$71/hourly1!$F$8763+유형화!$G$72*hourly1!$G597/hourly1!$F$8763+유형화!$G$74*hourly1!I597/hourly1!$I$8763+유형화!$H$63*hourly1!P597/hourly1!$P$8763</f>
        <v>7.8545661553661237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799">
        <f>(유형화!$F$71+유형화!$F$72+유형화!$F$73+유형화!$F$74+유형화!$G$63)*hourly1!O598/hourly1!$O$8763</f>
        <v>71.582564871392137</v>
      </c>
      <c r="C597" s="441">
        <f>hourly1!$F598*유형화!$G$71/hourly1!$F$8763+유형화!$G$72*hourly1!$G598/hourly1!$F$8763+유형화!$G$74*hourly1!I598/hourly1!$I$8763+유형화!$H$63*hourly1!P598/hourly1!$P$8763</f>
        <v>7.6374419567257181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799">
        <f>(유형화!$F$71+유형화!$F$72+유형화!$F$73+유형화!$F$74+유형화!$G$63)*hourly1!O599/hourly1!$O$8763</f>
        <v>69.384109770425724</v>
      </c>
      <c r="C598" s="441">
        <f>hourly1!$F599*유형화!$G$71/hourly1!$F$8763+유형화!$G$72*hourly1!$G599/hourly1!$F$8763+유형화!$G$74*hourly1!I599/hourly1!$I$8763+유형화!$H$63*hourly1!P599/hourly1!$P$8763</f>
        <v>8.751662143227211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799">
        <f>(유형화!$F$71+유형화!$F$72+유형화!$F$73+유형화!$F$74+유형화!$G$63)*hourly1!O600/hourly1!$O$8763</f>
        <v>67.736902926065838</v>
      </c>
      <c r="C599" s="441">
        <f>hourly1!$F600*유형화!$G$71/hourly1!$F$8763+유형화!$G$72*hourly1!$G600/hourly1!$F$8763+유형화!$G$74*hourly1!I600/hourly1!$I$8763+유형화!$H$63*hourly1!P600/hourly1!$P$8763</f>
        <v>0.58097432093765999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799">
        <f>(유형화!$F$71+유형화!$F$72+유형화!$F$73+유형화!$F$74+유형화!$G$63)*hourly1!O601/hourly1!$O$8763</f>
        <v>66.222648243385407</v>
      </c>
      <c r="C600" s="441">
        <f>hourly1!$F601*유형화!$G$71/hourly1!$F$8763+유형화!$G$72*hourly1!$G601/hourly1!$F$8763+유형화!$G$74*hourly1!I601/hourly1!$I$8763+유형화!$H$63*hourly1!P601/hourly1!$P$8763</f>
        <v>0.45991607937940926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799">
        <f>(유형화!$F$71+유형화!$F$72+유형화!$F$73+유형화!$F$74+유형화!$G$63)*hourly1!O602/hourly1!$O$8763</f>
        <v>67.311404458166109</v>
      </c>
      <c r="C601" s="441">
        <f>hourly1!$F602*유형화!$G$71/hourly1!$F$8763+유형화!$G$72*hourly1!$G602/hourly1!$F$8763+유형화!$G$74*hourly1!I602/hourly1!$I$8763+유형화!$H$63*hourly1!P602/hourly1!$P$8763</f>
        <v>0.63515202128737702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799">
        <f>(유형화!$F$71+유형화!$F$72+유형화!$F$73+유형화!$F$74+유형화!$G$63)*hourly1!O603/hourly1!$O$8763</f>
        <v>66.871119610022703</v>
      </c>
      <c r="C602" s="441">
        <f>hourly1!$F603*유형화!$G$71/hourly1!$F$8763+유형화!$G$72*hourly1!$G603/hourly1!$F$8763+유형화!$G$74*hourly1!I603/hourly1!$I$8763+유형화!$H$63*hourly1!P603/hourly1!$P$8763</f>
        <v>1.2175117286589496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799">
        <f>(유형화!$F$71+유형화!$F$72+유형화!$F$73+유형화!$F$74+유형화!$G$63)*hourly1!O604/hourly1!$O$8763</f>
        <v>63.778511546815729</v>
      </c>
      <c r="C603" s="441">
        <f>hourly1!$F604*유형화!$G$71/hourly1!$F$8763+유형화!$G$72*hourly1!$G604/hourly1!$F$8763+유형화!$G$74*hourly1!I604/hourly1!$I$8763+유형화!$H$63*hourly1!P604/hourly1!$P$8763</f>
        <v>1.8564397079071746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799">
        <f>(유형화!$F$71+유형화!$F$72+유형화!$F$73+유형화!$F$74+유형화!$G$63)*hourly1!O605/hourly1!$O$8763</f>
        <v>62.386839793143771</v>
      </c>
      <c r="C604" s="441">
        <f>hourly1!$F605*유형화!$G$71/hourly1!$F$8763+유형화!$G$72*hourly1!$G605/hourly1!$F$8763+유형화!$G$74*hourly1!I605/hourly1!$I$8763+유형화!$H$63*hourly1!P605/hourly1!$P$8763</f>
        <v>2.3531199148003159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799">
        <f>(유형화!$F$71+유형화!$F$72+유형화!$F$73+유형화!$F$74+유형화!$G$63)*hourly1!O606/hourly1!$O$8763</f>
        <v>62.695388543905196</v>
      </c>
      <c r="C605" s="441">
        <f>hourly1!$F606*유형화!$G$71/hourly1!$F$8763+유형화!$G$72*hourly1!$G606/hourly1!$F$8763+유형화!$G$74*hourly1!I606/hourly1!$I$8763+유형화!$H$63*hourly1!P606/hourly1!$P$8763</f>
        <v>2.7843779209558899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799">
        <f>(유형화!$F$71+유형화!$F$72+유형화!$F$73+유형화!$F$74+유형화!$G$63)*hourly1!O607/hourly1!$O$8763</f>
        <v>63.134108301814308</v>
      </c>
      <c r="C606" s="441">
        <f>hourly1!$F607*유형화!$G$71/hourly1!$F$8763+유형화!$G$72*hourly1!$G607/hourly1!$F$8763+유형화!$G$74*hourly1!I607/hourly1!$I$8763+유형화!$H$63*hourly1!P607/hourly1!$P$8763</f>
        <v>3.2577932617945691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799">
        <f>(유형화!$F$71+유형화!$F$72+유형화!$F$73+유형화!$F$74+유형화!$G$63)*hourly1!O608/hourly1!$O$8763</f>
        <v>63.902476822461281</v>
      </c>
      <c r="C607" s="441">
        <f>hourly1!$F608*유형화!$G$71/hourly1!$F$8763+유형화!$G$72*hourly1!$G608/hourly1!$F$8763+유형화!$G$74*hourly1!I608/hourly1!$I$8763+유형화!$H$63*hourly1!P608/hourly1!$P$8763</f>
        <v>3.5321729783894935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799">
        <f>(유형화!$F$71+유형화!$F$72+유형화!$F$73+유형화!$F$74+유형화!$G$63)*hourly1!O609/hourly1!$O$8763</f>
        <v>65.26729969013256</v>
      </c>
      <c r="C608" s="441">
        <f>hourly1!$F609*유형화!$G$71/hourly1!$F$8763+유형화!$G$72*hourly1!$G609/hourly1!$F$8763+유형화!$G$74*hourly1!I609/hourly1!$I$8763+유형화!$H$63*hourly1!P609/hourly1!$P$8763</f>
        <v>12.579152864575953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799">
        <f>(유형화!$F$71+유형화!$F$72+유형화!$F$73+유형화!$F$74+유형화!$G$63)*hourly1!O610/hourly1!$O$8763</f>
        <v>67.428652271952558</v>
      </c>
      <c r="C609" s="441">
        <f>hourly1!$F610*유형화!$G$71/hourly1!$F$8763+유형화!$G$72*hourly1!$G610/hourly1!$F$8763+유형화!$G$74*hourly1!I610/hourly1!$I$8763+유형화!$H$63*hourly1!P610/hourly1!$P$8763</f>
        <v>13.207342892220199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799">
        <f>(유형화!$F$71+유형화!$F$72+유형화!$F$73+유형화!$F$74+유형화!$G$63)*hourly1!O611/hourly1!$O$8763</f>
        <v>70.372538590681557</v>
      </c>
      <c r="C610" s="441">
        <f>hourly1!$F611*유형화!$G$71/hourly1!$F$8763+유형화!$G$72*hourly1!$G611/hourly1!$F$8763+유형화!$G$74*hourly1!I611/hourly1!$I$8763+유형화!$H$63*hourly1!P611/hourly1!$P$8763</f>
        <v>12.497650035939563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799">
        <f>(유형화!$F$71+유형화!$F$72+유형화!$F$73+유형화!$F$74+유형화!$G$63)*hourly1!O612/hourly1!$O$8763</f>
        <v>73.964138981425151</v>
      </c>
      <c r="C611" s="441">
        <f>hourly1!$F612*유형화!$G$71/hourly1!$F$8763+유형화!$G$72*hourly1!$G612/hourly1!$F$8763+유형화!$G$74*hourly1!I612/hourly1!$I$8763+유형화!$H$63*hourly1!P612/hourly1!$P$8763</f>
        <v>10.966195503833429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799">
        <f>(유형화!$F$71+유형화!$F$72+유형화!$F$73+유형화!$F$74+유형화!$G$63)*hourly1!O613/hourly1!$O$8763</f>
        <v>74.660661838989469</v>
      </c>
      <c r="C612" s="441">
        <f>hourly1!$F613*유형화!$G$71/hourly1!$F$8763+유형화!$G$72*hourly1!$G613/hourly1!$F$8763+유형화!$G$74*hourly1!I613/hourly1!$I$8763+유형화!$H$63*hourly1!P613/hourly1!$P$8763</f>
        <v>9.4891909703754536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799">
        <f>(유형화!$F$71+유형화!$F$72+유형화!$F$73+유형화!$F$74+유형화!$G$63)*hourly1!O614/hourly1!$O$8763</f>
        <v>74.291445007995392</v>
      </c>
      <c r="C613" s="441">
        <f>hourly1!$F614*유형화!$G$71/hourly1!$F$8763+유형화!$G$72*hourly1!$G614/hourly1!$F$8763+유형화!$G$74*hourly1!I614/hourly1!$I$8763+유형화!$H$63*hourly1!P614/hourly1!$P$8763</f>
        <v>8.1930344908873511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799">
        <f>(유형화!$F$71+유형화!$F$72+유형화!$F$73+유형화!$F$74+유형화!$G$63)*hourly1!O615/hourly1!$O$8763</f>
        <v>69.350102594005349</v>
      </c>
      <c r="C614" s="441">
        <f>hourly1!$F615*유형화!$G$71/hourly1!$F$8763+유형화!$G$72*hourly1!$G615/hourly1!$F$8763+유형화!$G$74*hourly1!I615/hourly1!$I$8763+유형화!$H$63*hourly1!P615/hourly1!$P$8763</f>
        <v>5.8058962125368732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799">
        <f>(유형화!$F$71+유형화!$F$72+유형화!$F$73+유형화!$F$74+유형화!$G$63)*hourly1!O616/hourly1!$O$8763</f>
        <v>67.143007962168653</v>
      </c>
      <c r="C615" s="441">
        <f>hourly1!$F616*유형화!$G$71/hourly1!$F$8763+유형화!$G$72*hourly1!$G616/hourly1!$F$8763+유형화!$G$74*hourly1!I616/hourly1!$I$8763+유형화!$H$63*hourly1!P616/hourly1!$P$8763</f>
        <v>6.0317562606183639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799">
        <f>(유형화!$F$71+유형화!$F$72+유형화!$F$73+유형화!$F$74+유형화!$G$63)*hourly1!O617/hourly1!$O$8763</f>
        <v>68.056229986296955</v>
      </c>
      <c r="C616" s="441">
        <f>hourly1!$F617*유형화!$G$71/hourly1!$F$8763+유형화!$G$72*hourly1!$G617/hourly1!$F$8763+유형화!$G$74*hourly1!I617/hourly1!$I$8763+유형화!$H$63*hourly1!P617/hourly1!$P$8763</f>
        <v>5.7116124197891649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799">
        <f>(유형화!$F$71+유형화!$F$72+유형화!$F$73+유형화!$F$74+유형화!$G$63)*hourly1!O618/hourly1!$O$8763</f>
        <v>65.399580132293835</v>
      </c>
      <c r="C617" s="441">
        <f>hourly1!$F618*유형화!$G$71/hourly1!$F$8763+유형화!$G$72*hourly1!$G618/hourly1!$F$8763+유형화!$G$74*hourly1!I618/hourly1!$I$8763+유형화!$H$63*hourly1!P618/hourly1!$P$8763</f>
        <v>5.560211464770787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799">
        <f>(유형화!$F$71+유형화!$F$72+유형화!$F$73+유형화!$F$74+유형화!$G$63)*hourly1!O619/hourly1!$O$8763</f>
        <v>63.980415543899213</v>
      </c>
      <c r="C618" s="441">
        <f>hourly1!$F619*유형화!$G$71/hourly1!$F$8763+유형화!$G$72*hourly1!$G619/hourly1!$F$8763+유형화!$G$74*hourly1!I619/hourly1!$I$8763+유형화!$H$63*hourly1!P619/hourly1!$P$8763</f>
        <v>6.0198160458306536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799">
        <f>(유형화!$F$71+유형화!$F$72+유형화!$F$73+유형화!$F$74+유형화!$G$63)*hourly1!O620/hourly1!$O$8763</f>
        <v>62.40504569864266</v>
      </c>
      <c r="C619" s="441">
        <f>hourly1!$F620*유형화!$G$71/hourly1!$F$8763+유형화!$G$72*hourly1!$G620/hourly1!$F$8763+유형화!$G$74*hourly1!I620/hourly1!$I$8763+유형화!$H$63*hourly1!P620/hourly1!$P$8763</f>
        <v>6.6342680697022205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799">
        <f>(유형화!$F$71+유형화!$F$72+유형화!$F$73+유형화!$F$74+유형화!$G$63)*hourly1!O621/hourly1!$O$8763</f>
        <v>63.316815643070584</v>
      </c>
      <c r="C620" s="441">
        <f>hourly1!$F621*유형화!$G$71/hourly1!$F$8763+유형화!$G$72*hourly1!$G621/hourly1!$F$8763+유형화!$G$74*hourly1!I621/hourly1!$I$8763+유형화!$H$63*hourly1!P621/hourly1!$P$8763</f>
        <v>5.9861180877652291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799">
        <f>(유형화!$F$71+유형화!$F$72+유형화!$F$73+유형화!$F$74+유형화!$G$63)*hourly1!O622/hourly1!$O$8763</f>
        <v>62.726069727055531</v>
      </c>
      <c r="C621" s="441">
        <f>hourly1!$F622*유형화!$G$71/hourly1!$F$8763+유형화!$G$72*hourly1!$G622/hourly1!$F$8763+유형화!$G$74*hourly1!I622/hourly1!$I$8763+유형화!$H$63*hourly1!P622/hourly1!$P$8763</f>
        <v>5.789125833845242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799">
        <f>(유형화!$F$71+유형화!$F$72+유형화!$F$73+유형화!$F$74+유형화!$G$63)*hourly1!O623/hourly1!$O$8763</f>
        <v>61.730648035049057</v>
      </c>
      <c r="C622" s="441">
        <f>hourly1!$F623*유형화!$G$71/hourly1!$F$8763+유형화!$G$72*hourly1!$G623/hourly1!$F$8763+유형화!$G$74*hourly1!I623/hourly1!$I$8763+유형화!$H$63*hourly1!P623/hourly1!$P$8763</f>
        <v>7.1264496892441072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799">
        <f>(유형화!$F$71+유형화!$F$72+유형화!$F$73+유형화!$F$74+유형화!$G$63)*hourly1!O624/hourly1!$O$8763</f>
        <v>60.523429050309097</v>
      </c>
      <c r="C623" s="441">
        <f>hourly1!$F624*유형화!$G$71/hourly1!$F$8763+유형화!$G$72*hourly1!$G624/hourly1!$F$8763+유형화!$G$74*hourly1!I624/hourly1!$I$8763+유형화!$H$63*hourly1!P624/hourly1!$P$8763</f>
        <v>0.50923021962565496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799">
        <f>(유형화!$F$71+유형화!$F$72+유형화!$F$73+유형화!$F$74+유형화!$G$63)*hourly1!O625/hourly1!$O$8763</f>
        <v>60.459860513852568</v>
      </c>
      <c r="C624" s="441">
        <f>hourly1!$F625*유형화!$G$71/hourly1!$F$8763+유형화!$G$72*hourly1!$G625/hourly1!$F$8763+유형화!$G$74*hourly1!I625/hourly1!$I$8763+유형화!$H$63*hourly1!P625/hourly1!$P$8763</f>
        <v>0.45720657414678889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799">
        <f>(유형화!$F$71+유형화!$F$72+유형화!$F$73+유형화!$F$74+유형화!$G$63)*hourly1!O626/hourly1!$O$8763</f>
        <v>61.500519556100066</v>
      </c>
      <c r="C625" s="441">
        <f>hourly1!$F626*유형화!$G$71/hourly1!$F$8763+유형화!$G$72*hourly1!$G626/hourly1!$F$8763+유형화!$G$74*hourly1!I626/hourly1!$I$8763+유형화!$H$63*hourly1!P626/hourly1!$P$8763</f>
        <v>0.38283144867109925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799">
        <f>(유형화!$F$71+유형화!$F$72+유형화!$F$73+유형화!$F$74+유형화!$G$63)*hourly1!O627/hourly1!$O$8763</f>
        <v>60.782494518114873</v>
      </c>
      <c r="C626" s="441">
        <f>hourly1!$F627*유형화!$G$71/hourly1!$F$8763+유형화!$G$72*hourly1!$G627/hourly1!$F$8763+유형화!$G$74*hourly1!I627/hourly1!$I$8763+유형화!$H$63*hourly1!P627/hourly1!$P$8763</f>
        <v>0.56269014022937092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799">
        <f>(유형화!$F$71+유형화!$F$72+유형화!$F$73+유형화!$F$74+유형화!$G$63)*hourly1!O628/hourly1!$O$8763</f>
        <v>58.498566528796239</v>
      </c>
      <c r="C627" s="441">
        <f>hourly1!$F628*유형화!$G$71/hourly1!$F$8763+유형화!$G$72*hourly1!$G628/hourly1!$F$8763+유형화!$G$74*hourly1!I628/hourly1!$I$8763+유형화!$H$63*hourly1!P628/hourly1!$P$8763</f>
        <v>1.5025843119884512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799">
        <f>(유형화!$F$71+유형화!$F$72+유형화!$F$73+유형화!$F$74+유형화!$G$63)*hourly1!O629/hourly1!$O$8763</f>
        <v>57.045006007178799</v>
      </c>
      <c r="C628" s="441">
        <f>hourly1!$F629*유형화!$G$71/hourly1!$F$8763+유형화!$G$72*hourly1!$G629/hourly1!$F$8763+유형화!$G$74*hourly1!I629/hourly1!$I$8763+유형화!$H$63*hourly1!P629/hourly1!$P$8763</f>
        <v>2.4116846830492378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799">
        <f>(유형화!$F$71+유형화!$F$72+유형화!$F$73+유형화!$F$74+유형화!$G$63)*hourly1!O630/hourly1!$O$8763</f>
        <v>56.323517857364621</v>
      </c>
      <c r="C629" s="441">
        <f>hourly1!$F630*유형화!$G$71/hourly1!$F$8763+유형화!$G$72*hourly1!$G630/hourly1!$F$8763+유형화!$G$74*hourly1!I630/hourly1!$I$8763+유형화!$H$63*hourly1!P630/hourly1!$P$8763</f>
        <v>3.0756307095560573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799">
        <f>(유형화!$F$71+유형화!$F$72+유형화!$F$73+유형화!$F$74+유형화!$G$63)*hourly1!O631/hourly1!$O$8763</f>
        <v>55.157375185430674</v>
      </c>
      <c r="C630" s="441">
        <f>hourly1!$F631*유형화!$G$71/hourly1!$F$8763+유형화!$G$72*hourly1!$G631/hourly1!$F$8763+유형화!$G$74*hourly1!I631/hourly1!$I$8763+유형화!$H$63*hourly1!P631/hourly1!$P$8763</f>
        <v>3.6662967673880837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799">
        <f>(유형화!$F$71+유형화!$F$72+유형화!$F$73+유형화!$F$74+유형화!$G$63)*hourly1!O632/hourly1!$O$8763</f>
        <v>54.950008172102798</v>
      </c>
      <c r="C631" s="441">
        <f>hourly1!$F632*유형화!$G$71/hourly1!$F$8763+유형화!$G$72*hourly1!$G632/hourly1!$F$8763+유형화!$G$74*hourly1!I632/hourly1!$I$8763+유형화!$H$63*hourly1!P632/hourly1!$P$8763</f>
        <v>4.0737286127925056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799">
        <f>(유형화!$F$71+유형화!$F$72+유형화!$F$73+유형화!$F$74+유형화!$G$63)*hourly1!O633/hourly1!$O$8763</f>
        <v>54.804170391276671</v>
      </c>
      <c r="C632" s="441">
        <f>hourly1!$F633*유형화!$G$71/hourly1!$F$8763+유형화!$G$72*hourly1!$G633/hourly1!$F$8763+유형화!$G$74*hourly1!I633/hourly1!$I$8763+유형화!$H$63*hourly1!P633/hourly1!$P$8763</f>
        <v>13.169451325668668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799">
        <f>(유형화!$F$71+유형화!$F$72+유형화!$F$73+유형화!$F$74+유형화!$G$63)*hourly1!O634/hourly1!$O$8763</f>
        <v>55.440679504610152</v>
      </c>
      <c r="C633" s="441">
        <f>hourly1!$F634*유형화!$G$71/hourly1!$F$8763+유형화!$G$72*hourly1!$G634/hourly1!$F$8763+유형화!$G$74*hourly1!I634/hourly1!$I$8763+유형화!$H$63*hourly1!P634/hourly1!$P$8763</f>
        <v>13.747300876291153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799">
        <f>(유형화!$F$71+유형화!$F$72+유형화!$F$73+유형화!$F$74+유형화!$G$63)*hourly1!O635/hourly1!$O$8763</f>
        <v>54.333158827877583</v>
      </c>
      <c r="C634" s="441">
        <f>hourly1!$F635*유형화!$G$71/hourly1!$F$8763+유형화!$G$72*hourly1!$G635/hourly1!$F$8763+유형화!$G$74*hourly1!I635/hourly1!$I$8763+유형화!$H$63*hourly1!P635/hourly1!$P$8763</f>
        <v>13.12240502591602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799">
        <f>(유형화!$F$71+유형화!$F$72+유형화!$F$73+유형화!$F$74+유형화!$G$63)*hourly1!O636/hourly1!$O$8763</f>
        <v>54.1797732573757</v>
      </c>
      <c r="C635" s="441">
        <f>hourly1!$F636*유형화!$G$71/hourly1!$F$8763+유형화!$G$72*hourly1!$G636/hourly1!$F$8763+유형화!$G$74*hourly1!I636/hourly1!$I$8763+유형화!$H$63*hourly1!P636/hourly1!$P$8763</f>
        <v>11.949356718277723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799">
        <f>(유형화!$F$71+유형화!$F$72+유형화!$F$73+유형화!$F$74+유형화!$G$63)*hourly1!O637/hourly1!$O$8763</f>
        <v>53.330807707035774</v>
      </c>
      <c r="C636" s="441">
        <f>hourly1!$F637*유형화!$G$71/hourly1!$F$8763+유형화!$G$72*hourly1!$G637/hourly1!$F$8763+유형화!$G$74*hourly1!I637/hourly1!$I$8763+유형화!$H$63*hourly1!P637/hourly1!$P$8763</f>
        <v>10.781044230279619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799">
        <f>(유형화!$F$71+유형화!$F$72+유형화!$F$73+유형화!$F$74+유형화!$G$63)*hourly1!O638/hourly1!$O$8763</f>
        <v>52.830490650294273</v>
      </c>
      <c r="C637" s="441">
        <f>hourly1!$F638*유형화!$G$71/hourly1!$F$8763+유형화!$G$72*hourly1!$G638/hourly1!$F$8763+유형화!$G$74*hourly1!I638/hourly1!$I$8763+유형화!$H$63*hourly1!P638/hourly1!$P$8763</f>
        <v>9.935840569269903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799">
        <f>(유형화!$F$71+유형화!$F$72+유형화!$F$73+유형화!$F$74+유형화!$G$63)*hourly1!O639/hourly1!$O$8763</f>
        <v>52.157729071664392</v>
      </c>
      <c r="C638" s="441">
        <f>hourly1!$F639*유형화!$G$71/hourly1!$F$8763+유형화!$G$72*hourly1!$G639/hourly1!$F$8763+유형화!$G$74*hourly1!I639/hourly1!$I$8763+유형화!$H$63*hourly1!P639/hourly1!$P$8763</f>
        <v>7.8624941745945671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799">
        <f>(유형화!$F$71+유형화!$F$72+유형화!$F$73+유형화!$F$74+유형화!$G$63)*hourly1!O640/hourly1!$O$8763</f>
        <v>51.328769477873351</v>
      </c>
      <c r="C639" s="441">
        <f>hourly1!$F640*유형화!$G$71/hourly1!$F$8763+유형화!$G$72*hourly1!$G640/hourly1!$F$8763+유형화!$G$74*hourly1!I640/hourly1!$I$8763+유형화!$H$63*hourly1!P640/hourly1!$P$8763</f>
        <v>8.1656839576346059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799">
        <f>(유형화!$F$71+유형화!$F$72+유형화!$F$73+유형화!$F$74+유형화!$G$63)*hourly1!O641/hourly1!$O$8763</f>
        <v>51.385464874591328</v>
      </c>
      <c r="C640" s="441">
        <f>hourly1!$F641*유형화!$G$71/hourly1!$F$8763+유형화!$G$72*hourly1!$G641/hourly1!$F$8763+유형화!$G$74*hourly1!I641/hourly1!$I$8763+유형화!$H$63*hourly1!P641/hourly1!$P$8763</f>
        <v>7.8552497040075995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799">
        <f>(유형화!$F$71+유형화!$F$72+유형화!$F$73+유형화!$F$74+유형화!$G$63)*hourly1!O642/hourly1!$O$8763</f>
        <v>51.019123467517119</v>
      </c>
      <c r="C641" s="441">
        <f>hourly1!$F642*유형화!$G$71/hourly1!$F$8763+유형화!$G$72*hourly1!$G642/hourly1!$F$8763+유형화!$G$74*hourly1!I642/hourly1!$I$8763+유형화!$H$63*hourly1!P642/hourly1!$P$8763</f>
        <v>7.6855614672052717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799">
        <f>(유형화!$F$71+유형화!$F$72+유형화!$F$73+유형화!$F$74+유형화!$G$63)*hourly1!O643/hourly1!$O$8763</f>
        <v>51.377709773679193</v>
      </c>
      <c r="C642" s="441">
        <f>hourly1!$F643*유형화!$G$71/hourly1!$F$8763+유형화!$G$72*hourly1!$G643/hourly1!$F$8763+유형화!$G$74*hourly1!I643/hourly1!$I$8763+유형화!$H$63*hourly1!P643/hourly1!$P$8763</f>
        <v>7.8622544375906545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799">
        <f>(유형화!$F$71+유형화!$F$72+유형화!$F$73+유형화!$F$74+유형화!$G$63)*hourly1!O644/hourly1!$O$8763</f>
        <v>51.087395441666523</v>
      </c>
      <c r="C643" s="441">
        <f>hourly1!$F644*유형화!$G$71/hourly1!$F$8763+유형화!$G$72*hourly1!$G644/hourly1!$F$8763+유형화!$G$74*hourly1!I644/hourly1!$I$8763+유형화!$H$63*hourly1!P644/hourly1!$P$8763</f>
        <v>8.295062385221696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799">
        <f>(유형화!$F$71+유형화!$F$72+유형화!$F$73+유형화!$F$74+유형화!$G$63)*hourly1!O645/hourly1!$O$8763</f>
        <v>52.733983189803375</v>
      </c>
      <c r="C644" s="441">
        <f>hourly1!$F645*유형화!$G$71/hourly1!$F$8763+유형화!$G$72*hourly1!$G645/hourly1!$F$8763+유형화!$G$74*hourly1!I645/hourly1!$I$8763+유형화!$H$63*hourly1!P645/hourly1!$P$8763</f>
        <v>7.7258442016444473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799">
        <f>(유형화!$F$71+유형화!$F$72+유형화!$F$73+유형화!$F$74+유형화!$G$63)*hourly1!O646/hourly1!$O$8763</f>
        <v>53.714653639320666</v>
      </c>
      <c r="C645" s="441">
        <f>hourly1!$F646*유형화!$G$71/hourly1!$F$8763+유형화!$G$72*hourly1!$G646/hourly1!$F$8763+유형화!$G$74*hourly1!I646/hourly1!$I$8763+유형화!$H$63*hourly1!P646/hourly1!$P$8763</f>
        <v>7.8463938667924253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799">
        <f>(유형화!$F$71+유형화!$F$72+유형화!$F$73+유형화!$F$74+유형화!$G$63)*hourly1!O647/hourly1!$O$8763</f>
        <v>53.68470028498021</v>
      </c>
      <c r="C646" s="441">
        <f>hourly1!$F647*유형화!$G$71/hourly1!$F$8763+유형화!$G$72*hourly1!$G647/hourly1!$F$8763+유형화!$G$74*hourly1!I647/hourly1!$I$8763+유형화!$H$63*hourly1!P647/hourly1!$P$8763</f>
        <v>9.134609326388702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799">
        <f>(유형화!$F$71+유형화!$F$72+유형화!$F$73+유형화!$F$74+유형화!$G$63)*hourly1!O648/hourly1!$O$8763</f>
        <v>53.57311065273921</v>
      </c>
      <c r="C647" s="441">
        <f>hourly1!$F648*유형화!$G$71/hourly1!$F$8763+유형화!$G$72*hourly1!$G648/hourly1!$F$8763+유형화!$G$74*hourly1!I648/hourly1!$I$8763+유형화!$H$63*hourly1!P648/hourly1!$P$8763</f>
        <v>0.54688181062900565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799">
        <f>(유형화!$F$71+유형화!$F$72+유형화!$F$73+유형화!$F$74+유형화!$G$63)*hourly1!O649/hourly1!$O$8763</f>
        <v>55.548348703889566</v>
      </c>
      <c r="C648" s="441">
        <f>hourly1!$F649*유형화!$G$71/hourly1!$F$8763+유형화!$G$72*hourly1!$G649/hourly1!$F$8763+유형화!$G$74*hourly1!I649/hourly1!$I$8763+유형화!$H$63*hourly1!P649/hourly1!$P$8763</f>
        <v>1.1485831655131267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799">
        <f>(유형화!$F$71+유형화!$F$72+유형화!$F$73+유형화!$F$74+유형화!$G$63)*hourly1!O650/hourly1!$O$8763</f>
        <v>57.467898291108995</v>
      </c>
      <c r="C649" s="441">
        <f>hourly1!$F650*유형화!$G$71/hourly1!$F$8763+유형화!$G$72*hourly1!$G650/hourly1!$F$8763+유형화!$G$74*hourly1!I650/hourly1!$I$8763+유형화!$H$63*hourly1!P650/hourly1!$P$8763</f>
        <v>2.3285722768667707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799">
        <f>(유형화!$F$71+유형화!$F$72+유형화!$F$73+유형화!$F$74+유형화!$G$63)*hourly1!O651/hourly1!$O$8763</f>
        <v>57.307170088547132</v>
      </c>
      <c r="C650" s="441">
        <f>hourly1!$F651*유형화!$G$71/hourly1!$F$8763+유형화!$G$72*hourly1!$G651/hourly1!$F$8763+유형화!$G$74*hourly1!I651/hourly1!$I$8763+유형화!$H$63*hourly1!P651/hourly1!$P$8763</f>
        <v>3.180012439597824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799">
        <f>(유형화!$F$71+유형화!$F$72+유형화!$F$73+유형화!$F$74+유형화!$G$63)*hourly1!O652/hourly1!$O$8763</f>
        <v>54.648148028522975</v>
      </c>
      <c r="C651" s="441">
        <f>hourly1!$F652*유형화!$G$71/hourly1!$F$8763+유형화!$G$72*hourly1!$G652/hourly1!$F$8763+유형화!$G$74*hourly1!I652/hourly1!$I$8763+유형화!$H$63*hourly1!P652/hourly1!$P$8763</f>
        <v>4.0342267530620619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799">
        <f>(유형화!$F$71+유형화!$F$72+유형화!$F$73+유형화!$F$74+유형화!$G$63)*hourly1!O653/hourly1!$O$8763</f>
        <v>52.756046052013858</v>
      </c>
      <c r="C652" s="441">
        <f>hourly1!$F653*유형화!$G$71/hourly1!$F$8763+유형화!$G$72*hourly1!$G653/hourly1!$F$8763+유형화!$G$74*hourly1!I653/hourly1!$I$8763+유형화!$H$63*hourly1!P653/hourly1!$P$8763</f>
        <v>4.8253042392870933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799">
        <f>(유형화!$F$71+유형화!$F$72+유형화!$F$73+유형화!$F$74+유형화!$G$63)*hourly1!O654/hourly1!$O$8763</f>
        <v>51.476494582901012</v>
      </c>
      <c r="C653" s="441">
        <f>hourly1!$F654*유형화!$G$71/hourly1!$F$8763+유형화!$G$72*hourly1!$G654/hourly1!$F$8763+유형화!$G$74*hourly1!I654/hourly1!$I$8763+유형화!$H$63*hourly1!P654/hourly1!$P$8763</f>
        <v>5.4101758179532462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799">
        <f>(유형화!$F$71+유형화!$F$72+유형화!$F$73+유형화!$F$74+유형화!$G$63)*hourly1!O655/hourly1!$O$8763</f>
        <v>51.109182926309991</v>
      </c>
      <c r="C654" s="441">
        <f>hourly1!$F655*유형화!$G$71/hourly1!$F$8763+유형화!$G$72*hourly1!$G655/hourly1!$F$8763+유형화!$G$74*hourly1!I655/hourly1!$I$8763+유형화!$H$63*hourly1!P655/hourly1!$P$8763</f>
        <v>5.8938437920531728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799">
        <f>(유형화!$F$71+유형화!$F$72+유형화!$F$73+유형화!$F$74+유형화!$G$63)*hourly1!O656/hourly1!$O$8763</f>
        <v>51.444793579584825</v>
      </c>
      <c r="C655" s="441">
        <f>hourly1!$F656*유형화!$G$71/hourly1!$F$8763+유형화!$G$72*hourly1!$G656/hourly1!$F$8763+유형화!$G$74*hourly1!I656/hourly1!$I$8763+유형화!$H$63*hourly1!P656/hourly1!$P$8763</f>
        <v>6.4481095429156294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799">
        <f>(유형화!$F$71+유형화!$F$72+유형화!$F$73+유형화!$F$74+유형화!$G$63)*hourly1!O657/hourly1!$O$8763</f>
        <v>52.31568604635001</v>
      </c>
      <c r="C656" s="441">
        <f>hourly1!$F657*유형화!$G$71/hourly1!$F$8763+유형화!$G$72*hourly1!$G657/hourly1!$F$8763+유형화!$G$74*hourly1!I657/hourly1!$I$8763+유형화!$H$63*hourly1!P657/hourly1!$P$8763</f>
        <v>15.787071328301556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799">
        <f>(유형화!$F$71+유형화!$F$72+유형화!$F$73+유형화!$F$74+유형화!$G$63)*hourly1!O658/hourly1!$O$8763</f>
        <v>52.80714485750314</v>
      </c>
      <c r="C657" s="441">
        <f>hourly1!$F658*유형화!$G$71/hourly1!$F$8763+유형화!$G$72*hourly1!$G658/hourly1!$F$8763+유형화!$G$74*hourly1!I658/hourly1!$I$8763+유형화!$H$63*hourly1!P658/hourly1!$P$8763</f>
        <v>16.031237264621037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799">
        <f>(유형화!$F$71+유형화!$F$72+유형화!$F$73+유형화!$F$74+유형화!$G$63)*hourly1!O659/hourly1!$O$8763</f>
        <v>51.714444195678979</v>
      </c>
      <c r="C658" s="441">
        <f>hourly1!$F659*유형화!$G$71/hourly1!$F$8763+유형화!$G$72*hourly1!$G659/hourly1!$F$8763+유형화!$G$74*hourly1!I659/hourly1!$I$8763+유형화!$H$63*hourly1!P659/hourly1!$P$8763</f>
        <v>15.074584045023746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799">
        <f>(유형화!$F$71+유형화!$F$72+유형화!$F$73+유형화!$F$74+유형화!$G$63)*hourly1!O660/hourly1!$O$8763</f>
        <v>47.54716214682999</v>
      </c>
      <c r="C659" s="441">
        <f>hourly1!$F660*유형화!$G$71/hourly1!$F$8763+유형화!$G$72*hourly1!$G660/hourly1!$F$8763+유형화!$G$74*hourly1!I660/hourly1!$I$8763+유형화!$H$63*hourly1!P660/hourly1!$P$8763</f>
        <v>13.437789669765213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799">
        <f>(유형화!$F$71+유형화!$F$72+유형화!$F$73+유형화!$F$74+유형화!$G$63)*hourly1!O661/hourly1!$O$8763</f>
        <v>45.365856074174246</v>
      </c>
      <c r="C660" s="441">
        <f>hourly1!$F661*유형화!$G$71/hourly1!$F$8763+유형화!$G$72*hourly1!$G661/hourly1!$F$8763+유형화!$G$74*hourly1!I661/hourly1!$I$8763+유형화!$H$63*hourly1!P661/hourly1!$P$8763</f>
        <v>12.002798032427396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799">
        <f>(유형화!$F$71+유형화!$F$72+유형화!$F$73+유형화!$F$74+유형화!$G$63)*hourly1!O662/hourly1!$O$8763</f>
        <v>45.566559388377172</v>
      </c>
      <c r="C661" s="441">
        <f>hourly1!$F662*유형화!$G$71/hourly1!$F$8763+유형화!$G$72*hourly1!$G662/hourly1!$F$8763+유형화!$G$74*hourly1!I662/hourly1!$I$8763+유형화!$H$63*hourly1!P662/hourly1!$P$8763</f>
        <v>10.701968231901128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799">
        <f>(유형화!$F$71+유형화!$F$72+유형화!$F$73+유형화!$F$74+유형화!$G$63)*hourly1!O663/hourly1!$O$8763</f>
        <v>45.191474380656665</v>
      </c>
      <c r="C662" s="441">
        <f>hourly1!$F663*유형화!$G$71/hourly1!$F$8763+유형화!$G$72*hourly1!$G663/hourly1!$F$8763+유형화!$G$74*hourly1!I663/hourly1!$I$8763+유형화!$H$63*hourly1!P663/hourly1!$P$8763</f>
        <v>8.7352703343118971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799">
        <f>(유형화!$F$71+유형화!$F$72+유형화!$F$73+유형화!$F$74+유형화!$G$63)*hourly1!O664/hourly1!$O$8763</f>
        <v>45.434037447767679</v>
      </c>
      <c r="C663" s="441">
        <f>hourly1!$F664*유형화!$G$71/hourly1!$F$8763+유형화!$G$72*hourly1!$G664/hourly1!$F$8763+유형화!$G$74*hourly1!I664/hourly1!$I$8763+유형화!$H$63*hourly1!P664/hourly1!$P$8763</f>
        <v>9.2024300898866542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799">
        <f>(유형화!$F$71+유형화!$F$72+유형화!$F$73+유형화!$F$74+유형화!$G$63)*hourly1!O665/hourly1!$O$8763</f>
        <v>45.63930661845999</v>
      </c>
      <c r="C664" s="441">
        <f>hourly1!$F665*유형화!$G$71/hourly1!$F$8763+유형화!$G$72*hourly1!$G665/hourly1!$F$8763+유형화!$G$74*hourly1!I665/hourly1!$I$8763+유형화!$H$63*hourly1!P665/hourly1!$P$8763</f>
        <v>8.8592169893146338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799">
        <f>(유형화!$F$71+유형화!$F$72+유형화!$F$73+유형화!$F$74+유형화!$G$63)*hourly1!O666/hourly1!$O$8763</f>
        <v>45.934272751778188</v>
      </c>
      <c r="C665" s="441">
        <f>hourly1!$F666*유형화!$G$71/hourly1!$F$8763+유형화!$G$72*hourly1!$G666/hourly1!$F$8763+유형화!$G$74*hourly1!I666/hourly1!$I$8763+유형화!$H$63*hourly1!P666/hourly1!$P$8763</f>
        <v>8.7819496336859419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799">
        <f>(유형화!$F$71+유형화!$F$72+유형화!$F$73+유형화!$F$74+유형화!$G$63)*hourly1!O667/hourly1!$O$8763</f>
        <v>46.993616810408561</v>
      </c>
      <c r="C666" s="441">
        <f>hourly1!$F667*유형화!$G$71/hourly1!$F$8763+유형화!$G$72*hourly1!$G667/hourly1!$F$8763+유형화!$G$74*hourly1!I667/hourly1!$I$8763+유형화!$H$63*hourly1!P667/hourly1!$P$8763</f>
        <v>9.1296790931582752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799">
        <f>(유형화!$F$71+유형화!$F$72+유형화!$F$73+유형화!$F$74+유형화!$G$63)*hourly1!O668/hourly1!$O$8763</f>
        <v>48.487252354692558</v>
      </c>
      <c r="C667" s="441">
        <f>hourly1!$F668*유형화!$G$71/hourly1!$F$8763+유형화!$G$72*hourly1!$G668/hourly1!$F$8763+유형화!$G$74*hourly1!I668/hourly1!$I$8763+유형화!$H$63*hourly1!P668/hourly1!$P$8763</f>
        <v>9.7134676807819389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799">
        <f>(유형화!$F$71+유형화!$F$72+유형화!$F$73+유형화!$F$74+유형화!$G$63)*hourly1!O669/hourly1!$O$8763</f>
        <v>49.443296365776987</v>
      </c>
      <c r="C668" s="441">
        <f>hourly1!$F669*유형화!$G$71/hourly1!$F$8763+유형화!$G$72*hourly1!$G669/hourly1!$F$8763+유형화!$G$74*hourly1!I669/hourly1!$I$8763+유형화!$H$63*hourly1!P669/hourly1!$P$8763</f>
        <v>9.288311756644493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799">
        <f>(유형화!$F$71+유형화!$F$72+유형화!$F$73+유형화!$F$74+유형화!$G$63)*hourly1!O670/hourly1!$O$8763</f>
        <v>50.103429608171623</v>
      </c>
      <c r="C669" s="441">
        <f>hourly1!$F670*유형화!$G$71/hourly1!$F$8763+유형화!$G$72*hourly1!$G670/hourly1!$F$8763+유형화!$G$74*hourly1!I670/hourly1!$I$8763+유형화!$H$63*hourly1!P670/hourly1!$P$8763</f>
        <v>9.35633993439607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799">
        <f>(유형화!$F$71+유형화!$F$72+유형화!$F$73+유형화!$F$74+유형화!$G$63)*hourly1!O671/hourly1!$O$8763</f>
        <v>50.041051059222823</v>
      </c>
      <c r="C670" s="441">
        <f>hourly1!$F671*유형화!$G$71/hourly1!$F$8763+유형화!$G$72*hourly1!$G671/hourly1!$F$8763+유형화!$G$74*hourly1!I671/hourly1!$I$8763+유형화!$H$63*hourly1!P671/hourly1!$P$8763</f>
        <v>10.908718497512631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799">
        <f>(유형화!$F$71+유형화!$F$72+유형화!$F$73+유형화!$F$74+유형화!$G$63)*hourly1!O672/hourly1!$O$8763</f>
        <v>50.33543539274374</v>
      </c>
      <c r="C671" s="441">
        <f>hourly1!$F672*유형화!$G$71/hourly1!$F$8763+유형화!$G$72*hourly1!$G672/hourly1!$F$8763+유형화!$G$74*hourly1!I672/hourly1!$I$8763+유형화!$H$63*hourly1!P672/hourly1!$P$8763</f>
        <v>1.802511047788373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799">
        <f>(유형화!$F$71+유형화!$F$72+유형화!$F$73+유형화!$F$74+유형화!$G$63)*hourly1!O673/hourly1!$O$8763</f>
        <v>52.114164952301884</v>
      </c>
      <c r="C672" s="441">
        <f>hourly1!$F673*유형화!$G$71/hourly1!$F$8763+유형화!$G$72*hourly1!$G673/hourly1!$F$8763+유형화!$G$74*hourly1!I673/hourly1!$I$8763+유형화!$H$63*hourly1!P673/hourly1!$P$8763</f>
        <v>2.8979269077736274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799">
        <f>(유형화!$F$71+유형화!$F$72+유형화!$F$73+유형화!$F$74+유형화!$G$63)*hourly1!O674/hourly1!$O$8763</f>
        <v>54.361070817575623</v>
      </c>
      <c r="C673" s="441">
        <f>hourly1!$F674*유형화!$G$71/hourly1!$F$8763+유형화!$G$72*hourly1!$G674/hourly1!$F$8763+유형화!$G$74*hourly1!I674/hourly1!$I$8763+유형화!$H$63*hourly1!P674/hourly1!$P$8763</f>
        <v>4.1427190781796419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799">
        <f>(유형화!$F$71+유형화!$F$72+유형화!$F$73+유형화!$F$74+유형화!$G$63)*hourly1!O675/hourly1!$O$8763</f>
        <v>54.006718546687537</v>
      </c>
      <c r="C674" s="441">
        <f>hourly1!$F675*유형화!$G$71/hourly1!$F$8763+유형화!$G$72*hourly1!$G675/hourly1!$F$8763+유형화!$G$74*hourly1!I675/hourly1!$I$8763+유형화!$H$63*hourly1!P675/hourly1!$P$8763</f>
        <v>5.0914297273472755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799">
        <f>(유형화!$F$71+유형화!$F$72+유형화!$F$73+유형화!$F$74+유형화!$G$63)*hourly1!O676/hourly1!$O$8763</f>
        <v>51.260359336638679</v>
      </c>
      <c r="C675" s="441">
        <f>hourly1!$F676*유형화!$G$71/hourly1!$F$8763+유형화!$G$72*hourly1!$G676/hourly1!$F$8763+유형화!$G$74*hourly1!I676/hourly1!$I$8763+유형화!$H$63*hourly1!P676/hourly1!$P$8763</f>
        <v>6.0698281666474418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799">
        <f>(유형화!$F$71+유형화!$F$72+유형화!$F$73+유형화!$F$74+유형화!$G$63)*hourly1!O677/hourly1!$O$8763</f>
        <v>50.179387013808729</v>
      </c>
      <c r="C676" s="441">
        <f>hourly1!$F677*유형화!$G$71/hourly1!$F$8763+유형화!$G$72*hourly1!$G677/hourly1!$F$8763+유형화!$G$74*hourly1!I677/hourly1!$I$8763+유형화!$H$63*hourly1!P677/hourly1!$P$8763</f>
        <v>6.9626379908408298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799">
        <f>(유형화!$F$71+유형화!$F$72+유형화!$F$73+유형화!$F$74+유형화!$G$63)*hourly1!O678/hourly1!$O$8763</f>
        <v>48.966931220768338</v>
      </c>
      <c r="C677" s="441">
        <f>hourly1!$F678*유형화!$G$71/hourly1!$F$8763+유형화!$G$72*hourly1!$G678/hourly1!$F$8763+유형화!$G$74*hourly1!I678/hourly1!$I$8763+유형화!$H$63*hourly1!P678/hourly1!$P$8763</f>
        <v>7.5697856695105381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799">
        <f>(유형화!$F$71+유형화!$F$72+유형화!$F$73+유형화!$F$74+유형화!$G$63)*hourly1!O679/hourly1!$O$8763</f>
        <v>48.910837413519857</v>
      </c>
      <c r="C678" s="441">
        <f>hourly1!$F679*유형화!$G$71/hourly1!$F$8763+유형화!$G$72*hourly1!$G679/hourly1!$F$8763+유형화!$G$74*hourly1!I679/hourly1!$I$8763+유형화!$H$63*hourly1!P679/hourly1!$P$8763</f>
        <v>8.2304527855824308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799">
        <f>(유형화!$F$71+유형화!$F$72+유형화!$F$73+유형화!$F$74+유형화!$G$63)*hourly1!O680/hourly1!$O$8763</f>
        <v>48.942143739597235</v>
      </c>
      <c r="C679" s="441">
        <f>hourly1!$F680*유형화!$G$71/hourly1!$F$8763+유형화!$G$72*hourly1!$G680/hourly1!$F$8763+유형화!$G$74*hourly1!I680/hourly1!$I$8763+유형화!$H$63*hourly1!P680/hourly1!$P$8763</f>
        <v>8.8577693833363647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799">
        <f>(유형화!$F$71+유형화!$F$72+유형화!$F$73+유형화!$F$74+유형화!$G$63)*hourly1!O681/hourly1!$O$8763</f>
        <v>49.156844633123519</v>
      </c>
      <c r="C680" s="441">
        <f>hourly1!$F681*유형화!$G$71/hourly1!$F$8763+유형화!$G$72*hourly1!$G681/hourly1!$F$8763+유형화!$G$74*hourly1!I681/hourly1!$I$8763+유형화!$H$63*hourly1!P681/hourly1!$P$8763</f>
        <v>18.193230650649053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799">
        <f>(유형화!$F$71+유형화!$F$72+유형화!$F$73+유형화!$F$74+유형화!$G$63)*hourly1!O682/hourly1!$O$8763</f>
        <v>49.186262584452727</v>
      </c>
      <c r="C681" s="441">
        <f>hourly1!$F682*유형화!$G$71/hourly1!$F$8763+유형화!$G$72*hourly1!$G682/hourly1!$F$8763+유형화!$G$74*hourly1!I682/hourly1!$I$8763+유형화!$H$63*hourly1!P682/hourly1!$P$8763</f>
        <v>18.441587452195279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799">
        <f>(유형화!$F$71+유형화!$F$72+유형화!$F$73+유형화!$F$74+유형화!$G$63)*hourly1!O683/hourly1!$O$8763</f>
        <v>48.749125427572103</v>
      </c>
      <c r="C682" s="441">
        <f>hourly1!$F683*유형화!$G$71/hourly1!$F$8763+유형화!$G$72*hourly1!$G683/hourly1!$F$8763+유형화!$G$74*hourly1!I683/hourly1!$I$8763+유형화!$H$63*hourly1!P683/hourly1!$P$8763</f>
        <v>17.500077142922354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799">
        <f>(유형화!$F$71+유형화!$F$72+유형화!$F$73+유형화!$F$74+유형화!$G$63)*hourly1!O684/hourly1!$O$8763</f>
        <v>49.520350165318085</v>
      </c>
      <c r="C683" s="441">
        <f>hourly1!$F684*유형화!$G$71/hourly1!$F$8763+유형화!$G$72*hourly1!$G684/hourly1!$F$8763+유형화!$G$74*hourly1!I684/hourly1!$I$8763+유형화!$H$63*hourly1!P684/hourly1!$P$8763</f>
        <v>16.016136934451211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799">
        <f>(유형화!$F$71+유형화!$F$72+유형화!$F$73+유형화!$F$74+유형화!$G$63)*hourly1!O685/hourly1!$O$8763</f>
        <v>50.802851072391626</v>
      </c>
      <c r="C684" s="441">
        <f>hourly1!$F685*유형화!$G$71/hourly1!$F$8763+유형화!$G$72*hourly1!$G685/hourly1!$F$8763+유형화!$G$74*hourly1!I685/hourly1!$I$8763+유형화!$H$63*hourly1!P685/hourly1!$P$8763</f>
        <v>14.730265291702521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799">
        <f>(유형화!$F$71+유형화!$F$72+유형화!$F$73+유형화!$F$74+유형화!$G$63)*hourly1!O686/hourly1!$O$8763</f>
        <v>51.818471454838665</v>
      </c>
      <c r="C685" s="441">
        <f>hourly1!$F686*유형화!$G$71/hourly1!$F$8763+유형화!$G$72*hourly1!$G686/hourly1!$F$8763+유형화!$G$74*hourly1!I686/hourly1!$I$8763+유형화!$H$63*hourly1!P686/hourly1!$P$8763</f>
        <v>13.609521276891316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799">
        <f>(유형화!$F$71+유형화!$F$72+유형화!$F$73+유형화!$F$74+유형화!$G$63)*hourly1!O687/hourly1!$O$8763</f>
        <v>51.762157081283675</v>
      </c>
      <c r="C686" s="441">
        <f>hourly1!$F687*유형화!$G$71/hourly1!$F$8763+유형화!$G$72*hourly1!$G687/hourly1!$F$8763+유형화!$G$74*hourly1!I687/hourly1!$I$8763+유형화!$H$63*hourly1!P687/hourly1!$P$8763</f>
        <v>11.53933320851621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799">
        <f>(유형화!$F$71+유형화!$F$72+유형화!$F$73+유형화!$F$74+유형화!$G$63)*hourly1!O688/hourly1!$O$8763</f>
        <v>52.878127237929341</v>
      </c>
      <c r="C687" s="441">
        <f>hourly1!$F688*유형화!$G$71/hourly1!$F$8763+유형화!$G$72*hourly1!$G688/hourly1!$F$8763+유형화!$G$74*hourly1!I688/hourly1!$I$8763+유형화!$H$63*hourly1!P688/hourly1!$P$8763</f>
        <v>11.834683114440217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799">
        <f>(유형화!$F$71+유형화!$F$72+유형화!$F$73+유형화!$F$74+유형화!$G$63)*hourly1!O689/hourly1!$O$8763</f>
        <v>53.618033845090274</v>
      </c>
      <c r="C688" s="441">
        <f>hourly1!$F689*유형화!$G$71/hourly1!$F$8763+유형화!$G$72*hourly1!$G689/hourly1!$F$8763+유형화!$G$74*hourly1!I689/hourly1!$I$8763+유형화!$H$63*hourly1!P689/hourly1!$P$8763</f>
        <v>11.544610762221948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799">
        <f>(유형화!$F$71+유형화!$F$72+유형화!$F$73+유형화!$F$74+유형화!$G$63)*hourly1!O690/hourly1!$O$8763</f>
        <v>54.173700574574433</v>
      </c>
      <c r="C689" s="441">
        <f>hourly1!$F690*유형화!$G$71/hourly1!$F$8763+유형화!$G$72*hourly1!$G690/hourly1!$F$8763+유형화!$G$74*hourly1!I690/hourly1!$I$8763+유형화!$H$63*hourly1!P690/hourly1!$P$8763</f>
        <v>11.45919377972638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799">
        <f>(유형화!$F$71+유형화!$F$72+유형화!$F$73+유형화!$F$74+유형화!$G$63)*hourly1!O691/hourly1!$O$8763</f>
        <v>54.242737583046846</v>
      </c>
      <c r="C690" s="441">
        <f>hourly1!$F691*유형화!$G$71/hourly1!$F$8763+유형화!$G$72*hourly1!$G691/hourly1!$F$8763+유형화!$G$74*hourly1!I691/hourly1!$I$8763+유형화!$H$63*hourly1!P691/hourly1!$P$8763</f>
        <v>11.88153583550762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799">
        <f>(유형화!$F$71+유형화!$F$72+유형화!$F$73+유형화!$F$74+유형화!$G$63)*hourly1!O692/hourly1!$O$8763</f>
        <v>54.530519533001225</v>
      </c>
      <c r="C691" s="441">
        <f>hourly1!$F692*유형화!$G$71/hourly1!$F$8763+유형화!$G$72*hourly1!$G692/hourly1!$F$8763+유형화!$G$74*hourly1!I692/hourly1!$I$8763+유형화!$H$63*hourly1!P692/hourly1!$P$8763</f>
        <v>12.359167923627821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799">
        <f>(유형화!$F$71+유형화!$F$72+유형화!$F$73+유형화!$F$74+유형화!$G$63)*hourly1!O693/hourly1!$O$8763</f>
        <v>55.845600231711686</v>
      </c>
      <c r="C692" s="441">
        <f>hourly1!$F693*유형화!$G$71/hourly1!$F$8763+유형화!$G$72*hourly1!$G693/hourly1!$F$8763+유형화!$G$74*hourly1!I693/hourly1!$I$8763+유형화!$H$63*hourly1!P693/hourly1!$P$8763</f>
        <v>11.628598745193255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799">
        <f>(유형화!$F$71+유형화!$F$72+유형화!$F$73+유형화!$F$74+유형화!$G$63)*hourly1!O694/hourly1!$O$8763</f>
        <v>54.672279263515641</v>
      </c>
      <c r="C693" s="441">
        <f>hourly1!$F694*유형화!$G$71/hourly1!$F$8763+유형화!$G$72*hourly1!$G694/hourly1!$F$8763+유형화!$G$74*hourly1!I694/hourly1!$I$8763+유형화!$H$63*hourly1!P694/hourly1!$P$8763</f>
        <v>11.408949674594876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799">
        <f>(유형화!$F$71+유형화!$F$72+유형화!$F$73+유형화!$F$74+유형화!$G$63)*hourly1!O695/hourly1!$O$8763</f>
        <v>54.383028435216147</v>
      </c>
      <c r="C694" s="441">
        <f>hourly1!$F695*유형화!$G$71/hourly1!$F$8763+유형화!$G$72*hourly1!$G695/hourly1!$F$8763+유형화!$G$74*hourly1!I695/hourly1!$I$8763+유형화!$H$63*hourly1!P695/hourly1!$P$8763</f>
        <v>12.631582512423611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799">
        <f>(유형화!$F$71+유형화!$F$72+유형화!$F$73+유형화!$F$74+유형화!$G$63)*hourly1!O696/hourly1!$O$8763</f>
        <v>53.998664916786922</v>
      </c>
      <c r="C695" s="441">
        <f>hourly1!$F696*유형화!$G$71/hourly1!$F$8763+유형화!$G$72*hourly1!$G696/hourly1!$F$8763+유형화!$G$74*hourly1!I696/hourly1!$I$8763+유형화!$H$63*hourly1!P696/hourly1!$P$8763</f>
        <v>3.2281089305541286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799">
        <f>(유형화!$F$71+유형화!$F$72+유형화!$F$73+유형화!$F$74+유형화!$G$63)*hourly1!O697/hourly1!$O$8763</f>
        <v>55.09025851761821</v>
      </c>
      <c r="C696" s="441">
        <f>hourly1!$F697*유형화!$G$71/hourly1!$F$8763+유형화!$G$72*hourly1!$G697/hourly1!$F$8763+유형화!$G$74*hourly1!I697/hourly1!$I$8763+유형화!$H$63*hourly1!P697/hourly1!$P$8763</f>
        <v>3.9946854142528436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799">
        <f>(유형화!$F$71+유형화!$F$72+유형화!$F$73+유형화!$F$74+유형화!$G$63)*hourly1!O698/hourly1!$O$8763</f>
        <v>56.61748072268729</v>
      </c>
      <c r="C697" s="441">
        <f>hourly1!$F698*유형화!$G$71/hourly1!$F$8763+유형화!$G$72*hourly1!$G698/hourly1!$F$8763+유형화!$G$74*hourly1!I698/hourly1!$I$8763+유형화!$H$63*hourly1!P698/hourly1!$P$8763</f>
        <v>4.8822760088175601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799">
        <f>(유형화!$F$71+유형화!$F$72+유형화!$F$73+유형화!$F$74+유형화!$G$63)*hourly1!O699/hourly1!$O$8763</f>
        <v>56.071050335576025</v>
      </c>
      <c r="C698" s="441">
        <f>hourly1!$F699*유형화!$G$71/hourly1!$F$8763+유형화!$G$72*hourly1!$G699/hourly1!$F$8763+유형화!$G$74*hourly1!I699/hourly1!$I$8763+유형화!$H$63*hourly1!P699/hourly1!$P$8763</f>
        <v>5.345073624370646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799">
        <f>(유형화!$F$71+유형화!$F$72+유형화!$F$73+유형화!$F$74+유형화!$G$63)*hourly1!O700/hourly1!$O$8763</f>
        <v>52.834748852181434</v>
      </c>
      <c r="C699" s="441">
        <f>hourly1!$F700*유형화!$G$71/hourly1!$F$8763+유형화!$G$72*hourly1!$G700/hourly1!$F$8763+유형화!$G$74*hourly1!I700/hourly1!$I$8763+유형화!$H$63*hourly1!P700/hourly1!$P$8763</f>
        <v>5.7658259017812545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799">
        <f>(유형화!$F$71+유형화!$F$72+유형화!$F$73+유형화!$F$74+유형화!$G$63)*hourly1!O701/hourly1!$O$8763</f>
        <v>52.25578025891771</v>
      </c>
      <c r="C700" s="441">
        <f>hourly1!$F701*유형화!$G$71/hourly1!$F$8763+유형화!$G$72*hourly1!$G701/hourly1!$F$8763+유형화!$G$74*hourly1!I701/hourly1!$I$8763+유형화!$H$63*hourly1!P701/hourly1!$P$8763</f>
        <v>6.1628809516253833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799">
        <f>(유형화!$F$71+유형화!$F$72+유형화!$F$73+유형화!$F$74+유형화!$G$63)*hourly1!O702/hourly1!$O$8763</f>
        <v>52.375156586250732</v>
      </c>
      <c r="C701" s="441">
        <f>hourly1!$F702*유형화!$G$71/hourly1!$F$8763+유형화!$G$72*hourly1!$G702/hourly1!$F$8763+유형화!$G$74*hourly1!I702/hourly1!$I$8763+유형화!$H$63*hourly1!P702/hourly1!$P$8763</f>
        <v>6.5716311120069886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799">
        <f>(유형화!$F$71+유형화!$F$72+유형화!$F$73+유형화!$F$74+유형화!$G$63)*hourly1!O703/hourly1!$O$8763</f>
        <v>51.882782274212566</v>
      </c>
      <c r="C702" s="441">
        <f>hourly1!$F703*유형화!$G$71/hourly1!$F$8763+유형화!$G$72*hourly1!$G703/hourly1!$F$8763+유형화!$G$74*hourly1!I703/hourly1!$I$8763+유형화!$H$63*hourly1!P703/hourly1!$P$8763</f>
        <v>6.9141820136508283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799">
        <f>(유형화!$F$71+유형화!$F$72+유형화!$F$73+유형화!$F$74+유형화!$G$63)*hourly1!O704/hourly1!$O$8763</f>
        <v>52.504469061435046</v>
      </c>
      <c r="C703" s="441">
        <f>hourly1!$F704*유형화!$G$71/hourly1!$F$8763+유형화!$G$72*hourly1!$G704/hourly1!$F$8763+유형화!$G$74*hourly1!I704/hourly1!$I$8763+유형화!$H$63*hourly1!P704/hourly1!$P$8763</f>
        <v>7.4061947438407021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799">
        <f>(유형화!$F$71+유형화!$F$72+유형화!$F$73+유형화!$F$74+유형화!$G$63)*hourly1!O705/hourly1!$O$8763</f>
        <v>52.241688009180315</v>
      </c>
      <c r="C704" s="441">
        <f>hourly1!$F705*유형화!$G$71/hourly1!$F$8763+유형화!$G$72*hourly1!$G705/hourly1!$F$8763+유형화!$G$74*hourly1!I705/hourly1!$I$8763+유형화!$H$63*hourly1!P705/hourly1!$P$8763</f>
        <v>16.595963182270641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799">
        <f>(유형화!$F$71+유형화!$F$72+유형화!$F$73+유형화!$F$74+유형화!$G$63)*hourly1!O706/hourly1!$O$8763</f>
        <v>52.67022968945971</v>
      </c>
      <c r="C705" s="441">
        <f>hourly1!$F706*유형화!$G$71/hourly1!$F$8763+유형화!$G$72*hourly1!$G706/hourly1!$F$8763+유형화!$G$74*hourly1!I706/hourly1!$I$8763+유형화!$H$63*hourly1!P706/hourly1!$P$8763</f>
        <v>16.900479271521316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799">
        <f>(유형화!$F$71+유형화!$F$72+유형화!$F$73+유형화!$F$74+유형화!$G$63)*hourly1!O707/hourly1!$O$8763</f>
        <v>52.672812104811634</v>
      </c>
      <c r="C706" s="441">
        <f>hourly1!$F707*유형화!$G$71/hourly1!$F$8763+유형화!$G$72*hourly1!$G707/hourly1!$F$8763+유형화!$G$74*hourly1!I707/hourly1!$I$8763+유형화!$H$63*hourly1!P707/hourly1!$P$8763</f>
        <v>15.720649627020503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799">
        <f>(유형화!$F$71+유형화!$F$72+유형화!$F$73+유형화!$F$74+유형화!$G$63)*hourly1!O708/hourly1!$O$8763</f>
        <v>53.008664377751586</v>
      </c>
      <c r="C707" s="441">
        <f>hourly1!$F708*유형화!$G$71/hourly1!$F$8763+유형화!$G$72*hourly1!$G708/hourly1!$F$8763+유형화!$G$74*hourly1!I708/hourly1!$I$8763+유형화!$H$63*hourly1!P708/hourly1!$P$8763</f>
        <v>13.97695759517269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799">
        <f>(유형화!$F$71+유형화!$F$72+유형화!$F$73+유형화!$F$74+유형화!$G$63)*hourly1!O709/hourly1!$O$8763</f>
        <v>54.134062035852018</v>
      </c>
      <c r="C708" s="441">
        <f>hourly1!$F709*유형화!$G$71/hourly1!$F$8763+유형화!$G$72*hourly1!$G709/hourly1!$F$8763+유형화!$G$74*hourly1!I709/hourly1!$I$8763+유형화!$H$63*hourly1!P709/hourly1!$P$8763</f>
        <v>12.291684819561723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799">
        <f>(유형화!$F$71+유형화!$F$72+유형화!$F$73+유형화!$F$74+유형화!$G$63)*hourly1!O710/hourly1!$O$8763</f>
        <v>53.987349075938944</v>
      </c>
      <c r="C709" s="441">
        <f>hourly1!$F710*유형화!$G$71/hourly1!$F$8763+유형화!$G$72*hourly1!$G710/hourly1!$F$8763+유형화!$G$74*hourly1!I710/hourly1!$I$8763+유형화!$H$63*hourly1!P710/hourly1!$P$8763</f>
        <v>10.861362805825594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799">
        <f>(유형화!$F$71+유형화!$F$72+유형화!$F$73+유형화!$F$74+유형화!$G$63)*hourly1!O711/hourly1!$O$8763</f>
        <v>53.556247267048406</v>
      </c>
      <c r="C710" s="441">
        <f>hourly1!$F711*유형화!$G$71/hourly1!$F$8763+유형화!$G$72*hourly1!$G711/hourly1!$F$8763+유형화!$G$74*hourly1!I711/hourly1!$I$8763+유형화!$H$63*hourly1!P711/hourly1!$P$8763</f>
        <v>8.7076813760487948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799">
        <f>(유형화!$F$71+유형화!$F$72+유형화!$F$73+유형화!$F$74+유형화!$G$63)*hourly1!O712/hourly1!$O$8763</f>
        <v>53.396169667007221</v>
      </c>
      <c r="C711" s="441">
        <f>hourly1!$F712*유형화!$G$71/hourly1!$F$8763+유형화!$G$72*hourly1!$G712/hourly1!$F$8763+유형화!$G$74*hourly1!I712/hourly1!$I$8763+유형화!$H$63*hourly1!P712/hourly1!$P$8763</f>
        <v>9.225037527898575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799">
        <f>(유형화!$F$71+유형화!$F$72+유형화!$F$73+유형화!$F$74+유형화!$G$63)*hourly1!O713/hourly1!$O$8763</f>
        <v>53.263841259310929</v>
      </c>
      <c r="C712" s="441">
        <f>hourly1!$F713*유형화!$G$71/hourly1!$F$8763+유형화!$G$72*hourly1!$G713/hourly1!$F$8763+유형화!$G$74*hourly1!I713/hourly1!$I$8763+유형화!$H$63*hourly1!P713/hourly1!$P$8763</f>
        <v>8.8745055309234608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799">
        <f>(유형화!$F$71+유형화!$F$72+유형화!$F$73+유형화!$F$74+유형화!$G$63)*hourly1!O714/hourly1!$O$8763</f>
        <v>53.071542110096097</v>
      </c>
      <c r="C713" s="441">
        <f>hourly1!$F714*유형화!$G$71/hourly1!$F$8763+유형화!$G$72*hourly1!$G714/hourly1!$F$8763+유형화!$G$74*hourly1!I714/hourly1!$I$8763+유형화!$H$63*hourly1!P714/hourly1!$P$8763</f>
        <v>8.7506959196110117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799">
        <f>(유형화!$F$71+유형화!$F$72+유형화!$F$73+유형화!$F$74+유형화!$G$63)*hourly1!O715/hourly1!$O$8763</f>
        <v>53.775813934996428</v>
      </c>
      <c r="C714" s="441">
        <f>hourly1!$F715*유형화!$G$71/hourly1!$F$8763+유형화!$G$72*hourly1!$G715/hourly1!$F$8763+유형화!$G$74*hourly1!I715/hourly1!$I$8763+유형화!$H$63*hourly1!P715/hourly1!$P$8763</f>
        <v>9.2152853605419818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799">
        <f>(유형화!$F$71+유형화!$F$72+유형화!$F$73+유형화!$F$74+유형화!$G$63)*hourly1!O716/hourly1!$O$8763</f>
        <v>55.505578196748957</v>
      </c>
      <c r="C715" s="441">
        <f>hourly1!$F716*유형화!$G$71/hourly1!$F$8763+유형화!$G$72*hourly1!$G716/hourly1!$F$8763+유형화!$G$74*hourly1!I716/hourly1!$I$8763+유형화!$H$63*hourly1!P716/hourly1!$P$8763</f>
        <v>9.8788796535042778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799">
        <f>(유형화!$F$71+유형화!$F$72+유형화!$F$73+유형화!$F$74+유형화!$G$63)*hourly1!O717/hourly1!$O$8763</f>
        <v>58.198904480305153</v>
      </c>
      <c r="C716" s="441">
        <f>hourly1!$F717*유형화!$G$71/hourly1!$F$8763+유형화!$G$72*hourly1!$G717/hourly1!$F$8763+유형화!$G$74*hourly1!I717/hourly1!$I$8763+유형화!$H$63*hourly1!P717/hourly1!$P$8763</f>
        <v>9.113852395648145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799">
        <f>(유형화!$F$71+유형화!$F$72+유형화!$F$73+유형화!$F$74+유형화!$G$63)*hourly1!O718/hourly1!$O$8763</f>
        <v>59.326799283715559</v>
      </c>
      <c r="C717" s="441">
        <f>hourly1!$F718*유형화!$G$71/hourly1!$F$8763+유형화!$G$72*hourly1!$G718/hourly1!$F$8763+유형화!$G$74*hourly1!I718/hourly1!$I$8763+유형화!$H$63*hourly1!P718/hourly1!$P$8763</f>
        <v>8.890050865452384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799">
        <f>(유형화!$F$71+유형화!$F$72+유형화!$F$73+유형화!$F$74+유형화!$G$63)*hourly1!O719/hourly1!$O$8763</f>
        <v>59.171517170465421</v>
      </c>
      <c r="C718" s="441">
        <f>hourly1!$F719*유형화!$G$71/hourly1!$F$8763+유형화!$G$72*hourly1!$G719/hourly1!$F$8763+유형화!$G$74*hourly1!I719/hourly1!$I$8763+유형화!$H$63*hourly1!P719/hourly1!$P$8763</f>
        <v>10.12785917490004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799">
        <f>(유형화!$F$71+유형화!$F$72+유형화!$F$73+유형화!$F$74+유형화!$G$63)*hourly1!O720/hourly1!$O$8763</f>
        <v>58.658844568084589</v>
      </c>
      <c r="C719" s="441">
        <f>hourly1!$F720*유형화!$G$71/hourly1!$F$8763+유형화!$G$72*hourly1!$G720/hourly1!$F$8763+유형화!$G$74*hourly1!I720/hourly1!$I$8763+유형화!$H$63*hourly1!P720/hourly1!$P$8763</f>
        <v>0.79445976509303251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799">
        <f>(유형화!$F$71+유형화!$F$72+유형화!$F$73+유형화!$F$74+유형화!$G$63)*hourly1!O721/hourly1!$O$8763</f>
        <v>59.174741279904602</v>
      </c>
      <c r="C720" s="441">
        <f>hourly1!$F721*유형화!$G$71/hourly1!$F$8763+유형화!$G$72*hourly1!$G721/hourly1!$F$8763+유형화!$G$74*hourly1!I721/hourly1!$I$8763+유형화!$H$63*hourly1!P721/hourly1!$P$8763</f>
        <v>1.3960473343544078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799">
        <f>(유형화!$F$71+유형화!$F$72+유형화!$F$73+유형화!$F$74+유형화!$G$63)*hourly1!O722/hourly1!$O$8763</f>
        <v>60.325362374816542</v>
      </c>
      <c r="C721" s="441">
        <f>hourly1!$F722*유형화!$G$71/hourly1!$F$8763+유형화!$G$72*hourly1!$G722/hourly1!$F$8763+유형화!$G$74*hourly1!I722/hourly1!$I$8763+유형화!$H$63*hourly1!P722/hourly1!$P$8763</f>
        <v>2.3711081813261821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799">
        <f>(유형화!$F$71+유형화!$F$72+유형화!$F$73+유형화!$F$74+유형화!$G$63)*hourly1!O723/hourly1!$O$8763</f>
        <v>59.129079903788316</v>
      </c>
      <c r="C722" s="441">
        <f>hourly1!$F723*유형화!$G$71/hourly1!$F$8763+유형화!$G$72*hourly1!$G723/hourly1!$F$8763+유형화!$G$74*hourly1!I723/hourly1!$I$8763+유형화!$H$63*hourly1!P723/hourly1!$P$8763</f>
        <v>3.1415670924945123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799">
        <f>(유형화!$F$71+유형화!$F$72+유형화!$F$73+유형화!$F$74+유형화!$G$63)*hourly1!O724/hourly1!$O$8763</f>
        <v>56.805360291909921</v>
      </c>
      <c r="C723" s="441">
        <f>hourly1!$F724*유형화!$G$71/hourly1!$F$8763+유형화!$G$72*hourly1!$G724/hourly1!$F$8763+유형화!$G$74*hourly1!I724/hourly1!$I$8763+유형화!$H$63*hourly1!P724/hourly1!$P$8763</f>
        <v>3.9242072674480033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799">
        <f>(유형화!$F$71+유형화!$F$72+유형화!$F$73+유형화!$F$74+유형화!$G$63)*hourly1!O725/hourly1!$O$8763</f>
        <v>57.282986445419361</v>
      </c>
      <c r="C724" s="441">
        <f>hourly1!$F725*유형화!$G$71/hourly1!$F$8763+유형화!$G$72*hourly1!$G725/hourly1!$F$8763+유형화!$G$74*hourly1!I725/hourly1!$I$8763+유형화!$H$63*hourly1!P725/hourly1!$P$8763</f>
        <v>4.6547824094896066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799">
        <f>(유형화!$F$71+유형화!$F$72+유형화!$F$73+유형화!$F$74+유형화!$G$63)*hourly1!O726/hourly1!$O$8763</f>
        <v>56.636070118113466</v>
      </c>
      <c r="C725" s="441">
        <f>hourly1!$F726*유형화!$G$71/hourly1!$F$8763+유형화!$G$72*hourly1!$G726/hourly1!$F$8763+유형화!$G$74*hourly1!I726/hourly1!$I$8763+유형화!$H$63*hourly1!P726/hourly1!$P$8763</f>
        <v>5.2624020480222145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799">
        <f>(유형화!$F$71+유형화!$F$72+유형화!$F$73+유형화!$F$74+유형화!$G$63)*hourly1!O727/hourly1!$O$8763</f>
        <v>56.673438244743181</v>
      </c>
      <c r="C726" s="441">
        <f>hourly1!$F727*유형화!$G$71/hourly1!$F$8763+유형화!$G$72*hourly1!$G727/hourly1!$F$8763+유형화!$G$74*hourly1!I727/hourly1!$I$8763+유형화!$H$63*hourly1!P727/hourly1!$P$8763</f>
        <v>5.8021160012923145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799">
        <f>(유형화!$F$71+유형화!$F$72+유형화!$F$73+유형화!$F$74+유형화!$G$63)*hourly1!O728/hourly1!$O$8763</f>
        <v>58.125774777507019</v>
      </c>
      <c r="C727" s="441">
        <f>hourly1!$F728*유형화!$G$71/hourly1!$F$8763+유형화!$G$72*hourly1!$G728/hourly1!$F$8763+유형화!$G$74*hourly1!I728/hourly1!$I$8763+유형화!$H$63*hourly1!P728/hourly1!$P$8763</f>
        <v>6.3778151944804451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799">
        <f>(유형화!$F$71+유형화!$F$72+유형화!$F$73+유형화!$F$74+유형화!$G$63)*hourly1!O729/hourly1!$O$8763</f>
        <v>60.042395673041497</v>
      </c>
      <c r="C728" s="441">
        <f>hourly1!$F729*유형화!$G$71/hourly1!$F$8763+유형화!$G$72*hourly1!$G729/hourly1!$F$8763+유형화!$G$74*hourly1!I729/hourly1!$I$8763+유형화!$H$63*hourly1!P729/hourly1!$P$8763</f>
        <v>15.759192658007505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799">
        <f>(유형화!$F$71+유형화!$F$72+유형화!$F$73+유형화!$F$74+유형화!$G$63)*hourly1!O730/hourly1!$O$8763</f>
        <v>62.317000911516402</v>
      </c>
      <c r="C729" s="441">
        <f>hourly1!$F730*유형화!$G$71/hourly1!$F$8763+유형화!$G$72*hourly1!$G730/hourly1!$F$8763+유형화!$G$74*hourly1!I730/hourly1!$I$8763+유형화!$H$63*hourly1!P730/hourly1!$P$8763</f>
        <v>16.083238725481756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799">
        <f>(유형화!$F$71+유형화!$F$72+유형화!$F$73+유형화!$F$74+유형화!$G$63)*hourly1!O731/hourly1!$O$8763</f>
        <v>67.301880008429379</v>
      </c>
      <c r="C730" s="441">
        <f>hourly1!$F731*유형화!$G$71/hourly1!$F$8763+유형화!$G$72*hourly1!$G731/hourly1!$F$8763+유형화!$G$74*hourly1!I731/hourly1!$I$8763+유형화!$H$63*hourly1!P731/hourly1!$P$8763</f>
        <v>15.072547353939997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799">
        <f>(유형화!$F$71+유형화!$F$72+유형화!$F$73+유형화!$F$74+유형화!$G$63)*hourly1!O732/hourly1!$O$8763</f>
        <v>73.417724159576466</v>
      </c>
      <c r="C731" s="441">
        <f>hourly1!$F732*유형화!$G$71/hourly1!$F$8763+유형화!$G$72*hourly1!$G732/hourly1!$F$8763+유형화!$G$74*hourly1!I732/hourly1!$I$8763+유형화!$H$63*hourly1!P732/hourly1!$P$8763</f>
        <v>13.54891134923662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799">
        <f>(유형화!$F$71+유형화!$F$72+유형화!$F$73+유형화!$F$74+유형화!$G$63)*hourly1!O733/hourly1!$O$8763</f>
        <v>74.733920797408999</v>
      </c>
      <c r="C732" s="441">
        <f>hourly1!$F733*유형화!$G$71/hourly1!$F$8763+유형화!$G$72*hourly1!$G733/hourly1!$F$8763+유형화!$G$74*hourly1!I733/hourly1!$I$8763+유형화!$H$63*hourly1!P733/hourly1!$P$8763</f>
        <v>12.168836780251976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799">
        <f>(유형화!$F$71+유형화!$F$72+유형화!$F$73+유형화!$F$74+유형화!$G$63)*hourly1!O734/hourly1!$O$8763</f>
        <v>74.581372429743368</v>
      </c>
      <c r="C733" s="441">
        <f>hourly1!$F734*유형화!$G$71/hourly1!$F$8763+유형화!$G$72*hourly1!$G734/hourly1!$F$8763+유형화!$G$74*hourly1!I734/hourly1!$I$8763+유형화!$H$63*hourly1!P734/hourly1!$P$8763</f>
        <v>10.91160834222282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799">
        <f>(유형화!$F$71+유형화!$F$72+유형화!$F$73+유형화!$F$74+유형화!$G$63)*hourly1!O735/hourly1!$O$8763</f>
        <v>70.701821525807446</v>
      </c>
      <c r="C734" s="441">
        <f>hourly1!$F735*유형화!$G$71/hourly1!$F$8763+유형화!$G$72*hourly1!$G735/hourly1!$F$8763+유형화!$G$74*hourly1!I735/hourly1!$I$8763+유형화!$H$63*hourly1!P735/hourly1!$P$8763</f>
        <v>8.7674645092205274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799">
        <f>(유형화!$F$71+유형화!$F$72+유형화!$F$73+유형화!$F$74+유형화!$G$63)*hourly1!O736/hourly1!$O$8763</f>
        <v>68.399904933530877</v>
      </c>
      <c r="C735" s="441">
        <f>hourly1!$F736*유형화!$G$71/hourly1!$F$8763+유형화!$G$72*hourly1!$G736/hourly1!$F$8763+유형화!$G$74*hourly1!I736/hourly1!$I$8763+유형화!$H$63*hourly1!P736/hourly1!$P$8763</f>
        <v>9.1872591506090941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799">
        <f>(유형화!$F$71+유형화!$F$72+유형화!$F$73+유형화!$F$74+유형화!$G$63)*hourly1!O737/hourly1!$O$8763</f>
        <v>70.242691884249567</v>
      </c>
      <c r="C736" s="441">
        <f>hourly1!$F737*유형화!$G$71/hourly1!$F$8763+유형화!$G$72*hourly1!$G737/hourly1!$F$8763+유형화!$G$74*hourly1!I737/hourly1!$I$8763+유형화!$H$63*hourly1!P737/hourly1!$P$8763</f>
        <v>8.9067988209814644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799">
        <f>(유형화!$F$71+유형화!$F$72+유형화!$F$73+유형화!$F$74+유형화!$G$63)*hourly1!O738/hourly1!$O$8763</f>
        <v>70.134885843189863</v>
      </c>
      <c r="C737" s="441">
        <f>hourly1!$F738*유형화!$G$71/hourly1!$F$8763+유형화!$G$72*hourly1!$G738/hourly1!$F$8763+유형화!$G$74*hourly1!I738/hourly1!$I$8763+유형화!$H$63*hourly1!P738/hourly1!$P$8763</f>
        <v>8.8962570720498295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799">
        <f>(유형화!$F$71+유형화!$F$72+유형화!$F$73+유형화!$F$74+유형화!$G$63)*hourly1!O739/hourly1!$O$8763</f>
        <v>70.23391326201498</v>
      </c>
      <c r="C738" s="441">
        <f>hourly1!$F739*유형화!$G$71/hourly1!$F$8763+유형화!$G$72*hourly1!$G739/hourly1!$F$8763+유형화!$G$74*hourly1!I739/hourly1!$I$8763+유형화!$H$63*hourly1!P739/hourly1!$P$8763</f>
        <v>9.3307787218062526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799">
        <f>(유형화!$F$71+유형화!$F$72+유형화!$F$73+유형화!$F$74+유형화!$G$63)*hourly1!O740/hourly1!$O$8763</f>
        <v>70.488388148110232</v>
      </c>
      <c r="C739" s="441">
        <f>hourly1!$F740*유형화!$G$71/hourly1!$F$8763+유형화!$G$72*hourly1!$G740/hourly1!$F$8763+유형화!$G$74*hourly1!I740/hourly1!$I$8763+유형화!$H$63*hourly1!P740/hourly1!$P$8763</f>
        <v>9.9261944348468507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799">
        <f>(유형화!$F$71+유형화!$F$72+유형화!$F$73+유형화!$F$74+유형화!$G$63)*hourly1!O741/hourly1!$O$8763</f>
        <v>70.442365326373604</v>
      </c>
      <c r="C740" s="441">
        <f>hourly1!$F741*유형화!$G$71/hourly1!$F$8763+유형화!$G$72*hourly1!$G741/hourly1!$F$8763+유형화!$G$74*hourly1!I741/hourly1!$I$8763+유형화!$H$63*hourly1!P741/hourly1!$P$8763</f>
        <v>8.8061077288061718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799">
        <f>(유형화!$F$71+유형화!$F$72+유형화!$F$73+유형화!$F$74+유형화!$G$63)*hourly1!O742/hourly1!$O$8763</f>
        <v>69.608437027823854</v>
      </c>
      <c r="C741" s="441">
        <f>hourly1!$F742*유형화!$G$71/hourly1!$F$8763+유형화!$G$72*hourly1!$G742/hourly1!$F$8763+유형화!$G$74*hourly1!I742/hourly1!$I$8763+유형화!$H$63*hourly1!P742/hourly1!$P$8763</f>
        <v>8.2610205655730695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799">
        <f>(유형화!$F$71+유형화!$F$72+유형화!$F$73+유형화!$F$74+유형화!$G$63)*hourly1!O743/hourly1!$O$8763</f>
        <v>67.635778526255407</v>
      </c>
      <c r="C742" s="441">
        <f>hourly1!$F743*유형화!$G$71/hourly1!$F$8763+유형화!$G$72*hourly1!$G743/hourly1!$F$8763+유형화!$G$74*hourly1!I743/hourly1!$I$8763+유형화!$H$63*hourly1!P743/hourly1!$P$8763</f>
        <v>9.1509036899646201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799">
        <f>(유형화!$F$71+유형화!$F$72+유형화!$F$73+유형화!$F$74+유형화!$G$63)*hourly1!O744/hourly1!$O$8763</f>
        <v>65.2846976788029</v>
      </c>
      <c r="C743" s="441">
        <f>hourly1!$F744*유형화!$G$71/hourly1!$F$8763+유형화!$G$72*hourly1!$G744/hourly1!$F$8763+유형화!$G$74*hourly1!I744/hourly1!$I$8763+유형화!$H$63*hourly1!P744/hourly1!$P$8763</f>
        <v>0.58571896671631307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799">
        <f>(유형화!$F$71+유형화!$F$72+유형화!$F$73+유형화!$F$74+유형화!$G$63)*hourly1!O745/hourly1!$O$8763</f>
        <v>64.685490907676993</v>
      </c>
      <c r="C744" s="441">
        <f>hourly1!$F745*유형화!$G$71/hourly1!$F$8763+유형화!$G$72*hourly1!$G745/hourly1!$F$8763+유형화!$G$74*hourly1!I745/hourly1!$I$8763+유형화!$H$63*hourly1!P745/hourly1!$P$8763</f>
        <v>0.46047260319044958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799">
        <f>(유형화!$F$71+유형화!$F$72+유형화!$F$73+유형화!$F$74+유형화!$G$63)*hourly1!O746/hourly1!$O$8763</f>
        <v>64.813417089603348</v>
      </c>
      <c r="C745" s="441">
        <f>hourly1!$F746*유형화!$G$71/hourly1!$F$8763+유형화!$G$72*hourly1!$G746/hourly1!$F$8763+유형화!$G$74*hourly1!I746/hourly1!$I$8763+유형화!$H$63*hourly1!P746/hourly1!$P$8763</f>
        <v>0.54303671533960818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799">
        <f>(유형화!$F$71+유형화!$F$72+유형화!$F$73+유형화!$F$74+유형화!$G$63)*hourly1!O747/hourly1!$O$8763</f>
        <v>63.882926364750638</v>
      </c>
      <c r="C746" s="441">
        <f>hourly1!$F747*유형화!$G$71/hourly1!$F$8763+유형화!$G$72*hourly1!$G747/hourly1!$F$8763+유형화!$G$74*hourly1!I747/hourly1!$I$8763+유형화!$H$63*hourly1!P747/hourly1!$P$8763</f>
        <v>0.66654635721683142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799">
        <f>(유형화!$F$71+유형화!$F$72+유형화!$F$73+유형화!$F$74+유형화!$G$63)*hourly1!O748/hourly1!$O$8763</f>
        <v>61.194856496331575</v>
      </c>
      <c r="C747" s="441">
        <f>hourly1!$F748*유형화!$G$71/hourly1!$F$8763+유형화!$G$72*hourly1!$G748/hourly1!$F$8763+유형화!$G$74*hourly1!I748/hourly1!$I$8763+유형화!$H$63*hourly1!P748/hourly1!$P$8763</f>
        <v>1.0833050455221958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799">
        <f>(유형화!$F$71+유형화!$F$72+유형화!$F$73+유형화!$F$74+유형화!$G$63)*hourly1!O749/hourly1!$O$8763</f>
        <v>61.40945100584883</v>
      </c>
      <c r="C748" s="441">
        <f>hourly1!$F749*유형화!$G$71/hourly1!$F$8763+유형화!$G$72*hourly1!$G749/hourly1!$F$8763+유형화!$G$74*hourly1!I749/hourly1!$I$8763+유형화!$H$63*hourly1!P749/hourly1!$P$8763</f>
        <v>1.3379936472307135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799">
        <f>(유형화!$F$71+유형화!$F$72+유형화!$F$73+유형화!$F$74+유형화!$G$63)*hourly1!O750/hourly1!$O$8763</f>
        <v>60.785471548076842</v>
      </c>
      <c r="C749" s="441">
        <f>hourly1!$F750*유형화!$G$71/hourly1!$F$8763+유형화!$G$72*hourly1!$G750/hourly1!$F$8763+유형화!$G$74*hourly1!I750/hourly1!$I$8763+유형화!$H$63*hourly1!P750/hourly1!$P$8763</f>
        <v>1.7391786142375272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799">
        <f>(유형화!$F$71+유형화!$F$72+유형화!$F$73+유형화!$F$74+유형화!$G$63)*hourly1!O751/hourly1!$O$8763</f>
        <v>60.636121240334404</v>
      </c>
      <c r="C750" s="441">
        <f>hourly1!$F751*유형화!$G$71/hourly1!$F$8763+유형화!$G$72*hourly1!$G751/hourly1!$F$8763+유형화!$G$74*hourly1!I751/hourly1!$I$8763+유형화!$H$63*hourly1!P751/hourly1!$P$8763</f>
        <v>2.108312652177367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799">
        <f>(유형화!$F$71+유형화!$F$72+유형화!$F$73+유형화!$F$74+유형화!$G$63)*hourly1!O752/hourly1!$O$8763</f>
        <v>61.059685399344509</v>
      </c>
      <c r="C751" s="441">
        <f>hourly1!$F752*유형화!$G$71/hourly1!$F$8763+유형화!$G$72*hourly1!$G752/hourly1!$F$8763+유형화!$G$74*hourly1!I752/hourly1!$I$8763+유형화!$H$63*hourly1!P752/hourly1!$P$8763</f>
        <v>2.4846985555769181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799">
        <f>(유형화!$F$71+유형화!$F$72+유형화!$F$73+유형화!$F$74+유형화!$G$63)*hourly1!O753/hourly1!$O$8763</f>
        <v>63.179695785106667</v>
      </c>
      <c r="C752" s="441">
        <f>hourly1!$F753*유형화!$G$71/hourly1!$F$8763+유형화!$G$72*hourly1!$G753/hourly1!$F$8763+유형화!$G$74*hourly1!I753/hourly1!$I$8763+유형화!$H$63*hourly1!P753/hourly1!$P$8763</f>
        <v>11.882490608998269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799">
        <f>(유형화!$F$71+유형화!$F$72+유형화!$F$73+유형화!$F$74+유형화!$G$63)*hourly1!O754/hourly1!$O$8763</f>
        <v>63.665567869057909</v>
      </c>
      <c r="C753" s="441">
        <f>hourly1!$F754*유형화!$G$71/hourly1!$F$8763+유형화!$G$72*hourly1!$G754/hourly1!$F$8763+유형화!$G$74*hourly1!I754/hourly1!$I$8763+유형화!$H$63*hourly1!P754/hourly1!$P$8763</f>
        <v>12.199637618006593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799">
        <f>(유형화!$F$71+유형화!$F$72+유형화!$F$73+유형화!$F$74+유형화!$G$63)*hourly1!O755/hourly1!$O$8763</f>
        <v>68.487088504749167</v>
      </c>
      <c r="C754" s="441">
        <f>hourly1!$F755*유형화!$G$71/hourly1!$F$8763+유형화!$G$72*hourly1!$G755/hourly1!$F$8763+유형화!$G$74*hourly1!I755/hourly1!$I$8763+유형화!$H$63*hourly1!P755/hourly1!$P$8763</f>
        <v>11.031751408641314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799">
        <f>(유형화!$F$71+유형화!$F$72+유형화!$F$73+유형화!$F$74+유형화!$G$63)*hourly1!O756/hourly1!$O$8763</f>
        <v>75.593550660787074</v>
      </c>
      <c r="C755" s="441">
        <f>hourly1!$F756*유형화!$G$71/hourly1!$F$8763+유형화!$G$72*hourly1!$G756/hourly1!$F$8763+유형화!$G$74*hourly1!I756/hourly1!$I$8763+유형화!$H$63*hourly1!P756/hourly1!$P$8763</f>
        <v>9.3873599943462889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799">
        <f>(유형화!$F$71+유형화!$F$72+유형화!$F$73+유형화!$F$74+유형화!$G$63)*hourly1!O757/hourly1!$O$8763</f>
        <v>76.834886196983945</v>
      </c>
      <c r="C756" s="441">
        <f>hourly1!$F757*유형화!$G$71/hourly1!$F$8763+유형화!$G$72*hourly1!$G757/hourly1!$F$8763+유형화!$G$74*hourly1!I757/hourly1!$I$8763+유형화!$H$63*hourly1!P757/hourly1!$P$8763</f>
        <v>7.8223042338812681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799">
        <f>(유형화!$F$71+유형화!$F$72+유형화!$F$73+유형화!$F$74+유형화!$G$63)*hourly1!O758/hourly1!$O$8763</f>
        <v>76.057984192088554</v>
      </c>
      <c r="C757" s="441">
        <f>hourly1!$F758*유형화!$G$71/hourly1!$F$8763+유형화!$G$72*hourly1!$G758/hourly1!$F$8763+유형화!$G$74*hourly1!I758/hourly1!$I$8763+유형화!$H$63*hourly1!P758/hourly1!$P$8763</f>
        <v>6.4548096554499743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799">
        <f>(유형화!$F$71+유형화!$F$72+유형화!$F$73+유형화!$F$74+유형화!$G$63)*hourly1!O759/hourly1!$O$8763</f>
        <v>71.352838778067877</v>
      </c>
      <c r="C758" s="441">
        <f>hourly1!$F759*유형화!$G$71/hourly1!$F$8763+유형화!$G$72*hourly1!$G759/hourly1!$F$8763+유형화!$G$74*hourly1!I759/hourly1!$I$8763+유형화!$H$63*hourly1!P759/hourly1!$P$8763</f>
        <v>4.2779969444168904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799">
        <f>(유형화!$F$71+유형화!$F$72+유형화!$F$73+유형화!$F$74+유형화!$G$63)*hourly1!O760/hourly1!$O$8763</f>
        <v>69.699618653258057</v>
      </c>
      <c r="C759" s="441">
        <f>hourly1!$F760*유형화!$G$71/hourly1!$F$8763+유형화!$G$72*hourly1!$G760/hourly1!$F$8763+유형화!$G$74*hourly1!I760/hourly1!$I$8763+유형화!$H$63*hourly1!P760/hourly1!$P$8763</f>
        <v>4.63849508297002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799">
        <f>(유형화!$F$71+유형화!$F$72+유형화!$F$73+유형화!$F$74+유형화!$G$63)*hourly1!O761/hourly1!$O$8763</f>
        <v>72.247360770067388</v>
      </c>
      <c r="C760" s="441">
        <f>hourly1!$F761*유형화!$G$71/hourly1!$F$8763+유형화!$G$72*hourly1!$G761/hourly1!$F$8763+유형화!$G$74*hourly1!I761/hourly1!$I$8763+유형화!$H$63*hourly1!P761/hourly1!$P$8763</f>
        <v>4.3012776736661369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799">
        <f>(유형화!$F$71+유형화!$F$72+유형화!$F$73+유형화!$F$74+유형화!$G$63)*hourly1!O762/hourly1!$O$8763</f>
        <v>71.907167985921589</v>
      </c>
      <c r="C761" s="441">
        <f>hourly1!$F762*유형화!$G$71/hourly1!$F$8763+유형화!$G$72*hourly1!$G762/hourly1!$F$8763+유형화!$G$74*hourly1!I762/hourly1!$I$8763+유형화!$H$63*hourly1!P762/hourly1!$P$8763</f>
        <v>4.2242813043423615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799">
        <f>(유형화!$F$71+유형화!$F$72+유형화!$F$73+유형화!$F$74+유형화!$G$63)*hourly1!O763/hourly1!$O$8763</f>
        <v>71.762176992149477</v>
      </c>
      <c r="C762" s="441">
        <f>hourly1!$F763*유형화!$G$71/hourly1!$F$8763+유형화!$G$72*hourly1!$G763/hourly1!$F$8763+유형화!$G$74*hourly1!I763/hourly1!$I$8763+유형화!$H$63*hourly1!P763/hourly1!$P$8763</f>
        <v>4.7085766499052397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799">
        <f>(유형화!$F$71+유형화!$F$72+유형화!$F$73+유형화!$F$74+유형화!$G$63)*hourly1!O764/hourly1!$O$8763</f>
        <v>71.763665168228172</v>
      </c>
      <c r="C763" s="441">
        <f>hourly1!$F764*유형화!$G$71/hourly1!$F$8763+유형화!$G$72*hourly1!$G764/hourly1!$F$8763+유형화!$G$74*hourly1!I764/hourly1!$I$8763+유형화!$H$63*hourly1!P764/hourly1!$P$8763</f>
        <v>5.2842274186040239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799">
        <f>(유형화!$F$71+유형화!$F$72+유형화!$F$73+유형화!$F$74+유형화!$G$63)*hourly1!O765/hourly1!$O$8763</f>
        <v>71.454490566430835</v>
      </c>
      <c r="C764" s="441">
        <f>hourly1!$F765*유형화!$G$71/hourly1!$F$8763+유형화!$G$72*hourly1!$G765/hourly1!$F$8763+유형화!$G$74*hourly1!I765/hourly1!$I$8763+유형화!$H$63*hourly1!P765/hourly1!$P$8763</f>
        <v>4.6679951387522385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799">
        <f>(유형화!$F$71+유형화!$F$72+유형화!$F$73+유형화!$F$74+유형화!$G$63)*hourly1!O766/hourly1!$O$8763</f>
        <v>70.534201779748258</v>
      </c>
      <c r="C765" s="441">
        <f>hourly1!$F766*유형화!$G$71/hourly1!$F$8763+유형화!$G$72*hourly1!$G766/hourly1!$F$8763+유형화!$G$74*hourly1!I766/hourly1!$I$8763+유형화!$H$63*hourly1!P766/hourly1!$P$8763</f>
        <v>4.6910973176060571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799">
        <f>(유형화!$F$71+유형화!$F$72+유형화!$F$73+유형화!$F$74+유형화!$G$63)*hourly1!O767/hourly1!$O$8763</f>
        <v>68.987697865990341</v>
      </c>
      <c r="C766" s="441">
        <f>hourly1!$F767*유형화!$G$71/hourly1!$F$8763+유형화!$G$72*hourly1!$G767/hourly1!$F$8763+유형화!$G$74*hourly1!I767/hourly1!$I$8763+유형화!$H$63*hourly1!P767/hourly1!$P$8763</f>
        <v>6.1586379644728106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799">
        <f>(유형화!$F$71+유형화!$F$72+유형화!$F$73+유형화!$F$74+유형화!$G$63)*hourly1!O768/hourly1!$O$8763</f>
        <v>67.174430783766411</v>
      </c>
      <c r="C767" s="441">
        <f>hourly1!$F768*유형화!$G$71/hourly1!$F$8763+유형화!$G$72*hourly1!$G768/hourly1!$F$8763+유형화!$G$74*hourly1!I768/hourly1!$I$8763+유형화!$H$63*hourly1!P768/hourly1!$P$8763</f>
        <v>0.57297748168373253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799">
        <f>(유형화!$F$71+유형화!$F$72+유형화!$F$73+유형화!$F$74+유형화!$G$63)*hourly1!O769/hourly1!$O$8763</f>
        <v>66.429223678915335</v>
      </c>
      <c r="C768" s="441">
        <f>hourly1!$F769*유형화!$G$71/hourly1!$F$8763+유형화!$G$72*hourly1!$G769/hourly1!$F$8763+유형화!$G$74*hourly1!I769/hourly1!$I$8763+유형화!$H$63*hourly1!P769/hourly1!$P$8763</f>
        <v>0.41621417046721804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799">
        <f>(유형화!$F$71+유형화!$F$72+유형화!$F$73+유형화!$F$74+유형화!$G$63)*hourly1!O770/hourly1!$O$8763</f>
        <v>66.582707772509011</v>
      </c>
      <c r="C769" s="441">
        <f>hourly1!$F770*유형화!$G$71/hourly1!$F$8763+유형화!$G$72*hourly1!$G770/hourly1!$F$8763+유형화!$G$74*hourly1!I770/hourly1!$I$8763+유형화!$H$63*hourly1!P770/hourly1!$P$8763</f>
        <v>0.37001708836021918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799">
        <f>(유형화!$F$71+유형화!$F$72+유형화!$F$73+유형화!$F$74+유형화!$G$63)*hourly1!O771/hourly1!$O$8763</f>
        <v>66.53577493394279</v>
      </c>
      <c r="C770" s="441">
        <f>hourly1!$F771*유형화!$G$71/hourly1!$F$8763+유형화!$G$72*hourly1!$G771/hourly1!$F$8763+유형화!$G$74*hourly1!I771/hourly1!$I$8763+유형화!$H$63*hourly1!P771/hourly1!$P$8763</f>
        <v>0.29176597611055366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799">
        <f>(유형화!$F$71+유형화!$F$72+유형화!$F$73+유형화!$F$74+유형화!$G$63)*hourly1!O772/hourly1!$O$8763</f>
        <v>63.611123711956552</v>
      </c>
      <c r="C771" s="441">
        <f>hourly1!$F772*유형화!$G$71/hourly1!$F$8763+유형화!$G$72*hourly1!$G772/hourly1!$F$8763+유형화!$G$74*hourly1!I772/hourly1!$I$8763+유형화!$H$63*hourly1!P772/hourly1!$P$8763</f>
        <v>0.50302091195253595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799">
        <f>(유형화!$F$71+유형화!$F$72+유형화!$F$73+유형화!$F$74+유형화!$G$63)*hourly1!O773/hourly1!$O$8763</f>
        <v>63.095203816390566</v>
      </c>
      <c r="C772" s="441">
        <f>hourly1!$F773*유형화!$G$71/hourly1!$F$8763+유형화!$G$72*hourly1!$G773/hourly1!$F$8763+유형화!$G$74*hourly1!I773/hourly1!$I$8763+유형화!$H$63*hourly1!P773/hourly1!$P$8763</f>
        <v>1.6137766005673535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799">
        <f>(유형화!$F$71+유형화!$F$72+유형화!$F$73+유형화!$F$74+유형화!$G$63)*hourly1!O774/hourly1!$O$8763</f>
        <v>62.731116546017361</v>
      </c>
      <c r="C773" s="441">
        <f>hourly1!$F774*유형화!$G$71/hourly1!$F$8763+유형화!$G$72*hourly1!$G774/hourly1!$F$8763+유형화!$G$74*hourly1!I774/hourly1!$I$8763+유형화!$H$63*hourly1!P774/hourly1!$P$8763</f>
        <v>2.3232089664915034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799">
        <f>(유형화!$F$71+유형화!$F$72+유형화!$F$73+유형화!$F$74+유형화!$G$63)*hourly1!O775/hourly1!$O$8763</f>
        <v>63.285049934162821</v>
      </c>
      <c r="C774" s="441">
        <f>hourly1!$F775*유형화!$G$71/hourly1!$F$8763+유형화!$G$72*hourly1!$G775/hourly1!$F$8763+유형화!$G$74*hourly1!I775/hourly1!$I$8763+유형화!$H$63*hourly1!P775/hourly1!$P$8763</f>
        <v>3.1296724396647457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799">
        <f>(유형화!$F$71+유형화!$F$72+유형화!$F$73+유형화!$F$74+유형화!$G$63)*hourly1!O776/hourly1!$O$8763</f>
        <v>65.017941046959265</v>
      </c>
      <c r="C775" s="441">
        <f>hourly1!$F776*유형화!$G$71/hourly1!$F$8763+유형화!$G$72*hourly1!$G776/hourly1!$F$8763+유형화!$G$74*hourly1!I776/hourly1!$I$8763+유형화!$H$63*hourly1!P776/hourly1!$P$8763</f>
        <v>3.6430654168053112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799">
        <f>(유형화!$F$71+유형화!$F$72+유형화!$F$73+유형화!$F$74+유형화!$G$63)*hourly1!O777/hourly1!$O$8763</f>
        <v>66.02957339275865</v>
      </c>
      <c r="C776" s="441">
        <f>hourly1!$F777*유형화!$G$71/hourly1!$F$8763+유형화!$G$72*hourly1!$G777/hourly1!$F$8763+유형화!$G$74*hourly1!I777/hourly1!$I$8763+유형화!$H$63*hourly1!P777/hourly1!$P$8763</f>
        <v>12.87474346168098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799">
        <f>(유형화!$F$71+유형화!$F$72+유형화!$F$73+유형화!$F$74+유형화!$G$63)*hourly1!O778/hourly1!$O$8763</f>
        <v>67.995809571423294</v>
      </c>
      <c r="C777" s="441">
        <f>hourly1!$F778*유형화!$G$71/hourly1!$F$8763+유형화!$G$72*hourly1!$G778/hourly1!$F$8763+유형화!$G$74*hourly1!I778/hourly1!$I$8763+유형화!$H$63*hourly1!P778/hourly1!$P$8763</f>
        <v>13.479665641467234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799">
        <f>(유형화!$F$71+유형화!$F$72+유형화!$F$73+유형화!$F$74+유형화!$G$63)*hourly1!O779/hourly1!$O$8763</f>
        <v>71.16939186612278</v>
      </c>
      <c r="C778" s="441">
        <f>hourly1!$F779*유형화!$G$71/hourly1!$F$8763+유형화!$G$72*hourly1!$G779/hourly1!$F$8763+유형화!$G$74*hourly1!I779/hourly1!$I$8763+유형화!$H$63*hourly1!P779/hourly1!$P$8763</f>
        <v>12.951986724337024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799">
        <f>(유형화!$F$71+유형화!$F$72+유형화!$F$73+유형화!$F$74+유형화!$G$63)*hourly1!O780/hourly1!$O$8763</f>
        <v>75.450029226195099</v>
      </c>
      <c r="C779" s="441">
        <f>hourly1!$F780*유형화!$G$71/hourly1!$F$8763+유형화!$G$72*hourly1!$G780/hourly1!$F$8763+유형화!$G$74*hourly1!I780/hourly1!$I$8763+유형화!$H$63*hourly1!P780/hourly1!$P$8763</f>
        <v>11.740761789729749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799">
        <f>(유형화!$F$71+유형화!$F$72+유형화!$F$73+유형화!$F$74+유형화!$G$63)*hourly1!O781/hourly1!$O$8763</f>
        <v>76.257856716840408</v>
      </c>
      <c r="C780" s="441">
        <f>hourly1!$F781*유형화!$G$71/hourly1!$F$8763+유형화!$G$72*hourly1!$G781/hourly1!$F$8763+유형화!$G$74*hourly1!I781/hourly1!$I$8763+유형화!$H$63*hourly1!P781/hourly1!$P$8763</f>
        <v>10.573298519377293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799">
        <f>(유형화!$F$71+유형화!$F$72+유형화!$F$73+유형화!$F$74+유형화!$G$63)*hourly1!O782/hourly1!$O$8763</f>
        <v>75.856990425984534</v>
      </c>
      <c r="C781" s="441">
        <f>hourly1!$F782*유형화!$G$71/hourly1!$F$8763+유형화!$G$72*hourly1!$G782/hourly1!$F$8763+유형화!$G$74*hourly1!I782/hourly1!$I$8763+유형화!$H$63*hourly1!P782/hourly1!$P$8763</f>
        <v>9.6052249922559803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799">
        <f>(유형화!$F$71+유형화!$F$72+유형화!$F$73+유형화!$F$74+유형화!$G$63)*hourly1!O783/hourly1!$O$8763</f>
        <v>70.977826894453997</v>
      </c>
      <c r="C782" s="441">
        <f>hourly1!$F783*유형화!$G$71/hourly1!$F$8763+유형화!$G$72*hourly1!$G783/hourly1!$F$8763+유형화!$G$74*hourly1!I783/hourly1!$I$8763+유형화!$H$63*hourly1!P783/hourly1!$P$8763</f>
        <v>7.5540297003801786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799">
        <f>(유형화!$F$71+유형화!$F$72+유형화!$F$73+유형화!$F$74+유형화!$G$63)*hourly1!O784/hourly1!$O$8763</f>
        <v>68.609994007132229</v>
      </c>
      <c r="C783" s="441">
        <f>hourly1!$F784*유형화!$G$71/hourly1!$F$8763+유형화!$G$72*hourly1!$G784/hourly1!$F$8763+유형화!$G$74*hourly1!I784/hourly1!$I$8763+유형화!$H$63*hourly1!P784/hourly1!$P$8763</f>
        <v>7.9923129549271268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799">
        <f>(유형화!$F$71+유형화!$F$72+유형화!$F$73+유형화!$F$74+유형화!$G$63)*hourly1!O785/hourly1!$O$8763</f>
        <v>71.364944285527031</v>
      </c>
      <c r="C784" s="441">
        <f>hourly1!$F785*유형화!$G$71/hourly1!$F$8763+유형화!$G$72*hourly1!$G785/hourly1!$F$8763+유형화!$G$74*hourly1!I785/hourly1!$I$8763+유형화!$H$63*hourly1!P785/hourly1!$P$8763</f>
        <v>7.9577823580436853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799">
        <f>(유형화!$F$71+유형화!$F$72+유형화!$F$73+유형화!$F$74+유형화!$G$63)*hourly1!O786/hourly1!$O$8763</f>
        <v>70.468688550152692</v>
      </c>
      <c r="C785" s="441">
        <f>hourly1!$F786*유형화!$G$71/hourly1!$F$8763+유형화!$G$72*hourly1!$G786/hourly1!$F$8763+유형화!$G$74*hourly1!I786/hourly1!$I$8763+유형화!$H$63*hourly1!P786/hourly1!$P$8763</f>
        <v>7.843423632659059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799">
        <f>(유형화!$F$71+유형화!$F$72+유형화!$F$73+유형화!$F$74+유형화!$G$63)*hourly1!O787/hourly1!$O$8763</f>
        <v>70.680729931335904</v>
      </c>
      <c r="C786" s="441">
        <f>hourly1!$F787*유형화!$G$71/hourly1!$F$8763+유형화!$G$72*hourly1!$G787/hourly1!$F$8763+유형화!$G$74*hourly1!I787/hourly1!$I$8763+유형화!$H$63*hourly1!P787/hourly1!$P$8763</f>
        <v>8.2311331138760817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799">
        <f>(유형화!$F$71+유형화!$F$72+유형화!$F$73+유형화!$F$74+유형화!$G$63)*hourly1!O788/hourly1!$O$8763</f>
        <v>71.698145004014677</v>
      </c>
      <c r="C787" s="441">
        <f>hourly1!$F788*유형화!$G$71/hourly1!$F$8763+유형화!$G$72*hourly1!$G788/hourly1!$F$8763+유형화!$G$74*hourly1!I788/hourly1!$I$8763+유형화!$H$63*hourly1!P788/hourly1!$P$8763</f>
        <v>8.6137345271000978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799">
        <f>(유형화!$F$71+유형화!$F$72+유형화!$F$73+유형화!$F$74+유형화!$G$63)*hourly1!O789/hourly1!$O$8763</f>
        <v>71.437510130652242</v>
      </c>
      <c r="C788" s="441">
        <f>hourly1!$F789*유형화!$G$71/hourly1!$F$8763+유형화!$G$72*hourly1!$G789/hourly1!$F$8763+유형화!$G$74*hourly1!I789/hourly1!$I$8763+유형화!$H$63*hourly1!P789/hourly1!$P$8763</f>
        <v>7.8973971391029574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799">
        <f>(유형화!$F$71+유형화!$F$72+유형화!$F$73+유형화!$F$74+유형화!$G$63)*hourly1!O790/hourly1!$O$8763</f>
        <v>71.629713438699625</v>
      </c>
      <c r="C789" s="441">
        <f>hourly1!$F790*유형화!$G$71/hourly1!$F$8763+유형화!$G$72*hourly1!$G790/hourly1!$F$8763+유형화!$G$74*hourly1!I790/hourly1!$I$8763+유형화!$H$63*hourly1!P790/hourly1!$P$8763</f>
        <v>7.6642558846149997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799">
        <f>(유형화!$F$71+유형화!$F$72+유형화!$F$73+유형화!$F$74+유형화!$G$63)*hourly1!O791/hourly1!$O$8763</f>
        <v>69.511080003401361</v>
      </c>
      <c r="C790" s="441">
        <f>hourly1!$F791*유형화!$G$71/hourly1!$F$8763+유형화!$G$72*hourly1!$G791/hourly1!$F$8763+유형화!$G$74*hourly1!I791/hourly1!$I$8763+유형화!$H$63*hourly1!P791/hourly1!$P$8763</f>
        <v>8.8948887820454878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799">
        <f>(유형화!$F$71+유형화!$F$72+유형화!$F$73+유형화!$F$74+유형화!$G$63)*hourly1!O792/hourly1!$O$8763</f>
        <v>66.725000595842204</v>
      </c>
      <c r="C791" s="441">
        <f>hourly1!$F792*유형화!$G$71/hourly1!$F$8763+유형화!$G$72*hourly1!$G792/hourly1!$F$8763+유형화!$G$74*hourly1!I792/hourly1!$I$8763+유형화!$H$63*hourly1!P792/hourly1!$P$8763</f>
        <v>0.5248716875004199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799">
        <f>(유형화!$F$71+유형화!$F$72+유형화!$F$73+유형화!$F$74+유형화!$G$63)*hourly1!O793/hourly1!$O$8763</f>
        <v>65.807489171622109</v>
      </c>
      <c r="C792" s="441">
        <f>hourly1!$F793*유형화!$G$71/hourly1!$F$8763+유형화!$G$72*hourly1!$G793/hourly1!$F$8763+유형화!$G$74*hourly1!I793/hourly1!$I$8763+유형화!$H$63*hourly1!P793/hourly1!$P$8763</f>
        <v>0.64049362413295197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799">
        <f>(유형화!$F$71+유형화!$F$72+유형화!$F$73+유형화!$F$74+유형화!$G$63)*hourly1!O794/hourly1!$O$8763</f>
        <v>65.851589186944636</v>
      </c>
      <c r="C793" s="441">
        <f>hourly1!$F794*유형화!$G$71/hourly1!$F$8763+유형화!$G$72*hourly1!$G794/hourly1!$F$8763+유형화!$G$74*hourly1!I794/hourly1!$I$8763+유형화!$H$63*hourly1!P794/hourly1!$P$8763</f>
        <v>1.548519472473278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799">
        <f>(유형화!$F$71+유형화!$F$72+유형화!$F$73+유형화!$F$74+유형화!$G$63)*hourly1!O795/hourly1!$O$8763</f>
        <v>65.936855778242062</v>
      </c>
      <c r="C794" s="441">
        <f>hourly1!$F795*유형화!$G$71/hourly1!$F$8763+유형화!$G$72*hourly1!$G795/hourly1!$F$8763+유형화!$G$74*hourly1!I795/hourly1!$I$8763+유형화!$H$63*hourly1!P795/hourly1!$P$8763</f>
        <v>2.0738629218056883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799">
        <f>(유형화!$F$71+유형화!$F$72+유형화!$F$73+유형화!$F$74+유형화!$G$63)*hourly1!O796/hourly1!$O$8763</f>
        <v>62.820301441909287</v>
      </c>
      <c r="C795" s="441">
        <f>hourly1!$F796*유형화!$G$71/hourly1!$F$8763+유형화!$G$72*hourly1!$G796/hourly1!$F$8763+유형화!$G$74*hourly1!I796/hourly1!$I$8763+유형화!$H$63*hourly1!P796/hourly1!$P$8763</f>
        <v>2.5839964298703371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799">
        <f>(유형화!$F$71+유형화!$F$72+유형화!$F$73+유형화!$F$74+유형화!$G$63)*hourly1!O797/hourly1!$O$8763</f>
        <v>61.759356965383581</v>
      </c>
      <c r="C796" s="441">
        <f>hourly1!$F797*유형화!$G$71/hourly1!$F$8763+유형화!$G$72*hourly1!$G797/hourly1!$F$8763+유형화!$G$74*hourly1!I797/hourly1!$I$8763+유형화!$H$63*hourly1!P797/hourly1!$P$8763</f>
        <v>3.1107861731874604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799">
        <f>(유형화!$F$71+유형화!$F$72+유형화!$F$73+유형화!$F$74+유형화!$G$63)*hourly1!O798/hourly1!$O$8763</f>
        <v>62.035890892325945</v>
      </c>
      <c r="C797" s="441">
        <f>hourly1!$F798*유형화!$G$71/hourly1!$F$8763+유형화!$G$72*hourly1!$G798/hourly1!$F$8763+유형화!$G$74*hourly1!I798/hourly1!$I$8763+유형화!$H$63*hourly1!P798/hourly1!$P$8763</f>
        <v>3.4662785792447459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799">
        <f>(유형화!$F$71+유형화!$F$72+유형화!$F$73+유형화!$F$74+유형화!$G$63)*hourly1!O799/hourly1!$O$8763</f>
        <v>62.673903934886923</v>
      </c>
      <c r="C798" s="441">
        <f>hourly1!$F799*유형화!$G$71/hourly1!$F$8763+유형화!$G$72*hourly1!$G799/hourly1!$F$8763+유형화!$G$74*hourly1!I799/hourly1!$I$8763+유형화!$H$63*hourly1!P799/hourly1!$P$8763</f>
        <v>3.8544828013036678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799">
        <f>(유형화!$F$71+유형화!$F$72+유형화!$F$73+유형화!$F$74+유형화!$G$63)*hourly1!O800/hourly1!$O$8763</f>
        <v>64.117250406743679</v>
      </c>
      <c r="C799" s="441">
        <f>hourly1!$F800*유형화!$G$71/hourly1!$F$8763+유형화!$G$72*hourly1!$G800/hourly1!$F$8763+유형화!$G$74*hourly1!I800/hourly1!$I$8763+유형화!$H$63*hourly1!P800/hourly1!$P$8763</f>
        <v>4.0596717945863077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799">
        <f>(유형화!$F$71+유형화!$F$72+유형화!$F$73+유형화!$F$74+유형화!$G$63)*hourly1!O801/hourly1!$O$8763</f>
        <v>65.299476631479862</v>
      </c>
      <c r="C800" s="441">
        <f>hourly1!$F801*유형화!$G$71/hourly1!$F$8763+유형화!$G$72*hourly1!$G801/hourly1!$F$8763+유형화!$G$74*hourly1!I801/hourly1!$I$8763+유형화!$H$63*hourly1!P801/hourly1!$P$8763</f>
        <v>13.030084452613051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799">
        <f>(유형화!$F$71+유형화!$F$72+유형화!$F$73+유형화!$F$74+유형화!$G$63)*hourly1!O802/hourly1!$O$8763</f>
        <v>67.41404388360283</v>
      </c>
      <c r="C801" s="441">
        <f>hourly1!$F802*유형화!$G$71/hourly1!$F$8763+유형화!$G$72*hourly1!$G802/hourly1!$F$8763+유형화!$G$74*hourly1!I802/hourly1!$I$8763+유형화!$H$63*hourly1!P802/hourly1!$P$8763</f>
        <v>13.578722586035232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799">
        <f>(유형화!$F$71+유형화!$F$72+유형화!$F$73+유형화!$F$74+유형화!$G$63)*hourly1!O803/hourly1!$O$8763</f>
        <v>69.529931983969007</v>
      </c>
      <c r="C802" s="441">
        <f>hourly1!$F803*유형화!$G$71/hourly1!$F$8763+유형화!$G$72*hourly1!$G803/hourly1!$F$8763+유형화!$G$74*hourly1!I803/hourly1!$I$8763+유형화!$H$63*hourly1!P803/hourly1!$P$8763</f>
        <v>12.778434905063406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799">
        <f>(유형화!$F$71+유형화!$F$72+유형화!$F$73+유형화!$F$74+유형화!$G$63)*hourly1!O804/hourly1!$O$8763</f>
        <v>74.654801799958889</v>
      </c>
      <c r="C803" s="441">
        <f>hourly1!$F804*유형화!$G$71/hourly1!$F$8763+유형화!$G$72*hourly1!$G804/hourly1!$F$8763+유형화!$G$74*hourly1!I804/hourly1!$I$8763+유형화!$H$63*hourly1!P804/hourly1!$P$8763</f>
        <v>11.479855531298211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799">
        <f>(유형화!$F$71+유형화!$F$72+유형화!$F$73+유형화!$F$74+유형화!$G$63)*hourly1!O805/hourly1!$O$8763</f>
        <v>74.099989441667319</v>
      </c>
      <c r="C804" s="441">
        <f>hourly1!$F805*유형화!$G$71/hourly1!$F$8763+유형화!$G$72*hourly1!$G805/hourly1!$F$8763+유형화!$G$74*hourly1!I805/hourly1!$I$8763+유형화!$H$63*hourly1!P805/hourly1!$P$8763</f>
        <v>10.349311163185478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799">
        <f>(유형화!$F$71+유형화!$F$72+유형화!$F$73+유형화!$F$74+유형화!$G$63)*hourly1!O806/hourly1!$O$8763</f>
        <v>73.721220046692338</v>
      </c>
      <c r="C805" s="441">
        <f>hourly1!$F806*유형화!$G$71/hourly1!$F$8763+유형화!$G$72*hourly1!$G806/hourly1!$F$8763+유형화!$G$74*hourly1!I806/hourly1!$I$8763+유형화!$H$63*hourly1!P806/hourly1!$P$8763</f>
        <v>9.1446847212480744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799">
        <f>(유형화!$F$71+유형화!$F$72+유형화!$F$73+유형화!$F$74+유형화!$G$63)*hourly1!O807/hourly1!$O$8763</f>
        <v>69.295988839881431</v>
      </c>
      <c r="C806" s="441">
        <f>hourly1!$F807*유형화!$G$71/hourly1!$F$8763+유형화!$G$72*hourly1!$G807/hourly1!$F$8763+유형화!$G$74*hourly1!I807/hourly1!$I$8763+유형화!$H$63*hourly1!P807/hourly1!$P$8763</f>
        <v>6.75103144072646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799">
        <f>(유형화!$F$71+유형화!$F$72+유형화!$F$73+유형화!$F$74+유형화!$G$63)*hourly1!O808/hourly1!$O$8763</f>
        <v>66.748129333576941</v>
      </c>
      <c r="C807" s="441">
        <f>hourly1!$F808*유형화!$G$71/hourly1!$F$8763+유형화!$G$72*hourly1!$G808/hourly1!$F$8763+유형화!$G$74*hourly1!I808/hourly1!$I$8763+유형화!$H$63*hourly1!P808/hourly1!$P$8763</f>
        <v>7.0096390864519469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799">
        <f>(유형화!$F$71+유형화!$F$72+유형화!$F$73+유형화!$F$74+유형화!$G$63)*hourly1!O809/hourly1!$O$8763</f>
        <v>69.588634897524926</v>
      </c>
      <c r="C808" s="441">
        <f>hourly1!$F809*유형화!$G$71/hourly1!$F$8763+유형화!$G$72*hourly1!$G809/hourly1!$F$8763+유형화!$G$74*hourly1!I809/hourly1!$I$8763+유형화!$H$63*hourly1!P809/hourly1!$P$8763</f>
        <v>6.7531021243705824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799">
        <f>(유형화!$F$71+유형화!$F$72+유형화!$F$73+유형화!$F$74+유형화!$G$63)*hourly1!O810/hourly1!$O$8763</f>
        <v>68.658728964507063</v>
      </c>
      <c r="C809" s="441">
        <f>hourly1!$F810*유형화!$G$71/hourly1!$F$8763+유형화!$G$72*hourly1!$G810/hourly1!$F$8763+유형화!$G$74*hourly1!I810/hourly1!$I$8763+유형화!$H$63*hourly1!P810/hourly1!$P$8763</f>
        <v>6.6051112791425002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799">
        <f>(유형화!$F$71+유형화!$F$72+유형화!$F$73+유형화!$F$74+유형화!$G$63)*hourly1!O811/hourly1!$O$8763</f>
        <v>69.896320861609112</v>
      </c>
      <c r="C810" s="441">
        <f>hourly1!$F811*유형화!$G$71/hourly1!$F$8763+유형화!$G$72*hourly1!$G811/hourly1!$F$8763+유형화!$G$74*hourly1!I811/hourly1!$I$8763+유형화!$H$63*hourly1!P811/hourly1!$P$8763</f>
        <v>6.7257854644059387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799">
        <f>(유형화!$F$71+유형화!$F$72+유형화!$F$73+유형화!$F$74+유형화!$G$63)*hourly1!O812/hourly1!$O$8763</f>
        <v>69.701887711761813</v>
      </c>
      <c r="C811" s="441">
        <f>hourly1!$F812*유형화!$G$71/hourly1!$F$8763+유형화!$G$72*hourly1!$G812/hourly1!$F$8763+유형화!$G$74*hourly1!I812/hourly1!$I$8763+유형화!$H$63*hourly1!P812/hourly1!$P$8763</f>
        <v>7.313519455189784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799">
        <f>(유형화!$F$71+유형화!$F$72+유형화!$F$73+유형화!$F$74+유형화!$G$63)*hourly1!O813/hourly1!$O$8763</f>
        <v>69.739085979142672</v>
      </c>
      <c r="C812" s="441">
        <f>hourly1!$F813*유형화!$G$71/hourly1!$F$8763+유형화!$G$72*hourly1!$G813/hourly1!$F$8763+유형화!$G$74*hourly1!I813/hourly1!$I$8763+유형화!$H$63*hourly1!P813/hourly1!$P$8763</f>
        <v>6.557462655076562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799">
        <f>(유형화!$F$71+유형화!$F$72+유형화!$F$73+유형화!$F$74+유형화!$G$63)*hourly1!O814/hourly1!$O$8763</f>
        <v>69.052083933797363</v>
      </c>
      <c r="C813" s="441">
        <f>hourly1!$F814*유형화!$G$71/hourly1!$F$8763+유형화!$G$72*hourly1!$G814/hourly1!$F$8763+유형화!$G$74*hourly1!I814/hourly1!$I$8763+유형화!$H$63*hourly1!P814/hourly1!$P$8763</f>
        <v>6.5310187093694179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799">
        <f>(유형화!$F$71+유형화!$F$72+유형화!$F$73+유형화!$F$74+유형화!$G$63)*hourly1!O815/hourly1!$O$8763</f>
        <v>66.973000690290093</v>
      </c>
      <c r="C814" s="441">
        <f>hourly1!$F815*유형화!$G$71/hourly1!$F$8763+유형화!$G$72*hourly1!$G815/hourly1!$F$8763+유형화!$G$74*hourly1!I815/hourly1!$I$8763+유형화!$H$63*hourly1!P815/hourly1!$P$8763</f>
        <v>7.6923769159001871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799">
        <f>(유형화!$F$71+유형화!$F$72+유형화!$F$73+유형화!$F$74+유형화!$G$63)*hourly1!O816/hourly1!$O$8763</f>
        <v>64.735750292060388</v>
      </c>
      <c r="C815" s="441">
        <f>hourly1!$F816*유형화!$G$71/hourly1!$F$8763+유형화!$G$72*hourly1!$G816/hourly1!$F$8763+유형화!$G$74*hourly1!I816/hourly1!$I$8763+유형화!$H$63*hourly1!P816/hourly1!$P$8763</f>
        <v>0.49573898991321896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799">
        <f>(유형화!$F$71+유형화!$F$72+유형화!$F$73+유형화!$F$74+유형화!$G$63)*hourly1!O817/hourly1!$O$8763</f>
        <v>63.788363257991399</v>
      </c>
      <c r="C816" s="441">
        <f>hourly1!$F817*유형화!$G$71/hourly1!$F$8763+유형화!$G$72*hourly1!$G817/hourly1!$F$8763+유형화!$G$74*hourly1!I817/hourly1!$I$8763+유형화!$H$63*hourly1!P817/hourly1!$P$8763</f>
        <v>0.47998719530780409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799">
        <f>(유형화!$F$71+유형화!$F$72+유형화!$F$73+유형화!$F$74+유형화!$G$63)*hourly1!O818/hourly1!$O$8763</f>
        <v>64.589722524926103</v>
      </c>
      <c r="C817" s="441">
        <f>hourly1!$F818*유형화!$G$71/hourly1!$F$8763+유형화!$G$72*hourly1!$G818/hourly1!$F$8763+유형화!$G$74*hourly1!I818/hourly1!$I$8763+유형화!$H$63*hourly1!P818/hourly1!$P$8763</f>
        <v>0.4415086905492136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799">
        <f>(유형화!$F$71+유형화!$F$72+유형화!$F$73+유형화!$F$74+유형화!$G$63)*hourly1!O819/hourly1!$O$8763</f>
        <v>63.813071698660082</v>
      </c>
      <c r="C818" s="441">
        <f>hourly1!$F819*유형화!$G$71/hourly1!$F$8763+유형화!$G$72*hourly1!$G819/hourly1!$F$8763+유형화!$G$74*hourly1!I819/hourly1!$I$8763+유형화!$H$63*hourly1!P819/hourly1!$P$8763</f>
        <v>0.85811244434310319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799">
        <f>(유형화!$F$71+유형화!$F$72+유형화!$F$73+유형화!$F$74+유형화!$G$63)*hourly1!O820/hourly1!$O$8763</f>
        <v>60.651777563094136</v>
      </c>
      <c r="C819" s="441">
        <f>hourly1!$F820*유형화!$G$71/hourly1!$F$8763+유형화!$G$72*hourly1!$G820/hourly1!$F$8763+유형화!$G$74*hourly1!I820/hourly1!$I$8763+유형화!$H$63*hourly1!P820/hourly1!$P$8763</f>
        <v>1.7489394884604539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799">
        <f>(유형화!$F$71+유형화!$F$72+유형화!$F$73+유형화!$F$74+유형화!$G$63)*hourly1!O821/hourly1!$O$8763</f>
        <v>59.533469419963765</v>
      </c>
      <c r="C820" s="441">
        <f>hourly1!$F821*유형화!$G$71/hourly1!$F$8763+유형화!$G$72*hourly1!$G821/hourly1!$F$8763+유형화!$G$74*hourly1!I821/hourly1!$I$8763+유형화!$H$63*hourly1!P821/hourly1!$P$8763</f>
        <v>2.5505893765574172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799">
        <f>(유형화!$F$71+유형화!$F$72+유형화!$F$73+유형화!$F$74+유형화!$G$63)*hourly1!O822/hourly1!$O$8763</f>
        <v>59.351449830173394</v>
      </c>
      <c r="C821" s="441">
        <f>hourly1!$F822*유형화!$G$71/hourly1!$F$8763+유형화!$G$72*hourly1!$G822/hourly1!$F$8763+유형화!$G$74*hourly1!I822/hourly1!$I$8763+유형화!$H$63*hourly1!P822/hourly1!$P$8763</f>
        <v>3.1871495652576836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799">
        <f>(유형화!$F$71+유형화!$F$72+유형화!$F$73+유형화!$F$74+유형화!$G$63)*hourly1!O823/hourly1!$O$8763</f>
        <v>59.023307373524773</v>
      </c>
      <c r="C822" s="441">
        <f>hourly1!$F823*유형화!$G$71/hourly1!$F$8763+유형화!$G$72*hourly1!$G823/hourly1!$F$8763+유형화!$G$74*hourly1!I823/hourly1!$I$8763+유형화!$H$63*hourly1!P823/hourly1!$P$8763</f>
        <v>3.7654144214760956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799">
        <f>(유형화!$F$71+유형화!$F$72+유형화!$F$73+유형화!$F$74+유형화!$G$63)*hourly1!O824/hourly1!$O$8763</f>
        <v>59.932116533078194</v>
      </c>
      <c r="C823" s="441">
        <f>hourly1!$F824*유형화!$G$71/hourly1!$F$8763+유형화!$G$72*hourly1!$G824/hourly1!$F$8763+유형화!$G$74*hourly1!I824/hourly1!$I$8763+유형화!$H$63*hourly1!P824/hourly1!$P$8763</f>
        <v>4.3421895686503698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799">
        <f>(유형화!$F$71+유형화!$F$72+유형화!$F$73+유형화!$F$74+유형화!$G$63)*hourly1!O825/hourly1!$O$8763</f>
        <v>61.18247927912735</v>
      </c>
      <c r="C824" s="441">
        <f>hourly1!$F825*유형화!$G$71/hourly1!$F$8763+유형화!$G$72*hourly1!$G825/hourly1!$F$8763+유형화!$G$74*hourly1!I825/hourly1!$I$8763+유형화!$H$63*hourly1!P825/hourly1!$P$8763</f>
        <v>13.842696046850966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799">
        <f>(유형화!$F$71+유형화!$F$72+유형화!$F$73+유형화!$F$74+유형화!$G$63)*hourly1!O826/hourly1!$O$8763</f>
        <v>61.597333592362624</v>
      </c>
      <c r="C825" s="441">
        <f>hourly1!$F826*유형화!$G$71/hourly1!$F$8763+유형화!$G$72*hourly1!$G826/hourly1!$F$8763+유형화!$G$74*hourly1!I826/hourly1!$I$8763+유형화!$H$63*hourly1!P826/hourly1!$P$8763</f>
        <v>14.102326928276295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799">
        <f>(유형화!$F$71+유형화!$F$72+유형화!$F$73+유형화!$F$74+유형화!$G$63)*hourly1!O827/hourly1!$O$8763</f>
        <v>61.246877862581307</v>
      </c>
      <c r="C826" s="441">
        <f>hourly1!$F827*유형화!$G$71/hourly1!$F$8763+유형화!$G$72*hourly1!$G827/hourly1!$F$8763+유형화!$G$74*hourly1!I827/hourly1!$I$8763+유형화!$H$63*hourly1!P827/hourly1!$P$8763</f>
        <v>13.17950370100478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799">
        <f>(유형화!$F$71+유형화!$F$72+유형화!$F$73+유형화!$F$74+유형화!$G$63)*hourly1!O828/hourly1!$O$8763</f>
        <v>62.841387703846515</v>
      </c>
      <c r="C827" s="441">
        <f>hourly1!$F828*유형화!$G$71/hourly1!$F$8763+유형화!$G$72*hourly1!$G828/hourly1!$F$8763+유형화!$G$74*hourly1!I828/hourly1!$I$8763+유형화!$H$63*hourly1!P828/hourly1!$P$8763</f>
        <v>11.773519525505739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799">
        <f>(유형화!$F$71+유형화!$F$72+유형화!$F$73+유형화!$F$74+유형화!$G$63)*hourly1!O829/hourly1!$O$8763</f>
        <v>63.058221953535323</v>
      </c>
      <c r="C828" s="441">
        <f>hourly1!$F829*유형화!$G$71/hourly1!$F$8763+유형화!$G$72*hourly1!$G829/hourly1!$F$8763+유형화!$G$74*hourly1!I829/hourly1!$I$8763+유형화!$H$63*hourly1!P829/hourly1!$P$8763</f>
        <v>10.555629782917828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799">
        <f>(유형화!$F$71+유형화!$F$72+유형화!$F$73+유형화!$F$74+유형화!$G$63)*hourly1!O830/hourly1!$O$8763</f>
        <v>63.554392988587693</v>
      </c>
      <c r="C829" s="441">
        <f>hourly1!$F830*유형화!$G$71/hourly1!$F$8763+유형화!$G$72*hourly1!$G830/hourly1!$F$8763+유형화!$G$74*hourly1!I830/hourly1!$I$8763+유형화!$H$63*hourly1!P830/hourly1!$P$8763</f>
        <v>9.5698305072535028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799">
        <f>(유형화!$F$71+유형화!$F$72+유형화!$F$73+유형화!$F$74+유형화!$G$63)*hourly1!O831/hourly1!$O$8763</f>
        <v>61.710122332674374</v>
      </c>
      <c r="C830" s="441">
        <f>hourly1!$F831*유형화!$G$71/hourly1!$F$8763+유형화!$G$72*hourly1!$G831/hourly1!$F$8763+유형화!$G$74*hourly1!I831/hourly1!$I$8763+유형화!$H$63*hourly1!P831/hourly1!$P$8763</f>
        <v>7.4581803415064982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799">
        <f>(유형화!$F$71+유형화!$F$72+유형화!$F$73+유형화!$F$74+유형화!$G$63)*hourly1!O832/hourly1!$O$8763</f>
        <v>60.731832592545018</v>
      </c>
      <c r="C831" s="441">
        <f>hourly1!$F832*유형화!$G$71/hourly1!$F$8763+유형화!$G$72*hourly1!$G832/hourly1!$F$8763+유형화!$G$74*hourly1!I832/hourly1!$I$8763+유형화!$H$63*hourly1!P832/hourly1!$P$8763</f>
        <v>7.8507378774486547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799">
        <f>(유형화!$F$71+유형화!$F$72+유형화!$F$73+유형화!$F$74+유형화!$G$63)*hourly1!O833/hourly1!$O$8763</f>
        <v>62.198708800837657</v>
      </c>
      <c r="C832" s="441">
        <f>hourly1!$F833*유형화!$G$71/hourly1!$F$8763+유형화!$G$72*hourly1!$G833/hourly1!$F$8763+유형화!$G$74*hourly1!I833/hourly1!$I$8763+유형화!$H$63*hourly1!P833/hourly1!$P$8763</f>
        <v>7.590618576605042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799">
        <f>(유형화!$F$71+유형화!$F$72+유형화!$F$73+유형화!$F$74+유형화!$G$63)*hourly1!O834/hourly1!$O$8763</f>
        <v>61.621473336783048</v>
      </c>
      <c r="C833" s="441">
        <f>hourly1!$F834*유형화!$G$71/hourly1!$F$8763+유형화!$G$72*hourly1!$G834/hourly1!$F$8763+유형화!$G$74*hourly1!I834/hourly1!$I$8763+유형화!$H$63*hourly1!P834/hourly1!$P$8763</f>
        <v>7.4465015712524076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799">
        <f>(유형화!$F$71+유형화!$F$72+유형화!$F$73+유형화!$F$74+유형화!$G$63)*hourly1!O835/hourly1!$O$8763</f>
        <v>61.275392705435216</v>
      </c>
      <c r="C834" s="441">
        <f>hourly1!$F835*유형화!$G$71/hourly1!$F$8763+유형화!$G$72*hourly1!$G835/hourly1!$F$8763+유형화!$G$74*hourly1!I835/hourly1!$I$8763+유형화!$H$63*hourly1!P835/hourly1!$P$8763</f>
        <v>7.7390452422372258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799">
        <f>(유형화!$F$71+유형화!$F$72+유형화!$F$73+유형화!$F$74+유형화!$G$63)*hourly1!O836/hourly1!$O$8763</f>
        <v>59.940531763150737</v>
      </c>
      <c r="C835" s="441">
        <f>hourly1!$F836*유형화!$G$71/hourly1!$F$8763+유형화!$G$72*hourly1!$G836/hourly1!$F$8763+유형화!$G$74*hourly1!I836/hourly1!$I$8763+유형화!$H$63*hourly1!P836/hourly1!$P$8763</f>
        <v>8.1704334935710463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799">
        <f>(유형화!$F$71+유형화!$F$72+유형화!$F$73+유형화!$F$74+유형화!$G$63)*hourly1!O837/hourly1!$O$8763</f>
        <v>59.652113452653559</v>
      </c>
      <c r="C836" s="441">
        <f>hourly1!$F837*유형화!$G$71/hourly1!$F$8763+유형화!$G$72*hourly1!$G837/hourly1!$F$8763+유형화!$G$74*hourly1!I837/hourly1!$I$8763+유형화!$H$63*hourly1!P837/hourly1!$P$8763</f>
        <v>7.6701340928240374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799">
        <f>(유형화!$F$71+유형화!$F$72+유형화!$F$73+유형화!$F$74+유형화!$G$63)*hourly1!O838/hourly1!$O$8763</f>
        <v>59.817807462889753</v>
      </c>
      <c r="C837" s="441">
        <f>hourly1!$F838*유형화!$G$71/hourly1!$F$8763+유형화!$G$72*hourly1!$G838/hourly1!$F$8763+유형화!$G$74*hourly1!I838/hourly1!$I$8763+유형화!$H$63*hourly1!P838/hourly1!$P$8763</f>
        <v>7.7038066459233647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799">
        <f>(유형화!$F$71+유형화!$F$72+유형화!$F$73+유형화!$F$74+유형화!$G$63)*hourly1!O839/hourly1!$O$8763</f>
        <v>59.459259692596483</v>
      </c>
      <c r="C838" s="441">
        <f>hourly1!$F839*유형화!$G$71/hourly1!$F$8763+유형화!$G$72*hourly1!$G839/hourly1!$F$8763+유형화!$G$74*hourly1!I839/hourly1!$I$8763+유형화!$H$63*hourly1!P839/hourly1!$P$8763</f>
        <v>9.0912387554848717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799">
        <f>(유형화!$F$71+유형화!$F$72+유형화!$F$73+유형화!$F$74+유형화!$G$63)*hourly1!O840/hourly1!$O$8763</f>
        <v>59.58323230388595</v>
      </c>
      <c r="C839" s="441">
        <f>hourly1!$F840*유형화!$G$71/hourly1!$F$8763+유형화!$G$72*hourly1!$G840/hourly1!$F$8763+유형화!$G$74*hourly1!I840/hourly1!$I$8763+유형화!$H$63*hourly1!P840/hourly1!$P$8763</f>
        <v>0.59742314193650081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799">
        <f>(유형화!$F$71+유형화!$F$72+유형화!$F$73+유형화!$F$74+유형화!$G$63)*hourly1!O841/hourly1!$O$8763</f>
        <v>59.872990669447177</v>
      </c>
      <c r="C840" s="441">
        <f>hourly1!$F841*유형화!$G$71/hourly1!$F$8763+유형화!$G$72*hourly1!$G841/hourly1!$F$8763+유형화!$G$74*hourly1!I841/hourly1!$I$8763+유형화!$H$63*hourly1!P841/hourly1!$P$8763</f>
        <v>0.70917732157279934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799">
        <f>(유형화!$F$71+유형화!$F$72+유형화!$F$73+유형화!$F$74+유형화!$G$63)*hourly1!O842/hourly1!$O$8763</f>
        <v>60.9488660470887</v>
      </c>
      <c r="C841" s="441">
        <f>hourly1!$F842*유형화!$G$71/hourly1!$F$8763+유형화!$G$72*hourly1!$G842/hourly1!$F$8763+유형화!$G$74*hourly1!I842/hourly1!$I$8763+유형화!$H$63*hourly1!P842/hourly1!$P$8763</f>
        <v>1.8194571143440434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799">
        <f>(유형화!$F$71+유형화!$F$72+유형화!$F$73+유형화!$F$74+유형화!$G$63)*hourly1!O843/hourly1!$O$8763</f>
        <v>61.117386222729301</v>
      </c>
      <c r="C842" s="441">
        <f>hourly1!$F843*유형화!$G$71/hourly1!$F$8763+유형화!$G$72*hourly1!$G843/hourly1!$F$8763+유형화!$G$74*hourly1!I843/hourly1!$I$8763+유형화!$H$63*hourly1!P843/hourly1!$P$8763</f>
        <v>2.6476318146599285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799">
        <f>(유형화!$F$71+유형화!$F$72+유형화!$F$73+유형화!$F$74+유형화!$G$63)*hourly1!O844/hourly1!$O$8763</f>
        <v>57.951010736531614</v>
      </c>
      <c r="C843" s="441">
        <f>hourly1!$F844*유형화!$G$71/hourly1!$F$8763+유형화!$G$72*hourly1!$G844/hourly1!$F$8763+유형화!$G$74*hourly1!I844/hourly1!$I$8763+유형화!$H$63*hourly1!P844/hourly1!$P$8763</f>
        <v>3.4514566302524607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799">
        <f>(유형화!$F$71+유형화!$F$72+유형화!$F$73+유형화!$F$74+유형화!$G$63)*hourly1!O845/hourly1!$O$8763</f>
        <v>55.599898818152226</v>
      </c>
      <c r="C844" s="441">
        <f>hourly1!$F845*유형화!$G$71/hourly1!$F$8763+유형화!$G$72*hourly1!$G845/hourly1!$F$8763+유형화!$G$74*hourly1!I845/hourly1!$I$8763+유형화!$H$63*hourly1!P845/hourly1!$P$8763</f>
        <v>4.1407583634497351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799">
        <f>(유형화!$F$71+유형화!$F$72+유형화!$F$73+유형화!$F$74+유형화!$G$63)*hourly1!O846/hourly1!$O$8763</f>
        <v>54.471532390012733</v>
      </c>
      <c r="C845" s="441">
        <f>hourly1!$F846*유형화!$G$71/hourly1!$F$8763+유형화!$G$72*hourly1!$G846/hourly1!$F$8763+유형화!$G$74*hourly1!I846/hourly1!$I$8763+유형화!$H$63*hourly1!P846/hourly1!$P$8763</f>
        <v>4.7225412707462668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799">
        <f>(유형화!$F$71+유형화!$F$72+유형화!$F$73+유형화!$F$74+유형화!$G$63)*hourly1!O847/hourly1!$O$8763</f>
        <v>54.454817930418933</v>
      </c>
      <c r="C846" s="441">
        <f>hourly1!$F847*유형화!$G$71/hourly1!$F$8763+유형화!$G$72*hourly1!$G847/hourly1!$F$8763+유형화!$G$74*hourly1!I847/hourly1!$I$8763+유형화!$H$63*hourly1!P847/hourly1!$P$8763</f>
        <v>5.242102287399069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799">
        <f>(유형화!$F$71+유형화!$F$72+유형화!$F$73+유형화!$F$74+유형화!$G$63)*hourly1!O848/hourly1!$O$8763</f>
        <v>54.436557461144069</v>
      </c>
      <c r="C847" s="441">
        <f>hourly1!$F848*유형화!$G$71/hourly1!$F$8763+유형화!$G$72*hourly1!$G848/hourly1!$F$8763+유형화!$G$74*hourly1!I848/hourly1!$I$8763+유형화!$H$63*hourly1!P848/hourly1!$P$8763</f>
        <v>5.7626215364346054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799">
        <f>(유형화!$F$71+유형화!$F$72+유형화!$F$73+유형화!$F$74+유형화!$G$63)*hourly1!O849/hourly1!$O$8763</f>
        <v>54.900148059079456</v>
      </c>
      <c r="C848" s="441">
        <f>hourly1!$F849*유형화!$G$71/hourly1!$F$8763+유형화!$G$72*hourly1!$G849/hourly1!$F$8763+유형화!$G$74*hourly1!I849/hourly1!$I$8763+유형화!$H$63*hourly1!P849/hourly1!$P$8763</f>
        <v>15.113329480834556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799">
        <f>(유형화!$F$71+유형화!$F$72+유형화!$F$73+유형화!$F$74+유형화!$G$63)*hourly1!O850/hourly1!$O$8763</f>
        <v>55.093716635310102</v>
      </c>
      <c r="C849" s="441">
        <f>hourly1!$F850*유형화!$G$71/hourly1!$F$8763+유형화!$G$72*hourly1!$G850/hourly1!$F$8763+유형화!$G$74*hourly1!I850/hourly1!$I$8763+유형화!$H$63*hourly1!P850/hourly1!$P$8763</f>
        <v>15.387739015464778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799">
        <f>(유형화!$F$71+유형화!$F$72+유형화!$F$73+유형화!$F$74+유형화!$G$63)*hourly1!O851/hourly1!$O$8763</f>
        <v>55.13787318721397</v>
      </c>
      <c r="C850" s="441">
        <f>hourly1!$F851*유형화!$G$71/hourly1!$F$8763+유형화!$G$72*hourly1!$G851/hourly1!$F$8763+유형화!$G$74*hourly1!I851/hourly1!$I$8763+유형화!$H$63*hourly1!P851/hourly1!$P$8763</f>
        <v>14.364412668912571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799">
        <f>(유형화!$F$71+유형화!$F$72+유형화!$F$73+유형화!$F$74+유형화!$G$63)*hourly1!O852/hourly1!$O$8763</f>
        <v>55.433713916767758</v>
      </c>
      <c r="C851" s="441">
        <f>hourly1!$F852*유형화!$G$71/hourly1!$F$8763+유형화!$G$72*hourly1!$G852/hourly1!$F$8763+유형화!$G$74*hourly1!I852/hourly1!$I$8763+유형화!$H$63*hourly1!P852/hourly1!$P$8763</f>
        <v>12.837224024210126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799">
        <f>(유형화!$F$71+유형화!$F$72+유형화!$F$73+유형화!$F$74+유형화!$G$63)*hourly1!O853/hourly1!$O$8763</f>
        <v>56.00339736875727</v>
      </c>
      <c r="C852" s="441">
        <f>hourly1!$F853*유형화!$G$71/hourly1!$F$8763+유형화!$G$72*hourly1!$G853/hourly1!$F$8763+유형화!$G$74*hourly1!I853/hourly1!$I$8763+유형화!$H$63*hourly1!P853/hourly1!$P$8763</f>
        <v>11.447851953271289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799">
        <f>(유형화!$F$71+유형화!$F$72+유형화!$F$73+유형화!$F$74+유형화!$G$63)*hourly1!O854/hourly1!$O$8763</f>
        <v>56.069665214081624</v>
      </c>
      <c r="C853" s="441">
        <f>hourly1!$F854*유형화!$G$71/hourly1!$F$8763+유형화!$G$72*hourly1!$G854/hourly1!$F$8763+유형화!$G$74*hourly1!I854/hourly1!$I$8763+유형화!$H$63*hourly1!P854/hourly1!$P$8763</f>
        <v>10.247499628515346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799">
        <f>(유형화!$F$71+유형화!$F$72+유형화!$F$73+유형화!$F$74+유형화!$G$63)*hourly1!O855/hourly1!$O$8763</f>
        <v>55.885081153083974</v>
      </c>
      <c r="C854" s="441">
        <f>hourly1!$F855*유형화!$G$71/hourly1!$F$8763+유형화!$G$72*hourly1!$G855/hourly1!$F$8763+유형화!$G$74*hourly1!I855/hourly1!$I$8763+유형화!$H$63*hourly1!P855/hourly1!$P$8763</f>
        <v>8.2063084067584544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799">
        <f>(유형화!$F$71+유형화!$F$72+유형화!$F$73+유형화!$F$74+유형화!$G$63)*hourly1!O856/hourly1!$O$8763</f>
        <v>55.950624931363507</v>
      </c>
      <c r="C855" s="441">
        <f>hourly1!$F856*유형화!$G$71/hourly1!$F$8763+유형화!$G$72*hourly1!$G856/hourly1!$F$8763+유형화!$G$74*hourly1!I856/hourly1!$I$8763+유형화!$H$63*hourly1!P856/hourly1!$P$8763</f>
        <v>8.769940718144877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799">
        <f>(유형화!$F$71+유형화!$F$72+유형화!$F$73+유형화!$F$74+유형화!$G$63)*hourly1!O857/hourly1!$O$8763</f>
        <v>55.975215644139794</v>
      </c>
      <c r="C856" s="441">
        <f>hourly1!$F857*유형화!$G$71/hourly1!$F$8763+유형화!$G$72*hourly1!$G857/hourly1!$F$8763+유형화!$G$74*hourly1!I857/hourly1!$I$8763+유형화!$H$63*hourly1!P857/hourly1!$P$8763</f>
        <v>8.4014644660640041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799">
        <f>(유형화!$F$71+유형화!$F$72+유형화!$F$73+유형화!$F$74+유형화!$G$63)*hourly1!O858/hourly1!$O$8763</f>
        <v>56.007304297143882</v>
      </c>
      <c r="C857" s="441">
        <f>hourly1!$F858*유형화!$G$71/hourly1!$F$8763+유형화!$G$72*hourly1!$G858/hourly1!$F$8763+유형화!$G$74*hourly1!I858/hourly1!$I$8763+유형화!$H$63*hourly1!P858/hourly1!$P$8763</f>
        <v>8.2867181062203379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799">
        <f>(유형화!$F$71+유형화!$F$72+유형화!$F$73+유형화!$F$74+유형화!$G$63)*hourly1!O859/hourly1!$O$8763</f>
        <v>55.941042925813171</v>
      </c>
      <c r="C858" s="441">
        <f>hourly1!$F859*유형화!$G$71/hourly1!$F$8763+유형화!$G$72*hourly1!$G859/hourly1!$F$8763+유형화!$G$74*hourly1!I859/hourly1!$I$8763+유형화!$H$63*hourly1!P859/hourly1!$P$8763</f>
        <v>8.6614898997324357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799">
        <f>(유형화!$F$71+유형화!$F$72+유형화!$F$73+유형화!$F$74+유형화!$G$63)*hourly1!O860/hourly1!$O$8763</f>
        <v>56.905576801237544</v>
      </c>
      <c r="C859" s="441">
        <f>hourly1!$F860*유형화!$G$71/hourly1!$F$8763+유형화!$G$72*hourly1!$G860/hourly1!$F$8763+유형화!$G$74*hourly1!I860/hourly1!$I$8763+유형화!$H$63*hourly1!P860/hourly1!$P$8763</f>
        <v>9.1807082475234552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799">
        <f>(유형화!$F$71+유형화!$F$72+유형화!$F$73+유형화!$F$74+유형화!$G$63)*hourly1!O861/hourly1!$O$8763</f>
        <v>58.424636867060343</v>
      </c>
      <c r="C860" s="441">
        <f>hourly1!$F861*유형화!$G$71/hourly1!$F$8763+유형화!$G$72*hourly1!$G861/hourly1!$F$8763+유형화!$G$74*hourly1!I861/hourly1!$I$8763+유형화!$H$63*hourly1!P861/hourly1!$P$8763</f>
        <v>8.5405984006276547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799">
        <f>(유형화!$F$71+유형화!$F$72+유형화!$F$73+유형화!$F$74+유형화!$G$63)*hourly1!O862/hourly1!$O$8763</f>
        <v>59.70614095083792</v>
      </c>
      <c r="C861" s="441">
        <f>hourly1!$F862*유형화!$G$71/hourly1!$F$8763+유형화!$G$72*hourly1!$G862/hourly1!$F$8763+유형화!$G$74*hourly1!I862/hourly1!$I$8763+유형화!$H$63*hourly1!P862/hourly1!$P$8763</f>
        <v>8.47805578719613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799">
        <f>(유형화!$F$71+유형화!$F$72+유형화!$F$73+유형화!$F$74+유형화!$G$63)*hourly1!O863/hourly1!$O$8763</f>
        <v>59.004091017927891</v>
      </c>
      <c r="C862" s="441">
        <f>hourly1!$F863*유형화!$G$71/hourly1!$F$8763+유형화!$G$72*hourly1!$G863/hourly1!$F$8763+유형화!$G$74*hourly1!I863/hourly1!$I$8763+유형화!$H$63*hourly1!P863/hourly1!$P$8763</f>
        <v>9.8199236726320756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799">
        <f>(유형화!$F$71+유형화!$F$72+유형화!$F$73+유형화!$F$74+유형화!$G$63)*hourly1!O864/hourly1!$O$8763</f>
        <v>57.186137019877179</v>
      </c>
      <c r="C863" s="441">
        <f>hourly1!$F864*유형화!$G$71/hourly1!$F$8763+유형화!$G$72*hourly1!$G864/hourly1!$F$8763+유형화!$G$74*hourly1!I864/hourly1!$I$8763+유형화!$H$63*hourly1!P864/hourly1!$P$8763</f>
        <v>0.71850070558163404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799">
        <f>(유형화!$F$71+유형화!$F$72+유형화!$F$73+유형화!$F$74+유형화!$G$63)*hourly1!O865/hourly1!$O$8763</f>
        <v>58.15546635178837</v>
      </c>
      <c r="C864" s="441">
        <f>hourly1!$F865*유형화!$G$71/hourly1!$F$8763+유형화!$G$72*hourly1!$G865/hourly1!$F$8763+유형화!$G$74*hourly1!I865/hourly1!$I$8763+유형화!$H$63*hourly1!P865/hourly1!$P$8763</f>
        <v>1.3604129930759035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799">
        <f>(유형화!$F$71+유형화!$F$72+유형화!$F$73+유형화!$F$74+유형화!$G$63)*hourly1!O866/hourly1!$O$8763</f>
        <v>59.999358049266924</v>
      </c>
      <c r="C865" s="441">
        <f>hourly1!$F866*유형화!$G$71/hourly1!$F$8763+유형화!$G$72*hourly1!$G866/hourly1!$F$8763+유형화!$G$74*hourly1!I866/hourly1!$I$8763+유형화!$H$63*hourly1!P866/hourly1!$P$8763</f>
        <v>2.4760718401450852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799">
        <f>(유형화!$F$71+유형화!$F$72+유형화!$F$73+유형화!$F$74+유형화!$G$63)*hourly1!O867/hourly1!$O$8763</f>
        <v>58.750827172698955</v>
      </c>
      <c r="C866" s="441">
        <f>hourly1!$F867*유형화!$G$71/hourly1!$F$8763+유형화!$G$72*hourly1!$G867/hourly1!$F$8763+유형화!$G$74*hourly1!I867/hourly1!$I$8763+유형화!$H$63*hourly1!P867/hourly1!$P$8763</f>
        <v>3.174641495805504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799">
        <f>(유형화!$F$71+유형화!$F$72+유형화!$F$73+유형화!$F$74+유형화!$G$63)*hourly1!O868/hourly1!$O$8763</f>
        <v>57.64443300722413</v>
      </c>
      <c r="C867" s="441">
        <f>hourly1!$F868*유형화!$G$71/hourly1!$F$8763+유형화!$G$72*hourly1!$G868/hourly1!$F$8763+유형화!$G$74*hourly1!I868/hourly1!$I$8763+유형화!$H$63*hourly1!P868/hourly1!$P$8763</f>
        <v>3.9174942735224048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799">
        <f>(유형화!$F$71+유형화!$F$72+유형화!$F$73+유형화!$F$74+유형화!$G$63)*hourly1!O869/hourly1!$O$8763</f>
        <v>57.773653709078772</v>
      </c>
      <c r="C868" s="441">
        <f>hourly1!$F869*유형화!$G$71/hourly1!$F$8763+유형화!$G$72*hourly1!$G869/hourly1!$F$8763+유형화!$G$74*hourly1!I869/hourly1!$I$8763+유형화!$H$63*hourly1!P869/hourly1!$P$8763</f>
        <v>4.5492610341382633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799">
        <f>(유형화!$F$71+유형화!$F$72+유형화!$F$73+유형화!$F$74+유형화!$G$63)*hourly1!O870/hourly1!$O$8763</f>
        <v>57.241540023013663</v>
      </c>
      <c r="C869" s="441">
        <f>hourly1!$F870*유형화!$G$71/hourly1!$F$8763+유형화!$G$72*hourly1!$G870/hourly1!$F$8763+유형화!$G$74*hourly1!I870/hourly1!$I$8763+유형화!$H$63*hourly1!P870/hourly1!$P$8763</f>
        <v>5.0510620711435248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799">
        <f>(유형화!$F$71+유형화!$F$72+유형화!$F$73+유형화!$F$74+유형화!$G$63)*hourly1!O871/hourly1!$O$8763</f>
        <v>58.123530631100465</v>
      </c>
      <c r="C870" s="441">
        <f>hourly1!$F871*유형화!$G$71/hourly1!$F$8763+유형화!$G$72*hourly1!$G871/hourly1!$F$8763+유형화!$G$74*hourly1!I871/hourly1!$I$8763+유형화!$H$63*hourly1!P871/hourly1!$P$8763</f>
        <v>5.602746176508786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799">
        <f>(유형화!$F$71+유형화!$F$72+유형화!$F$73+유형화!$F$74+유형화!$G$63)*hourly1!O872/hourly1!$O$8763</f>
        <v>59.556045460063302</v>
      </c>
      <c r="C871" s="441">
        <f>hourly1!$F872*유형화!$G$71/hourly1!$F$8763+유형화!$G$72*hourly1!$G872/hourly1!$F$8763+유형화!$G$74*hourly1!I872/hourly1!$I$8763+유형화!$H$63*hourly1!P872/hourly1!$P$8763</f>
        <v>6.1231983946009532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799">
        <f>(유형화!$F$71+유형화!$F$72+유형화!$F$73+유형화!$F$74+유형화!$G$63)*hourly1!O873/hourly1!$O$8763</f>
        <v>61.482972486781115</v>
      </c>
      <c r="C872" s="441">
        <f>hourly1!$F873*유형화!$G$71/hourly1!$F$8763+유형화!$G$72*hourly1!$G873/hourly1!$F$8763+유형화!$G$74*hourly1!I873/hourly1!$I$8763+유형화!$H$63*hourly1!P873/hourly1!$P$8763</f>
        <v>15.511296962559088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799">
        <f>(유형화!$F$71+유형화!$F$72+유형화!$F$73+유형화!$F$74+유형화!$G$63)*hourly1!O874/hourly1!$O$8763</f>
        <v>64.341504911767061</v>
      </c>
      <c r="C873" s="441">
        <f>hourly1!$F874*유형화!$G$71/hourly1!$F$8763+유형화!$G$72*hourly1!$G874/hourly1!$F$8763+유형화!$G$74*hourly1!I874/hourly1!$I$8763+유형화!$H$63*hourly1!P874/hourly1!$P$8763</f>
        <v>15.780205188946612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799">
        <f>(유형화!$F$71+유형화!$F$72+유형화!$F$73+유형화!$F$74+유형화!$G$63)*hourly1!O875/hourly1!$O$8763</f>
        <v>67.089835419038366</v>
      </c>
      <c r="C874" s="441">
        <f>hourly1!$F875*유형화!$G$71/hourly1!$F$8763+유형화!$G$72*hourly1!$G875/hourly1!$F$8763+유형화!$G$74*hourly1!I875/hourly1!$I$8763+유형화!$H$63*hourly1!P875/hourly1!$P$8763</f>
        <v>14.71545634337363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799">
        <f>(유형화!$F$71+유형화!$F$72+유형화!$F$73+유형화!$F$74+유형화!$G$63)*hourly1!O876/hourly1!$O$8763</f>
        <v>72.970412160547724</v>
      </c>
      <c r="C875" s="441">
        <f>hourly1!$F876*유형화!$G$71/hourly1!$F$8763+유형화!$G$72*hourly1!$G876/hourly1!$F$8763+유형화!$G$74*hourly1!I876/hourly1!$I$8763+유형화!$H$63*hourly1!P876/hourly1!$P$8763</f>
        <v>13.153463968584177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799">
        <f>(유형화!$F$71+유형화!$F$72+유형화!$F$73+유형화!$F$74+유형화!$G$63)*hourly1!O877/hourly1!$O$8763</f>
        <v>73.398859418907776</v>
      </c>
      <c r="C876" s="441">
        <f>hourly1!$F877*유형화!$G$71/hourly1!$F$8763+유형화!$G$72*hourly1!$G877/hourly1!$F$8763+유형화!$G$74*hourly1!I877/hourly1!$I$8763+유형화!$H$63*hourly1!P877/hourly1!$P$8763</f>
        <v>11.713100194732627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799">
        <f>(유형화!$F$71+유형화!$F$72+유형화!$F$73+유형화!$F$74+유형화!$G$63)*hourly1!O878/hourly1!$O$8763</f>
        <v>73.026844663021095</v>
      </c>
      <c r="C877" s="441">
        <f>hourly1!$F878*유형화!$G$71/hourly1!$F$8763+유형화!$G$72*hourly1!$G878/hourly1!$F$8763+유형화!$G$74*hourly1!I878/hourly1!$I$8763+유형화!$H$63*hourly1!P878/hourly1!$P$8763</f>
        <v>10.517224391981809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799">
        <f>(유형화!$F$71+유형화!$F$72+유형화!$F$73+유형화!$F$74+유형화!$G$63)*hourly1!O879/hourly1!$O$8763</f>
        <v>69.665387026539022</v>
      </c>
      <c r="C878" s="441">
        <f>hourly1!$F879*유형화!$G$71/hourly1!$F$8763+유형화!$G$72*hourly1!$G879/hourly1!$F$8763+유형화!$G$74*hourly1!I879/hourly1!$I$8763+유형화!$H$63*hourly1!P879/hourly1!$P$8763</f>
        <v>8.5053632632058758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799">
        <f>(유형화!$F$71+유형화!$F$72+유형화!$F$73+유형화!$F$74+유형화!$G$63)*hourly1!O880/hourly1!$O$8763</f>
        <v>67.262553378012939</v>
      </c>
      <c r="C879" s="441">
        <f>hourly1!$F880*유형화!$G$71/hourly1!$F$8763+유형화!$G$72*hourly1!$G880/hourly1!$F$8763+유형화!$G$74*hourly1!I880/hourly1!$I$8763+유형화!$H$63*hourly1!P880/hourly1!$P$8763</f>
        <v>8.9774302324878139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799">
        <f>(유형화!$F$71+유형화!$F$72+유형화!$F$73+유형화!$F$74+유형화!$G$63)*hourly1!O881/hourly1!$O$8763</f>
        <v>70.520595981589466</v>
      </c>
      <c r="C880" s="441">
        <f>hourly1!$F881*유형화!$G$71/hourly1!$F$8763+유형화!$G$72*hourly1!$G881/hourly1!$F$8763+유형화!$G$74*hourly1!I881/hourly1!$I$8763+유형화!$H$63*hourly1!P881/hourly1!$P$8763</f>
        <v>8.6524483557933571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799">
        <f>(유형화!$F$71+유형화!$F$72+유형화!$F$73+유형화!$F$74+유형화!$G$63)*hourly1!O882/hourly1!$O$8763</f>
        <v>69.927746271188113</v>
      </c>
      <c r="C881" s="441">
        <f>hourly1!$F882*유형화!$G$71/hourly1!$F$8763+유형화!$G$72*hourly1!$G882/hourly1!$F$8763+유형화!$G$74*hourly1!I882/hourly1!$I$8763+유형화!$H$63*hourly1!P882/hourly1!$P$8763</f>
        <v>8.4795899847489409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799">
        <f>(유형화!$F$71+유형화!$F$72+유형화!$F$73+유형화!$F$74+유형화!$G$63)*hourly1!O883/hourly1!$O$8763</f>
        <v>70.431041993309847</v>
      </c>
      <c r="C882" s="441">
        <f>hourly1!$F883*유형화!$G$71/hourly1!$F$8763+유형화!$G$72*hourly1!$G883/hourly1!$F$8763+유형화!$G$74*hourly1!I883/hourly1!$I$8763+유형화!$H$63*hourly1!P883/hourly1!$P$8763</f>
        <v>8.8499558653635173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799">
        <f>(유형화!$F$71+유형화!$F$72+유형화!$F$73+유형화!$F$74+유형화!$G$63)*hourly1!O884/hourly1!$O$8763</f>
        <v>71.318805646074622</v>
      </c>
      <c r="C883" s="441">
        <f>hourly1!$F884*유형화!$G$71/hourly1!$F$8763+유형화!$G$72*hourly1!$G884/hourly1!$F$8763+유형화!$G$74*hourly1!I884/hourly1!$I$8763+유형화!$H$63*hourly1!P884/hourly1!$P$8763</f>
        <v>9.3634182588902739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799">
        <f>(유형화!$F$71+유형화!$F$72+유형화!$F$73+유형화!$F$74+유형화!$G$63)*hourly1!O885/hourly1!$O$8763</f>
        <v>71.118995578340474</v>
      </c>
      <c r="C884" s="441">
        <f>hourly1!$F885*유형화!$G$71/hourly1!$F$8763+유형화!$G$72*hourly1!$G885/hourly1!$F$8763+유형화!$G$74*hourly1!I885/hourly1!$I$8763+유형화!$H$63*hourly1!P885/hourly1!$P$8763</f>
        <v>8.8331566228137142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799">
        <f>(유형화!$F$71+유형화!$F$72+유형화!$F$73+유형화!$F$74+유형화!$G$63)*hourly1!O886/hourly1!$O$8763</f>
        <v>70.482224032396815</v>
      </c>
      <c r="C885" s="441">
        <f>hourly1!$F886*유형화!$G$71/hourly1!$F$8763+유형화!$G$72*hourly1!$G886/hourly1!$F$8763+유형화!$G$74*hourly1!I886/hourly1!$I$8763+유형화!$H$63*hourly1!P886/hourly1!$P$8763</f>
        <v>8.7854474085000369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799">
        <f>(유형화!$F$71+유형화!$F$72+유형화!$F$73+유형화!$F$74+유형화!$G$63)*hourly1!O887/hourly1!$O$8763</f>
        <v>68.541341012850268</v>
      </c>
      <c r="C886" s="441">
        <f>hourly1!$F887*유형화!$G$71/hourly1!$F$8763+유형화!$G$72*hourly1!$G887/hourly1!$F$8763+유형화!$G$74*hourly1!I887/hourly1!$I$8763+유형화!$H$63*hourly1!P887/hourly1!$P$8763</f>
        <v>10.192014586225461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799">
        <f>(유형화!$F$71+유형화!$F$72+유형화!$F$73+유형화!$F$74+유형화!$G$63)*hourly1!O888/hourly1!$O$8763</f>
        <v>66.549749639633461</v>
      </c>
      <c r="C887" s="441">
        <f>hourly1!$F888*유형화!$G$71/hourly1!$F$8763+유형화!$G$72*hourly1!$G888/hourly1!$F$8763+유형화!$G$74*hourly1!I888/hourly1!$I$8763+유형화!$H$63*hourly1!P888/hourly1!$P$8763</f>
        <v>0.96659785167649237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799">
        <f>(유형화!$F$71+유형화!$F$72+유형화!$F$73+유형화!$F$74+유형화!$G$63)*hourly1!O889/hourly1!$O$8763</f>
        <v>65.575170184753404</v>
      </c>
      <c r="C888" s="441">
        <f>hourly1!$F889*유형화!$G$71/hourly1!$F$8763+유형화!$G$72*hourly1!$G889/hourly1!$F$8763+유형화!$G$74*hourly1!I889/hourly1!$I$8763+유형화!$H$63*hourly1!P889/hourly1!$P$8763</f>
        <v>1.9439434757859058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799">
        <f>(유형화!$F$71+유형화!$F$72+유형화!$F$73+유형화!$F$74+유형화!$G$63)*hourly1!O890/hourly1!$O$8763</f>
        <v>65.731642960285413</v>
      </c>
      <c r="C889" s="441">
        <f>hourly1!$F890*유형화!$G$71/hourly1!$F$8763+유형화!$G$72*hourly1!$G890/hourly1!$F$8763+유형화!$G$74*hourly1!I890/hourly1!$I$8763+유형화!$H$63*hourly1!P890/hourly1!$P$8763</f>
        <v>3.0647237493279365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799">
        <f>(유형화!$F$71+유형화!$F$72+유형화!$F$73+유형화!$F$74+유형화!$G$63)*hourly1!O891/hourly1!$O$8763</f>
        <v>65.613284972251577</v>
      </c>
      <c r="C890" s="441">
        <f>hourly1!$F891*유형화!$G$71/hourly1!$F$8763+유형화!$G$72*hourly1!$G891/hourly1!$F$8763+유형화!$G$74*hourly1!I891/hourly1!$I$8763+유형화!$H$63*hourly1!P891/hourly1!$P$8763</f>
        <v>3.9463463237612597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799">
        <f>(유형화!$F$71+유형화!$F$72+유형화!$F$73+유형화!$F$74+유형화!$G$63)*hourly1!O892/hourly1!$O$8763</f>
        <v>63.809112287893001</v>
      </c>
      <c r="C891" s="441">
        <f>hourly1!$F892*유형화!$G$71/hourly1!$F$8763+유형화!$G$72*hourly1!$G892/hourly1!$F$8763+유형화!$G$74*hourly1!I892/hourly1!$I$8763+유형화!$H$63*hourly1!P892/hourly1!$P$8763</f>
        <v>4.821164422536687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799">
        <f>(유형화!$F$71+유형화!$F$72+유형화!$F$73+유형화!$F$74+유형화!$G$63)*hourly1!O893/hourly1!$O$8763</f>
        <v>62.004939603534439</v>
      </c>
      <c r="C892" s="441">
        <f>hourly1!$F893*유형화!$G$71/hourly1!$F$8763+유형화!$G$72*hourly1!$G893/hourly1!$F$8763+유형화!$G$74*hourly1!I893/hourly1!$I$8763+유형화!$H$63*hourly1!P893/hourly1!$P$8763</f>
        <v>5.6029558569330913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799">
        <f>(유형화!$F$71+유형화!$F$72+유형화!$F$73+유형화!$F$74+유형화!$G$63)*hourly1!O894/hourly1!$O$8763</f>
        <v>62.310685341323065</v>
      </c>
      <c r="C893" s="441">
        <f>hourly1!$F894*유형화!$G$71/hourly1!$F$8763+유형화!$G$72*hourly1!$G894/hourly1!$F$8763+유형화!$G$74*hourly1!I894/hourly1!$I$8763+유형화!$H$63*hourly1!P894/hourly1!$P$8763</f>
        <v>6.2055604597428484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799">
        <f>(유형화!$F$71+유형화!$F$72+유형화!$F$73+유형화!$F$74+유형화!$G$63)*hourly1!O895/hourly1!$O$8763</f>
        <v>62.551294588671148</v>
      </c>
      <c r="C894" s="441">
        <f>hourly1!$F895*유형화!$G$71/hourly1!$F$8763+유형화!$G$72*hourly1!$G895/hourly1!$F$8763+유형화!$G$74*hourly1!I895/hourly1!$I$8763+유형화!$H$63*hourly1!P895/hourly1!$P$8763</f>
        <v>6.7911847648923853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799">
        <f>(유형화!$F$71+유형화!$F$72+유형화!$F$73+유형화!$F$74+유형화!$G$63)*hourly1!O896/hourly1!$O$8763</f>
        <v>63.744461245455987</v>
      </c>
      <c r="C895" s="441">
        <f>hourly1!$F896*유형화!$G$71/hourly1!$F$8763+유형화!$G$72*hourly1!$G896/hourly1!$F$8763+유형화!$G$74*hourly1!I896/hourly1!$I$8763+유형화!$H$63*hourly1!P896/hourly1!$P$8763</f>
        <v>7.346716350989845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799">
        <f>(유형화!$F$71+유형화!$F$72+유형화!$F$73+유형화!$F$74+유형화!$G$63)*hourly1!O897/hourly1!$O$8763</f>
        <v>65.512868794414345</v>
      </c>
      <c r="C896" s="441">
        <f>hourly1!$F897*유형화!$G$71/hourly1!$F$8763+유형화!$G$72*hourly1!$G897/hourly1!$F$8763+유형화!$G$74*hourly1!I897/hourly1!$I$8763+유형화!$H$63*hourly1!P897/hourly1!$P$8763</f>
        <v>16.668425182600789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799">
        <f>(유형화!$F$71+유형화!$F$72+유형화!$F$73+유형화!$F$74+유형화!$G$63)*hourly1!O898/hourly1!$O$8763</f>
        <v>68.606722055395252</v>
      </c>
      <c r="C897" s="441">
        <f>hourly1!$F898*유형화!$G$71/hourly1!$F$8763+유형화!$G$72*hourly1!$G898/hourly1!$F$8763+유형화!$G$74*hourly1!I898/hourly1!$I$8763+유형화!$H$63*hourly1!P898/hourly1!$P$8763</f>
        <v>16.885500479663175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799">
        <f>(유형화!$F$71+유형화!$F$72+유형화!$F$73+유형화!$F$74+유형화!$G$63)*hourly1!O899/hourly1!$O$8763</f>
        <v>70.403692722855808</v>
      </c>
      <c r="C898" s="441">
        <f>hourly1!$F899*유형화!$G$71/hourly1!$F$8763+유형화!$G$72*hourly1!$G899/hourly1!$F$8763+유형화!$G$74*hourly1!I899/hourly1!$I$8763+유형화!$H$63*hourly1!P899/hourly1!$P$8763</f>
        <v>15.880222274251739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799">
        <f>(유형화!$F$71+유형화!$F$72+유형화!$F$73+유형화!$F$74+유형화!$G$63)*hourly1!O900/hourly1!$O$8763</f>
        <v>75.738932479120237</v>
      </c>
      <c r="C899" s="441">
        <f>hourly1!$F900*유형화!$G$71/hourly1!$F$8763+유형화!$G$72*hourly1!$G900/hourly1!$F$8763+유형화!$G$74*hourly1!I900/hourly1!$I$8763+유형화!$H$63*hourly1!P900/hourly1!$P$8763</f>
        <v>14.361429791932224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799">
        <f>(유형화!$F$71+유형화!$F$72+유형화!$F$73+유형화!$F$74+유형화!$G$63)*hourly1!O901/hourly1!$O$8763</f>
        <v>75.954930081550344</v>
      </c>
      <c r="C900" s="441">
        <f>hourly1!$F901*유형화!$G$71/hourly1!$F$8763+유형화!$G$72*hourly1!$G901/hourly1!$F$8763+유형화!$G$74*hourly1!I901/hourly1!$I$8763+유형화!$H$63*hourly1!P901/hourly1!$P$8763</f>
        <v>13.037473123218899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799">
        <f>(유형화!$F$71+유형화!$F$72+유형화!$F$73+유형화!$F$74+유형화!$G$63)*hourly1!O902/hourly1!$O$8763</f>
        <v>75.372472449168725</v>
      </c>
      <c r="C901" s="441">
        <f>hourly1!$F902*유형화!$G$71/hourly1!$F$8763+유형화!$G$72*hourly1!$G902/hourly1!$F$8763+유형화!$G$74*hourly1!I902/hourly1!$I$8763+유형화!$H$63*hourly1!P902/hourly1!$P$8763</f>
        <v>11.924422519334414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799">
        <f>(유형화!$F$71+유형화!$F$72+유형화!$F$73+유형화!$F$74+유형화!$G$63)*hourly1!O903/hourly1!$O$8763</f>
        <v>70.314957963973725</v>
      </c>
      <c r="C902" s="441">
        <f>hourly1!$F903*유형화!$G$71/hourly1!$F$8763+유형화!$G$72*hourly1!$G903/hourly1!$F$8763+유형화!$G$74*hourly1!I903/hourly1!$I$8763+유형화!$H$63*hourly1!P903/hourly1!$P$8763</f>
        <v>9.9322643133868684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799">
        <f>(유형화!$F$71+유형화!$F$72+유형화!$F$73+유형화!$F$74+유형화!$G$63)*hourly1!O904/hourly1!$O$8763</f>
        <v>68.67006283940222</v>
      </c>
      <c r="C903" s="441">
        <f>hourly1!$F904*유형화!$G$71/hourly1!$F$8763+유형화!$G$72*hourly1!$G904/hourly1!$F$8763+유형화!$G$74*hourly1!I904/hourly1!$I$8763+유형화!$H$63*hourly1!P904/hourly1!$P$8763</f>
        <v>10.429043754701524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799">
        <f>(유형화!$F$71+유형화!$F$72+유형화!$F$73+유형화!$F$74+유형화!$G$63)*hourly1!O905/hourly1!$O$8763</f>
        <v>70.800603716743808</v>
      </c>
      <c r="C904" s="441">
        <f>hourly1!$F905*유형화!$G$71/hourly1!$F$8763+유형화!$G$72*hourly1!$G905/hourly1!$F$8763+유형화!$G$74*hourly1!I905/hourly1!$I$8763+유형화!$H$63*hourly1!P905/hourly1!$P$8763</f>
        <v>10.10480744816199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799">
        <f>(유형화!$F$71+유형화!$F$72+유형화!$F$73+유형화!$F$74+유형화!$G$63)*hourly1!O906/hourly1!$O$8763</f>
        <v>70.542539358262246</v>
      </c>
      <c r="C905" s="441">
        <f>hourly1!$F906*유형화!$G$71/hourly1!$F$8763+유형화!$G$72*hourly1!$G906/hourly1!$F$8763+유형화!$G$74*hourly1!I906/hourly1!$I$8763+유형화!$H$63*hourly1!P906/hourly1!$P$8763</f>
        <v>9.9782603026637169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799">
        <f>(유형화!$F$71+유형화!$F$72+유형화!$F$73+유형화!$F$74+유형화!$G$63)*hourly1!O907/hourly1!$O$8763</f>
        <v>71.190324578547674</v>
      </c>
      <c r="C906" s="441">
        <f>hourly1!$F907*유형화!$G$71/hourly1!$F$8763+유형화!$G$72*hourly1!$G907/hourly1!$F$8763+유형화!$G$74*hourly1!I907/hourly1!$I$8763+유형화!$H$63*hourly1!P907/hourly1!$P$8763</f>
        <v>10.311173538206548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799">
        <f>(유형화!$F$71+유형화!$F$72+유형화!$F$73+유형화!$F$74+유형화!$G$63)*hourly1!O908/hourly1!$O$8763</f>
        <v>71.44179583059757</v>
      </c>
      <c r="C907" s="441">
        <f>hourly1!$F908*유형화!$G$71/hourly1!$F$8763+유형화!$G$72*hourly1!$G908/hourly1!$F$8763+유형화!$G$74*hourly1!I908/hourly1!$I$8763+유형화!$H$63*hourly1!P908/hourly1!$P$8763</f>
        <v>10.825820542640143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799">
        <f>(유형화!$F$71+유형화!$F$72+유형화!$F$73+유형화!$F$74+유형화!$G$63)*hourly1!O909/hourly1!$O$8763</f>
        <v>71.207072208141312</v>
      </c>
      <c r="C908" s="441">
        <f>hourly1!$F909*유형화!$G$71/hourly1!$F$8763+유형화!$G$72*hourly1!$G909/hourly1!$F$8763+유형화!$G$74*hourly1!I909/hourly1!$I$8763+유형화!$H$63*hourly1!P909/hourly1!$P$8763</f>
        <v>10.226327272906852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799">
        <f>(유형화!$F$71+유형화!$F$72+유형화!$F$73+유형화!$F$74+유형화!$G$63)*hourly1!O910/hourly1!$O$8763</f>
        <v>70.986308989799525</v>
      </c>
      <c r="C909" s="441">
        <f>hourly1!$F910*유형화!$G$71/hourly1!$F$8763+유형화!$G$72*hourly1!$G910/hourly1!$F$8763+유형화!$G$74*hourly1!I910/hourly1!$I$8763+유형화!$H$63*hourly1!P910/hourly1!$P$8763</f>
        <v>10.207873725757985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799">
        <f>(유형화!$F$71+유형화!$F$72+유형화!$F$73+유형화!$F$74+유형화!$G$63)*hourly1!O911/hourly1!$O$8763</f>
        <v>68.834857379690973</v>
      </c>
      <c r="C910" s="441">
        <f>hourly1!$F911*유형화!$G$71/hourly1!$F$8763+유형화!$G$72*hourly1!$G911/hourly1!$F$8763+유형화!$G$74*hourly1!I911/hourly1!$I$8763+유형화!$H$63*hourly1!P911/hourly1!$P$8763</f>
        <v>11.466439562306899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799">
        <f>(유형화!$F$71+유형화!$F$72+유형화!$F$73+유형화!$F$74+유형화!$G$63)*hourly1!O912/hourly1!$O$8763</f>
        <v>66.798890583280382</v>
      </c>
      <c r="C911" s="441">
        <f>hourly1!$F912*유형화!$G$71/hourly1!$F$8763+유형화!$G$72*hourly1!$G912/hourly1!$F$8763+유형화!$G$74*hourly1!I912/hourly1!$I$8763+유형화!$H$63*hourly1!P912/hourly1!$P$8763</f>
        <v>2.2266889403676124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799">
        <f>(유형화!$F$71+유형화!$F$72+유형화!$F$73+유형화!$F$74+유형화!$G$63)*hourly1!O913/hourly1!$O$8763</f>
        <v>65.76969698780276</v>
      </c>
      <c r="C912" s="441">
        <f>hourly1!$F913*유형화!$G$71/hourly1!$F$8763+유형화!$G$72*hourly1!$G913/hourly1!$F$8763+유형화!$G$74*hourly1!I913/hourly1!$I$8763+유형화!$H$63*hourly1!P913/hourly1!$P$8763</f>
        <v>3.1332952116828765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799">
        <f>(유형화!$F$71+유형화!$F$72+유형화!$F$73+유형화!$F$74+유형화!$G$63)*hourly1!O914/hourly1!$O$8763</f>
        <v>65.855661317830126</v>
      </c>
      <c r="C913" s="441">
        <f>hourly1!$F914*유형화!$G$71/hourly1!$F$8763+유형화!$G$72*hourly1!$G914/hourly1!$F$8763+유형화!$G$74*hourly1!I914/hourly1!$I$8763+유형화!$H$63*hourly1!P914/hourly1!$P$8763</f>
        <v>4.2213951570685593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799">
        <f>(유형화!$F$71+유형화!$F$72+유형화!$F$73+유형화!$F$74+유형화!$G$63)*hourly1!O915/hourly1!$O$8763</f>
        <v>65.273831573938779</v>
      </c>
      <c r="C914" s="441">
        <f>hourly1!$F915*유형화!$G$71/hourly1!$F$8763+유형화!$G$72*hourly1!$G915/hourly1!$F$8763+유형화!$G$74*hourly1!I915/hourly1!$I$8763+유형화!$H$63*hourly1!P915/hourly1!$P$8763</f>
        <v>4.8579137197915321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799">
        <f>(유형화!$F$71+유형화!$F$72+유형화!$F$73+유형화!$F$74+유형화!$G$63)*hourly1!O916/hourly1!$O$8763</f>
        <v>62.228756488205057</v>
      </c>
      <c r="C915" s="441">
        <f>hourly1!$F916*유형화!$G$71/hourly1!$F$8763+유형화!$G$72*hourly1!$G916/hourly1!$F$8763+유형화!$G$74*hourly1!I916/hourly1!$I$8763+유형화!$H$63*hourly1!P916/hourly1!$P$8763</f>
        <v>5.5571778971304227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799">
        <f>(유형화!$F$71+유형화!$F$72+유형화!$F$73+유형화!$F$74+유형화!$G$63)*hourly1!O917/hourly1!$O$8763</f>
        <v>62.523003765795806</v>
      </c>
      <c r="C916" s="441">
        <f>hourly1!$F917*유형화!$G$71/hourly1!$F$8763+유형화!$G$72*hourly1!$G917/hourly1!$F$8763+유형화!$G$74*hourly1!I917/hourly1!$I$8763+유형화!$H$63*hourly1!P917/hourly1!$P$8763</f>
        <v>6.1026691543780336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799">
        <f>(유형화!$F$71+유형화!$F$72+유형화!$F$73+유형화!$F$74+유형화!$G$63)*hourly1!O918/hourly1!$O$8763</f>
        <v>62.564412518023516</v>
      </c>
      <c r="C917" s="441">
        <f>hourly1!$F918*유형화!$G$71/hourly1!$F$8763+유형화!$G$72*hourly1!$G918/hourly1!$F$8763+유형화!$G$74*hourly1!I918/hourly1!$I$8763+유형화!$H$63*hourly1!P918/hourly1!$P$8763</f>
        <v>6.5965419336105935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799">
        <f>(유형화!$F$71+유형화!$F$72+유형화!$F$73+유형화!$F$74+유형화!$G$63)*hourly1!O919/hourly1!$O$8763</f>
        <v>62.638559789383223</v>
      </c>
      <c r="C918" s="441">
        <f>hourly1!$F919*유형화!$G$71/hourly1!$F$8763+유형화!$G$72*hourly1!$G919/hourly1!$F$8763+유형화!$G$74*hourly1!I919/hourly1!$I$8763+유형화!$H$63*hourly1!P919/hourly1!$P$8763</f>
        <v>7.0496850656907419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799">
        <f>(유형화!$F$71+유형화!$F$72+유형화!$F$73+유형화!$F$74+유형화!$G$63)*hourly1!O920/hourly1!$O$8763</f>
        <v>63.27583773011915</v>
      </c>
      <c r="C919" s="441">
        <f>hourly1!$F920*유형화!$G$71/hourly1!$F$8763+유형화!$G$72*hourly1!$G920/hourly1!$F$8763+유형화!$G$74*hourly1!I920/hourly1!$I$8763+유형화!$H$63*hourly1!P920/hourly1!$P$8763</f>
        <v>7.4910903878068691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799">
        <f>(유형화!$F$71+유형화!$F$72+유형화!$F$73+유형화!$F$74+유형화!$G$63)*hourly1!O921/hourly1!$O$8763</f>
        <v>65.524183865534894</v>
      </c>
      <c r="C920" s="441">
        <f>hourly1!$F921*유형화!$G$71/hourly1!$F$8763+유형화!$G$72*hourly1!$G921/hourly1!$F$8763+유형화!$G$74*hourly1!I921/hourly1!$I$8763+유형화!$H$63*hourly1!P921/hourly1!$P$8763</f>
        <v>16.812113404605547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799">
        <f>(유형화!$F$71+유형화!$F$72+유형화!$F$73+유형화!$F$74+유형화!$G$63)*hourly1!O922/hourly1!$O$8763</f>
        <v>67.16274837588324</v>
      </c>
      <c r="C921" s="441">
        <f>hourly1!$F922*유형화!$G$71/hourly1!$F$8763+유형화!$G$72*hourly1!$G922/hourly1!$F$8763+유형화!$G$74*hourly1!I922/hourly1!$I$8763+유형화!$H$63*hourly1!P922/hourly1!$P$8763</f>
        <v>17.049064092012784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799">
        <f>(유형화!$F$71+유형화!$F$72+유형화!$F$73+유형화!$F$74+유형화!$G$63)*hourly1!O923/hourly1!$O$8763</f>
        <v>69.767981719902082</v>
      </c>
      <c r="C922" s="441">
        <f>hourly1!$F923*유형화!$G$71/hourly1!$F$8763+유형화!$G$72*hourly1!$G923/hourly1!$F$8763+유형화!$G$74*hourly1!I923/hourly1!$I$8763+유형화!$H$63*hourly1!P923/hourly1!$P$8763</f>
        <v>15.981180058934969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799">
        <f>(유형화!$F$71+유형화!$F$72+유형화!$F$73+유형화!$F$74+유형화!$G$63)*hourly1!O924/hourly1!$O$8763</f>
        <v>74.853805433751489</v>
      </c>
      <c r="C923" s="441">
        <f>hourly1!$F924*유형화!$G$71/hourly1!$F$8763+유형화!$G$72*hourly1!$G924/hourly1!$F$8763+유형화!$G$74*hourly1!I924/hourly1!$I$8763+유형화!$H$63*hourly1!P924/hourly1!$P$8763</f>
        <v>14.370372697810492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799">
        <f>(유형화!$F$71+유형화!$F$72+유형화!$F$73+유형화!$F$74+유형화!$G$63)*hourly1!O925/hourly1!$O$8763</f>
        <v>75.206003877969792</v>
      </c>
      <c r="C924" s="441">
        <f>hourly1!$F925*유형화!$G$71/hourly1!$F$8763+유형화!$G$72*hourly1!$G925/hourly1!$F$8763+유형화!$G$74*hourly1!I925/hourly1!$I$8763+유형화!$H$63*hourly1!P925/hourly1!$P$8763</f>
        <v>12.932262332523344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799">
        <f>(유형화!$F$71+유형화!$F$72+유형화!$F$73+유형화!$F$74+유형화!$G$63)*hourly1!O926/hourly1!$O$8763</f>
        <v>75.380572629396823</v>
      </c>
      <c r="C925" s="441">
        <f>hourly1!$F926*유형화!$G$71/hourly1!$F$8763+유형화!$G$72*hourly1!$G926/hourly1!$F$8763+유형화!$G$74*hourly1!I926/hourly1!$I$8763+유형화!$H$63*hourly1!P926/hourly1!$P$8763</f>
        <v>11.678797169094688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799">
        <f>(유형화!$F$71+유형화!$F$72+유형화!$F$73+유형화!$F$74+유형화!$G$63)*hourly1!O927/hourly1!$O$8763</f>
        <v>71.525980421490047</v>
      </c>
      <c r="C926" s="441">
        <f>hourly1!$F927*유형화!$G$71/hourly1!$F$8763+유형화!$G$72*hourly1!$G927/hourly1!$F$8763+유형화!$G$74*hourly1!I927/hourly1!$I$8763+유형화!$H$63*hourly1!P927/hourly1!$P$8763</f>
        <v>9.7466720907269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799">
        <f>(유형화!$F$71+유형화!$F$72+유형화!$F$73+유형화!$F$74+유형화!$G$63)*hourly1!O928/hourly1!$O$8763</f>
        <v>69.620674660714997</v>
      </c>
      <c r="C927" s="441">
        <f>hourly1!$F928*유형화!$G$71/hourly1!$F$8763+유형화!$G$72*hourly1!$G928/hourly1!$F$8763+유형화!$G$74*hourly1!I928/hourly1!$I$8763+유형화!$H$63*hourly1!P928/hourly1!$P$8763</f>
        <v>10.079844027544084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799">
        <f>(유형화!$F$71+유형화!$F$72+유형화!$F$73+유형화!$F$74+유형화!$G$63)*hourly1!O929/hourly1!$O$8763</f>
        <v>72.118170494669656</v>
      </c>
      <c r="C928" s="441">
        <f>hourly1!$F929*유형화!$G$71/hourly1!$F$8763+유형화!$G$72*hourly1!$G929/hourly1!$F$8763+유형화!$G$74*hourly1!I929/hourly1!$I$8763+유형화!$H$63*hourly1!P929/hourly1!$P$8763</f>
        <v>9.7885986338166742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799">
        <f>(유형화!$F$71+유형화!$F$72+유형화!$F$73+유형화!$F$74+유형화!$G$63)*hourly1!O930/hourly1!$O$8763</f>
        <v>71.582760686213845</v>
      </c>
      <c r="C929" s="441">
        <f>hourly1!$F930*유형화!$G$71/hourly1!$F$8763+유형화!$G$72*hourly1!$G930/hourly1!$F$8763+유형화!$G$74*hourly1!I930/hourly1!$I$8763+유형화!$H$63*hourly1!P930/hourly1!$P$8763</f>
        <v>9.6263727778033772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799">
        <f>(유형화!$F$71+유형화!$F$72+유형화!$F$73+유형화!$F$74+유형화!$G$63)*hourly1!O931/hourly1!$O$8763</f>
        <v>71.957907284251093</v>
      </c>
      <c r="C930" s="441">
        <f>hourly1!$F931*유형화!$G$71/hourly1!$F$8763+유형화!$G$72*hourly1!$G931/hourly1!$F$8763+유형화!$G$74*hourly1!I931/hourly1!$I$8763+유형화!$H$63*hourly1!P931/hourly1!$P$8763</f>
        <v>9.9438335918152987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799">
        <f>(유형화!$F$71+유형화!$F$72+유형화!$F$73+유형화!$F$74+유형화!$G$63)*hourly1!O932/hourly1!$O$8763</f>
        <v>71.589699732601574</v>
      </c>
      <c r="C931" s="441">
        <f>hourly1!$F932*유형화!$G$71/hourly1!$F$8763+유형화!$G$72*hourly1!$G932/hourly1!$F$8763+유형화!$G$74*hourly1!I932/hourly1!$I$8763+유형화!$H$63*hourly1!P932/hourly1!$P$8763</f>
        <v>10.5557049243668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799">
        <f>(유형화!$F$71+유형화!$F$72+유형화!$F$73+유형화!$F$74+유형화!$G$63)*hourly1!O933/hourly1!$O$8763</f>
        <v>70.53127542957013</v>
      </c>
      <c r="C932" s="441">
        <f>hourly1!$F933*유형화!$G$71/hourly1!$F$8763+유형화!$G$72*hourly1!$G933/hourly1!$F$8763+유형화!$G$74*hourly1!I933/hourly1!$I$8763+유형화!$H$63*hourly1!P933/hourly1!$P$8763</f>
        <v>9.9067323224716546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799">
        <f>(유형화!$F$71+유형화!$F$72+유형화!$F$73+유형화!$F$74+유형화!$G$63)*hourly1!O934/hourly1!$O$8763</f>
        <v>70.113815179849865</v>
      </c>
      <c r="C933" s="441">
        <f>hourly1!$F934*유형화!$G$71/hourly1!$F$8763+유형화!$G$72*hourly1!$G934/hourly1!$F$8763+유형화!$G$74*hourly1!I934/hourly1!$I$8763+유형화!$H$63*hourly1!P934/hourly1!$P$8763</f>
        <v>9.9239820558989447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799">
        <f>(유형화!$F$71+유형화!$F$72+유형화!$F$73+유형화!$F$74+유형화!$G$63)*hourly1!O935/hourly1!$O$8763</f>
        <v>68.112628208625495</v>
      </c>
      <c r="C934" s="441">
        <f>hourly1!$F935*유형화!$G$71/hourly1!$F$8763+유형화!$G$72*hourly1!$G935/hourly1!$F$8763+유형화!$G$74*hourly1!I935/hourly1!$I$8763+유형화!$H$63*hourly1!P935/hourly1!$P$8763</f>
        <v>11.325860645752101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799">
        <f>(유형화!$F$71+유형화!$F$72+유형화!$F$73+유형화!$F$74+유형화!$G$63)*hourly1!O936/hourly1!$O$8763</f>
        <v>66.015555189386589</v>
      </c>
      <c r="C935" s="441">
        <f>hourly1!$F936*유형화!$G$71/hourly1!$F$8763+유형화!$G$72*hourly1!$G936/hourly1!$F$8763+유형화!$G$74*hourly1!I936/hourly1!$I$8763+유형화!$H$63*hourly1!P936/hourly1!$P$8763</f>
        <v>2.0915391724100609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799">
        <f>(유형화!$F$71+유형화!$F$72+유형화!$F$73+유형화!$F$74+유형화!$G$63)*hourly1!O937/hourly1!$O$8763</f>
        <v>64.951274297966179</v>
      </c>
      <c r="C936" s="441">
        <f>hourly1!$F937*유형화!$G$71/hourly1!$F$8763+유형화!$G$72*hourly1!$G937/hourly1!$F$8763+유형화!$G$74*hourly1!I937/hourly1!$I$8763+유형화!$H$63*hourly1!P937/hourly1!$P$8763</f>
        <v>3.0381771103071706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799">
        <f>(유형화!$F$71+유형화!$F$72+유형화!$F$73+유형화!$F$74+유형화!$G$63)*hourly1!O938/hourly1!$O$8763</f>
        <v>65.191061387517991</v>
      </c>
      <c r="C937" s="441">
        <f>hourly1!$F938*유형화!$G$71/hourly1!$F$8763+유형화!$G$72*hourly1!$G938/hourly1!$F$8763+유형화!$G$74*hourly1!I938/hourly1!$I$8763+유형화!$H$63*hourly1!P938/hourly1!$P$8763</f>
        <v>4.1871076368089701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799">
        <f>(유형화!$F$71+유형화!$F$72+유형화!$F$73+유형화!$F$74+유형화!$G$63)*hourly1!O939/hourly1!$O$8763</f>
        <v>64.902943885897528</v>
      </c>
      <c r="C938" s="441">
        <f>hourly1!$F939*유형화!$G$71/hourly1!$F$8763+유형화!$G$72*hourly1!$G939/hourly1!$F$8763+유형화!$G$74*hourly1!I939/hourly1!$I$8763+유형화!$H$63*hourly1!P939/hourly1!$P$8763</f>
        <v>5.0760426669497702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799">
        <f>(유형화!$F$71+유형화!$F$72+유형화!$F$73+유형화!$F$74+유형화!$G$63)*hourly1!O940/hourly1!$O$8763</f>
        <v>63.956551117447503</v>
      </c>
      <c r="C939" s="441">
        <f>hourly1!$F940*유형화!$G$71/hourly1!$F$8763+유형화!$G$72*hourly1!$G940/hourly1!$F$8763+유형화!$G$74*hourly1!I940/hourly1!$I$8763+유형화!$H$63*hourly1!P940/hourly1!$P$8763</f>
        <v>6.0429154814252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799">
        <f>(유형화!$F$71+유형화!$F$72+유형화!$F$73+유형화!$F$74+유형화!$G$63)*hourly1!O941/hourly1!$O$8763</f>
        <v>62.861523044304732</v>
      </c>
      <c r="C940" s="441">
        <f>hourly1!$F941*유형화!$G$71/hourly1!$F$8763+유형화!$G$72*hourly1!$G941/hourly1!$F$8763+유형화!$G$74*hourly1!I941/hourly1!$I$8763+유형화!$H$63*hourly1!P941/hourly1!$P$8763</f>
        <v>6.860679274348394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799">
        <f>(유형화!$F$71+유형화!$F$72+유형화!$F$73+유형화!$F$74+유형화!$G$63)*hourly1!O942/hourly1!$O$8763</f>
        <v>62.276849655529233</v>
      </c>
      <c r="C941" s="441">
        <f>hourly1!$F942*유형화!$G$71/hourly1!$F$8763+유형화!$G$72*hourly1!$G942/hourly1!$F$8763+유형화!$G$74*hourly1!I942/hourly1!$I$8763+유형화!$H$63*hourly1!P942/hourly1!$P$8763</f>
        <v>7.4408250522342216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799">
        <f>(유형화!$F$71+유형화!$F$72+유형화!$F$73+유형화!$F$74+유형화!$G$63)*hourly1!O943/hourly1!$O$8763</f>
        <v>62.430722878667375</v>
      </c>
      <c r="C942" s="441">
        <f>hourly1!$F943*유형화!$G$71/hourly1!$F$8763+유형화!$G$72*hourly1!$G943/hourly1!$F$8763+유형화!$G$74*hourly1!I943/hourly1!$I$8763+유형화!$H$63*hourly1!P943/hourly1!$P$8763</f>
        <v>8.0224210600854011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799">
        <f>(유형화!$F$71+유형화!$F$72+유형화!$F$73+유형화!$F$74+유형화!$G$63)*hourly1!O944/hourly1!$O$8763</f>
        <v>63.45803380467315</v>
      </c>
      <c r="C943" s="441">
        <f>hourly1!$F944*유형화!$G$71/hourly1!$F$8763+유형화!$G$72*hourly1!$G944/hourly1!$F$8763+유형화!$G$74*hourly1!I944/hourly1!$I$8763+유형화!$H$63*hourly1!P944/hourly1!$P$8763</f>
        <v>8.4021851083413939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799">
        <f>(유형화!$F$71+유형화!$F$72+유형화!$F$73+유형화!$F$74+유형화!$G$63)*hourly1!O945/hourly1!$O$8763</f>
        <v>64.712669982505247</v>
      </c>
      <c r="C944" s="441">
        <f>hourly1!$F945*유형화!$G$71/hourly1!$F$8763+유형화!$G$72*hourly1!$G945/hourly1!$F$8763+유형화!$G$74*hourly1!I945/hourly1!$I$8763+유형화!$H$63*hourly1!P945/hourly1!$P$8763</f>
        <v>17.402000734627514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799">
        <f>(유형화!$F$71+유형화!$F$72+유형화!$F$73+유형화!$F$74+유형화!$G$63)*hourly1!O946/hourly1!$O$8763</f>
        <v>66.593185704432187</v>
      </c>
      <c r="C945" s="441">
        <f>hourly1!$F946*유형화!$G$71/hourly1!$F$8763+유형화!$G$72*hourly1!$G946/hourly1!$F$8763+유형화!$G$74*hourly1!I946/hourly1!$I$8763+유형화!$H$63*hourly1!P946/hourly1!$P$8763</f>
        <v>17.991168734365409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799">
        <f>(유형화!$F$71+유형화!$F$72+유형화!$F$73+유형화!$F$74+유형화!$G$63)*hourly1!O947/hourly1!$O$8763</f>
        <v>69.835024402967818</v>
      </c>
      <c r="C946" s="441">
        <f>hourly1!$F947*유형화!$G$71/hourly1!$F$8763+유형화!$G$72*hourly1!$G947/hourly1!$F$8763+유형화!$G$74*hourly1!I947/hourly1!$I$8763+유형화!$H$63*hourly1!P947/hourly1!$P$8763</f>
        <v>17.215369532345175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799">
        <f>(유형화!$F$71+유형화!$F$72+유형화!$F$73+유형화!$F$74+유형화!$G$63)*hourly1!O948/hourly1!$O$8763</f>
        <v>75.136784744106421</v>
      </c>
      <c r="C947" s="441">
        <f>hourly1!$F948*유형화!$G$71/hourly1!$F$8763+유형화!$G$72*hourly1!$G948/hourly1!$F$8763+유형화!$G$74*hourly1!I948/hourly1!$I$8763+유형화!$H$63*hourly1!P948/hourly1!$P$8763</f>
        <v>15.8381509347826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799">
        <f>(유형화!$F$71+유형화!$F$72+유형화!$F$73+유형화!$F$74+유형화!$G$63)*hourly1!O949/hourly1!$O$8763</f>
        <v>75.454313662454027</v>
      </c>
      <c r="C948" s="441">
        <f>hourly1!$F949*유형화!$G$71/hourly1!$F$8763+유형화!$G$72*hourly1!$G949/hourly1!$F$8763+유형화!$G$74*hourly1!I949/hourly1!$I$8763+유형화!$H$63*hourly1!P949/hourly1!$P$8763</f>
        <v>14.470198709145228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799">
        <f>(유형화!$F$71+유형화!$F$72+유형화!$F$73+유형화!$F$74+유형화!$G$63)*hourly1!O950/hourly1!$O$8763</f>
        <v>75.022929418141331</v>
      </c>
      <c r="C949" s="441">
        <f>hourly1!$F950*유형화!$G$71/hourly1!$F$8763+유형화!$G$72*hourly1!$G950/hourly1!$F$8763+유형화!$G$74*hourly1!I950/hourly1!$I$8763+유형화!$H$63*hourly1!P950/hourly1!$P$8763</f>
        <v>13.419117616053599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799">
        <f>(유형화!$F$71+유형화!$F$72+유형화!$F$73+유형화!$F$74+유형화!$G$63)*hourly1!O951/hourly1!$O$8763</f>
        <v>70.915662376199435</v>
      </c>
      <c r="C950" s="441">
        <f>hourly1!$F951*유형화!$G$71/hourly1!$F$8763+유형화!$G$72*hourly1!$G951/hourly1!$F$8763+유형화!$G$74*hourly1!I951/hourly1!$I$8763+유형화!$H$63*hourly1!P951/hourly1!$P$8763</f>
        <v>11.217261929884533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799">
        <f>(유형화!$F$71+유형화!$F$72+유형화!$F$73+유형화!$F$74+유형화!$G$63)*hourly1!O952/hourly1!$O$8763</f>
        <v>69.009097483765601</v>
      </c>
      <c r="C951" s="441">
        <f>hourly1!$F952*유형화!$G$71/hourly1!$F$8763+유형화!$G$72*hourly1!$G952/hourly1!$F$8763+유형화!$G$74*hourly1!I952/hourly1!$I$8763+유형화!$H$63*hourly1!P952/hourly1!$P$8763</f>
        <v>11.61658470095013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799">
        <f>(유형화!$F$71+유형화!$F$72+유형화!$F$73+유형화!$F$74+유형화!$G$63)*hourly1!O953/hourly1!$O$8763</f>
        <v>72.419261193650868</v>
      </c>
      <c r="C952" s="441">
        <f>hourly1!$F953*유형화!$G$71/hourly1!$F$8763+유형화!$G$72*hourly1!$G953/hourly1!$F$8763+유형화!$G$74*hourly1!I953/hourly1!$I$8763+유형화!$H$63*hourly1!P953/hourly1!$P$8763</f>
        <v>11.457161024623172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799">
        <f>(유형화!$F$71+유형화!$F$72+유형화!$F$73+유형화!$F$74+유형화!$G$63)*hourly1!O954/hourly1!$O$8763</f>
        <v>71.809127123319385</v>
      </c>
      <c r="C953" s="441">
        <f>hourly1!$F954*유형화!$G$71/hourly1!$F$8763+유형화!$G$72*hourly1!$G954/hourly1!$F$8763+유형화!$G$74*hourly1!I954/hourly1!$I$8763+유형화!$H$63*hourly1!P954/hourly1!$P$8763</f>
        <v>11.353211298276991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799">
        <f>(유형화!$F$71+유형화!$F$72+유형화!$F$73+유형화!$F$74+유형화!$G$63)*hourly1!O955/hourly1!$O$8763</f>
        <v>72.993995259701933</v>
      </c>
      <c r="C954" s="441">
        <f>hourly1!$F955*유형화!$G$71/hourly1!$F$8763+유형화!$G$72*hourly1!$G955/hourly1!$F$8763+유형화!$G$74*hourly1!I955/hourly1!$I$8763+유형화!$H$63*hourly1!P955/hourly1!$P$8763</f>
        <v>11.683362787389322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799">
        <f>(유형화!$F$71+유형화!$F$72+유형화!$F$73+유형화!$F$74+유형화!$G$63)*hourly1!O956/hourly1!$O$8763</f>
        <v>73.777731898771293</v>
      </c>
      <c r="C955" s="441">
        <f>hourly1!$F956*유형화!$G$71/hourly1!$F$8763+유형화!$G$72*hourly1!$G956/hourly1!$F$8763+유형화!$G$74*hourly1!I956/hourly1!$I$8763+유형화!$H$63*hourly1!P956/hourly1!$P$8763</f>
        <v>12.184019646743662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799">
        <f>(유형화!$F$71+유형화!$F$72+유형화!$F$73+유형화!$F$74+유형화!$G$63)*hourly1!O957/hourly1!$O$8763</f>
        <v>73.193681681127615</v>
      </c>
      <c r="C956" s="441">
        <f>hourly1!$F957*유형화!$G$71/hourly1!$F$8763+유형화!$G$72*hourly1!$G957/hourly1!$F$8763+유형화!$G$74*hourly1!I957/hourly1!$I$8763+유형화!$H$63*hourly1!P957/hourly1!$P$8763</f>
        <v>11.549878654884219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799">
        <f>(유형화!$F$71+유형화!$F$72+유형화!$F$73+유형화!$F$74+유형화!$G$63)*hourly1!O958/hourly1!$O$8763</f>
        <v>72.435381585285057</v>
      </c>
      <c r="C957" s="441">
        <f>hourly1!$F958*유형화!$G$71/hourly1!$F$8763+유형화!$G$72*hourly1!$G958/hourly1!$F$8763+유형화!$G$74*hourly1!I958/hourly1!$I$8763+유형화!$H$63*hourly1!P958/hourly1!$P$8763</f>
        <v>11.322754202833426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799">
        <f>(유형화!$F$71+유형화!$F$72+유형화!$F$73+유형화!$F$74+유형화!$G$63)*hourly1!O959/hourly1!$O$8763</f>
        <v>70.402396689736321</v>
      </c>
      <c r="C958" s="441">
        <f>hourly1!$F959*유형화!$G$71/hourly1!$F$8763+유형화!$G$72*hourly1!$G959/hourly1!$F$8763+유형화!$G$74*hourly1!I959/hourly1!$I$8763+유형화!$H$63*hourly1!P959/hourly1!$P$8763</f>
        <v>12.488377700407192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799">
        <f>(유형화!$F$71+유형화!$F$72+유형화!$F$73+유형화!$F$74+유형화!$G$63)*hourly1!O960/hourly1!$O$8763</f>
        <v>67.855713546157787</v>
      </c>
      <c r="C959" s="441">
        <f>hourly1!$F960*유형화!$G$71/hourly1!$F$8763+유형화!$G$72*hourly1!$G960/hourly1!$F$8763+유형화!$G$74*hourly1!I960/hourly1!$I$8763+유형화!$H$63*hourly1!P960/hourly1!$P$8763</f>
        <v>3.3418076039091158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799">
        <f>(유형화!$F$71+유형화!$F$72+유형화!$F$73+유형화!$F$74+유형화!$G$63)*hourly1!O961/hourly1!$O$8763</f>
        <v>66.623286353491935</v>
      </c>
      <c r="C960" s="441">
        <f>hourly1!$F961*유형화!$G$71/hourly1!$F$8763+유형화!$G$72*hourly1!$G961/hourly1!$F$8763+유형화!$G$74*hourly1!I961/hourly1!$I$8763+유형화!$H$63*hourly1!P961/hourly1!$P$8763</f>
        <v>4.3038085092311755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799">
        <f>(유형화!$F$71+유형화!$F$72+유형화!$F$73+유형화!$F$74+유형화!$G$63)*hourly1!O962/hourly1!$O$8763</f>
        <v>66.871142114953926</v>
      </c>
      <c r="C961" s="441">
        <f>hourly1!$F962*유형화!$G$71/hourly1!$F$8763+유형화!$G$72*hourly1!$G962/hourly1!$F$8763+유형화!$G$74*hourly1!I962/hourly1!$I$8763+유형화!$H$63*hourly1!P962/hourly1!$P$8763</f>
        <v>5.2280352117887112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799">
        <f>(유형화!$F$71+유형화!$F$72+유형화!$F$73+유형화!$F$74+유형화!$G$63)*hourly1!O963/hourly1!$O$8763</f>
        <v>66.117987056102422</v>
      </c>
      <c r="C962" s="441">
        <f>hourly1!$F963*유형화!$G$71/hourly1!$F$8763+유형화!$G$72*hourly1!$G963/hourly1!$F$8763+유형화!$G$74*hourly1!I963/hourly1!$I$8763+유형화!$H$63*hourly1!P963/hourly1!$P$8763</f>
        <v>5.8380121449208371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799">
        <f>(유형화!$F$71+유형화!$F$72+유형화!$F$73+유형화!$F$74+유형화!$G$63)*hourly1!O964/hourly1!$O$8763</f>
        <v>62.290120951558414</v>
      </c>
      <c r="C963" s="441">
        <f>hourly1!$F964*유형화!$G$71/hourly1!$F$8763+유형화!$G$72*hourly1!$G964/hourly1!$F$8763+유형화!$G$74*hourly1!I964/hourly1!$I$8763+유형화!$H$63*hourly1!P964/hourly1!$P$8763</f>
        <v>6.3875555538950666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799">
        <f>(유형화!$F$71+유형화!$F$72+유형화!$F$73+유형화!$F$74+유형화!$G$63)*hourly1!O965/hourly1!$O$8763</f>
        <v>61.777156815415495</v>
      </c>
      <c r="C964" s="441">
        <f>hourly1!$F965*유형화!$G$71/hourly1!$F$8763+유형화!$G$72*hourly1!$G965/hourly1!$F$8763+유형화!$G$74*hourly1!I965/hourly1!$I$8763+유형화!$H$63*hourly1!P965/hourly1!$P$8763</f>
        <v>6.9508224154407072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799">
        <f>(유형화!$F$71+유형화!$F$72+유형화!$F$73+유형화!$F$74+유형화!$G$63)*hourly1!O966/hourly1!$O$8763</f>
        <v>61.832280340822656</v>
      </c>
      <c r="C965" s="441">
        <f>hourly1!$F966*유형화!$G$71/hourly1!$F$8763+유형화!$G$72*hourly1!$G966/hourly1!$F$8763+유형화!$G$74*hourly1!I966/hourly1!$I$8763+유형화!$H$63*hourly1!P966/hourly1!$P$8763</f>
        <v>7.3778734546303779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799">
        <f>(유형화!$F$71+유형화!$F$72+유형화!$F$73+유형화!$F$74+유형화!$G$63)*hourly1!O967/hourly1!$O$8763</f>
        <v>62.776312096624025</v>
      </c>
      <c r="C966" s="441">
        <f>hourly1!$F967*유형화!$G$71/hourly1!$F$8763+유형화!$G$72*hourly1!$G967/hourly1!$F$8763+유형화!$G$74*hourly1!I967/hourly1!$I$8763+유형화!$H$63*hourly1!P967/hourly1!$P$8763</f>
        <v>7.7199904442243747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799">
        <f>(유형화!$F$71+유형화!$F$72+유형화!$F$73+유형화!$F$74+유형화!$G$63)*hourly1!O968/hourly1!$O$8763</f>
        <v>63.181785182963509</v>
      </c>
      <c r="C967" s="441">
        <f>hourly1!$F968*유형화!$G$71/hourly1!$F$8763+유형화!$G$72*hourly1!$G968/hourly1!$F$8763+유형화!$G$74*hourly1!I968/hourly1!$I$8763+유형화!$H$63*hourly1!P968/hourly1!$P$8763</f>
        <v>7.9681494925605385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799">
        <f>(유형화!$F$71+유형화!$F$72+유형화!$F$73+유형화!$F$74+유형화!$G$63)*hourly1!O969/hourly1!$O$8763</f>
        <v>64.712208809705032</v>
      </c>
      <c r="C968" s="441">
        <f>hourly1!$F969*유형화!$G$71/hourly1!$F$8763+유형화!$G$72*hourly1!$G969/hourly1!$F$8763+유형화!$G$74*hourly1!I969/hourly1!$I$8763+유형화!$H$63*hourly1!P969/hourly1!$P$8763</f>
        <v>16.85910149955339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799">
        <f>(유형화!$F$71+유형화!$F$72+유형화!$F$73+유형화!$F$74+유형화!$G$63)*hourly1!O970/hourly1!$O$8763</f>
        <v>67.60417644604685</v>
      </c>
      <c r="C969" s="441">
        <f>hourly1!$F970*유형화!$G$71/hourly1!$F$8763+유형화!$G$72*hourly1!$G970/hourly1!$F$8763+유형화!$G$74*hourly1!I970/hourly1!$I$8763+유형화!$H$63*hourly1!P970/hourly1!$P$8763</f>
        <v>17.373393311550348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799">
        <f>(유형화!$F$71+유형화!$F$72+유형화!$F$73+유형화!$F$74+유형화!$G$63)*hourly1!O971/hourly1!$O$8763</f>
        <v>70.903249060596622</v>
      </c>
      <c r="C970" s="441">
        <f>hourly1!$F971*유형화!$G$71/hourly1!$F$8763+유형화!$G$72*hourly1!$G971/hourly1!$F$8763+유형화!$G$74*hourly1!I971/hourly1!$I$8763+유형화!$H$63*hourly1!P971/hourly1!$P$8763</f>
        <v>16.455743513405256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799">
        <f>(유형화!$F$71+유형화!$F$72+유형화!$F$73+유형화!$F$74+유형화!$G$63)*hourly1!O972/hourly1!$O$8763</f>
        <v>75.586108269222706</v>
      </c>
      <c r="C971" s="441">
        <f>hourly1!$F972*유형화!$G$71/hourly1!$F$8763+유형화!$G$72*hourly1!$G972/hourly1!$F$8763+유형화!$G$74*hourly1!I972/hourly1!$I$8763+유형화!$H$63*hourly1!P972/hourly1!$P$8763</f>
        <v>15.043517468938548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799">
        <f>(유형화!$F$71+유형화!$F$72+유형화!$F$73+유형화!$F$74+유형화!$G$63)*hourly1!O973/hourly1!$O$8763</f>
        <v>75.922271527199769</v>
      </c>
      <c r="C972" s="441">
        <f>hourly1!$F973*유형화!$G$71/hourly1!$F$8763+유형화!$G$72*hourly1!$G973/hourly1!$F$8763+유형화!$G$74*hourly1!I973/hourly1!$I$8763+유형화!$H$63*hourly1!P973/hourly1!$P$8763</f>
        <v>13.66910880375152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799">
        <f>(유형화!$F$71+유형화!$F$72+유형화!$F$73+유형화!$F$74+유형화!$G$63)*hourly1!O974/hourly1!$O$8763</f>
        <v>75.494258961803908</v>
      </c>
      <c r="C973" s="441">
        <f>hourly1!$F974*유형화!$G$71/hourly1!$F$8763+유형화!$G$72*hourly1!$G974/hourly1!$F$8763+유형화!$G$74*hourly1!I974/hourly1!$I$8763+유형화!$H$63*hourly1!P974/hourly1!$P$8763</f>
        <v>12.488470255588798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799">
        <f>(유형화!$F$71+유형화!$F$72+유형화!$F$73+유형화!$F$74+유형화!$G$63)*hourly1!O975/hourly1!$O$8763</f>
        <v>71.696985196489464</v>
      </c>
      <c r="C974" s="441">
        <f>hourly1!$F975*유형화!$G$71/hourly1!$F$8763+유형화!$G$72*hourly1!$G975/hourly1!$F$8763+유형화!$G$74*hourly1!I975/hourly1!$I$8763+유형화!$H$63*hourly1!P975/hourly1!$P$8763</f>
        <v>10.096753239008113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799">
        <f>(유형화!$F$71+유형화!$F$72+유형화!$F$73+유형화!$F$74+유형화!$G$63)*hourly1!O976/hourly1!$O$8763</f>
        <v>70.43358692232944</v>
      </c>
      <c r="C975" s="441">
        <f>hourly1!$F976*유형화!$G$71/hourly1!$F$8763+유형화!$G$72*hourly1!$G976/hourly1!$F$8763+유형화!$G$74*hourly1!I976/hourly1!$I$8763+유형화!$H$63*hourly1!P976/hourly1!$P$8763</f>
        <v>10.531886516304828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799">
        <f>(유형화!$F$71+유형화!$F$72+유형화!$F$73+유형화!$F$74+유형화!$G$63)*hourly1!O977/hourly1!$O$8763</f>
        <v>72.664153057993957</v>
      </c>
      <c r="C976" s="441">
        <f>hourly1!$F977*유형화!$G$71/hourly1!$F$8763+유형화!$G$72*hourly1!$G977/hourly1!$F$8763+유형화!$G$74*hourly1!I977/hourly1!$I$8763+유형화!$H$63*hourly1!P977/hourly1!$P$8763</f>
        <v>10.421726051019835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799">
        <f>(유형화!$F$71+유형화!$F$72+유형화!$F$73+유형화!$F$74+유형화!$G$63)*hourly1!O978/hourly1!$O$8763</f>
        <v>72.411294680329945</v>
      </c>
      <c r="C977" s="441">
        <f>hourly1!$F978*유형화!$G$71/hourly1!$F$8763+유형화!$G$72*hourly1!$G978/hourly1!$F$8763+유형화!$G$74*hourly1!I978/hourly1!$I$8763+유형화!$H$63*hourly1!P978/hourly1!$P$8763</f>
        <v>10.347958974920202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799">
        <f>(유형화!$F$71+유형화!$F$72+유형화!$F$73+유형화!$F$74+유형화!$G$63)*hourly1!O979/hourly1!$O$8763</f>
        <v>72.356367061667328</v>
      </c>
      <c r="C978" s="441">
        <f>hourly1!$F979*유형화!$G$71/hourly1!$F$8763+유형화!$G$72*hourly1!$G979/hourly1!$F$8763+유형화!$G$74*hourly1!I979/hourly1!$I$8763+유형화!$H$63*hourly1!P979/hourly1!$P$8763</f>
        <v>10.56369508438082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799">
        <f>(유형화!$F$71+유형화!$F$72+유형화!$F$73+유형화!$F$74+유형화!$G$63)*hourly1!O980/hourly1!$O$8763</f>
        <v>72.74152687525293</v>
      </c>
      <c r="C979" s="441">
        <f>hourly1!$F980*유형화!$G$71/hourly1!$F$8763+유형화!$G$72*hourly1!$G980/hourly1!$F$8763+유형화!$G$74*hourly1!I980/hourly1!$I$8763+유형화!$H$63*hourly1!P980/hourly1!$P$8763</f>
        <v>11.178964718780621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799">
        <f>(유형화!$F$71+유형화!$F$72+유형화!$F$73+유형화!$F$74+유형화!$G$63)*hourly1!O981/hourly1!$O$8763</f>
        <v>72.340450281123054</v>
      </c>
      <c r="C980" s="441">
        <f>hourly1!$F981*유형화!$G$71/hourly1!$F$8763+유형화!$G$72*hourly1!$G981/hourly1!$F$8763+유형화!$G$74*hourly1!I981/hourly1!$I$8763+유형화!$H$63*hourly1!P981/hourly1!$P$8763</f>
        <v>10.302227292708334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799">
        <f>(유형화!$F$71+유형화!$F$72+유형화!$F$73+유형화!$F$74+유형화!$G$63)*hourly1!O982/hourly1!$O$8763</f>
        <v>70.845829536225381</v>
      </c>
      <c r="C981" s="441">
        <f>hourly1!$F982*유형화!$G$71/hourly1!$F$8763+유형화!$G$72*hourly1!$G982/hourly1!$F$8763+유형화!$G$74*hourly1!I982/hourly1!$I$8763+유형화!$H$63*hourly1!P982/hourly1!$P$8763</f>
        <v>10.104773694146019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799">
        <f>(유형화!$F$71+유형화!$F$72+유형화!$F$73+유형화!$F$74+유형화!$G$63)*hourly1!O983/hourly1!$O$8763</f>
        <v>69.272620759339375</v>
      </c>
      <c r="C982" s="441">
        <f>hourly1!$F983*유형화!$G$71/hourly1!$F$8763+유형화!$G$72*hourly1!$G983/hourly1!$F$8763+유형화!$G$74*hourly1!I983/hourly1!$I$8763+유형화!$H$63*hourly1!P983/hourly1!$P$8763</f>
        <v>11.097764722110872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799">
        <f>(유형화!$F$71+유형화!$F$72+유형화!$F$73+유형화!$F$74+유형화!$G$63)*hourly1!O984/hourly1!$O$8763</f>
        <v>67.132389643880444</v>
      </c>
      <c r="C983" s="441">
        <f>hourly1!$F984*유형화!$G$71/hourly1!$F$8763+유형화!$G$72*hourly1!$G984/hourly1!$F$8763+유형화!$G$74*hourly1!I984/hourly1!$I$8763+유형화!$H$63*hourly1!P984/hourly1!$P$8763</f>
        <v>1.7233569261573429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799">
        <f>(유형화!$F$71+유형화!$F$72+유형화!$F$73+유형화!$F$74+유형화!$G$63)*hourly1!O985/hourly1!$O$8763</f>
        <v>65.8561503584001</v>
      </c>
      <c r="C984" s="441">
        <f>hourly1!$F985*유형화!$G$71/hourly1!$F$8763+유형화!$G$72*hourly1!$G985/hourly1!$F$8763+유형화!$G$74*hourly1!I985/hourly1!$I$8763+유형화!$H$63*hourly1!P985/hourly1!$P$8763</f>
        <v>2.5661062050445835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799">
        <f>(유형화!$F$71+유형화!$F$72+유형화!$F$73+유형화!$F$74+유형화!$G$63)*hourly1!O986/hourly1!$O$8763</f>
        <v>66.585084229203346</v>
      </c>
      <c r="C985" s="441">
        <f>hourly1!$F986*유형화!$G$71/hourly1!$F$8763+유형화!$G$72*hourly1!$G986/hourly1!$F$8763+유형화!$G$74*hourly1!I986/hourly1!$I$8763+유형화!$H$63*hourly1!P986/hourly1!$P$8763</f>
        <v>3.3903686598555507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799">
        <f>(유형화!$F$71+유형화!$F$72+유형화!$F$73+유형화!$F$74+유형화!$G$63)*hourly1!O987/hourly1!$O$8763</f>
        <v>65.748240802131804</v>
      </c>
      <c r="C986" s="441">
        <f>hourly1!$F987*유형화!$G$71/hourly1!$F$8763+유형화!$G$72*hourly1!$G987/hourly1!$F$8763+유형화!$G$74*hourly1!I987/hourly1!$I$8763+유형화!$H$63*hourly1!P987/hourly1!$P$8763</f>
        <v>4.072972188872753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799">
        <f>(유형화!$F$71+유형화!$F$72+유형화!$F$73+유형화!$F$74+유형화!$G$63)*hourly1!O988/hourly1!$O$8763</f>
        <v>61.722279661376696</v>
      </c>
      <c r="C987" s="441">
        <f>hourly1!$F988*유형화!$G$71/hourly1!$F$8763+유형화!$G$72*hourly1!$G988/hourly1!$F$8763+유형화!$G$74*hourly1!I988/hourly1!$I$8763+유형화!$H$63*hourly1!P988/hourly1!$P$8763</f>
        <v>4.6733351910599774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799">
        <f>(유형화!$F$71+유형화!$F$72+유형화!$F$73+유형화!$F$74+유형화!$G$63)*hourly1!O989/hourly1!$O$8763</f>
        <v>60.208868284804403</v>
      </c>
      <c r="C988" s="441">
        <f>hourly1!$F989*유형화!$G$71/hourly1!$F$8763+유형화!$G$72*hourly1!$G989/hourly1!$F$8763+유형화!$G$74*hourly1!I989/hourly1!$I$8763+유형화!$H$63*hourly1!P989/hourly1!$P$8763</f>
        <v>5.3045094076781387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799">
        <f>(유형화!$F$71+유형화!$F$72+유형화!$F$73+유형화!$F$74+유형화!$G$63)*hourly1!O990/hourly1!$O$8763</f>
        <v>60.161871789172977</v>
      </c>
      <c r="C989" s="441">
        <f>hourly1!$F990*유형화!$G$71/hourly1!$F$8763+유형화!$G$72*hourly1!$G990/hourly1!$F$8763+유형화!$G$74*hourly1!I990/hourly1!$I$8763+유형화!$H$63*hourly1!P990/hourly1!$P$8763</f>
        <v>5.7557604065096051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799">
        <f>(유형화!$F$71+유형화!$F$72+유형화!$F$73+유형화!$F$74+유형화!$G$63)*hourly1!O991/hourly1!$O$8763</f>
        <v>60.750366773664418</v>
      </c>
      <c r="C990" s="441">
        <f>hourly1!$F991*유형화!$G$71/hourly1!$F$8763+유형화!$G$72*hourly1!$G991/hourly1!$F$8763+유형화!$G$74*hourly1!I991/hourly1!$I$8763+유형화!$H$63*hourly1!P991/hourly1!$P$8763</f>
        <v>6.2122651046185497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799">
        <f>(유형화!$F$71+유형화!$F$72+유형화!$F$73+유형화!$F$74+유형화!$G$63)*hourly1!O992/hourly1!$O$8763</f>
        <v>60.544755207600772</v>
      </c>
      <c r="C991" s="441">
        <f>hourly1!$F992*유형화!$G$71/hourly1!$F$8763+유형화!$G$72*hourly1!$G992/hourly1!$F$8763+유형화!$G$74*hourly1!I992/hourly1!$I$8763+유형화!$H$63*hourly1!P992/hourly1!$P$8763</f>
        <v>6.6548594507107186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799">
        <f>(유형화!$F$71+유형화!$F$72+유형화!$F$73+유형화!$F$74+유형화!$G$63)*hourly1!O993/hourly1!$O$8763</f>
        <v>61.388129162869348</v>
      </c>
      <c r="C992" s="441">
        <f>hourly1!$F993*유형화!$G$71/hourly1!$F$8763+유형화!$G$72*hourly1!$G993/hourly1!$F$8763+유형화!$G$74*hourly1!I993/hourly1!$I$8763+유형화!$H$63*hourly1!P993/hourly1!$P$8763</f>
        <v>15.914476279039636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799">
        <f>(유형화!$F$71+유형화!$F$72+유형화!$F$73+유형화!$F$74+유형화!$G$63)*hourly1!O994/hourly1!$O$8763</f>
        <v>62.096760395683106</v>
      </c>
      <c r="C993" s="441">
        <f>hourly1!$F994*유형화!$G$71/hourly1!$F$8763+유형화!$G$72*hourly1!$G994/hourly1!$F$8763+유형화!$G$74*hourly1!I994/hourly1!$I$8763+유형화!$H$63*hourly1!P994/hourly1!$P$8763</f>
        <v>16.212947059811402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799">
        <f>(유형화!$F$71+유형화!$F$72+유형화!$F$73+유형화!$F$74+유형화!$G$63)*hourly1!O995/hourly1!$O$8763</f>
        <v>61.456476631926286</v>
      </c>
      <c r="C994" s="441">
        <f>hourly1!$F995*유형화!$G$71/hourly1!$F$8763+유형화!$G$72*hourly1!$G995/hourly1!$F$8763+유형화!$G$74*hourly1!I995/hourly1!$I$8763+유형화!$H$63*hourly1!P995/hourly1!$P$8763</f>
        <v>15.014989361835188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799">
        <f>(유형화!$F$71+유형화!$F$72+유형화!$F$73+유형화!$F$74+유형화!$G$63)*hourly1!O996/hourly1!$O$8763</f>
        <v>63.201609260595859</v>
      </c>
      <c r="C995" s="441">
        <f>hourly1!$F996*유형화!$G$71/hourly1!$F$8763+유형화!$G$72*hourly1!$G996/hourly1!$F$8763+유형화!$G$74*hourly1!I996/hourly1!$I$8763+유형화!$H$63*hourly1!P996/hourly1!$P$8763</f>
        <v>13.376246079788864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799">
        <f>(유형화!$F$71+유형화!$F$72+유형화!$F$73+유형화!$F$74+유형화!$G$63)*hourly1!O997/hourly1!$O$8763</f>
        <v>63.870884978011411</v>
      </c>
      <c r="C996" s="441">
        <f>hourly1!$F997*유형화!$G$71/hourly1!$F$8763+유형화!$G$72*hourly1!$G997/hourly1!$F$8763+유형화!$G$74*hourly1!I997/hourly1!$I$8763+유형화!$H$63*hourly1!P997/hourly1!$P$8763</f>
        <v>11.922791472802922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799">
        <f>(유형화!$F$71+유형화!$F$72+유형화!$F$73+유형화!$F$74+유형화!$G$63)*hourly1!O998/hourly1!$O$8763</f>
        <v>64.179877267541698</v>
      </c>
      <c r="C997" s="441">
        <f>hourly1!$F998*유형화!$G$71/hourly1!$F$8763+유형화!$G$72*hourly1!$G998/hourly1!$F$8763+유형화!$G$74*hourly1!I998/hourly1!$I$8763+유형화!$H$63*hourly1!P998/hourly1!$P$8763</f>
        <v>10.710167833795161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799">
        <f>(유형화!$F$71+유형화!$F$72+유형화!$F$73+유형화!$F$74+유형화!$G$63)*hourly1!O999/hourly1!$O$8763</f>
        <v>61.663188384973346</v>
      </c>
      <c r="C998" s="441">
        <f>hourly1!$F999*유형화!$G$71/hourly1!$F$8763+유형화!$G$72*hourly1!$G999/hourly1!$F$8763+유형화!$G$74*hourly1!I999/hourly1!$I$8763+유형화!$H$63*hourly1!P999/hourly1!$P$8763</f>
        <v>8.6024629519362072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799">
        <f>(유형화!$F$71+유형화!$F$72+유형화!$F$73+유형화!$F$74+유형화!$G$63)*hourly1!O1000/hourly1!$O$8763</f>
        <v>59.574873640698982</v>
      </c>
      <c r="C999" s="441">
        <f>hourly1!$F1000*유형화!$G$71/hourly1!$F$8763+유형화!$G$72*hourly1!$G1000/hourly1!$F$8763+유형화!$G$74*hourly1!I1000/hourly1!$I$8763+유형화!$H$63*hourly1!P1000/hourly1!$P$8763</f>
        <v>8.9599675982883937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799">
        <f>(유형화!$F$71+유형화!$F$72+유형화!$F$73+유형화!$F$74+유형화!$G$63)*hourly1!O1001/hourly1!$O$8763</f>
        <v>60.233175203518904</v>
      </c>
      <c r="C1000" s="441">
        <f>hourly1!$F1001*유형화!$G$71/hourly1!$F$8763+유형화!$G$72*hourly1!$G1001/hourly1!$F$8763+유형화!$G$74*hourly1!I1001/hourly1!$I$8763+유형화!$H$63*hourly1!P1001/hourly1!$P$8763</f>
        <v>8.6246987379560114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799">
        <f>(유형화!$F$71+유형화!$F$72+유형화!$F$73+유형화!$F$74+유형화!$G$63)*hourly1!O1002/hourly1!$O$8763</f>
        <v>59.15970612213669</v>
      </c>
      <c r="C1001" s="441">
        <f>hourly1!$F1002*유형화!$G$71/hourly1!$F$8763+유형화!$G$72*hourly1!$G1002/hourly1!$F$8763+유형화!$G$74*hourly1!I1002/hourly1!$I$8763+유형화!$H$63*hourly1!P1002/hourly1!$P$8763</f>
        <v>8.6923832926686675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799">
        <f>(유형화!$F$71+유형화!$F$72+유형화!$F$73+유형화!$F$74+유형화!$G$63)*hourly1!O1003/hourly1!$O$8763</f>
        <v>58.962754307945794</v>
      </c>
      <c r="C1002" s="441">
        <f>hourly1!$F1003*유형화!$G$71/hourly1!$F$8763+유형화!$G$72*hourly1!$G1003/hourly1!$F$8763+유형화!$G$74*hourly1!I1003/hourly1!$I$8763+유형화!$H$63*hourly1!P1003/hourly1!$P$8763</f>
        <v>9.1529090124753534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799">
        <f>(유형화!$F$71+유형화!$F$72+유형화!$F$73+유형화!$F$74+유형화!$G$63)*hourly1!O1004/hourly1!$O$8763</f>
        <v>58.805137755826138</v>
      </c>
      <c r="C1003" s="441">
        <f>hourly1!$F1004*유형화!$G$71/hourly1!$F$8763+유형화!$G$72*hourly1!$G1004/hourly1!$F$8763+유형화!$G$74*hourly1!I1004/hourly1!$I$8763+유형화!$H$63*hourly1!P1004/hourly1!$P$8763</f>
        <v>9.5279241211555981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799">
        <f>(유형화!$F$71+유형화!$F$72+유형화!$F$73+유형화!$F$74+유형화!$G$63)*hourly1!O1005/hourly1!$O$8763</f>
        <v>60.396901862143395</v>
      </c>
      <c r="C1004" s="441">
        <f>hourly1!$F1005*유형화!$G$71/hourly1!$F$8763+유형화!$G$72*hourly1!$G1005/hourly1!$F$8763+유형화!$G$74*hourly1!I1005/hourly1!$I$8763+유형화!$H$63*hourly1!P1005/hourly1!$P$8763</f>
        <v>9.1264742507230725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799">
        <f>(유형화!$F$71+유형화!$F$72+유형화!$F$73+유형화!$F$74+유형화!$G$63)*hourly1!O1006/hourly1!$O$8763</f>
        <v>61.178694517192653</v>
      </c>
      <c r="C1005" s="441">
        <f>hourly1!$F1006*유형화!$G$71/hourly1!$F$8763+유형화!$G$72*hourly1!$G1006/hourly1!$F$8763+유형화!$G$74*hourly1!I1006/hourly1!$I$8763+유형화!$H$63*hourly1!P1006/hourly1!$P$8763</f>
        <v>9.022553030418635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799">
        <f>(유형화!$F$71+유형화!$F$72+유형화!$F$73+유형화!$F$74+유형화!$G$63)*hourly1!O1007/hourly1!$O$8763</f>
        <v>60.8789117477614</v>
      </c>
      <c r="C1006" s="441">
        <f>hourly1!$F1007*유형화!$G$71/hourly1!$F$8763+유형화!$G$72*hourly1!$G1007/hourly1!$F$8763+유형화!$G$74*hourly1!I1007/hourly1!$I$8763+유형화!$H$63*hourly1!P1007/hourly1!$P$8763</f>
        <v>10.292871705221364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799">
        <f>(유형화!$F$71+유형화!$F$72+유형화!$F$73+유형화!$F$74+유형화!$G$63)*hourly1!O1008/hourly1!$O$8763</f>
        <v>60.74136752451485</v>
      </c>
      <c r="C1007" s="441">
        <f>hourly1!$F1008*유형화!$G$71/hourly1!$F$8763+유형화!$G$72*hourly1!$G1008/hourly1!$F$8763+유형화!$G$74*hourly1!I1008/hourly1!$I$8763+유형화!$H$63*hourly1!P1008/hourly1!$P$8763</f>
        <v>1.0035184237261636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799">
        <f>(유형화!$F$71+유형화!$F$72+유형화!$F$73+유형화!$F$74+유형화!$G$63)*hourly1!O1009/hourly1!$O$8763</f>
        <v>60.658644167220444</v>
      </c>
      <c r="C1008" s="441">
        <f>hourly1!$F1009*유형화!$G$71/hourly1!$F$8763+유형화!$G$72*hourly1!$G1009/hourly1!$F$8763+유형화!$G$74*hourly1!I1009/hourly1!$I$8763+유형화!$H$63*hourly1!P1009/hourly1!$P$8763</f>
        <v>1.7944433608825345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799">
        <f>(유형화!$F$71+유형화!$F$72+유형화!$F$73+유형화!$F$74+유형화!$G$63)*hourly1!O1010/hourly1!$O$8763</f>
        <v>61.934523391983717</v>
      </c>
      <c r="C1009" s="441">
        <f>hourly1!$F1010*유형화!$G$71/hourly1!$F$8763+유형화!$G$72*hourly1!$G1010/hourly1!$F$8763+유형화!$G$74*hourly1!I1010/hourly1!$I$8763+유형화!$H$63*hourly1!P1010/hourly1!$P$8763</f>
        <v>2.8316718296737706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799">
        <f>(유형화!$F$71+유형화!$F$72+유형화!$F$73+유형화!$F$74+유형화!$G$63)*hourly1!O1011/hourly1!$O$8763</f>
        <v>61.596810520142533</v>
      </c>
      <c r="C1010" s="441">
        <f>hourly1!$F1011*유형화!$G$71/hourly1!$F$8763+유형화!$G$72*hourly1!$G1011/hourly1!$F$8763+유형화!$G$74*hourly1!I1011/hourly1!$I$8763+유형화!$H$63*hourly1!P1011/hourly1!$P$8763</f>
        <v>3.662799469662553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799">
        <f>(유형화!$F$71+유형화!$F$72+유형화!$F$73+유형화!$F$74+유형화!$G$63)*hourly1!O1012/hourly1!$O$8763</f>
        <v>58.204893313322714</v>
      </c>
      <c r="C1011" s="441">
        <f>hourly1!$F1012*유형화!$G$71/hourly1!$F$8763+유형화!$G$72*hourly1!$G1012/hourly1!$F$8763+유형화!$G$74*hourly1!I1012/hourly1!$I$8763+유형화!$H$63*hourly1!P1012/hourly1!$P$8763</f>
        <v>4.5541305578487954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799">
        <f>(유형화!$F$71+유형화!$F$72+유형화!$F$73+유형화!$F$74+유형화!$G$63)*hourly1!O1013/hourly1!$O$8763</f>
        <v>57.442278664877612</v>
      </c>
      <c r="C1012" s="441">
        <f>hourly1!$F1013*유형화!$G$71/hourly1!$F$8763+유형화!$G$72*hourly1!$G1013/hourly1!$F$8763+유형화!$G$74*hourly1!I1013/hourly1!$I$8763+유형화!$H$63*hourly1!P1013/hourly1!$P$8763</f>
        <v>5.4160504479980354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799">
        <f>(유형화!$F$71+유형화!$F$72+유형화!$F$73+유형화!$F$74+유형화!$G$63)*hourly1!O1014/hourly1!$O$8763</f>
        <v>56.396218538130121</v>
      </c>
      <c r="C1013" s="441">
        <f>hourly1!$F1014*유형화!$G$71/hourly1!$F$8763+유형화!$G$72*hourly1!$G1014/hourly1!$F$8763+유형화!$G$74*hourly1!I1014/hourly1!$I$8763+유형화!$H$63*hourly1!P1014/hourly1!$P$8763</f>
        <v>6.0068819362899539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799">
        <f>(유형화!$F$71+유형화!$F$72+유형화!$F$73+유형화!$F$74+유형화!$G$63)*hourly1!O1015/hourly1!$O$8763</f>
        <v>55.724596049033643</v>
      </c>
      <c r="C1014" s="441">
        <f>hourly1!$F1015*유형화!$G$71/hourly1!$F$8763+유형화!$G$72*hourly1!$G1015/hourly1!$F$8763+유형화!$G$74*hourly1!I1015/hourly1!$I$8763+유형화!$H$63*hourly1!P1015/hourly1!$P$8763</f>
        <v>6.587229880455177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799">
        <f>(유형화!$F$71+유형화!$F$72+유형화!$F$73+유형화!$F$74+유형화!$G$63)*hourly1!O1016/hourly1!$O$8763</f>
        <v>56.336920906083769</v>
      </c>
      <c r="C1015" s="441">
        <f>hourly1!$F1016*유형화!$G$71/hourly1!$F$8763+유형화!$G$72*hourly1!$G1016/hourly1!$F$8763+유형화!$G$74*hourly1!I1016/hourly1!$I$8763+유형화!$H$63*hourly1!P1016/hourly1!$P$8763</f>
        <v>7.1362959623201405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799">
        <f>(유형화!$F$71+유형화!$F$72+유형화!$F$73+유형화!$F$74+유형화!$G$63)*hourly1!O1017/hourly1!$O$8763</f>
        <v>56.865650675373885</v>
      </c>
      <c r="C1016" s="441">
        <f>hourly1!$F1017*유형화!$G$71/hourly1!$F$8763+유형화!$G$72*hourly1!$G1017/hourly1!$F$8763+유형화!$G$74*hourly1!I1017/hourly1!$I$8763+유형화!$H$63*hourly1!P1017/hourly1!$P$8763</f>
        <v>16.510476306300315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799">
        <f>(유형화!$F$71+유형화!$F$72+유형화!$F$73+유형화!$F$74+유형화!$G$63)*hourly1!O1018/hourly1!$O$8763</f>
        <v>56.63561850023693</v>
      </c>
      <c r="C1017" s="441">
        <f>hourly1!$F1018*유형화!$G$71/hourly1!$F$8763+유형화!$G$72*hourly1!$G1018/hourly1!$F$8763+유형화!$G$74*hourly1!I1018/hourly1!$I$8763+유형화!$H$63*hourly1!P1018/hourly1!$P$8763</f>
        <v>16.756914019094058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799">
        <f>(유형화!$F$71+유형화!$F$72+유형화!$F$73+유형화!$F$74+유형화!$G$63)*hourly1!O1019/hourly1!$O$8763</f>
        <v>56.808657121399321</v>
      </c>
      <c r="C1018" s="441">
        <f>hourly1!$F1019*유형화!$G$71/hourly1!$F$8763+유형화!$G$72*hourly1!$G1019/hourly1!$F$8763+유형화!$G$74*hourly1!I1019/hourly1!$I$8763+유형화!$H$63*hourly1!P1019/hourly1!$P$8763</f>
        <v>15.502640786908486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799">
        <f>(유형화!$F$71+유형화!$F$72+유형화!$F$73+유형화!$F$74+유형화!$G$63)*hourly1!O1020/hourly1!$O$8763</f>
        <v>56.503271780704686</v>
      </c>
      <c r="C1019" s="441">
        <f>hourly1!$F1020*유형화!$G$71/hourly1!$F$8763+유형화!$G$72*hourly1!$G1020/hourly1!$F$8763+유형화!$G$74*hourly1!I1020/hourly1!$I$8763+유형화!$H$63*hourly1!P1020/hourly1!$P$8763</f>
        <v>13.921127260034028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799">
        <f>(유형화!$F$71+유형화!$F$72+유형화!$F$73+유형화!$F$74+유형화!$G$63)*hourly1!O1021/hourly1!$O$8763</f>
        <v>56.708958905314745</v>
      </c>
      <c r="C1020" s="441">
        <f>hourly1!$F1021*유형화!$G$71/hourly1!$F$8763+유형화!$G$72*hourly1!$G1021/hourly1!$F$8763+유형화!$G$74*hourly1!I1021/hourly1!$I$8763+유형화!$H$63*hourly1!P1021/hourly1!$P$8763</f>
        <v>12.579725847942484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799">
        <f>(유형화!$F$71+유형화!$F$72+유형화!$F$73+유형화!$F$74+유형화!$G$63)*hourly1!O1022/hourly1!$O$8763</f>
        <v>56.657275464562446</v>
      </c>
      <c r="C1021" s="441">
        <f>hourly1!$F1022*유형화!$G$71/hourly1!$F$8763+유형화!$G$72*hourly1!$G1022/hourly1!$F$8763+유형화!$G$74*hourly1!I1022/hourly1!$I$8763+유형화!$H$63*hourly1!P1022/hourly1!$P$8763</f>
        <v>11.494311195544739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799">
        <f>(유형화!$F$71+유형화!$F$72+유형화!$F$73+유형화!$F$74+유형화!$G$63)*hourly1!O1023/hourly1!$O$8763</f>
        <v>55.78284556080402</v>
      </c>
      <c r="C1022" s="441">
        <f>hourly1!$F1023*유형화!$G$71/hourly1!$F$8763+유형화!$G$72*hourly1!$G1023/hourly1!$F$8763+유형화!$G$74*hourly1!I1023/hourly1!$I$8763+유형화!$H$63*hourly1!P1023/hourly1!$P$8763</f>
        <v>9.5089553183565734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799">
        <f>(유형화!$F$71+유형화!$F$72+유형화!$F$73+유형화!$F$74+유형화!$G$63)*hourly1!O1024/hourly1!$O$8763</f>
        <v>55.227694414354616</v>
      </c>
      <c r="C1023" s="441">
        <f>hourly1!$F1024*유형화!$G$71/hourly1!$F$8763+유형화!$G$72*hourly1!$G1024/hourly1!$F$8763+유형화!$G$74*hourly1!I1024/hourly1!$I$8763+유형화!$H$63*hourly1!P1024/hourly1!$P$8763</f>
        <v>9.7883742829189941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799">
        <f>(유형화!$F$71+유형화!$F$72+유형화!$F$73+유형화!$F$74+유형화!$G$63)*hourly1!O1025/hourly1!$O$8763</f>
        <v>55.307087402448175</v>
      </c>
      <c r="C1024" s="441">
        <f>hourly1!$F1025*유형화!$G$71/hourly1!$F$8763+유형화!$G$72*hourly1!$G1025/hourly1!$F$8763+유형화!$G$74*hourly1!I1025/hourly1!$I$8763+유형화!$H$63*hourly1!P1025/hourly1!$P$8763</f>
        <v>9.4424681366698593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799">
        <f>(유형화!$F$71+유형화!$F$72+유형화!$F$73+유형화!$F$74+유형화!$G$63)*hourly1!O1026/hourly1!$O$8763</f>
        <v>53.402608915833532</v>
      </c>
      <c r="C1025" s="441">
        <f>hourly1!$F1026*유형화!$G$71/hourly1!$F$8763+유형화!$G$72*hourly1!$G1026/hourly1!$F$8763+유형화!$G$74*hourly1!I1026/hourly1!$I$8763+유형화!$H$63*hourly1!P1026/hourly1!$P$8763</f>
        <v>9.2835907267498072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799">
        <f>(유형화!$F$71+유형화!$F$72+유형화!$F$73+유형화!$F$74+유형화!$G$63)*hourly1!O1027/hourly1!$O$8763</f>
        <v>53.097727074867088</v>
      </c>
      <c r="C1026" s="441">
        <f>hourly1!$F1027*유형화!$G$71/hourly1!$F$8763+유형화!$G$72*hourly1!$G1027/hourly1!$F$8763+유형화!$G$74*hourly1!I1027/hourly1!$I$8763+유형화!$H$63*hourly1!P1027/hourly1!$P$8763</f>
        <v>9.6458817641300794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799">
        <f>(유형화!$F$71+유형화!$F$72+유형화!$F$73+유형화!$F$74+유형화!$G$63)*hourly1!O1028/hourly1!$O$8763</f>
        <v>54.924355466784249</v>
      </c>
      <c r="C1027" s="441">
        <f>hourly1!$F1028*유형화!$G$71/hourly1!$F$8763+유형화!$G$72*hourly1!$G1028/hourly1!$F$8763+유형화!$G$74*hourly1!I1028/hourly1!$I$8763+유형화!$H$63*hourly1!P1028/hourly1!$P$8763</f>
        <v>10.141165055704983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799">
        <f>(유형화!$F$71+유형화!$F$72+유형화!$F$73+유형화!$F$74+유형화!$G$63)*hourly1!O1029/hourly1!$O$8763</f>
        <v>57.5188445026793</v>
      </c>
      <c r="C1028" s="441">
        <f>hourly1!$F1029*유형화!$G$71/hourly1!$F$8763+유형화!$G$72*hourly1!$G1029/hourly1!$F$8763+유형화!$G$74*hourly1!I1029/hourly1!$I$8763+유형화!$H$63*hourly1!P1029/hourly1!$P$8763</f>
        <v>9.7879265353007678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799">
        <f>(유형화!$F$71+유형화!$F$72+유형화!$F$73+유형화!$F$74+유형화!$G$63)*hourly1!O1030/hourly1!$O$8763</f>
        <v>59.87562440905289</v>
      </c>
      <c r="C1029" s="441">
        <f>hourly1!$F1030*유형화!$G$71/hourly1!$F$8763+유형화!$G$72*hourly1!$G1030/hourly1!$F$8763+유형화!$G$74*hourly1!I1030/hourly1!$I$8763+유형화!$H$63*hourly1!P1030/hourly1!$P$8763</f>
        <v>9.7214671440229736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799">
        <f>(유형화!$F$71+유형화!$F$72+유형화!$F$73+유형화!$F$74+유형화!$G$63)*hourly1!O1031/hourly1!$O$8763</f>
        <v>59.921636381875246</v>
      </c>
      <c r="C1030" s="441">
        <f>hourly1!$F1031*유형화!$G$71/hourly1!$F$8763+유형화!$G$72*hourly1!$G1031/hourly1!$F$8763+유형화!$G$74*hourly1!I1031/hourly1!$I$8763+유형화!$H$63*hourly1!P1031/hourly1!$P$8763</f>
        <v>11.037996736501089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799">
        <f>(유형화!$F$71+유형화!$F$72+유형화!$F$73+유형화!$F$74+유형화!$G$63)*hourly1!O1032/hourly1!$O$8763</f>
        <v>59.367191729047782</v>
      </c>
      <c r="C1031" s="441">
        <f>hourly1!$F1032*유형화!$G$71/hourly1!$F$8763+유형화!$G$72*hourly1!$G1032/hourly1!$F$8763+유형화!$G$74*hourly1!I1032/hourly1!$I$8763+유형화!$H$63*hourly1!P1032/hourly1!$P$8763</f>
        <v>1.6877376131686435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799">
        <f>(유형화!$F$71+유형화!$F$72+유형화!$F$73+유형화!$F$74+유형화!$G$63)*hourly1!O1033/hourly1!$O$8763</f>
        <v>59.959816923491339</v>
      </c>
      <c r="C1032" s="441">
        <f>hourly1!$F1033*유형화!$G$71/hourly1!$F$8763+유형화!$G$72*hourly1!$G1033/hourly1!$F$8763+유형화!$G$74*hourly1!I1033/hourly1!$I$8763+유형화!$H$63*hourly1!P1033/hourly1!$P$8763</f>
        <v>2.5726370704104822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799">
        <f>(유형화!$F$71+유형화!$F$72+유형화!$F$73+유형화!$F$74+유형화!$G$63)*hourly1!O1034/hourly1!$O$8763</f>
        <v>60.824774751303337</v>
      </c>
      <c r="C1033" s="441">
        <f>hourly1!$F1034*유형화!$G$71/hourly1!$F$8763+유형화!$G$72*hourly1!$G1034/hourly1!$F$8763+유형화!$G$74*hourly1!I1034/hourly1!$I$8763+유형화!$H$63*hourly1!P1034/hourly1!$P$8763</f>
        <v>3.6077779189135288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799">
        <f>(유형화!$F$71+유형화!$F$72+유형화!$F$73+유형화!$F$74+유형화!$G$63)*hourly1!O1035/hourly1!$O$8763</f>
        <v>59.920995671665324</v>
      </c>
      <c r="C1034" s="441">
        <f>hourly1!$F1035*유형화!$G$71/hourly1!$F$8763+유형화!$G$72*hourly1!$G1035/hourly1!$F$8763+유형화!$G$74*hourly1!I1035/hourly1!$I$8763+유형화!$H$63*hourly1!P1035/hourly1!$P$8763</f>
        <v>4.3353809184675178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799">
        <f>(유형화!$F$71+유형화!$F$72+유형화!$F$73+유형화!$F$74+유형화!$G$63)*hourly1!O1036/hourly1!$O$8763</f>
        <v>58.228239693005762</v>
      </c>
      <c r="C1035" s="441">
        <f>hourly1!$F1036*유형화!$G$71/hourly1!$F$8763+유형화!$G$72*hourly1!$G1036/hourly1!$F$8763+유형화!$G$74*hourly1!I1036/hourly1!$I$8763+유형화!$H$63*hourly1!P1036/hourly1!$P$8763</f>
        <v>4.9724073419679025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799">
        <f>(유형화!$F$71+유형화!$F$72+유형화!$F$73+유형화!$F$74+유형화!$G$63)*hourly1!O1037/hourly1!$O$8763</f>
        <v>57.599846662550057</v>
      </c>
      <c r="C1036" s="441">
        <f>hourly1!$F1037*유형화!$G$71/hourly1!$F$8763+유형화!$G$72*hourly1!$G1037/hourly1!$F$8763+유형화!$G$74*hourly1!I1037/hourly1!$I$8763+유형화!$H$63*hourly1!P1037/hourly1!$P$8763</f>
        <v>5.5766004111547369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799">
        <f>(유형화!$F$71+유형화!$F$72+유형화!$F$73+유형화!$F$74+유형화!$G$63)*hourly1!O1038/hourly1!$O$8763</f>
        <v>57.363877197849931</v>
      </c>
      <c r="C1037" s="441">
        <f>hourly1!$F1038*유형화!$G$71/hourly1!$F$8763+유형화!$G$72*hourly1!$G1038/hourly1!$F$8763+유형화!$G$74*hourly1!I1038/hourly1!$I$8763+유형화!$H$63*hourly1!P1038/hourly1!$P$8763</f>
        <v>6.0745131763554836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799">
        <f>(유형화!$F$71+유형화!$F$72+유형화!$F$73+유형화!$F$74+유형화!$G$63)*hourly1!O1039/hourly1!$O$8763</f>
        <v>57.228681255434942</v>
      </c>
      <c r="C1038" s="441">
        <f>hourly1!$F1039*유형화!$G$71/hourly1!$F$8763+유형화!$G$72*hourly1!$G1039/hourly1!$F$8763+유형화!$G$74*hourly1!I1039/hourly1!$I$8763+유형화!$H$63*hourly1!P1039/hourly1!$P$8763</f>
        <v>6.5457998672893973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799">
        <f>(유형화!$F$71+유형화!$F$72+유형화!$F$73+유형화!$F$74+유형화!$G$63)*hourly1!O1040/hourly1!$O$8763</f>
        <v>59.200525987417926</v>
      </c>
      <c r="C1039" s="441">
        <f>hourly1!$F1040*유형화!$G$71/hourly1!$F$8763+유형화!$G$72*hourly1!$G1040/hourly1!$F$8763+유형화!$G$74*hourly1!I1040/hourly1!$I$8763+유형화!$H$63*hourly1!P1040/hourly1!$P$8763</f>
        <v>7.0170322893990438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799">
        <f>(유형화!$F$71+유형화!$F$72+유형화!$F$73+유형화!$F$74+유형화!$G$63)*hourly1!O1041/hourly1!$O$8763</f>
        <v>61.573518148657904</v>
      </c>
      <c r="C1040" s="441">
        <f>hourly1!$F1041*유형화!$G$71/hourly1!$F$8763+유형화!$G$72*hourly1!$G1041/hourly1!$F$8763+유형화!$G$74*hourly1!I1041/hourly1!$I$8763+유형화!$H$63*hourly1!P1041/hourly1!$P$8763</f>
        <v>16.295204761829709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799">
        <f>(유형화!$F$71+유형화!$F$72+유형화!$F$73+유형화!$F$74+유형화!$G$63)*hourly1!O1042/hourly1!$O$8763</f>
        <v>64.655231992756597</v>
      </c>
      <c r="C1041" s="441">
        <f>hourly1!$F1042*유형화!$G$71/hourly1!$F$8763+유형화!$G$72*hourly1!$G1042/hourly1!$F$8763+유형화!$G$74*hourly1!I1042/hourly1!$I$8763+유형화!$H$63*hourly1!P1042/hourly1!$P$8763</f>
        <v>16.532178826576516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799">
        <f>(유형화!$F$71+유형화!$F$72+유형화!$F$73+유형화!$F$74+유형화!$G$63)*hourly1!O1043/hourly1!$O$8763</f>
        <v>68.294922959812723</v>
      </c>
      <c r="C1042" s="441">
        <f>hourly1!$F1043*유형화!$G$71/hourly1!$F$8763+유형화!$G$72*hourly1!$G1043/hourly1!$F$8763+유형화!$G$74*hourly1!I1043/hourly1!$I$8763+유형화!$H$63*hourly1!P1043/hourly1!$P$8763</f>
        <v>15.274312759680395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799">
        <f>(유형화!$F$71+유형화!$F$72+유형화!$F$73+유형화!$F$74+유형화!$G$63)*hourly1!O1044/hourly1!$O$8763</f>
        <v>73.826173535444596</v>
      </c>
      <c r="C1043" s="441">
        <f>hourly1!$F1044*유형화!$G$71/hourly1!$F$8763+유형화!$G$72*hourly1!$G1044/hourly1!$F$8763+유형화!$G$74*hourly1!I1044/hourly1!$I$8763+유형화!$H$63*hourly1!P1044/hourly1!$P$8763</f>
        <v>13.765588873708083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799">
        <f>(유형화!$F$71+유형화!$F$72+유형화!$F$73+유형화!$F$74+유형화!$G$63)*hourly1!O1045/hourly1!$O$8763</f>
        <v>74.617564565378999</v>
      </c>
      <c r="C1044" s="441">
        <f>hourly1!$F1045*유형화!$G$71/hourly1!$F$8763+유형화!$G$72*hourly1!$G1045/hourly1!$F$8763+유형화!$G$74*hourly1!I1045/hourly1!$I$8763+유형화!$H$63*hourly1!P1045/hourly1!$P$8763</f>
        <v>12.284122846534768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799">
        <f>(유형화!$F$71+유형화!$F$72+유형화!$F$73+유형화!$F$74+유형화!$G$63)*hourly1!O1046/hourly1!$O$8763</f>
        <v>74.389237555717983</v>
      </c>
      <c r="C1045" s="441">
        <f>hourly1!$F1046*유형화!$G$71/hourly1!$F$8763+유형화!$G$72*hourly1!$G1046/hourly1!$F$8763+유형화!$G$74*hourly1!I1046/hourly1!$I$8763+유형화!$H$63*hourly1!P1046/hourly1!$P$8763</f>
        <v>11.171718339839396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799">
        <f>(유형화!$F$71+유형화!$F$72+유형화!$F$73+유형화!$F$74+유형화!$G$63)*hourly1!O1047/hourly1!$O$8763</f>
        <v>70.788735177250516</v>
      </c>
      <c r="C1046" s="441">
        <f>hourly1!$F1047*유형화!$G$71/hourly1!$F$8763+유형화!$G$72*hourly1!$G1047/hourly1!$F$8763+유형화!$G$74*hourly1!I1047/hourly1!$I$8763+유형화!$H$63*hourly1!P1047/hourly1!$P$8763</f>
        <v>8.9863702758346928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799">
        <f>(유형화!$F$71+유형화!$F$72+유형화!$F$73+유형화!$F$74+유형화!$G$63)*hourly1!O1048/hourly1!$O$8763</f>
        <v>68.478840881311044</v>
      </c>
      <c r="C1047" s="441">
        <f>hourly1!$F1048*유형화!$G$71/hourly1!$F$8763+유형화!$G$72*hourly1!$G1048/hourly1!$F$8763+유형화!$G$74*hourly1!I1048/hourly1!$I$8763+유형화!$H$63*hourly1!P1048/hourly1!$P$8763</f>
        <v>9.2646729724272348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799">
        <f>(유형화!$F$71+유형화!$F$72+유형화!$F$73+유형화!$F$74+유형화!$G$63)*hourly1!O1049/hourly1!$O$8763</f>
        <v>71.713363086195045</v>
      </c>
      <c r="C1048" s="441">
        <f>hourly1!$F1049*유형화!$G$71/hourly1!$F$8763+유형화!$G$72*hourly1!$G1049/hourly1!$F$8763+유형화!$G$74*hourly1!I1049/hourly1!$I$8763+유형화!$H$63*hourly1!P1049/hourly1!$P$8763</f>
        <v>8.9037004885683793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799">
        <f>(유형화!$F$71+유형화!$F$72+유형화!$F$73+유형화!$F$74+유형화!$G$63)*hourly1!O1050/hourly1!$O$8763</f>
        <v>71.525218655983295</v>
      </c>
      <c r="C1049" s="441">
        <f>hourly1!$F1050*유형화!$G$71/hourly1!$F$8763+유형화!$G$72*hourly1!$G1050/hourly1!$F$8763+유형화!$G$74*hourly1!I1050/hourly1!$I$8763+유형화!$H$63*hourly1!P1050/hourly1!$P$8763</f>
        <v>8.8412022443733971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799">
        <f>(유형화!$F$71+유형화!$F$72+유형화!$F$73+유형화!$F$74+유형화!$G$63)*hourly1!O1051/hourly1!$O$8763</f>
        <v>72.096506379556033</v>
      </c>
      <c r="C1050" s="441">
        <f>hourly1!$F1051*유형화!$G$71/hourly1!$F$8763+유형화!$G$72*hourly1!$G1051/hourly1!$F$8763+유형화!$G$74*hourly1!I1051/hourly1!$I$8763+유형화!$H$63*hourly1!P1051/hourly1!$P$8763</f>
        <v>9.2156968494292606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799">
        <f>(유형화!$F$71+유형화!$F$72+유형화!$F$73+유형화!$F$74+유형화!$G$63)*hourly1!O1052/hourly1!$O$8763</f>
        <v>71.919399049865859</v>
      </c>
      <c r="C1051" s="441">
        <f>hourly1!$F1052*유형화!$G$71/hourly1!$F$8763+유형화!$G$72*hourly1!$G1052/hourly1!$F$8763+유형화!$G$74*hourly1!I1052/hourly1!$I$8763+유형화!$H$63*hourly1!P1052/hourly1!$P$8763</f>
        <v>9.6931407261105793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799">
        <f>(유형화!$F$71+유형화!$F$72+유형화!$F$73+유형화!$F$74+유형화!$G$63)*hourly1!O1053/hourly1!$O$8763</f>
        <v>71.181312195544905</v>
      </c>
      <c r="C1052" s="441">
        <f>hourly1!$F1053*유형화!$G$71/hourly1!$F$8763+유형화!$G$72*hourly1!$G1053/hourly1!$F$8763+유형화!$G$74*hourly1!I1053/hourly1!$I$8763+유형화!$H$63*hourly1!P1053/hourly1!$P$8763</f>
        <v>9.3981588940144558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799">
        <f>(유형화!$F$71+유형화!$F$72+유형화!$F$73+유형화!$F$74+유형화!$G$63)*hourly1!O1054/hourly1!$O$8763</f>
        <v>70.692158507959462</v>
      </c>
      <c r="C1053" s="441">
        <f>hourly1!$F1054*유형화!$G$71/hourly1!$F$8763+유형화!$G$72*hourly1!$G1054/hourly1!$F$8763+유형화!$G$74*hourly1!I1054/hourly1!$I$8763+유형화!$H$63*hourly1!P1054/hourly1!$P$8763</f>
        <v>9.2566316446646226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799">
        <f>(유형화!$F$71+유형화!$F$72+유형화!$F$73+유형화!$F$74+유형화!$G$63)*hourly1!O1055/hourly1!$O$8763</f>
        <v>68.006800711539711</v>
      </c>
      <c r="C1054" s="441">
        <f>hourly1!$F1055*유형화!$G$71/hourly1!$F$8763+유형화!$G$72*hourly1!$G1055/hourly1!$F$8763+유형화!$G$74*hourly1!I1055/hourly1!$I$8763+유형화!$H$63*hourly1!P1055/hourly1!$P$8763</f>
        <v>10.536348606380875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799">
        <f>(유형화!$F$71+유형화!$F$72+유형화!$F$73+유형화!$F$74+유형화!$G$63)*hourly1!O1056/hourly1!$O$8763</f>
        <v>65.53915912497223</v>
      </c>
      <c r="C1055" s="441">
        <f>hourly1!$F1056*유형화!$G$71/hourly1!$F$8763+유형화!$G$72*hourly1!$G1056/hourly1!$F$8763+유형화!$G$74*hourly1!I1056/hourly1!$I$8763+유형화!$H$63*hourly1!P1056/hourly1!$P$8763</f>
        <v>1.1634188308016542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799">
        <f>(유형화!$F$71+유형화!$F$72+유형화!$F$73+유형화!$F$74+유형화!$G$63)*hourly1!O1057/hourly1!$O$8763</f>
        <v>64.790819623403181</v>
      </c>
      <c r="C1056" s="441">
        <f>hourly1!$F1057*유형화!$G$71/hourly1!$F$8763+유형화!$G$72*hourly1!$G1057/hourly1!$F$8763+유형화!$G$74*hourly1!I1057/hourly1!$I$8763+유형화!$H$63*hourly1!P1057/hourly1!$P$8763</f>
        <v>2.0001043140280723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799">
        <f>(유형화!$F$71+유형화!$F$72+유형화!$F$73+유형화!$F$74+유형화!$G$63)*hourly1!O1058/hourly1!$O$8763</f>
        <v>65.374071852894161</v>
      </c>
      <c r="C1057" s="441">
        <f>hourly1!$F1058*유형화!$G$71/hourly1!$F$8763+유형화!$G$72*hourly1!$G1058/hourly1!$F$8763+유형화!$G$74*hourly1!I1058/hourly1!$I$8763+유형화!$H$63*hourly1!P1058/hourly1!$P$8763</f>
        <v>2.9870929714848757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799">
        <f>(유형화!$F$71+유형화!$F$72+유형화!$F$73+유형화!$F$74+유형화!$G$63)*hourly1!O1059/hourly1!$O$8763</f>
        <v>64.743868844732916</v>
      </c>
      <c r="C1058" s="441">
        <f>hourly1!$F1059*유형화!$G$71/hourly1!$F$8763+유형화!$G$72*hourly1!$G1059/hourly1!$F$8763+유형화!$G$74*hourly1!I1059/hourly1!$I$8763+유형화!$H$63*hourly1!P1059/hourly1!$P$8763</f>
        <v>3.7352395239187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799">
        <f>(유형화!$F$71+유형화!$F$72+유형화!$F$73+유형화!$F$74+유형화!$G$63)*hourly1!O1060/hourly1!$O$8763</f>
        <v>61.716058514112859</v>
      </c>
      <c r="C1059" s="441">
        <f>hourly1!$F1060*유형화!$G$71/hourly1!$F$8763+유형화!$G$72*hourly1!$G1060/hourly1!$F$8763+유형화!$G$74*hourly1!I1060/hourly1!$I$8763+유형화!$H$63*hourly1!P1060/hourly1!$P$8763</f>
        <v>4.4040963422969366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799">
        <f>(유형화!$F$71+유형화!$F$72+유형화!$F$73+유형화!$F$74+유형화!$G$63)*hourly1!O1061/hourly1!$O$8763</f>
        <v>61.658581559185478</v>
      </c>
      <c r="C1060" s="441">
        <f>hourly1!$F1061*유형화!$G$71/hourly1!$F$8763+유형화!$G$72*hourly1!$G1061/hourly1!$F$8763+유형화!$G$74*hourly1!I1061/hourly1!$I$8763+유형화!$H$63*hourly1!P1061/hourly1!$P$8763</f>
        <v>5.0859987896679106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799">
        <f>(유형화!$F$71+유형화!$F$72+유형화!$F$73+유형화!$F$74+유형화!$G$63)*hourly1!O1062/hourly1!$O$8763</f>
        <v>61.955703244494273</v>
      </c>
      <c r="C1061" s="441">
        <f>hourly1!$F1062*유형화!$G$71/hourly1!$F$8763+유형화!$G$72*hourly1!$G1062/hourly1!$F$8763+유형화!$G$74*hourly1!I1062/hourly1!$I$8763+유형화!$H$63*hourly1!P1062/hourly1!$P$8763</f>
        <v>5.5682648390196654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799">
        <f>(유형화!$F$71+유형화!$F$72+유형화!$F$73+유형화!$F$74+유형화!$G$63)*hourly1!O1063/hourly1!$O$8763</f>
        <v>62.144541747634293</v>
      </c>
      <c r="C1062" s="441">
        <f>hourly1!$F1063*유형화!$G$71/hourly1!$F$8763+유형화!$G$72*hourly1!$G1063/hourly1!$F$8763+유형화!$G$74*hourly1!I1063/hourly1!$I$8763+유형화!$H$63*hourly1!P1063/hourly1!$P$8763</f>
        <v>6.0603318380338171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799">
        <f>(유형화!$F$71+유형화!$F$72+유형화!$F$73+유형화!$F$74+유형화!$G$63)*hourly1!O1064/hourly1!$O$8763</f>
        <v>63.134937026537166</v>
      </c>
      <c r="C1063" s="441">
        <f>hourly1!$F1064*유형화!$G$71/hourly1!$F$8763+유형화!$G$72*hourly1!$G1064/hourly1!$F$8763+유형화!$G$74*hourly1!I1064/hourly1!$I$8763+유형화!$H$63*hourly1!P1064/hourly1!$P$8763</f>
        <v>6.5897790839299786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799">
        <f>(유형화!$F$71+유형화!$F$72+유형화!$F$73+유형화!$F$74+유형화!$G$63)*hourly1!O1065/hourly1!$O$8763</f>
        <v>65.053022113362545</v>
      </c>
      <c r="C1064" s="441">
        <f>hourly1!$F1065*유형화!$G$71/hourly1!$F$8763+유형화!$G$72*hourly1!$G1065/hourly1!$F$8763+유형화!$G$74*hourly1!I1065/hourly1!$I$8763+유형화!$H$63*hourly1!P1065/hourly1!$P$8763</f>
        <v>15.892090806482681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799">
        <f>(유형화!$F$71+유형화!$F$72+유형화!$F$73+유형화!$F$74+유형화!$G$63)*hourly1!O1066/hourly1!$O$8763</f>
        <v>67.753285348274062</v>
      </c>
      <c r="C1065" s="441">
        <f>hourly1!$F1066*유형화!$G$71/hourly1!$F$8763+유형화!$G$72*hourly1!$G1066/hourly1!$F$8763+유형화!$G$74*hourly1!I1066/hourly1!$I$8763+유형화!$H$63*hourly1!P1066/hourly1!$P$8763</f>
        <v>16.100266016365502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799">
        <f>(유형화!$F$71+유형화!$F$72+유형화!$F$73+유형화!$F$74+유형화!$G$63)*hourly1!O1067/hourly1!$O$8763</f>
        <v>69.534162687797988</v>
      </c>
      <c r="C1066" s="441">
        <f>hourly1!$F1067*유형화!$G$71/hourly1!$F$8763+유형화!$G$72*hourly1!$G1067/hourly1!$F$8763+유형화!$G$74*hourly1!I1067/hourly1!$I$8763+유형화!$H$63*hourly1!P1067/hourly1!$P$8763</f>
        <v>14.802788240096843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799">
        <f>(유형화!$F$71+유형화!$F$72+유형화!$F$73+유형화!$F$74+유형화!$G$63)*hourly1!O1068/hourly1!$O$8763</f>
        <v>74.239146969177867</v>
      </c>
      <c r="C1067" s="441">
        <f>hourly1!$F1068*유형화!$G$71/hourly1!$F$8763+유형화!$G$72*hourly1!$G1068/hourly1!$F$8763+유형화!$G$74*hourly1!I1068/hourly1!$I$8763+유형화!$H$63*hourly1!P1068/hourly1!$P$8763</f>
        <v>13.056985806981995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799">
        <f>(유형화!$F$71+유형화!$F$72+유형화!$F$73+유형화!$F$74+유형화!$G$63)*hourly1!O1069/hourly1!$O$8763</f>
        <v>74.202039760956993</v>
      </c>
      <c r="C1068" s="441">
        <f>hourly1!$F1069*유형화!$G$71/hourly1!$F$8763+유형화!$G$72*hourly1!$G1069/hourly1!$F$8763+유형화!$G$74*hourly1!I1069/hourly1!$I$8763+유형화!$H$63*hourly1!P1069/hourly1!$P$8763</f>
        <v>11.59641160734096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799">
        <f>(유형화!$F$71+유형화!$F$72+유형화!$F$73+유형화!$F$74+유형화!$G$63)*hourly1!O1070/hourly1!$O$8763</f>
        <v>73.231790488591088</v>
      </c>
      <c r="C1069" s="441">
        <f>hourly1!$F1070*유형화!$G$71/hourly1!$F$8763+유형화!$G$72*hourly1!$G1070/hourly1!$F$8763+유형화!$G$74*hourly1!I1070/hourly1!$I$8763+유형화!$H$63*hourly1!P1070/hourly1!$P$8763</f>
        <v>10.382165747940167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799">
        <f>(유형화!$F$71+유형화!$F$72+유형화!$F$73+유형화!$F$74+유형화!$G$63)*hourly1!O1071/hourly1!$O$8763</f>
        <v>68.207236539397073</v>
      </c>
      <c r="C1070" s="441">
        <f>hourly1!$F1071*유형화!$G$71/hourly1!$F$8763+유형화!$G$72*hourly1!$G1071/hourly1!$F$8763+유형화!$G$74*hourly1!I1071/hourly1!$I$8763+유형화!$H$63*hourly1!P1071/hourly1!$P$8763</f>
        <v>8.1808509609315063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799">
        <f>(유형화!$F$71+유형화!$F$72+유형화!$F$73+유형화!$F$74+유형화!$G$63)*hourly1!O1072/hourly1!$O$8763</f>
        <v>67.776645227481367</v>
      </c>
      <c r="C1071" s="441">
        <f>hourly1!$F1072*유형화!$G$71/hourly1!$F$8763+유형화!$G$72*hourly1!$G1072/hourly1!$F$8763+유형화!$G$74*hourly1!I1072/hourly1!$I$8763+유형화!$H$63*hourly1!P1072/hourly1!$P$8763</f>
        <v>8.5226950558663379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799">
        <f>(유형화!$F$71+유형화!$F$72+유형화!$F$73+유형화!$F$74+유형화!$G$63)*hourly1!O1073/hourly1!$O$8763</f>
        <v>69.385231998685668</v>
      </c>
      <c r="C1072" s="441">
        <f>hourly1!$F1073*유형화!$G$71/hourly1!$F$8763+유형화!$G$72*hourly1!$G1073/hourly1!$F$8763+유형화!$G$74*hourly1!I1073/hourly1!$I$8763+유형화!$H$63*hourly1!P1073/hourly1!$P$8763</f>
        <v>8.1715975896695809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799">
        <f>(유형화!$F$71+유형화!$F$72+유형화!$F$73+유형화!$F$74+유형화!$G$63)*hourly1!O1074/hourly1!$O$8763</f>
        <v>68.526472290963383</v>
      </c>
      <c r="C1073" s="441">
        <f>hourly1!$F1074*유형화!$G$71/hourly1!$F$8763+유형화!$G$72*hourly1!$G1074/hourly1!$F$8763+유형화!$G$74*hourly1!I1074/hourly1!$I$8763+유형화!$H$63*hourly1!P1074/hourly1!$P$8763</f>
        <v>8.0935871686009566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799">
        <f>(유형화!$F$71+유형화!$F$72+유형화!$F$73+유형화!$F$74+유형화!$G$63)*hourly1!O1075/hourly1!$O$8763</f>
        <v>68.693874614274847</v>
      </c>
      <c r="C1074" s="441">
        <f>hourly1!$F1075*유형화!$G$71/hourly1!$F$8763+유형화!$G$72*hourly1!$G1075/hourly1!$F$8763+유형화!$G$74*hourly1!I1075/hourly1!$I$8763+유형화!$H$63*hourly1!P1075/hourly1!$P$8763</f>
        <v>8.4699350241874392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799">
        <f>(유형화!$F$71+유형화!$F$72+유형화!$F$73+유형화!$F$74+유형화!$G$63)*hourly1!O1076/hourly1!$O$8763</f>
        <v>69.200083616360388</v>
      </c>
      <c r="C1075" s="441">
        <f>hourly1!$F1076*유형화!$G$71/hourly1!$F$8763+유형화!$G$72*hourly1!$G1076/hourly1!$F$8763+유형화!$G$74*hourly1!I1076/hourly1!$I$8763+유형화!$H$63*hourly1!P1076/hourly1!$P$8763</f>
        <v>8.9980591842208018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799">
        <f>(유형화!$F$71+유형화!$F$72+유형화!$F$73+유형화!$F$74+유형화!$G$63)*hourly1!O1077/hourly1!$O$8763</f>
        <v>69.589348361119718</v>
      </c>
      <c r="C1076" s="441">
        <f>hourly1!$F1077*유형화!$G$71/hourly1!$F$8763+유형화!$G$72*hourly1!$G1077/hourly1!$F$8763+유형화!$G$74*hourly1!I1077/hourly1!$I$8763+유형화!$H$63*hourly1!P1077/hourly1!$P$8763</f>
        <v>8.7168355128892028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799">
        <f>(유형화!$F$71+유형화!$F$72+유형화!$F$73+유형화!$F$74+유형화!$G$63)*hourly1!O1078/hourly1!$O$8763</f>
        <v>69.879461730632187</v>
      </c>
      <c r="C1077" s="441">
        <f>hourly1!$F1078*유형화!$G$71/hourly1!$F$8763+유형화!$G$72*hourly1!$G1078/hourly1!$F$8763+유형화!$G$74*hourly1!I1078/hourly1!$I$8763+유형화!$H$63*hourly1!P1078/hourly1!$P$8763</f>
        <v>8.6018698115778065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799">
        <f>(유형화!$F$71+유형화!$F$72+유형화!$F$73+유형화!$F$74+유형화!$G$63)*hourly1!O1079/hourly1!$O$8763</f>
        <v>67.582848469491253</v>
      </c>
      <c r="C1078" s="441">
        <f>hourly1!$F1079*유형화!$G$71/hourly1!$F$8763+유형화!$G$72*hourly1!$G1079/hourly1!$F$8763+유형화!$G$74*hourly1!I1079/hourly1!$I$8763+유형화!$H$63*hourly1!P1079/hourly1!$P$8763</f>
        <v>9.8828183774245346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799">
        <f>(유형화!$F$71+유형화!$F$72+유형화!$F$73+유형화!$F$74+유형화!$G$63)*hourly1!O1080/hourly1!$O$8763</f>
        <v>66.346075770472339</v>
      </c>
      <c r="C1079" s="441">
        <f>hourly1!$F1080*유형화!$G$71/hourly1!$F$8763+유형화!$G$72*hourly1!$G1080/hourly1!$F$8763+유형화!$G$74*hourly1!I1080/hourly1!$I$8763+유형화!$H$63*hourly1!P1080/hourly1!$P$8763</f>
        <v>0.70893901583459562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799">
        <f>(유형화!$F$71+유형화!$F$72+유형화!$F$73+유형화!$F$74+유형화!$G$63)*hourly1!O1081/hourly1!$O$8763</f>
        <v>65.546243860965234</v>
      </c>
      <c r="C1080" s="441">
        <f>hourly1!$F1081*유형화!$G$71/hourly1!$F$8763+유형화!$G$72*hourly1!$G1081/hourly1!$F$8763+유형화!$G$74*hourly1!I1081/hourly1!$I$8763+유형화!$H$63*hourly1!P1081/hourly1!$P$8763</f>
        <v>1.2823178887869839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799">
        <f>(유형화!$F$71+유형화!$F$72+유형화!$F$73+유형화!$F$74+유형화!$G$63)*hourly1!O1082/hourly1!$O$8763</f>
        <v>65.371180581882371</v>
      </c>
      <c r="C1081" s="441">
        <f>hourly1!$F1082*유형화!$G$71/hourly1!$F$8763+유형화!$G$72*hourly1!$G1082/hourly1!$F$8763+유형화!$G$74*hourly1!I1082/hourly1!$I$8763+유형화!$H$63*hourly1!P1082/hourly1!$P$8763</f>
        <v>2.3342732466739231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799">
        <f>(유형화!$F$71+유형화!$F$72+유형화!$F$73+유형화!$F$74+유형화!$G$63)*hourly1!O1083/hourly1!$O$8763</f>
        <v>64.955330986826269</v>
      </c>
      <c r="C1082" s="441">
        <f>hourly1!$F1083*유형화!$G$71/hourly1!$F$8763+유형화!$G$72*hourly1!$G1083/hourly1!$F$8763+유형화!$G$74*hourly1!I1083/hourly1!$I$8763+유형화!$H$63*hourly1!P1083/hourly1!$P$8763</f>
        <v>3.0386991644693921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799">
        <f>(유형화!$F$71+유형화!$F$72+유형화!$F$73+유형화!$F$74+유형화!$G$63)*hourly1!O1084/hourly1!$O$8763</f>
        <v>62.234185750588097</v>
      </c>
      <c r="C1083" s="441">
        <f>hourly1!$F1084*유형화!$G$71/hourly1!$F$8763+유형화!$G$72*hourly1!$G1084/hourly1!$F$8763+유형화!$G$74*hourly1!I1084/hourly1!$I$8763+유형화!$H$63*hourly1!P1084/hourly1!$P$8763</f>
        <v>3.7474237695073933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799">
        <f>(유형화!$F$71+유형화!$F$72+유형화!$F$73+유형화!$F$74+유형화!$G$63)*hourly1!O1085/hourly1!$O$8763</f>
        <v>61.76715596298277</v>
      </c>
      <c r="C1084" s="441">
        <f>hourly1!$F1085*유형화!$G$71/hourly1!$F$8763+유형화!$G$72*hourly1!$G1085/hourly1!$F$8763+유형화!$G$74*hourly1!I1085/hourly1!$I$8763+유형화!$H$63*hourly1!P1085/hourly1!$P$8763</f>
        <v>4.4783647192062004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799">
        <f>(유형화!$F$71+유형화!$F$72+유형화!$F$73+유형화!$F$74+유형화!$G$63)*hourly1!O1086/hourly1!$O$8763</f>
        <v>61.968943527174638</v>
      </c>
      <c r="C1085" s="441">
        <f>hourly1!$F1086*유형화!$G$71/hourly1!$F$8763+유형화!$G$72*hourly1!$G1086/hourly1!$F$8763+유형화!$G$74*hourly1!I1086/hourly1!$I$8763+유형화!$H$63*hourly1!P1086/hourly1!$P$8763</f>
        <v>4.9908110333617062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799">
        <f>(유형화!$F$71+유형화!$F$72+유형화!$F$73+유형화!$F$74+유형화!$G$63)*hourly1!O1087/hourly1!$O$8763</f>
        <v>62.05551256093618</v>
      </c>
      <c r="C1086" s="441">
        <f>hourly1!$F1087*유형화!$G$71/hourly1!$F$8763+유형화!$G$72*hourly1!$G1087/hourly1!$F$8763+유형화!$G$74*hourly1!I1087/hourly1!$I$8763+유형화!$H$63*hourly1!P1087/hourly1!$P$8763</f>
        <v>5.4866366553628527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799">
        <f>(유형화!$F$71+유형화!$F$72+유형화!$F$73+유형화!$F$74+유형화!$G$63)*hourly1!O1088/hourly1!$O$8763</f>
        <v>63.306682112658756</v>
      </c>
      <c r="C1087" s="441">
        <f>hourly1!$F1088*유형화!$G$71/hourly1!$F$8763+유형화!$G$72*hourly1!$G1088/hourly1!$F$8763+유형화!$G$74*hourly1!I1088/hourly1!$I$8763+유형화!$H$63*hourly1!P1088/hourly1!$P$8763</f>
        <v>6.0481341146931626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799">
        <f>(유형화!$F$71+유형화!$F$72+유형화!$F$73+유형화!$F$74+유형화!$G$63)*hourly1!O1089/hourly1!$O$8763</f>
        <v>64.772931360780689</v>
      </c>
      <c r="C1088" s="441">
        <f>hourly1!$F1089*유형화!$G$71/hourly1!$F$8763+유형화!$G$72*hourly1!$G1089/hourly1!$F$8763+유형화!$G$74*hourly1!I1089/hourly1!$I$8763+유형화!$H$63*hourly1!P1089/hourly1!$P$8763</f>
        <v>15.35862170398368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799">
        <f>(유형화!$F$71+유형화!$F$72+유형화!$F$73+유형화!$F$74+유형화!$G$63)*hourly1!O1090/hourly1!$O$8763</f>
        <v>67.567696417197268</v>
      </c>
      <c r="C1089" s="441">
        <f>hourly1!$F1090*유형화!$G$71/hourly1!$F$8763+유형화!$G$72*hourly1!$G1090/hourly1!$F$8763+유형화!$G$74*hourly1!I1090/hourly1!$I$8763+유형화!$H$63*hourly1!P1090/hourly1!$P$8763</f>
        <v>15.561411657417475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799">
        <f>(유형화!$F$71+유형화!$F$72+유형화!$F$73+유형화!$F$74+유형화!$G$63)*hourly1!O1091/hourly1!$O$8763</f>
        <v>69.23185056067058</v>
      </c>
      <c r="C1090" s="441">
        <f>hourly1!$F1091*유형화!$G$71/hourly1!$F$8763+유형화!$G$72*hourly1!$G1091/hourly1!$F$8763+유형화!$G$74*hourly1!I1091/hourly1!$I$8763+유형화!$H$63*hourly1!P1091/hourly1!$P$8763</f>
        <v>14.272065617194368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799">
        <f>(유형화!$F$71+유형화!$F$72+유형화!$F$73+유형화!$F$74+유형화!$G$63)*hourly1!O1092/hourly1!$O$8763</f>
        <v>72.842361128224823</v>
      </c>
      <c r="C1091" s="441">
        <f>hourly1!$F1092*유형화!$G$71/hourly1!$F$8763+유형화!$G$72*hourly1!$G1092/hourly1!$F$8763+유형화!$G$74*hourly1!I1092/hourly1!$I$8763+유형화!$H$63*hourly1!P1092/hourly1!$P$8763</f>
        <v>12.576092818520099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799">
        <f>(유형화!$F$71+유형화!$F$72+유형화!$F$73+유형화!$F$74+유형화!$G$63)*hourly1!O1093/hourly1!$O$8763</f>
        <v>73.082230402847969</v>
      </c>
      <c r="C1092" s="441">
        <f>hourly1!$F1093*유형화!$G$71/hourly1!$F$8763+유형화!$G$72*hourly1!$G1093/hourly1!$F$8763+유형화!$G$74*hourly1!I1093/hourly1!$I$8763+유형화!$H$63*hourly1!P1093/hourly1!$P$8763</f>
        <v>11.060576145559814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799">
        <f>(유형화!$F$71+유형화!$F$72+유형화!$F$73+유형화!$F$74+유형화!$G$63)*hourly1!O1094/hourly1!$O$8763</f>
        <v>72.55262600701802</v>
      </c>
      <c r="C1093" s="441">
        <f>hourly1!$F1094*유형화!$G$71/hourly1!$F$8763+유형화!$G$72*hourly1!$G1094/hourly1!$F$8763+유형화!$G$74*hourly1!I1094/hourly1!$I$8763+유형화!$H$63*hourly1!P1094/hourly1!$P$8763</f>
        <v>9.8689496513850781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799">
        <f>(유형화!$F$71+유형화!$F$72+유형화!$F$73+유형화!$F$74+유형화!$G$63)*hourly1!O1095/hourly1!$O$8763</f>
        <v>67.497350428628238</v>
      </c>
      <c r="C1094" s="441">
        <f>hourly1!$F1095*유형화!$G$71/hourly1!$F$8763+유형화!$G$72*hourly1!$G1095/hourly1!$F$8763+유형화!$G$74*hourly1!I1095/hourly1!$I$8763+유형화!$H$63*hourly1!P1095/hourly1!$P$8763</f>
        <v>7.7448539147879183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799">
        <f>(유형화!$F$71+유형화!$F$72+유형화!$F$73+유형화!$F$74+유형화!$G$63)*hourly1!O1096/hourly1!$O$8763</f>
        <v>67.131062170122462</v>
      </c>
      <c r="C1095" s="441">
        <f>hourly1!$F1096*유형화!$G$71/hourly1!$F$8763+유형화!$G$72*hourly1!$G1096/hourly1!$F$8763+유형화!$G$74*hourly1!I1096/hourly1!$I$8763+유형화!$H$63*hourly1!P1096/hourly1!$P$8763</f>
        <v>8.048536172499162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799">
        <f>(유형화!$F$71+유형화!$F$72+유형화!$F$73+유형화!$F$74+유형화!$G$63)*hourly1!O1097/hourly1!$O$8763</f>
        <v>68.362828246720156</v>
      </c>
      <c r="C1096" s="441">
        <f>hourly1!$F1097*유형화!$G$71/hourly1!$F$8763+유형화!$G$72*hourly1!$G1097/hourly1!$F$8763+유형화!$G$74*hourly1!I1097/hourly1!$I$8763+유형화!$H$63*hourly1!P1097/hourly1!$P$8763</f>
        <v>7.6647998848512104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799">
        <f>(유형화!$F$71+유형화!$F$72+유형화!$F$73+유형화!$F$74+유형화!$G$63)*hourly1!O1098/hourly1!$O$8763</f>
        <v>67.910305551535714</v>
      </c>
      <c r="C1097" s="441">
        <f>hourly1!$F1098*유형화!$G$71/hourly1!$F$8763+유형화!$G$72*hourly1!$G1098/hourly1!$F$8763+유형화!$G$74*hourly1!I1098/hourly1!$I$8763+유형화!$H$63*hourly1!P1098/hourly1!$P$8763</f>
        <v>7.5146226620020107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799">
        <f>(유형화!$F$71+유형화!$F$72+유형화!$F$73+유형화!$F$74+유형화!$G$63)*hourly1!O1099/hourly1!$O$8763</f>
        <v>67.96773974921507</v>
      </c>
      <c r="C1098" s="441">
        <f>hourly1!$F1099*유형화!$G$71/hourly1!$F$8763+유형화!$G$72*hourly1!$G1099/hourly1!$F$8763+유형화!$G$74*hourly1!I1099/hourly1!$I$8763+유형화!$H$63*hourly1!P1099/hourly1!$P$8763</f>
        <v>7.8920038914202379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799">
        <f>(유형화!$F$71+유형화!$F$72+유형화!$F$73+유형화!$F$74+유형화!$G$63)*hourly1!O1100/hourly1!$O$8763</f>
        <v>68.085321109537716</v>
      </c>
      <c r="C1099" s="441">
        <f>hourly1!$F1100*유형화!$G$71/hourly1!$F$8763+유형화!$G$72*hourly1!$G1100/hourly1!$F$8763+유형화!$G$74*hourly1!I1100/hourly1!$I$8763+유형화!$H$63*hourly1!P1100/hourly1!$P$8763</f>
        <v>8.448657351278241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799">
        <f>(유형화!$F$71+유형화!$F$72+유형화!$F$73+유형화!$F$74+유형화!$G$63)*hourly1!O1101/hourly1!$O$8763</f>
        <v>67.419136883180542</v>
      </c>
      <c r="C1100" s="441">
        <f>hourly1!$F1101*유형화!$G$71/hourly1!$F$8763+유형화!$G$72*hourly1!$G1101/hourly1!$F$8763+유형화!$G$74*hourly1!I1101/hourly1!$I$8763+유형화!$H$63*hourly1!P1101/hourly1!$P$8763</f>
        <v>8.1579849409173608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799">
        <f>(유형화!$F$71+유형화!$F$72+유형화!$F$73+유형화!$F$74+유형화!$G$63)*hourly1!O1102/hourly1!$O$8763</f>
        <v>67.819460494979609</v>
      </c>
      <c r="C1101" s="441">
        <f>hourly1!$F1102*유형화!$G$71/hourly1!$F$8763+유형화!$G$72*hourly1!$G1102/hourly1!$F$8763+유형화!$G$74*hourly1!I1102/hourly1!$I$8763+유형화!$H$63*hourly1!P1102/hourly1!$P$8763</f>
        <v>8.1594913480612625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799">
        <f>(유형화!$F$71+유형화!$F$72+유형화!$F$73+유형화!$F$74+유형화!$G$63)*hourly1!O1103/hourly1!$O$8763</f>
        <v>66.764694252908015</v>
      </c>
      <c r="C1102" s="441">
        <f>hourly1!$F1103*유형화!$G$71/hourly1!$F$8763+유형화!$G$72*hourly1!$G1103/hourly1!$F$8763+유형화!$G$74*hourly1!I1103/hourly1!$I$8763+유형화!$H$63*hourly1!P1103/hourly1!$P$8763</f>
        <v>9.5630053975151448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799">
        <f>(유형화!$F$71+유형화!$F$72+유형화!$F$73+유형화!$F$74+유형화!$G$63)*hourly1!O1104/hourly1!$O$8763</f>
        <v>65.575258595323689</v>
      </c>
      <c r="C1103" s="441">
        <f>hourly1!$F1104*유형화!$G$71/hourly1!$F$8763+유형화!$G$72*hourly1!$G1104/hourly1!$F$8763+유형화!$G$74*hourly1!I1104/hourly1!$I$8763+유형화!$H$63*hourly1!P1104/hourly1!$P$8763</f>
        <v>0.68245189361230973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799">
        <f>(유형화!$F$71+유형화!$F$72+유형화!$F$73+유형화!$F$74+유형화!$G$63)*hourly1!O1105/hourly1!$O$8763</f>
        <v>65.52123442656405</v>
      </c>
      <c r="C1104" s="441">
        <f>hourly1!$F1105*유형화!$G$71/hourly1!$F$8763+유형화!$G$72*hourly1!$G1105/hourly1!$F$8763+유형화!$G$74*hourly1!I1105/hourly1!$I$8763+유형화!$H$63*hourly1!P1105/hourly1!$P$8763</f>
        <v>1.326298059604694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799">
        <f>(유형화!$F$71+유형화!$F$72+유형화!$F$73+유형화!$F$74+유형화!$G$63)*hourly1!O1106/hourly1!$O$8763</f>
        <v>65.846491195250152</v>
      </c>
      <c r="C1105" s="441">
        <f>hourly1!$F1106*유형화!$G$71/hourly1!$F$8763+유형화!$G$72*hourly1!$G1106/hourly1!$F$8763+유형화!$G$74*hourly1!I1106/hourly1!$I$8763+유형화!$H$63*hourly1!P1106/hourly1!$P$8763</f>
        <v>2.4818312533014333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799">
        <f>(유형화!$F$71+유형화!$F$72+유형화!$F$73+유형화!$F$74+유형화!$G$63)*hourly1!O1107/hourly1!$O$8763</f>
        <v>64.656121291594374</v>
      </c>
      <c r="C1106" s="441">
        <f>hourly1!$F1107*유형화!$G$71/hourly1!$F$8763+유형화!$G$72*hourly1!$G1107/hourly1!$F$8763+유형화!$G$74*hourly1!I1107/hourly1!$I$8763+유형화!$H$63*hourly1!P1107/hourly1!$P$8763</f>
        <v>3.3716757335192216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799">
        <f>(유형화!$F$71+유형화!$F$72+유형화!$F$73+유형화!$F$74+유형화!$G$63)*hourly1!O1108/hourly1!$O$8763</f>
        <v>61.543179086120553</v>
      </c>
      <c r="C1107" s="441">
        <f>hourly1!$F1108*유형화!$G$71/hourly1!$F$8763+유형화!$G$72*hourly1!$G1108/hourly1!$F$8763+유형화!$G$74*hourly1!I1108/hourly1!$I$8763+유형화!$H$63*hourly1!P1108/hourly1!$P$8763</f>
        <v>4.2764929227158266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799">
        <f>(유형화!$F$71+유형화!$F$72+유형화!$F$73+유형화!$F$74+유형화!$G$63)*hourly1!O1109/hourly1!$O$8763</f>
        <v>61.333827363928265</v>
      </c>
      <c r="C1108" s="441">
        <f>hourly1!$F1109*유형화!$G$71/hourly1!$F$8763+유형화!$G$72*hourly1!$G1109/hourly1!$F$8763+유형화!$G$74*hourly1!I1109/hourly1!$I$8763+유형화!$H$63*hourly1!P1109/hourly1!$P$8763</f>
        <v>5.124082026550421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799">
        <f>(유형화!$F$71+유형화!$F$72+유형화!$F$73+유형화!$F$74+유형화!$G$63)*hourly1!O1110/hourly1!$O$8763</f>
        <v>60.937627827495042</v>
      </c>
      <c r="C1109" s="441">
        <f>hourly1!$F1110*유형화!$G$71/hourly1!$F$8763+유형화!$G$72*hourly1!$G1110/hourly1!$F$8763+유형화!$G$74*hourly1!I1110/hourly1!$I$8763+유형화!$H$63*hourly1!P1110/hourly1!$P$8763</f>
        <v>5.7316270007225985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799">
        <f>(유형화!$F$71+유형화!$F$72+유형화!$F$73+유형화!$F$74+유형화!$G$63)*hourly1!O1111/hourly1!$O$8763</f>
        <v>61.330526710045064</v>
      </c>
      <c r="C1110" s="441">
        <f>hourly1!$F1111*유형화!$G$71/hourly1!$F$8763+유형화!$G$72*hourly1!$G1111/hourly1!$F$8763+유형화!$G$74*hourly1!I1111/hourly1!$I$8763+유형화!$H$63*hourly1!P1111/hourly1!$P$8763</f>
        <v>6.3482625396839278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799">
        <f>(유형화!$F$71+유형화!$F$72+유형화!$F$73+유형화!$F$74+유형화!$G$63)*hourly1!O1112/hourly1!$O$8763</f>
        <v>62.139259377934444</v>
      </c>
      <c r="C1111" s="441">
        <f>hourly1!$F1112*유형화!$G$71/hourly1!$F$8763+유형화!$G$72*hourly1!$G1112/hourly1!$F$8763+유형화!$G$74*hourly1!I1112/hourly1!$I$8763+유형화!$H$63*hourly1!P1112/hourly1!$P$8763</f>
        <v>6.7355006573987684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799">
        <f>(유형화!$F$71+유형화!$F$72+유형화!$F$73+유형화!$F$74+유형화!$G$63)*hourly1!O1113/hourly1!$O$8763</f>
        <v>62.888714511542716</v>
      </c>
      <c r="C1112" s="441">
        <f>hourly1!$F1113*유형화!$G$71/hourly1!$F$8763+유형화!$G$72*hourly1!$G1113/hourly1!$F$8763+유형화!$G$74*hourly1!I1113/hourly1!$I$8763+유형화!$H$63*hourly1!P1113/hourly1!$P$8763</f>
        <v>15.762761399745639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799">
        <f>(유형화!$F$71+유형화!$F$72+유형화!$F$73+유형화!$F$74+유형화!$G$63)*hourly1!O1114/hourly1!$O$8763</f>
        <v>64.08860923464681</v>
      </c>
      <c r="C1113" s="441">
        <f>hourly1!$F1114*유형화!$G$71/hourly1!$F$8763+유형화!$G$72*hourly1!$G1114/hourly1!$F$8763+유형화!$G$74*hourly1!I1114/hourly1!$I$8763+유형화!$H$63*hourly1!P1114/hourly1!$P$8763</f>
        <v>16.252203099658875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799">
        <f>(유형화!$F$71+유형화!$F$72+유형화!$F$73+유형화!$F$74+유형화!$G$63)*hourly1!O1115/hourly1!$O$8763</f>
        <v>66.652125986979925</v>
      </c>
      <c r="C1114" s="441">
        <f>hourly1!$F1115*유형화!$G$71/hourly1!$F$8763+유형화!$G$72*hourly1!$G1115/hourly1!$F$8763+유형화!$G$74*hourly1!I1115/hourly1!$I$8763+유형화!$H$63*hourly1!P1115/hourly1!$P$8763</f>
        <v>15.148912177275784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799">
        <f>(유형화!$F$71+유형화!$F$72+유형화!$F$73+유형화!$F$74+유형화!$G$63)*hourly1!O1116/hourly1!$O$8763</f>
        <v>71.303938835374495</v>
      </c>
      <c r="C1115" s="441">
        <f>hourly1!$F1116*유형화!$G$71/hourly1!$F$8763+유형화!$G$72*hourly1!$G1116/hourly1!$F$8763+유형화!$G$74*hourly1!I1116/hourly1!$I$8763+유형화!$H$63*hourly1!P1116/hourly1!$P$8763</f>
        <v>13.462772651014404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799">
        <f>(유형화!$F$71+유형화!$F$72+유형화!$F$73+유형화!$F$74+유형화!$G$63)*hourly1!O1117/hourly1!$O$8763</f>
        <v>71.201086303522501</v>
      </c>
      <c r="C1116" s="441">
        <f>hourly1!$F1117*유형화!$G$71/hourly1!$F$8763+유형화!$G$72*hourly1!$G1117/hourly1!$F$8763+유형화!$G$74*hourly1!I1117/hourly1!$I$8763+유형화!$H$63*hourly1!P1117/hourly1!$P$8763</f>
        <v>11.95481174892962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799">
        <f>(유형화!$F$71+유형화!$F$72+유형화!$F$73+유형화!$F$74+유형화!$G$63)*hourly1!O1118/hourly1!$O$8763</f>
        <v>70.062062039368939</v>
      </c>
      <c r="C1117" s="441">
        <f>hourly1!$F1118*유형화!$G$71/hourly1!$F$8763+유형화!$G$72*hourly1!$G1118/hourly1!$F$8763+유형화!$G$74*hourly1!I1118/hourly1!$I$8763+유형화!$H$63*hourly1!P1118/hourly1!$P$8763</f>
        <v>10.711007271125229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799">
        <f>(유형화!$F$71+유형화!$F$72+유형화!$F$73+유형화!$F$74+유형화!$G$63)*hourly1!O1119/hourly1!$O$8763</f>
        <v>65.900791513324549</v>
      </c>
      <c r="C1118" s="441">
        <f>hourly1!$F1119*유형화!$G$71/hourly1!$F$8763+유형화!$G$72*hourly1!$G1119/hourly1!$F$8763+유형화!$G$74*hourly1!I1119/hourly1!$I$8763+유형화!$H$63*hourly1!P1119/hourly1!$P$8763</f>
        <v>8.4618059121288844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799">
        <f>(유형화!$F$71+유형화!$F$72+유형화!$F$73+유형화!$F$74+유형화!$G$63)*hourly1!O1120/hourly1!$O$8763</f>
        <v>65.403129036407648</v>
      </c>
      <c r="C1119" s="441">
        <f>hourly1!$F1120*유형화!$G$71/hourly1!$F$8763+유형화!$G$72*hourly1!$G1120/hourly1!$F$8763+유형화!$G$74*hourly1!I1120/hourly1!$I$8763+유형화!$H$63*hourly1!P1120/hourly1!$P$8763</f>
        <v>8.7367657684187918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799">
        <f>(유형화!$F$71+유형화!$F$72+유형화!$F$73+유형화!$F$74+유형화!$G$63)*hourly1!O1121/hourly1!$O$8763</f>
        <v>67.098504204602037</v>
      </c>
      <c r="C1120" s="441">
        <f>hourly1!$F1121*유형화!$G$71/hourly1!$F$8763+유형화!$G$72*hourly1!$G1121/hourly1!$F$8763+유형화!$G$74*hourly1!I1121/hourly1!$I$8763+유형화!$H$63*hourly1!P1121/hourly1!$P$8763</f>
        <v>8.4945623359113345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799">
        <f>(유형화!$F$71+유형화!$F$72+유형화!$F$73+유형화!$F$74+유형화!$G$63)*hourly1!O1122/hourly1!$O$8763</f>
        <v>67.088388026392209</v>
      </c>
      <c r="C1121" s="441">
        <f>hourly1!$F1122*유형화!$G$71/hourly1!$F$8763+유형화!$G$72*hourly1!$G1122/hourly1!$F$8763+유형화!$G$74*hourly1!I1122/hourly1!$I$8763+유형화!$H$63*hourly1!P1122/hourly1!$P$8763</f>
        <v>8.3306381638788505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799">
        <f>(유형화!$F$71+유형화!$F$72+유형화!$F$73+유형화!$F$74+유형화!$G$63)*hourly1!O1123/hourly1!$O$8763</f>
        <v>67.347714324724549</v>
      </c>
      <c r="C1122" s="441">
        <f>hourly1!$F1123*유형화!$G$71/hourly1!$F$8763+유형화!$G$72*hourly1!$G1123/hourly1!$F$8763+유형화!$G$74*hourly1!I1123/hourly1!$I$8763+유형화!$H$63*hourly1!P1123/hourly1!$P$8763</f>
        <v>8.8006804885631862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799">
        <f>(유형화!$F$71+유형화!$F$72+유형화!$F$73+유형화!$F$74+유형화!$G$63)*hourly1!O1124/hourly1!$O$8763</f>
        <v>67.328646217420058</v>
      </c>
      <c r="C1123" s="441">
        <f>hourly1!$F1124*유형화!$G$71/hourly1!$F$8763+유형화!$G$72*hourly1!$G1124/hourly1!$F$8763+유형화!$G$74*hourly1!I1124/hourly1!$I$8763+유형화!$H$63*hourly1!P1124/hourly1!$P$8763</f>
        <v>9.2945057974835326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799">
        <f>(유형화!$F$71+유형화!$F$72+유형화!$F$73+유형화!$F$74+유형화!$G$63)*hourly1!O1125/hourly1!$O$8763</f>
        <v>66.574288594805452</v>
      </c>
      <c r="C1124" s="441">
        <f>hourly1!$F1125*유형화!$G$71/hourly1!$F$8763+유형화!$G$72*hourly1!$G1125/hourly1!$F$8763+유형화!$G$74*hourly1!I1125/hourly1!$I$8763+유형화!$H$63*hourly1!P1125/hourly1!$P$8763</f>
        <v>9.1055306590814862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799">
        <f>(유형화!$F$71+유형화!$F$72+유형화!$F$73+유형화!$F$74+유형화!$G$63)*hourly1!O1126/hourly1!$O$8763</f>
        <v>66.430779922334821</v>
      </c>
      <c r="C1125" s="441">
        <f>hourly1!$F1126*유형화!$G$71/hourly1!$F$8763+유형화!$G$72*hourly1!$G1126/hourly1!$F$8763+유형화!$G$74*hourly1!I1126/hourly1!$I$8763+유형화!$H$63*hourly1!P1126/hourly1!$P$8763</f>
        <v>8.8136504990183777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799">
        <f>(유형화!$F$71+유형화!$F$72+유형화!$F$73+유형화!$F$74+유형화!$G$63)*hourly1!O1127/hourly1!$O$8763</f>
        <v>65.057912825135034</v>
      </c>
      <c r="C1126" s="441">
        <f>hourly1!$F1127*유형화!$G$71/hourly1!$F$8763+유형화!$G$72*hourly1!$G1127/hourly1!$F$8763+유형화!$G$74*hourly1!I1127/hourly1!$I$8763+유형화!$H$63*hourly1!P1127/hourly1!$P$8763</f>
        <v>9.9745617928359209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799">
        <f>(유형화!$F$71+유형화!$F$72+유형화!$F$73+유형화!$F$74+유형화!$G$63)*hourly1!O1128/hourly1!$O$8763</f>
        <v>63.974236692248965</v>
      </c>
      <c r="C1127" s="441">
        <f>hourly1!$F1128*유형화!$G$71/hourly1!$F$8763+유형화!$G$72*hourly1!$G1128/hourly1!$F$8763+유형화!$G$74*hourly1!I1128/hourly1!$I$8763+유형화!$H$63*hourly1!P1128/hourly1!$P$8763</f>
        <v>0.76016186815715514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799">
        <f>(유형화!$F$71+유형화!$F$72+유형화!$F$73+유형화!$F$74+유형화!$G$63)*hourly1!O1129/hourly1!$O$8763</f>
        <v>63.443849813930605</v>
      </c>
      <c r="C1128" s="441">
        <f>hourly1!$F1129*유형화!$G$71/hourly1!$F$8763+유형화!$G$72*hourly1!$G1129/hourly1!$F$8763+유형화!$G$74*hourly1!I1129/hourly1!$I$8763+유형화!$H$63*hourly1!P1129/hourly1!$P$8763</f>
        <v>1.5695868685974768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799">
        <f>(유형화!$F$71+유형화!$F$72+유형화!$F$73+유형화!$F$74+유형화!$G$63)*hourly1!O1130/hourly1!$O$8763</f>
        <v>63.382909099673867</v>
      </c>
      <c r="C1129" s="441">
        <f>hourly1!$F1130*유형화!$G$71/hourly1!$F$8763+유형화!$G$72*hourly1!$G1130/hourly1!$F$8763+유형화!$G$74*hourly1!I1130/hourly1!$I$8763+유형화!$H$63*hourly1!P1130/hourly1!$P$8763</f>
        <v>2.5223753130020596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799">
        <f>(유형화!$F$71+유형화!$F$72+유형화!$F$73+유형화!$F$74+유형화!$G$63)*hourly1!O1131/hourly1!$O$8763</f>
        <v>62.116672300024248</v>
      </c>
      <c r="C1130" s="441">
        <f>hourly1!$F1131*유형화!$G$71/hourly1!$F$8763+유형화!$G$72*hourly1!$G1131/hourly1!$F$8763+유형화!$G$74*hourly1!I1131/hourly1!$I$8763+유형화!$H$63*hourly1!P1131/hourly1!$P$8763</f>
        <v>3.162379961869298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799">
        <f>(유형화!$F$71+유형화!$F$72+유형화!$F$73+유형화!$F$74+유형화!$G$63)*hourly1!O1132/hourly1!$O$8763</f>
        <v>58.117689921117829</v>
      </c>
      <c r="C1131" s="441">
        <f>hourly1!$F1132*유형화!$G$71/hourly1!$F$8763+유형화!$G$72*hourly1!$G1132/hourly1!$F$8763+유형화!$G$74*hourly1!I1132/hourly1!$I$8763+유형화!$H$63*hourly1!P1132/hourly1!$P$8763</f>
        <v>3.7226937644699118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799">
        <f>(유형화!$F$71+유형화!$F$72+유형화!$F$73+유형화!$F$74+유형화!$G$63)*hourly1!O1133/hourly1!$O$8763</f>
        <v>58.148392528348516</v>
      </c>
      <c r="C1132" s="441">
        <f>hourly1!$F1133*유형화!$G$71/hourly1!$F$8763+유형화!$G$72*hourly1!$G1133/hourly1!$F$8763+유형화!$G$74*hourly1!I1133/hourly1!$I$8763+유형화!$H$63*hourly1!P1133/hourly1!$P$8763</f>
        <v>4.2279588222733109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799">
        <f>(유형화!$F$71+유형화!$F$72+유형화!$F$73+유형화!$F$74+유형화!$G$63)*hourly1!O1134/hourly1!$O$8763</f>
        <v>58.112415749722288</v>
      </c>
      <c r="C1133" s="441">
        <f>hourly1!$F1134*유형화!$G$71/hourly1!$F$8763+유형화!$G$72*hourly1!$G1134/hourly1!$F$8763+유형화!$G$74*hourly1!I1134/hourly1!$I$8763+유형화!$H$63*hourly1!P1134/hourly1!$P$8763</f>
        <v>4.6067572432737878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799">
        <f>(유형화!$F$71+유형화!$F$72+유형화!$F$73+유형화!$F$74+유형화!$G$63)*hourly1!O1135/hourly1!$O$8763</f>
        <v>58.339545773618809</v>
      </c>
      <c r="C1134" s="441">
        <f>hourly1!$F1135*유형화!$G$71/hourly1!$F$8763+유형화!$G$72*hourly1!$G1135/hourly1!$F$8763+유형화!$G$74*hourly1!I1135/hourly1!$I$8763+유형화!$H$63*hourly1!P1135/hourly1!$P$8763</f>
        <v>5.0766959204673583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799">
        <f>(유형화!$F$71+유형화!$F$72+유형화!$F$73+유형화!$F$74+유형화!$G$63)*hourly1!O1136/hourly1!$O$8763</f>
        <v>59.233573884452696</v>
      </c>
      <c r="C1135" s="441">
        <f>hourly1!$F1136*유형화!$G$71/hourly1!$F$8763+유형화!$G$72*hourly1!$G1136/hourly1!$F$8763+유형화!$G$74*hourly1!I1136/hourly1!$I$8763+유형화!$H$63*hourly1!P1136/hourly1!$P$8763</f>
        <v>5.2840609146948507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799">
        <f>(유형화!$F$71+유형화!$F$72+유형화!$F$73+유형화!$F$74+유형화!$G$63)*hourly1!O1137/hourly1!$O$8763</f>
        <v>60.273528097790624</v>
      </c>
      <c r="C1136" s="441">
        <f>hourly1!$F1137*유형화!$G$71/hourly1!$F$8763+유형화!$G$72*hourly1!$G1137/hourly1!$F$8763+유형화!$G$74*hourly1!I1137/hourly1!$I$8763+유형화!$H$63*hourly1!P1137/hourly1!$P$8763</f>
        <v>14.202360473136794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799">
        <f>(유형화!$F$71+유형화!$F$72+유형화!$F$73+유형화!$F$74+유형화!$G$63)*hourly1!O1138/hourly1!$O$8763</f>
        <v>60.900010063711136</v>
      </c>
      <c r="C1137" s="441">
        <f>hourly1!$F1138*유형화!$G$71/hourly1!$F$8763+유형화!$G$72*hourly1!$G1138/hourly1!$F$8763+유형화!$G$74*hourly1!I1138/hourly1!$I$8763+유형화!$H$63*hourly1!P1138/hourly1!$P$8763</f>
        <v>14.751860467051717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799">
        <f>(유형화!$F$71+유형화!$F$72+유형화!$F$73+유형화!$F$74+유형화!$G$63)*hourly1!O1139/hourly1!$O$8763</f>
        <v>64.210257579186589</v>
      </c>
      <c r="C1138" s="441">
        <f>hourly1!$F1139*유형화!$G$71/hourly1!$F$8763+유형화!$G$72*hourly1!$G1139/hourly1!$F$8763+유형화!$G$74*hourly1!I1139/hourly1!$I$8763+유형화!$H$63*hourly1!P1139/hourly1!$P$8763</f>
        <v>13.448948771300042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799">
        <f>(유형화!$F$71+유형화!$F$72+유형화!$F$73+유형화!$F$74+유형화!$G$63)*hourly1!O1140/hourly1!$O$8763</f>
        <v>69.417950851382614</v>
      </c>
      <c r="C1139" s="441">
        <f>hourly1!$F1140*유형화!$G$71/hourly1!$F$8763+유형화!$G$72*hourly1!$G1140/hourly1!$F$8763+유형화!$G$74*hourly1!I1140/hourly1!$I$8763+유형화!$H$63*hourly1!P1140/hourly1!$P$8763</f>
        <v>11.847917193416132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799">
        <f>(유형화!$F$71+유형화!$F$72+유형화!$F$73+유형화!$F$74+유형화!$G$63)*hourly1!O1141/hourly1!$O$8763</f>
        <v>69.499371056083817</v>
      </c>
      <c r="C1140" s="441">
        <f>hourly1!$F1141*유형화!$G$71/hourly1!$F$8763+유형화!$G$72*hourly1!$G1141/hourly1!$F$8763+유형화!$G$74*hourly1!I1141/hourly1!$I$8763+유형화!$H$63*hourly1!P1141/hourly1!$P$8763</f>
        <v>10.310970894838572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799">
        <f>(유형화!$F$71+유형화!$F$72+유형화!$F$73+유형화!$F$74+유형화!$G$63)*hourly1!O1142/hourly1!$O$8763</f>
        <v>68.475117126841738</v>
      </c>
      <c r="C1141" s="441">
        <f>hourly1!$F1142*유형화!$G$71/hourly1!$F$8763+유형화!$G$72*hourly1!$G1142/hourly1!$F$8763+유형화!$G$74*hourly1!I1142/hourly1!$I$8763+유형화!$H$63*hourly1!P1142/hourly1!$P$8763</f>
        <v>9.0173103041781371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799">
        <f>(유형화!$F$71+유형화!$F$72+유형화!$F$73+유형화!$F$74+유형화!$G$63)*hourly1!O1143/hourly1!$O$8763</f>
        <v>64.373778715534399</v>
      </c>
      <c r="C1142" s="441">
        <f>hourly1!$F1143*유형화!$G$71/hourly1!$F$8763+유형화!$G$72*hourly1!$G1143/hourly1!$F$8763+유형화!$G$74*hourly1!I1143/hourly1!$I$8763+유형화!$H$63*hourly1!P1143/hourly1!$P$8763</f>
        <v>6.5410566527764402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799">
        <f>(유형화!$F$71+유형화!$F$72+유형화!$F$73+유형화!$F$74+유형화!$G$63)*hourly1!O1144/hourly1!$O$8763</f>
        <v>63.553037245023866</v>
      </c>
      <c r="C1143" s="441">
        <f>hourly1!$F1144*유형화!$G$71/hourly1!$F$8763+유형화!$G$72*hourly1!$G1144/hourly1!$F$8763+유형화!$G$74*hourly1!I1144/hourly1!$I$8763+유형화!$H$63*hourly1!P1144/hourly1!$P$8763</f>
        <v>6.7925181081593431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799">
        <f>(유형화!$F$71+유형화!$F$72+유형화!$F$73+유형화!$F$74+유형화!$G$63)*hourly1!O1145/hourly1!$O$8763</f>
        <v>65.36818696742553</v>
      </c>
      <c r="C1144" s="441">
        <f>hourly1!$F1145*유형화!$G$71/hourly1!$F$8763+유형화!$G$72*hourly1!$G1145/hourly1!$F$8763+유형화!$G$74*hourly1!I1145/hourly1!$I$8763+유형화!$H$63*hourly1!P1145/hourly1!$P$8763</f>
        <v>6.4581563124611163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799">
        <f>(유형화!$F$71+유형화!$F$72+유형화!$F$73+유형화!$F$74+유형화!$G$63)*hourly1!O1146/hourly1!$O$8763</f>
        <v>64.945202108113733</v>
      </c>
      <c r="C1145" s="441">
        <f>hourly1!$F1146*유형화!$G$71/hourly1!$F$8763+유형화!$G$72*hourly1!$G1146/hourly1!$F$8763+유형화!$G$74*hourly1!I1146/hourly1!$I$8763+유형화!$H$63*hourly1!P1146/hourly1!$P$8763</f>
        <v>6.3068031855713906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799">
        <f>(유형화!$F$71+유형화!$F$72+유형화!$F$73+유형화!$F$74+유형화!$G$63)*hourly1!O1147/hourly1!$O$8763</f>
        <v>65.754432446207602</v>
      </c>
      <c r="C1146" s="441">
        <f>hourly1!$F1147*유형화!$G$71/hourly1!$F$8763+유형화!$G$72*hourly1!$G1147/hourly1!$F$8763+유형화!$G$74*hourly1!I1147/hourly1!$I$8763+유형화!$H$63*hourly1!P1147/hourly1!$P$8763</f>
        <v>6.5163333269788444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799">
        <f>(유형화!$F$71+유형화!$F$72+유형화!$F$73+유형화!$F$74+유형화!$G$63)*hourly1!O1148/hourly1!$O$8763</f>
        <v>66.351142936704235</v>
      </c>
      <c r="C1147" s="441">
        <f>hourly1!$F1148*유형화!$G$71/hourly1!$F$8763+유형화!$G$72*hourly1!$G1148/hourly1!$F$8763+유형화!$G$74*hourly1!I1148/hourly1!$I$8763+유형화!$H$63*hourly1!P1148/hourly1!$P$8763</f>
        <v>7.2336365807757703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799">
        <f>(유형화!$F$71+유형화!$F$72+유형화!$F$73+유형화!$F$74+유형화!$G$63)*hourly1!O1149/hourly1!$O$8763</f>
        <v>66.414089473792444</v>
      </c>
      <c r="C1148" s="441">
        <f>hourly1!$F1149*유형화!$G$71/hourly1!$F$8763+유형화!$G$72*hourly1!$G1149/hourly1!$F$8763+유형화!$G$74*hourly1!I1149/hourly1!$I$8763+유형화!$H$63*hourly1!P1149/hourly1!$P$8763</f>
        <v>7.0293018145687229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799">
        <f>(유형화!$F$71+유형화!$F$72+유형화!$F$73+유형화!$F$74+유형화!$G$63)*hourly1!O1150/hourly1!$O$8763</f>
        <v>67.3511098318573</v>
      </c>
      <c r="C1149" s="441">
        <f>hourly1!$F1150*유형화!$G$71/hourly1!$F$8763+유형화!$G$72*hourly1!$G1150/hourly1!$F$8763+유형화!$G$74*hourly1!I1150/hourly1!$I$8763+유형화!$H$63*hourly1!P1150/hourly1!$P$8763</f>
        <v>6.9585988397776291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799">
        <f>(유형화!$F$71+유형화!$F$72+유형화!$F$73+유형화!$F$74+유형화!$G$63)*hourly1!O1151/hourly1!$O$8763</f>
        <v>65.412646950532135</v>
      </c>
      <c r="C1150" s="441">
        <f>hourly1!$F1151*유형화!$G$71/hourly1!$F$8763+유형화!$G$72*hourly1!$G1151/hourly1!$F$8763+유형화!$G$74*hourly1!I1151/hourly1!$I$8763+유형화!$H$63*hourly1!P1151/hourly1!$P$8763</f>
        <v>8.1280370182447772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799">
        <f>(유형화!$F$71+유형화!$F$72+유형화!$F$73+유형화!$F$74+유형화!$G$63)*hourly1!O1152/hourly1!$O$8763</f>
        <v>63.641704366885207</v>
      </c>
      <c r="C1151" s="441">
        <f>hourly1!$F1152*유형화!$G$71/hourly1!$F$8763+유형화!$G$72*hourly1!$G1152/hourly1!$F$8763+유형화!$G$74*hourly1!I1152/hourly1!$I$8763+유형화!$H$63*hourly1!P1152/hourly1!$P$8763</f>
        <v>0.49720758778834684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799">
        <f>(유형화!$F$71+유형화!$F$72+유형화!$F$73+유형화!$F$74+유형화!$G$63)*hourly1!O1153/hourly1!$O$8763</f>
        <v>62.956020705039052</v>
      </c>
      <c r="C1152" s="441">
        <f>hourly1!$F1153*유형화!$G$71/hourly1!$F$8763+유형화!$G$72*hourly1!$G1153/hourly1!$F$8763+유형화!$G$74*hourly1!I1153/hourly1!$I$8763+유형화!$H$63*hourly1!P1153/hourly1!$P$8763</f>
        <v>0.49003646956824454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799">
        <f>(유형화!$F$71+유형화!$F$72+유형화!$F$73+유형화!$F$74+유형화!$G$63)*hourly1!O1154/hourly1!$O$8763</f>
        <v>63.42313057864272</v>
      </c>
      <c r="C1153" s="441">
        <f>hourly1!$F1154*유형화!$G$71/hourly1!$F$8763+유형화!$G$72*hourly1!$G1154/hourly1!$F$8763+유형화!$G$74*hourly1!I1154/hourly1!$I$8763+유형화!$H$63*hourly1!P1154/hourly1!$P$8763</f>
        <v>0.66413884904583631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799">
        <f>(유형화!$F$71+유형화!$F$72+유형화!$F$73+유형화!$F$74+유형화!$G$63)*hourly1!O1155/hourly1!$O$8763</f>
        <v>62.91652754479847</v>
      </c>
      <c r="C1154" s="441">
        <f>hourly1!$F1155*유형화!$G$71/hourly1!$F$8763+유형화!$G$72*hourly1!$G1155/hourly1!$F$8763+유형화!$G$74*hourly1!I1155/hourly1!$I$8763+유형화!$H$63*hourly1!P1155/hourly1!$P$8763</f>
        <v>1.5545796899698308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799">
        <f>(유형화!$F$71+유형화!$F$72+유형화!$F$73+유형화!$F$74+유형화!$G$63)*hourly1!O1156/hourly1!$O$8763</f>
        <v>58.900143938709654</v>
      </c>
      <c r="C1155" s="441">
        <f>hourly1!$F1156*유형화!$G$71/hourly1!$F$8763+유형화!$G$72*hourly1!$G1156/hourly1!$F$8763+유형화!$G$74*hourly1!I1156/hourly1!$I$8763+유형화!$H$63*hourly1!P1156/hourly1!$P$8763</f>
        <v>2.4341128550328675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799">
        <f>(유형화!$F$71+유형화!$F$72+유형화!$F$73+유형화!$F$74+유형화!$G$63)*hourly1!O1157/hourly1!$O$8763</f>
        <v>57.070206601671998</v>
      </c>
      <c r="C1156" s="441">
        <f>hourly1!$F1157*유형화!$G$71/hourly1!$F$8763+유형화!$G$72*hourly1!$G1157/hourly1!$F$8763+유형화!$G$74*hourly1!I1157/hourly1!$I$8763+유형화!$H$63*hourly1!P1157/hourly1!$P$8763</f>
        <v>3.3145936372580929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799">
        <f>(유형화!$F$71+유형화!$F$72+유형화!$F$73+유형화!$F$74+유형화!$G$63)*hourly1!O1158/hourly1!$O$8763</f>
        <v>57.341834403100442</v>
      </c>
      <c r="C1157" s="441">
        <f>hourly1!$F1158*유형화!$G$71/hourly1!$F$8763+유형화!$G$72*hourly1!$G1158/hourly1!$F$8763+유형화!$G$74*hourly1!I1158/hourly1!$I$8763+유형화!$H$63*hourly1!P1158/hourly1!$P$8763</f>
        <v>3.9016049581381353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799">
        <f>(유형화!$F$71+유형화!$F$72+유형화!$F$73+유형화!$F$74+유형화!$G$63)*hourly1!O1159/hourly1!$O$8763</f>
        <v>56.735650973996975</v>
      </c>
      <c r="C1158" s="441">
        <f>hourly1!$F1159*유형화!$G$71/hourly1!$F$8763+유형화!$G$72*hourly1!$G1159/hourly1!$F$8763+유형화!$G$74*hourly1!I1159/hourly1!$I$8763+유형화!$H$63*hourly1!P1159/hourly1!$P$8763</f>
        <v>4.5037664649431868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799">
        <f>(유형화!$F$71+유형화!$F$72+유형화!$F$73+유형화!$F$74+유형화!$G$63)*hourly1!O1160/hourly1!$O$8763</f>
        <v>57.102915465084671</v>
      </c>
      <c r="C1159" s="441">
        <f>hourly1!$F1160*유형화!$G$71/hourly1!$F$8763+유형화!$G$72*hourly1!$G1160/hourly1!$F$8763+유형화!$G$74*hourly1!I1160/hourly1!$I$8763+유형화!$H$63*hourly1!P1160/hourly1!$P$8763</f>
        <v>5.0394551027184482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799">
        <f>(유형화!$F$71+유형화!$F$72+유형화!$F$73+유형화!$F$74+유형화!$G$63)*hourly1!O1161/hourly1!$O$8763</f>
        <v>56.984434909572926</v>
      </c>
      <c r="C1160" s="441">
        <f>hourly1!$F1161*유형화!$G$71/hourly1!$F$8763+유형화!$G$72*hourly1!$G1161/hourly1!$F$8763+유형화!$G$74*hourly1!I1161/hourly1!$I$8763+유형화!$H$63*hourly1!P1161/hourly1!$P$8763</f>
        <v>14.443555817506596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799">
        <f>(유형화!$F$71+유형화!$F$72+유형화!$F$73+유형화!$F$74+유형화!$G$63)*hourly1!O1162/hourly1!$O$8763</f>
        <v>58.114921712553013</v>
      </c>
      <c r="C1161" s="441">
        <f>hourly1!$F1162*유형화!$G$71/hourly1!$F$8763+유형화!$G$72*hourly1!$G1162/hourly1!$F$8763+유형화!$G$74*hourly1!I1162/hourly1!$I$8763+유형화!$H$63*hourly1!P1162/hourly1!$P$8763</f>
        <v>14.73051492829414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799">
        <f>(유형화!$F$71+유형화!$F$72+유형화!$F$73+유형화!$F$74+유형화!$G$63)*hourly1!O1163/hourly1!$O$8763</f>
        <v>59.235524867739734</v>
      </c>
      <c r="C1162" s="441">
        <f>hourly1!$F1163*유형화!$G$71/hourly1!$F$8763+유형화!$G$72*hourly1!$G1163/hourly1!$F$8763+유형화!$G$74*hourly1!I1163/hourly1!$I$8763+유형화!$H$63*hourly1!P1163/hourly1!$P$8763</f>
        <v>13.381875247766855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799">
        <f>(유형화!$F$71+유형화!$F$72+유형화!$F$73+유형화!$F$74+유형화!$G$63)*hourly1!O1164/hourly1!$O$8763</f>
        <v>60.22981594731602</v>
      </c>
      <c r="C1163" s="441">
        <f>hourly1!$F1164*유형화!$G$71/hourly1!$F$8763+유형화!$G$72*hourly1!$G1164/hourly1!$F$8763+유형화!$G$74*hourly1!I1164/hourly1!$I$8763+유형화!$H$63*hourly1!P1164/hourly1!$P$8763</f>
        <v>11.647795834870628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799">
        <f>(유형화!$F$71+유형화!$F$72+유형화!$F$73+유형화!$F$74+유형화!$G$63)*hourly1!O1165/hourly1!$O$8763</f>
        <v>60.544448508591913</v>
      </c>
      <c r="C1164" s="441">
        <f>hourly1!$F1165*유형화!$G$71/hourly1!$F$8763+유형화!$G$72*hourly1!$G1165/hourly1!$F$8763+유형화!$G$74*hourly1!I1165/hourly1!$I$8763+유형화!$H$63*hourly1!P1165/hourly1!$P$8763</f>
        <v>10.140194061203134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799">
        <f>(유형화!$F$71+유형화!$F$72+유형화!$F$73+유형화!$F$74+유형화!$G$63)*hourly1!O1166/hourly1!$O$8763</f>
        <v>60.406657269507036</v>
      </c>
      <c r="C1165" s="441">
        <f>hourly1!$F1166*유형화!$G$71/hourly1!$F$8763+유형화!$G$72*hourly1!$G1166/hourly1!$F$8763+유형화!$G$74*hourly1!I1166/hourly1!$I$8763+유형화!$H$63*hourly1!P1166/hourly1!$P$8763</f>
        <v>8.8654165166721697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799">
        <f>(유형화!$F$71+유형화!$F$72+유형화!$F$73+유형화!$F$74+유형화!$G$63)*hourly1!O1167/hourly1!$O$8763</f>
        <v>58.277823194069796</v>
      </c>
      <c r="C1166" s="441">
        <f>hourly1!$F1167*유형화!$G$71/hourly1!$F$8763+유형화!$G$72*hourly1!$G1167/hourly1!$F$8763+유형화!$G$74*hourly1!I1167/hourly1!$I$8763+유형화!$H$63*hourly1!P1167/hourly1!$P$8763</f>
        <v>6.786839919331169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799">
        <f>(유형화!$F$71+유형화!$F$72+유형화!$F$73+유형화!$F$74+유형화!$G$63)*hourly1!O1168/hourly1!$O$8763</f>
        <v>57.621306858480771</v>
      </c>
      <c r="C1167" s="441">
        <f>hourly1!$F1168*유형화!$G$71/hourly1!$F$8763+유형화!$G$72*hourly1!$G1168/hourly1!$F$8763+유형화!$G$74*hourly1!I1168/hourly1!$I$8763+유형화!$H$63*hourly1!P1168/hourly1!$P$8763</f>
        <v>7.1712265979653207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799">
        <f>(유형화!$F$71+유형화!$F$72+유형화!$F$73+유형화!$F$74+유형화!$G$63)*hourly1!O1169/hourly1!$O$8763</f>
        <v>57.8429603928723</v>
      </c>
      <c r="C1168" s="441">
        <f>hourly1!$F1169*유형화!$G$71/hourly1!$F$8763+유형화!$G$72*hourly1!$G1169/hourly1!$F$8763+유형화!$G$74*hourly1!I1169/hourly1!$I$8763+유형화!$H$63*hourly1!P1169/hourly1!$P$8763</f>
        <v>6.8461601573227373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799">
        <f>(유형화!$F$71+유형화!$F$72+유형화!$F$73+유형화!$F$74+유형화!$G$63)*hourly1!O1170/hourly1!$O$8763</f>
        <v>57.177321405269211</v>
      </c>
      <c r="C1169" s="441">
        <f>hourly1!$F1170*유형화!$G$71/hourly1!$F$8763+유형화!$G$72*hourly1!$G1170/hourly1!$F$8763+유형화!$G$74*hourly1!I1170/hourly1!$I$8763+유형화!$H$63*hourly1!P1170/hourly1!$P$8763</f>
        <v>6.7034892074105104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799">
        <f>(유형화!$F$71+유형화!$F$72+유형화!$F$73+유형화!$F$74+유형화!$G$63)*hourly1!O1171/hourly1!$O$8763</f>
        <v>57.463891235526667</v>
      </c>
      <c r="C1170" s="441">
        <f>hourly1!$F1171*유형화!$G$71/hourly1!$F$8763+유형화!$G$72*hourly1!$G1171/hourly1!$F$8763+유형화!$G$74*hourly1!I1171/hourly1!$I$8763+유형화!$H$63*hourly1!P1171/hourly1!$P$8763</f>
        <v>7.1458398805181442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799">
        <f>(유형화!$F$71+유형화!$F$72+유형화!$F$73+유형화!$F$74+유형화!$G$63)*hourly1!O1172/hourly1!$O$8763</f>
        <v>57.191927790509318</v>
      </c>
      <c r="C1171" s="441">
        <f>hourly1!$F1172*유형화!$G$71/hourly1!$F$8763+유형화!$G$72*hourly1!$G1172/hourly1!$F$8763+유형화!$G$74*hourly1!I1172/hourly1!$I$8763+유형화!$H$63*hourly1!P1172/hourly1!$P$8763</f>
        <v>7.7194162681364302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799">
        <f>(유형화!$F$71+유형화!$F$72+유형화!$F$73+유형화!$F$74+유형화!$G$63)*hourly1!O1173/hourly1!$O$8763</f>
        <v>58.649429520658174</v>
      </c>
      <c r="C1172" s="441">
        <f>hourly1!$F1173*유형화!$G$71/hourly1!$F$8763+유형화!$G$72*hourly1!$G1173/hourly1!$F$8763+유형화!$G$74*hourly1!I1173/hourly1!$I$8763+유형화!$H$63*hourly1!P1173/hourly1!$P$8763</f>
        <v>7.4925822437495393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799">
        <f>(유형화!$F$71+유형화!$F$72+유형화!$F$73+유형화!$F$74+유형화!$G$63)*hourly1!O1174/hourly1!$O$8763</f>
        <v>60.102398288548997</v>
      </c>
      <c r="C1173" s="441">
        <f>hourly1!$F1174*유형화!$G$71/hourly1!$F$8763+유형화!$G$72*hourly1!$G1174/hourly1!$F$8763+유형화!$G$74*hourly1!I1174/hourly1!$I$8763+유형화!$H$63*hourly1!P1174/hourly1!$P$8763</f>
        <v>7.5106915714987794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799">
        <f>(유형화!$F$71+유형화!$F$72+유형화!$F$73+유형화!$F$74+유형화!$G$63)*hourly1!O1175/hourly1!$O$8763</f>
        <v>59.046334042572816</v>
      </c>
      <c r="C1174" s="441">
        <f>hourly1!$F1175*유형화!$G$71/hourly1!$F$8763+유형화!$G$72*hourly1!$G1175/hourly1!$F$8763+유형화!$G$74*hourly1!I1175/hourly1!$I$8763+유형화!$H$63*hourly1!P1175/hourly1!$P$8763</f>
        <v>8.9287946314530977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799">
        <f>(유형화!$F$71+유형화!$F$72+유형화!$F$73+유형화!$F$74+유형화!$G$63)*hourly1!O1176/hourly1!$O$8763</f>
        <v>58.355814383241139</v>
      </c>
      <c r="C1175" s="441">
        <f>hourly1!$F1176*유형화!$G$71/hourly1!$F$8763+유형화!$G$72*hourly1!$G1176/hourly1!$F$8763+유형화!$G$74*hourly1!I1176/hourly1!$I$8763+유형화!$H$63*hourly1!P1176/hourly1!$P$8763</f>
        <v>0.58773347318190849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799">
        <f>(유형화!$F$71+유형화!$F$72+유형화!$F$73+유형화!$F$74+유형화!$G$63)*hourly1!O1177/hourly1!$O$8763</f>
        <v>58.939187145786065</v>
      </c>
      <c r="C1176" s="441">
        <f>hourly1!$F1177*유형화!$G$71/hourly1!$F$8763+유형화!$G$72*hourly1!$G1177/hourly1!$F$8763+유형화!$G$74*hourly1!I1177/hourly1!$I$8763+유형화!$H$63*hourly1!P1177/hourly1!$P$8763</f>
        <v>0.65537175030376094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799">
        <f>(유형화!$F$71+유형화!$F$72+유형화!$F$73+유형화!$F$74+유형화!$G$63)*hourly1!O1178/hourly1!$O$8763</f>
        <v>59.436996021427206</v>
      </c>
      <c r="C1177" s="441">
        <f>hourly1!$F1178*유형화!$G$71/hourly1!$F$8763+유형화!$G$72*hourly1!$G1178/hourly1!$F$8763+유형화!$G$74*hourly1!I1178/hourly1!$I$8763+유형화!$H$63*hourly1!P1178/hourly1!$P$8763</f>
        <v>1.7255019163454581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799">
        <f>(유형화!$F$71+유형화!$F$72+유형화!$F$73+유형화!$F$74+유형화!$G$63)*hourly1!O1179/hourly1!$O$8763</f>
        <v>59.44819752643626</v>
      </c>
      <c r="C1178" s="441">
        <f>hourly1!$F1179*유형화!$G$71/hourly1!$F$8763+유형화!$G$72*hourly1!$G1179/hourly1!$F$8763+유형화!$G$74*hourly1!I1179/hourly1!$I$8763+유형화!$H$63*hourly1!P1179/hourly1!$P$8763</f>
        <v>2.5465477207792526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799">
        <f>(유형화!$F$71+유형화!$F$72+유형화!$F$73+유형화!$F$74+유형화!$G$63)*hourly1!O1180/hourly1!$O$8763</f>
        <v>56.933116306494441</v>
      </c>
      <c r="C1179" s="441">
        <f>hourly1!$F1180*유형화!$G$71/hourly1!$F$8763+유형화!$G$72*hourly1!$G1180/hourly1!$F$8763+유형화!$G$74*hourly1!I1180/hourly1!$I$8763+유형화!$H$63*hourly1!P1180/hourly1!$P$8763</f>
        <v>3.3786376484035836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799">
        <f>(유형화!$F$71+유형화!$F$72+유형화!$F$73+유형화!$F$74+유형화!$G$63)*hourly1!O1181/hourly1!$O$8763</f>
        <v>55.67609288265205</v>
      </c>
      <c r="C1180" s="441">
        <f>hourly1!$F1181*유형화!$G$71/hourly1!$F$8763+유형화!$G$72*hourly1!$G1181/hourly1!$F$8763+유형화!$G$74*hourly1!I1181/hourly1!$I$8763+유형화!$H$63*hourly1!P1181/hourly1!$P$8763</f>
        <v>4.1576657858316679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799">
        <f>(유형화!$F$71+유형화!$F$72+유형화!$F$73+유형화!$F$74+유형화!$G$63)*hourly1!O1182/hourly1!$O$8763</f>
        <v>55.559641455944828</v>
      </c>
      <c r="C1181" s="441">
        <f>hourly1!$F1182*유형화!$G$71/hourly1!$F$8763+유형화!$G$72*hourly1!$G1182/hourly1!$F$8763+유형화!$G$74*hourly1!I1182/hourly1!$I$8763+유형화!$H$63*hourly1!P1182/hourly1!$P$8763</f>
        <v>4.7374352601118632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799">
        <f>(유형화!$F$71+유형화!$F$72+유형화!$F$73+유형화!$F$74+유형화!$G$63)*hourly1!O1183/hourly1!$O$8763</f>
        <v>55.552915855379723</v>
      </c>
      <c r="C1182" s="441">
        <f>hourly1!$F1183*유형화!$G$71/hourly1!$F$8763+유형화!$G$72*hourly1!$G1183/hourly1!$F$8763+유형화!$G$74*hourly1!I1183/hourly1!$I$8763+유형화!$H$63*hourly1!P1183/hourly1!$P$8763</f>
        <v>5.2675191806979687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799">
        <f>(유형화!$F$71+유형화!$F$72+유형화!$F$73+유형화!$F$74+유형화!$G$63)*hourly1!O1184/hourly1!$O$8763</f>
        <v>55.629107084413754</v>
      </c>
      <c r="C1183" s="441">
        <f>hourly1!$F1184*유형화!$G$71/hourly1!$F$8763+유형화!$G$72*hourly1!$G1184/hourly1!$F$8763+유형화!$G$74*hourly1!I1184/hourly1!$I$8763+유형화!$H$63*hourly1!P1184/hourly1!$P$8763</f>
        <v>5.7561672437833735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799">
        <f>(유형화!$F$71+유형화!$F$72+유형화!$F$73+유형화!$F$74+유형화!$G$63)*hourly1!O1185/hourly1!$O$8763</f>
        <v>55.959863645547443</v>
      </c>
      <c r="C1184" s="441">
        <f>hourly1!$F1185*유형화!$G$71/hourly1!$F$8763+유형화!$G$72*hourly1!$G1185/hourly1!$F$8763+유형화!$G$74*hourly1!I1185/hourly1!$I$8763+유형화!$H$63*hourly1!P1185/hourly1!$P$8763</f>
        <v>15.182825660100432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799">
        <f>(유형화!$F$71+유형화!$F$72+유형화!$F$73+유형화!$F$74+유형화!$G$63)*hourly1!O1186/hourly1!$O$8763</f>
        <v>55.745686318200207</v>
      </c>
      <c r="C1185" s="441">
        <f>hourly1!$F1186*유형화!$G$71/hourly1!$F$8763+유형화!$G$72*hourly1!$G1186/hourly1!$F$8763+유형화!$G$74*hourly1!I1186/hourly1!$I$8763+유형화!$H$63*hourly1!P1186/hourly1!$P$8763</f>
        <v>15.363135319624863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799">
        <f>(유형화!$F$71+유형화!$F$72+유형화!$F$73+유형화!$F$74+유형화!$G$63)*hourly1!O1187/hourly1!$O$8763</f>
        <v>54.713156064383909</v>
      </c>
      <c r="C1186" s="441">
        <f>hourly1!$F1187*유형화!$G$71/hourly1!$F$8763+유형화!$G$72*hourly1!$G1187/hourly1!$F$8763+유형화!$G$74*hourly1!I1187/hourly1!$I$8763+유형화!$H$63*hourly1!P1187/hourly1!$P$8763</f>
        <v>13.868457040277363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799">
        <f>(유형화!$F$71+유형화!$F$72+유형화!$F$73+유형화!$F$74+유형화!$G$63)*hourly1!O1188/hourly1!$O$8763</f>
        <v>54.119710993042446</v>
      </c>
      <c r="C1187" s="441">
        <f>hourly1!$F1188*유형화!$G$71/hourly1!$F$8763+유형화!$G$72*hourly1!$G1188/hourly1!$F$8763+유형화!$G$74*hourly1!I1188/hourly1!$I$8763+유형화!$H$63*hourly1!P1188/hourly1!$P$8763</f>
        <v>12.042636835956863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799">
        <f>(유형화!$F$71+유형화!$F$72+유형화!$F$73+유형화!$F$74+유형화!$G$63)*hourly1!O1189/hourly1!$O$8763</f>
        <v>55.231435155354902</v>
      </c>
      <c r="C1188" s="441">
        <f>hourly1!$F1189*유형화!$G$71/hourly1!$F$8763+유형화!$G$72*hourly1!$G1189/hourly1!$F$8763+유형화!$G$74*hourly1!I1189/hourly1!$I$8763+유형화!$H$63*hourly1!P1189/hourly1!$P$8763</f>
        <v>10.518058700609817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799">
        <f>(유형화!$F$71+유형화!$F$72+유형화!$F$73+유형화!$F$74+유형화!$G$63)*hourly1!O1190/hourly1!$O$8763</f>
        <v>54.980598629439676</v>
      </c>
      <c r="C1189" s="441">
        <f>hourly1!$F1190*유형화!$G$71/hourly1!$F$8763+유형화!$G$72*hourly1!$G1190/hourly1!$F$8763+유형화!$G$74*hourly1!I1190/hourly1!$I$8763+유형화!$H$63*hourly1!P1190/hourly1!$P$8763</f>
        <v>9.2464404365560906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799">
        <f>(유형화!$F$71+유형화!$F$72+유형화!$F$73+유형화!$F$74+유형화!$G$63)*hourly1!O1191/hourly1!$O$8763</f>
        <v>55.046753894550157</v>
      </c>
      <c r="C1190" s="441">
        <f>hourly1!$F1191*유형화!$G$71/hourly1!$F$8763+유형화!$G$72*hourly1!$G1191/hourly1!$F$8763+유형화!$G$74*hourly1!I1191/hourly1!$I$8763+유형화!$H$63*hourly1!P1191/hourly1!$P$8763</f>
        <v>7.1733932956831445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799">
        <f>(유형화!$F$71+유형화!$F$72+유형화!$F$73+유형화!$F$74+유형화!$G$63)*hourly1!O1192/hourly1!$O$8763</f>
        <v>55.307797749758009</v>
      </c>
      <c r="C1191" s="441">
        <f>hourly1!$F1192*유형화!$G$71/hourly1!$F$8763+유형화!$G$72*hourly1!$G1192/hourly1!$F$8763+유형화!$G$74*hourly1!I1192/hourly1!$I$8763+유형화!$H$63*hourly1!P1192/hourly1!$P$8763</f>
        <v>7.5353139930648592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799">
        <f>(유형화!$F$71+유형화!$F$72+유형화!$F$73+유형화!$F$74+유형화!$G$63)*hourly1!O1193/hourly1!$O$8763</f>
        <v>55.059312497722125</v>
      </c>
      <c r="C1192" s="441">
        <f>hourly1!$F1193*유형화!$G$71/hourly1!$F$8763+유형화!$G$72*hourly1!$G1193/hourly1!$F$8763+유형화!$G$74*hourly1!I1193/hourly1!$I$8763+유형화!$H$63*hourly1!P1193/hourly1!$P$8763</f>
        <v>7.1327057515965917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799">
        <f>(유형화!$F$71+유형화!$F$72+유형화!$F$73+유형화!$F$74+유형화!$G$63)*hourly1!O1194/hourly1!$O$8763</f>
        <v>55.897361233109848</v>
      </c>
      <c r="C1193" s="441">
        <f>hourly1!$F1194*유형화!$G$71/hourly1!$F$8763+유형화!$G$72*hourly1!$G1194/hourly1!$F$8763+유형화!$G$74*hourly1!I1194/hourly1!$I$8763+유형화!$H$63*hourly1!P1194/hourly1!$P$8763</f>
        <v>7.0369018354087371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799">
        <f>(유형화!$F$71+유형화!$F$72+유형화!$F$73+유형화!$F$74+유형화!$G$63)*hourly1!O1195/hourly1!$O$8763</f>
        <v>56.095560095652978</v>
      </c>
      <c r="C1194" s="441">
        <f>hourly1!$F1195*유형화!$G$71/hourly1!$F$8763+유형화!$G$72*hourly1!$G1195/hourly1!$F$8763+유형화!$G$74*hourly1!I1195/hourly1!$I$8763+유형화!$H$63*hourly1!P1195/hourly1!$P$8763</f>
        <v>7.4310951887680305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799">
        <f>(유형화!$F$71+유형화!$F$72+유형화!$F$73+유형화!$F$74+유형화!$G$63)*hourly1!O1196/hourly1!$O$8763</f>
        <v>56.414824084700655</v>
      </c>
      <c r="C1195" s="441">
        <f>hourly1!$F1196*유형화!$G$71/hourly1!$F$8763+유형화!$G$72*hourly1!$G1196/hourly1!$F$8763+유형화!$G$74*hourly1!I1196/hourly1!$I$8763+유형화!$H$63*hourly1!P1196/hourly1!$P$8763</f>
        <v>8.1078549792250101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799">
        <f>(유형화!$F$71+유형화!$F$72+유형화!$F$73+유형화!$F$74+유형화!$G$63)*hourly1!O1197/hourly1!$O$8763</f>
        <v>56.749557399207106</v>
      </c>
      <c r="C1196" s="441">
        <f>hourly1!$F1197*유형화!$G$71/hourly1!$F$8763+유형화!$G$72*hourly1!$G1197/hourly1!$F$8763+유형화!$G$74*hourly1!I1197/hourly1!$I$8763+유형화!$H$63*hourly1!P1197/hourly1!$P$8763</f>
        <v>7.9753120231864596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799">
        <f>(유형화!$F$71+유형화!$F$72+유형화!$F$73+유형화!$F$74+유형화!$G$63)*hourly1!O1198/hourly1!$O$8763</f>
        <v>57.230034901946084</v>
      </c>
      <c r="C1197" s="441">
        <f>hourly1!$F1198*유형화!$G$71/hourly1!$F$8763+유형화!$G$72*hourly1!$G1198/hourly1!$F$8763+유형화!$G$74*hourly1!I1198/hourly1!$I$8763+유형화!$H$63*hourly1!P1198/hourly1!$P$8763</f>
        <v>7.7997943604808855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799">
        <f>(유형화!$F$71+유형화!$F$72+유형화!$F$73+유형화!$F$74+유형화!$G$63)*hourly1!O1199/hourly1!$O$8763</f>
        <v>56.850816849817811</v>
      </c>
      <c r="C1198" s="441">
        <f>hourly1!$F1199*유형화!$G$71/hourly1!$F$8763+유형화!$G$72*hourly1!$G1199/hourly1!$F$8763+유형화!$G$74*hourly1!I1199/hourly1!$I$8763+유형화!$H$63*hourly1!P1199/hourly1!$P$8763</f>
        <v>9.089737477043057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799">
        <f>(유형화!$F$71+유형화!$F$72+유형화!$F$73+유형화!$F$74+유형화!$G$63)*hourly1!O1200/hourly1!$O$8763</f>
        <v>55.881271265912311</v>
      </c>
      <c r="C1199" s="441">
        <f>hourly1!$F1200*유형화!$G$71/hourly1!$F$8763+유형화!$G$72*hourly1!$G1200/hourly1!$F$8763+유형화!$G$74*hourly1!I1200/hourly1!$I$8763+유형화!$H$63*hourly1!P1200/hourly1!$P$8763</f>
        <v>0.58934257363941955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799">
        <f>(유형화!$F$71+유형화!$F$72+유형화!$F$73+유형화!$F$74+유형화!$G$63)*hourly1!O1201/hourly1!$O$8763</f>
        <v>56.604496151138932</v>
      </c>
      <c r="C1200" s="441">
        <f>hourly1!$F1201*유형화!$G$71/hourly1!$F$8763+유형화!$G$72*hourly1!$G1201/hourly1!$F$8763+유형화!$G$74*hourly1!I1201/hourly1!$I$8763+유형화!$H$63*hourly1!P1201/hourly1!$P$8763</f>
        <v>0.60490758807164879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799">
        <f>(유형화!$F$71+유형화!$F$72+유형화!$F$73+유형화!$F$74+유형화!$G$63)*hourly1!O1202/hourly1!$O$8763</f>
        <v>57.815695896480968</v>
      </c>
      <c r="C1201" s="441">
        <f>hourly1!$F1202*유형화!$G$71/hourly1!$F$8763+유형화!$G$72*hourly1!$G1202/hourly1!$F$8763+유형화!$G$74*hourly1!I1202/hourly1!$I$8763+유형화!$H$63*hourly1!P1202/hourly1!$P$8763</f>
        <v>1.5231696101177441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799">
        <f>(유형화!$F$71+유형화!$F$72+유형화!$F$73+유형화!$F$74+유형화!$G$63)*hourly1!O1203/hourly1!$O$8763</f>
        <v>55.916316235937273</v>
      </c>
      <c r="C1202" s="441">
        <f>hourly1!$F1203*유형화!$G$71/hourly1!$F$8763+유형화!$G$72*hourly1!$G1203/hourly1!$F$8763+유형화!$G$74*hourly1!I1203/hourly1!$I$8763+유형화!$H$63*hourly1!P1203/hourly1!$P$8763</f>
        <v>2.1483028120540597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799">
        <f>(유형화!$F$71+유형화!$F$72+유형화!$F$73+유형화!$F$74+유형화!$G$63)*hourly1!O1204/hourly1!$O$8763</f>
        <v>54.360506188155007</v>
      </c>
      <c r="C1203" s="441">
        <f>hourly1!$F1204*유형화!$G$71/hourly1!$F$8763+유형화!$G$72*hourly1!$G1204/hourly1!$F$8763+유형화!$G$74*hourly1!I1204/hourly1!$I$8763+유형화!$H$63*hourly1!P1204/hourly1!$P$8763</f>
        <v>2.836368528051632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799">
        <f>(유형화!$F$71+유형화!$F$72+유형화!$F$73+유형화!$F$74+유형화!$G$63)*hourly1!O1205/hourly1!$O$8763</f>
        <v>53.240991442717835</v>
      </c>
      <c r="C1204" s="441">
        <f>hourly1!$F1205*유형화!$G$71/hourly1!$F$8763+유형화!$G$72*hourly1!$G1205/hourly1!$F$8763+유형화!$G$74*hourly1!I1205/hourly1!$I$8763+유형화!$H$63*hourly1!P1205/hourly1!$P$8763</f>
        <v>3.4588749996213721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799">
        <f>(유형화!$F$71+유형화!$F$72+유형화!$F$73+유형화!$F$74+유형화!$G$63)*hourly1!O1206/hourly1!$O$8763</f>
        <v>53.238067404752456</v>
      </c>
      <c r="C1205" s="441">
        <f>hourly1!$F1206*유형화!$G$71/hourly1!$F$8763+유형화!$G$72*hourly1!$G1206/hourly1!$F$8763+유형화!$G$74*hourly1!I1206/hourly1!$I$8763+유형화!$H$63*hourly1!P1206/hourly1!$P$8763</f>
        <v>3.9417100963589982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799">
        <f>(유형화!$F$71+유형화!$F$72+유형화!$F$73+유형화!$F$74+유형화!$G$63)*hourly1!O1207/hourly1!$O$8763</f>
        <v>53.51840767125131</v>
      </c>
      <c r="C1206" s="441">
        <f>hourly1!$F1207*유형화!$G$71/hourly1!$F$8763+유형화!$G$72*hourly1!$G1207/hourly1!$F$8763+유형화!$G$74*hourly1!I1207/hourly1!$I$8763+유형화!$H$63*hourly1!P1207/hourly1!$P$8763</f>
        <v>4.3929028903855514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799">
        <f>(유형화!$F$71+유형화!$F$72+유형화!$F$73+유형화!$F$74+유형화!$G$63)*hourly1!O1208/hourly1!$O$8763</f>
        <v>55.225388858446564</v>
      </c>
      <c r="C1207" s="441">
        <f>hourly1!$F1208*유형화!$G$71/hourly1!$F$8763+유형화!$G$72*hourly1!$G1208/hourly1!$F$8763+유형화!$G$74*hourly1!I1208/hourly1!$I$8763+유형화!$H$63*hourly1!P1208/hourly1!$P$8763</f>
        <v>4.8871888283153773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799">
        <f>(유형화!$F$71+유형화!$F$72+유형화!$F$73+유형화!$F$74+유형화!$G$63)*hourly1!O1209/hourly1!$O$8763</f>
        <v>56.611492629092936</v>
      </c>
      <c r="C1208" s="441">
        <f>hourly1!$F1209*유형화!$G$71/hourly1!$F$8763+유형화!$G$72*hourly1!$G1209/hourly1!$F$8763+유형화!$G$74*hourly1!I1209/hourly1!$I$8763+유형화!$H$63*hourly1!P1209/hourly1!$P$8763</f>
        <v>14.239470449346879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799">
        <f>(유형화!$F$71+유형화!$F$72+유형화!$F$73+유형화!$F$74+유형화!$G$63)*hourly1!O1210/hourly1!$O$8763</f>
        <v>59.488197975443896</v>
      </c>
      <c r="C1209" s="441">
        <f>hourly1!$F1210*유형화!$G$71/hourly1!$F$8763+유형화!$G$72*hourly1!$G1210/hourly1!$F$8763+유형화!$G$74*hourly1!I1210/hourly1!$I$8763+유형화!$H$63*hourly1!P1210/hourly1!$P$8763</f>
        <v>14.442835175229204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799">
        <f>(유형화!$F$71+유형화!$F$72+유형화!$F$73+유형화!$F$74+유형화!$G$63)*hourly1!O1211/hourly1!$O$8763</f>
        <v>63.887085891014699</v>
      </c>
      <c r="C1210" s="441">
        <f>hourly1!$F1211*유형화!$G$71/hourly1!$F$8763+유형화!$G$72*hourly1!$G1211/hourly1!$F$8763+유형화!$G$74*hourly1!I1211/hourly1!$I$8763+유형화!$H$63*hourly1!P1211/hourly1!$P$8763</f>
        <v>12.876619135374051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799">
        <f>(유형화!$F$71+유형화!$F$72+유형화!$F$73+유형화!$F$74+유형화!$G$63)*hourly1!O1212/hourly1!$O$8763</f>
        <v>70.958489883576107</v>
      </c>
      <c r="C1211" s="441">
        <f>hourly1!$F1212*유형화!$G$71/hourly1!$F$8763+유형화!$G$72*hourly1!$G1212/hourly1!$F$8763+유형화!$G$74*hourly1!I1212/hourly1!$I$8763+유형화!$H$63*hourly1!P1212/hourly1!$P$8763</f>
        <v>10.899131760615942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799">
        <f>(유형화!$F$71+유형화!$F$72+유형화!$F$73+유형화!$F$74+유형화!$G$63)*hourly1!O1213/hourly1!$O$8763</f>
        <v>71.670134737699229</v>
      </c>
      <c r="C1212" s="441">
        <f>hourly1!$F1213*유형화!$G$71/hourly1!$F$8763+유형화!$G$72*hourly1!$G1213/hourly1!$F$8763+유형화!$G$74*hourly1!I1213/hourly1!$I$8763+유형화!$H$63*hourly1!P1213/hourly1!$P$8763</f>
        <v>9.2923942034949523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799">
        <f>(유형화!$F$71+유형화!$F$72+유형화!$F$73+유형화!$F$74+유형화!$G$63)*hourly1!O1214/hourly1!$O$8763</f>
        <v>71.321953057528333</v>
      </c>
      <c r="C1213" s="441">
        <f>hourly1!$F1214*유형화!$G$71/hourly1!$F$8763+유형화!$G$72*hourly1!$G1214/hourly1!$F$8763+유형화!$G$74*hourly1!I1214/hourly1!$I$8763+유형화!$H$63*hourly1!P1214/hourly1!$P$8763</f>
        <v>7.8753674553432216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799">
        <f>(유형화!$F$71+유형화!$F$72+유형화!$F$73+유형화!$F$74+유형화!$G$63)*hourly1!O1215/hourly1!$O$8763</f>
        <v>66.542423898141067</v>
      </c>
      <c r="C1214" s="441">
        <f>hourly1!$F1215*유형화!$G$71/hourly1!$F$8763+유형화!$G$72*hourly1!$G1215/hourly1!$F$8763+유형화!$G$74*hourly1!I1215/hourly1!$I$8763+유형화!$H$63*hourly1!P1215/hourly1!$P$8763</f>
        <v>5.6909791742590778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799">
        <f>(유형화!$F$71+유형화!$F$72+유형화!$F$73+유형화!$F$74+유형화!$G$63)*hourly1!O1216/hourly1!$O$8763</f>
        <v>65.303800187469108</v>
      </c>
      <c r="C1215" s="441">
        <f>hourly1!$F1216*유형화!$G$71/hourly1!$F$8763+유형화!$G$72*hourly1!$G1216/hourly1!$F$8763+유형화!$G$74*hourly1!I1216/hourly1!$I$8763+유형화!$H$63*hourly1!P1216/hourly1!$P$8763</f>
        <v>5.9850005078017698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799">
        <f>(유형화!$F$71+유형화!$F$72+유형화!$F$73+유형화!$F$74+유형화!$G$63)*hourly1!O1217/hourly1!$O$8763</f>
        <v>67.891847573432699</v>
      </c>
      <c r="C1216" s="441">
        <f>hourly1!$F1217*유형화!$G$71/hourly1!$F$8763+유형화!$G$72*hourly1!$G1217/hourly1!$F$8763+유형화!$G$74*hourly1!I1217/hourly1!$I$8763+유형화!$H$63*hourly1!P1217/hourly1!$P$8763</f>
        <v>5.6463917889702984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799">
        <f>(유형화!$F$71+유형화!$F$72+유형화!$F$73+유형화!$F$74+유형화!$G$63)*hourly1!O1218/hourly1!$O$8763</f>
        <v>67.601046082742712</v>
      </c>
      <c r="C1217" s="441">
        <f>hourly1!$F1218*유형화!$G$71/hourly1!$F$8763+유형화!$G$72*hourly1!$G1218/hourly1!$F$8763+유형화!$G$74*hourly1!I1218/hourly1!$I$8763+유형화!$H$63*hourly1!P1218/hourly1!$P$8763</f>
        <v>5.4937736617505584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799">
        <f>(유형화!$F$71+유형화!$F$72+유형화!$F$73+유형화!$F$74+유형화!$G$63)*hourly1!O1219/hourly1!$O$8763</f>
        <v>68.56936120279083</v>
      </c>
      <c r="C1218" s="441">
        <f>hourly1!$F1219*유형화!$G$71/hourly1!$F$8763+유형화!$G$72*hourly1!$G1219/hourly1!$F$8763+유형화!$G$74*hourly1!I1219/hourly1!$I$8763+유형화!$H$63*hourly1!P1219/hourly1!$P$8763</f>
        <v>5.9457860939317211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799">
        <f>(유형화!$F$71+유형화!$F$72+유형화!$F$73+유형화!$F$74+유형화!$G$63)*hourly1!O1220/hourly1!$O$8763</f>
        <v>68.548038035516498</v>
      </c>
      <c r="C1219" s="441">
        <f>hourly1!$F1220*유형화!$G$71/hourly1!$F$8763+유형화!$G$72*hourly1!$G1220/hourly1!$F$8763+유형화!$G$74*hourly1!I1220/hourly1!$I$8763+유형화!$H$63*hourly1!P1220/hourly1!$P$8763</f>
        <v>6.5766256329215445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799">
        <f>(유형화!$F$71+유형화!$F$72+유형화!$F$73+유형화!$F$74+유형화!$G$63)*hourly1!O1221/hourly1!$O$8763</f>
        <v>69.150433682363669</v>
      </c>
      <c r="C1220" s="441">
        <f>hourly1!$F1221*유형화!$G$71/hourly1!$F$8763+유형화!$G$72*hourly1!$G1221/hourly1!$F$8763+유형화!$G$74*hourly1!I1221/hourly1!$I$8763+유형화!$H$63*hourly1!P1221/hourly1!$P$8763</f>
        <v>6.4670769144489721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799">
        <f>(유형화!$F$71+유형화!$F$72+유형화!$F$73+유형화!$F$74+유형화!$G$63)*hourly1!O1222/hourly1!$O$8763</f>
        <v>69.535691709937936</v>
      </c>
      <c r="C1221" s="441">
        <f>hourly1!$F1222*유형화!$G$71/hourly1!$F$8763+유형화!$G$72*hourly1!$G1222/hourly1!$F$8763+유형화!$G$74*hourly1!I1222/hourly1!$I$8763+유형화!$H$63*hourly1!P1222/hourly1!$P$8763</f>
        <v>6.4170067080993869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799">
        <f>(유형화!$F$71+유형화!$F$72+유형화!$F$73+유형화!$F$74+유형화!$G$63)*hourly1!O1223/hourly1!$O$8763</f>
        <v>67.260264653074145</v>
      </c>
      <c r="C1222" s="441">
        <f>hourly1!$F1223*유형화!$G$71/hourly1!$F$8763+유형화!$G$72*hourly1!$G1223/hourly1!$F$8763+유형화!$G$74*hourly1!I1223/hourly1!$I$8763+유형화!$H$63*hourly1!P1223/hourly1!$P$8763</f>
        <v>7.8063271342010552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799">
        <f>(유형화!$F$71+유형화!$F$72+유형화!$F$73+유형화!$F$74+유형화!$G$63)*hourly1!O1224/hourly1!$O$8763</f>
        <v>65.621104162569267</v>
      </c>
      <c r="C1223" s="441">
        <f>hourly1!$F1224*유형화!$G$71/hourly1!$F$8763+유형화!$G$72*hourly1!$G1224/hourly1!$F$8763+유형화!$G$74*hourly1!I1224/hourly1!$I$8763+유형화!$H$63*hourly1!P1224/hourly1!$P$8763</f>
        <v>0.57420312220714587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799">
        <f>(유형화!$F$71+유형화!$F$72+유형화!$F$73+유형화!$F$74+유형화!$G$63)*hourly1!O1225/hourly1!$O$8763</f>
        <v>64.525082842029633</v>
      </c>
      <c r="C1224" s="441">
        <f>hourly1!$F1225*유형화!$G$71/hourly1!$F$8763+유형화!$G$72*hourly1!$G1225/hourly1!$F$8763+유형화!$G$74*hourly1!I1225/hourly1!$I$8763+유형화!$H$63*hourly1!P1225/hourly1!$P$8763</f>
        <v>0.42431429939546195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799">
        <f>(유형화!$F$71+유형화!$F$72+유형화!$F$73+유형화!$F$74+유형화!$G$63)*hourly1!O1226/hourly1!$O$8763</f>
        <v>64.492543988376809</v>
      </c>
      <c r="C1225" s="441">
        <f>hourly1!$F1226*유형화!$G$71/hourly1!$F$8763+유형화!$G$72*hourly1!$G1226/hourly1!$F$8763+유형화!$G$74*hourly1!I1226/hourly1!$I$8763+유형화!$H$63*hourly1!P1226/hourly1!$P$8763</f>
        <v>0.50376338103177587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799">
        <f>(유형화!$F$71+유형화!$F$72+유형화!$F$73+유형화!$F$74+유형화!$G$63)*hourly1!O1227/hourly1!$O$8763</f>
        <v>64.043020273518181</v>
      </c>
      <c r="C1226" s="441">
        <f>hourly1!$F1227*유형화!$G$71/hourly1!$F$8763+유형화!$G$72*hourly1!$G1227/hourly1!$F$8763+유형화!$G$74*hourly1!I1227/hourly1!$I$8763+유형화!$H$63*hourly1!P1227/hourly1!$P$8763</f>
        <v>1.1537084086944878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799">
        <f>(유형화!$F$71+유형화!$F$72+유형화!$F$73+유형화!$F$74+유형화!$G$63)*hourly1!O1228/hourly1!$O$8763</f>
        <v>60.855786647544399</v>
      </c>
      <c r="C1227" s="441">
        <f>hourly1!$F1228*유형화!$G$71/hourly1!$F$8763+유형화!$G$72*hourly1!$G1228/hourly1!$F$8763+유형화!$G$74*hourly1!I1228/hourly1!$I$8763+유형화!$H$63*hourly1!P1228/hourly1!$P$8763</f>
        <v>2.0498281540794898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799">
        <f>(유형화!$F$71+유형화!$F$72+유형화!$F$73+유형화!$F$74+유형화!$G$63)*hourly1!O1229/hourly1!$O$8763</f>
        <v>60.258270769612302</v>
      </c>
      <c r="C1228" s="441">
        <f>hourly1!$F1229*유형화!$G$71/hourly1!$F$8763+유형화!$G$72*hourly1!$G1229/hourly1!$F$8763+유형화!$G$74*hourly1!I1229/hourly1!$I$8763+유형화!$H$63*hourly1!P1229/hourly1!$P$8763</f>
        <v>2.9509604304723989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799">
        <f>(유형화!$F$71+유형화!$F$72+유형화!$F$73+유형화!$F$74+유형화!$G$63)*hourly1!O1230/hourly1!$O$8763</f>
        <v>60.210728389746691</v>
      </c>
      <c r="C1229" s="441">
        <f>hourly1!$F1230*유형화!$G$71/hourly1!$F$8763+유형화!$G$72*hourly1!$G1230/hourly1!$F$8763+유형화!$G$74*hourly1!I1230/hourly1!$I$8763+유형화!$H$63*hourly1!P1230/hourly1!$P$8763</f>
        <v>3.5887906289326219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799">
        <f>(유형화!$F$71+유형화!$F$72+유형화!$F$73+유형화!$F$74+유형화!$G$63)*hourly1!O1231/hourly1!$O$8763</f>
        <v>60.358714228327372</v>
      </c>
      <c r="C1230" s="441">
        <f>hourly1!$F1231*유형화!$G$71/hourly1!$F$8763+유형화!$G$72*hourly1!$G1231/hourly1!$F$8763+유형화!$G$74*hourly1!I1231/hourly1!$I$8763+유형화!$H$63*hourly1!P1231/hourly1!$P$8763</f>
        <v>4.1639768326412652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799">
        <f>(유형화!$F$71+유형화!$F$72+유형화!$F$73+유형화!$F$74+유형화!$G$63)*hourly1!O1232/hourly1!$O$8763</f>
        <v>61.865642984659594</v>
      </c>
      <c r="C1231" s="441">
        <f>hourly1!$F1232*유형화!$G$71/hourly1!$F$8763+유형화!$G$72*hourly1!$G1232/hourly1!$F$8763+유형화!$G$74*hourly1!I1232/hourly1!$I$8763+유형화!$H$63*hourly1!P1232/hourly1!$P$8763</f>
        <v>4.7734642729057297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799">
        <f>(유형화!$F$71+유형화!$F$72+유형화!$F$73+유형화!$F$74+유형화!$G$63)*hourly1!O1233/hourly1!$O$8763</f>
        <v>64.455039112899783</v>
      </c>
      <c r="C1232" s="441">
        <f>hourly1!$F1233*유형화!$G$71/hourly1!$F$8763+유형화!$G$72*hourly1!$G1233/hourly1!$F$8763+유형화!$G$74*hourly1!I1233/hourly1!$I$8763+유형화!$H$63*hourly1!P1233/hourly1!$P$8763</f>
        <v>14.202114056893103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799">
        <f>(유형화!$F$71+유형화!$F$72+유형화!$F$73+유형화!$F$74+유형화!$G$63)*hourly1!O1234/hourly1!$O$8763</f>
        <v>67.47326315295139</v>
      </c>
      <c r="C1233" s="441">
        <f>hourly1!$F1234*유형화!$G$71/hourly1!$F$8763+유형화!$G$72*hourly1!$G1234/hourly1!$F$8763+유형화!$G$74*hourly1!I1234/hourly1!$I$8763+유형화!$H$63*hourly1!P1234/hourly1!$P$8763</f>
        <v>14.469012786244846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799">
        <f>(유형화!$F$71+유형화!$F$72+유형화!$F$73+유형화!$F$74+유형화!$G$63)*hourly1!O1235/hourly1!$O$8763</f>
        <v>69.354071146043367</v>
      </c>
      <c r="C1234" s="441">
        <f>hourly1!$F1235*유형화!$G$71/hourly1!$F$8763+유형화!$G$72*hourly1!$G1235/hourly1!$F$8763+유형화!$G$74*hourly1!I1235/hourly1!$I$8763+유형화!$H$63*hourly1!P1235/hourly1!$P$8763</f>
        <v>13.374042765523681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799">
        <f>(유형화!$F$71+유형화!$F$72+유형화!$F$73+유형화!$F$74+유형화!$G$63)*hourly1!O1236/hourly1!$O$8763</f>
        <v>72.886612382867241</v>
      </c>
      <c r="C1235" s="441">
        <f>hourly1!$F1236*유형화!$G$71/hourly1!$F$8763+유형화!$G$72*hourly1!$G1236/hourly1!$F$8763+유형화!$G$74*hourly1!I1236/hourly1!$I$8763+유형화!$H$63*hourly1!P1236/hourly1!$P$8763</f>
        <v>11.827884602389348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799">
        <f>(유형화!$F$71+유형화!$F$72+유형화!$F$73+유형화!$F$74+유형화!$G$63)*hourly1!O1237/hourly1!$O$8763</f>
        <v>73.048160957296091</v>
      </c>
      <c r="C1236" s="441">
        <f>hourly1!$F1237*유형화!$G$71/hourly1!$F$8763+유형화!$G$72*hourly1!$G1237/hourly1!$F$8763+유형화!$G$74*hourly1!I1237/hourly1!$I$8763+유형화!$H$63*hourly1!P1237/hourly1!$P$8763</f>
        <v>10.674152895113945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799">
        <f>(유형화!$F$71+유형화!$F$72+유형화!$F$73+유형화!$F$74+유형화!$G$63)*hourly1!O1238/hourly1!$O$8763</f>
        <v>72.487142988719341</v>
      </c>
      <c r="C1237" s="441">
        <f>hourly1!$F1238*유형화!$G$71/hourly1!$F$8763+유형화!$G$72*hourly1!$G1238/hourly1!$F$8763+유형화!$G$74*hourly1!I1238/hourly1!$I$8763+유형화!$H$63*hourly1!P1238/hourly1!$P$8763</f>
        <v>9.5705299190897524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799">
        <f>(유형화!$F$71+유형화!$F$72+유형화!$F$73+유형화!$F$74+유형화!$G$63)*hourly1!O1239/hourly1!$O$8763</f>
        <v>67.010799471340292</v>
      </c>
      <c r="C1238" s="441">
        <f>hourly1!$F1239*유형화!$G$71/hourly1!$F$8763+유형화!$G$72*hourly1!$G1239/hourly1!$F$8763+유형화!$G$74*hourly1!I1239/hourly1!$I$8763+유형화!$H$63*hourly1!P1239/hourly1!$P$8763</f>
        <v>7.4107978135876857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799">
        <f>(유형화!$F$71+유형화!$F$72+유형화!$F$73+유형화!$F$74+유형화!$G$63)*hourly1!O1240/hourly1!$O$8763</f>
        <v>65.961328546955798</v>
      </c>
      <c r="C1239" s="441">
        <f>hourly1!$F1240*유형화!$G$71/hourly1!$F$8763+유형화!$G$72*hourly1!$G1240/hourly1!$F$8763+유형화!$G$74*hourly1!I1240/hourly1!$I$8763+유형화!$H$63*hourly1!P1240/hourly1!$P$8763</f>
        <v>7.7869222724536442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799">
        <f>(유형화!$F$71+유형화!$F$72+유형화!$F$73+유형화!$F$74+유형화!$G$63)*hourly1!O1241/hourly1!$O$8763</f>
        <v>67.958352877651407</v>
      </c>
      <c r="C1240" s="441">
        <f>hourly1!$F1241*유형화!$G$71/hourly1!$F$8763+유형화!$G$72*hourly1!$G1241/hourly1!$F$8763+유형화!$G$74*hourly1!I1241/hourly1!$I$8763+유형화!$H$63*hourly1!P1241/hourly1!$P$8763</f>
        <v>7.4114411675175624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799">
        <f>(유형화!$F$71+유형화!$F$72+유형화!$F$73+유형화!$F$74+유형화!$G$63)*hourly1!O1242/hourly1!$O$8763</f>
        <v>67.46301235628161</v>
      </c>
      <c r="C1241" s="441">
        <f>hourly1!$F1242*유형화!$G$71/hourly1!$F$8763+유형화!$G$72*hourly1!$G1242/hourly1!$F$8763+유형화!$G$74*hourly1!I1242/hourly1!$I$8763+유형화!$H$63*hourly1!P1242/hourly1!$P$8763</f>
        <v>7.2489091399176724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799">
        <f>(유형화!$F$71+유형화!$F$72+유형화!$F$73+유형화!$F$74+유형화!$G$63)*hourly1!O1243/hourly1!$O$8763</f>
        <v>67.639246723134178</v>
      </c>
      <c r="C1242" s="441">
        <f>hourly1!$F1243*유형화!$G$71/hourly1!$F$8763+유형화!$G$72*hourly1!$G1243/hourly1!$F$8763+유형화!$G$74*hourly1!I1243/hourly1!$I$8763+유형화!$H$63*hourly1!P1243/hourly1!$P$8763</f>
        <v>7.552145796909242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799">
        <f>(유형화!$F$71+유형화!$F$72+유형화!$F$73+유형화!$F$74+유형화!$G$63)*hourly1!O1244/hourly1!$O$8763</f>
        <v>68.341236915295639</v>
      </c>
      <c r="C1243" s="441">
        <f>hourly1!$F1244*유형화!$G$71/hourly1!$F$8763+유형화!$G$72*hourly1!$G1244/hourly1!$F$8763+유형화!$G$74*hourly1!I1244/hourly1!$I$8763+유형화!$H$63*hourly1!P1244/hourly1!$P$8763</f>
        <v>8.0212184390852457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799">
        <f>(유형화!$F$71+유형화!$F$72+유형화!$F$73+유형화!$F$74+유형화!$G$63)*hourly1!O1245/hourly1!$O$8763</f>
        <v>67.918284762328966</v>
      </c>
      <c r="C1244" s="441">
        <f>hourly1!$F1245*유형화!$G$71/hourly1!$F$8763+유형화!$G$72*hourly1!$G1245/hourly1!$F$8763+유형화!$G$74*hourly1!I1245/hourly1!$I$8763+유형화!$H$63*hourly1!P1245/hourly1!$P$8763</f>
        <v>7.7206265225536237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799">
        <f>(유형화!$F$71+유형화!$F$72+유형화!$F$73+유형화!$F$74+유형화!$G$63)*hourly1!O1246/hourly1!$O$8763</f>
        <v>68.583354344564825</v>
      </c>
      <c r="C1245" s="441">
        <f>hourly1!$F1246*유형화!$G$71/hourly1!$F$8763+유형화!$G$72*hourly1!$G1246/hourly1!$F$8763+유형화!$G$74*hourly1!I1246/hourly1!$I$8763+유형화!$H$63*hourly1!P1246/hourly1!$P$8763</f>
        <v>7.5360224695838554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799">
        <f>(유형화!$F$71+유형화!$F$72+유형화!$F$73+유형화!$F$74+유형화!$G$63)*hourly1!O1247/hourly1!$O$8763</f>
        <v>66.826465448522811</v>
      </c>
      <c r="C1246" s="441">
        <f>hourly1!$F1247*유형화!$G$71/hourly1!$F$8763+유형화!$G$72*hourly1!$G1247/hourly1!$F$8763+유형화!$G$74*hourly1!I1247/hourly1!$I$8763+유형화!$H$63*hourly1!P1247/hourly1!$P$8763</f>
        <v>8.7956148814524351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799">
        <f>(유형화!$F$71+유형화!$F$72+유형화!$F$73+유형화!$F$74+유형화!$G$63)*hourly1!O1248/hourly1!$O$8763</f>
        <v>64.724518577774745</v>
      </c>
      <c r="C1247" s="441">
        <f>hourly1!$F1248*유형화!$G$71/hourly1!$F$8763+유형화!$G$72*hourly1!$G1248/hourly1!$F$8763+유형화!$G$74*hourly1!I1248/hourly1!$I$8763+유형화!$H$63*hourly1!P1248/hourly1!$P$8763</f>
        <v>0.58033001283066454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799">
        <f>(유형화!$F$71+유형화!$F$72+유형화!$F$73+유형화!$F$74+유형화!$G$63)*hourly1!O1249/hourly1!$O$8763</f>
        <v>63.646270378936322</v>
      </c>
      <c r="C1248" s="441">
        <f>hourly1!$F1249*유형화!$G$71/hourly1!$F$8763+유형화!$G$72*hourly1!$G1249/hourly1!$F$8763+유형화!$G$74*hourly1!I1249/hourly1!$I$8763+유형화!$H$63*hourly1!P1249/hourly1!$P$8763</f>
        <v>0.48105587369334257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799">
        <f>(유형화!$F$71+유형화!$F$72+유형화!$F$73+유형화!$F$74+유형화!$G$63)*hourly1!O1250/hourly1!$O$8763</f>
        <v>63.537455924222868</v>
      </c>
      <c r="C1249" s="441">
        <f>hourly1!$F1250*유형화!$G$71/hourly1!$F$8763+유형화!$G$72*hourly1!$G1250/hourly1!$F$8763+유형화!$G$74*hourly1!I1250/hourly1!$I$8763+유형화!$H$63*hourly1!P1250/hourly1!$P$8763</f>
        <v>0.91707450809450741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799">
        <f>(유형화!$F$71+유형화!$F$72+유형화!$F$73+유형화!$F$74+유형화!$G$63)*hourly1!O1251/hourly1!$O$8763</f>
        <v>63.324494293481798</v>
      </c>
      <c r="C1250" s="441">
        <f>hourly1!$F1251*유형화!$G$71/hourly1!$F$8763+유형화!$G$72*hourly1!$G1251/hourly1!$F$8763+유형화!$G$74*hourly1!I1251/hourly1!$I$8763+유형화!$H$63*hourly1!P1251/hourly1!$P$8763</f>
        <v>1.5471681191129822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799">
        <f>(유형화!$F$71+유형화!$F$72+유형화!$F$73+유형화!$F$74+유형화!$G$63)*hourly1!O1252/hourly1!$O$8763</f>
        <v>59.911280647718364</v>
      </c>
      <c r="C1251" s="441">
        <f>hourly1!$F1252*유형화!$G$71/hourly1!$F$8763+유형화!$G$72*hourly1!$G1252/hourly1!$F$8763+유형화!$G$74*hourly1!I1252/hourly1!$I$8763+유형화!$H$63*hourly1!P1252/hourly1!$P$8763</f>
        <v>2.1333346354166234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799">
        <f>(유형화!$F$71+유형화!$F$72+유형화!$F$73+유형화!$F$74+유형화!$G$63)*hourly1!O1253/hourly1!$O$8763</f>
        <v>59.460847039267342</v>
      </c>
      <c r="C1252" s="441">
        <f>hourly1!$F1253*유형화!$G$71/hourly1!$F$8763+유형화!$G$72*hourly1!$G1253/hourly1!$F$8763+유형화!$G$74*hourly1!I1253/hourly1!$I$8763+유형화!$H$63*hourly1!P1253/hourly1!$P$8763</f>
        <v>2.6960427069805397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799">
        <f>(유형화!$F$71+유형화!$F$72+유형화!$F$73+유형화!$F$74+유형화!$G$63)*hourly1!O1254/hourly1!$O$8763</f>
        <v>58.89466264194369</v>
      </c>
      <c r="C1253" s="441">
        <f>hourly1!$F1254*유형화!$G$71/hourly1!$F$8763+유형화!$G$72*hourly1!$G1254/hourly1!$F$8763+유형화!$G$74*hourly1!I1254/hourly1!$I$8763+유형화!$H$63*hourly1!P1254/hourly1!$P$8763</f>
        <v>3.1312604289532566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799">
        <f>(유형화!$F$71+유형화!$F$72+유형화!$F$73+유형화!$F$74+유형화!$G$63)*hourly1!O1255/hourly1!$O$8763</f>
        <v>58.664384683340415</v>
      </c>
      <c r="C1254" s="441">
        <f>hourly1!$F1255*유형화!$G$71/hourly1!$F$8763+유형화!$G$72*hourly1!$G1255/hourly1!$F$8763+유형화!$G$74*hourly1!I1255/hourly1!$I$8763+유형화!$H$63*hourly1!P1255/hourly1!$P$8763</f>
        <v>3.6034620564826576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799">
        <f>(유형화!$F$71+유형화!$F$72+유형화!$F$73+유형화!$F$74+유형화!$G$63)*hourly1!O1256/hourly1!$O$8763</f>
        <v>59.802770055537849</v>
      </c>
      <c r="C1255" s="441">
        <f>hourly1!$F1256*유형화!$G$71/hourly1!$F$8763+유형화!$G$72*hourly1!$G1256/hourly1!$F$8763+유형화!$G$74*hourly1!I1256/hourly1!$I$8763+유형화!$H$63*hourly1!P1256/hourly1!$P$8763</f>
        <v>4.0705260365279852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799">
        <f>(유형화!$F$71+유형화!$F$72+유형화!$F$73+유형화!$F$74+유형화!$G$63)*hourly1!O1257/hourly1!$O$8763</f>
        <v>61.46124089121863</v>
      </c>
      <c r="C1256" s="441">
        <f>hourly1!$F1257*유형화!$G$71/hourly1!$F$8763+유형화!$G$72*hourly1!$G1257/hourly1!$F$8763+유형화!$G$74*hourly1!I1257/hourly1!$I$8763+유형화!$H$63*hourly1!P1257/hourly1!$P$8763</f>
        <v>13.445768618198075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799">
        <f>(유형화!$F$71+유형화!$F$72+유형화!$F$73+유형화!$F$74+유형화!$G$63)*hourly1!O1258/hourly1!$O$8763</f>
        <v>63.425746008432768</v>
      </c>
      <c r="C1257" s="441">
        <f>hourly1!$F1258*유형화!$G$71/hourly1!$F$8763+유형화!$G$72*hourly1!$G1258/hourly1!$F$8763+유형화!$G$74*hourly1!I1258/hourly1!$I$8763+유형화!$H$63*hourly1!P1258/hourly1!$P$8763</f>
        <v>13.636246585579787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799">
        <f>(유형화!$F$71+유형화!$F$72+유형화!$F$73+유형화!$F$74+유형화!$G$63)*hourly1!O1259/hourly1!$O$8763</f>
        <v>66.49400294713503</v>
      </c>
      <c r="C1258" s="441">
        <f>hourly1!$F1259*유형화!$G$71/hourly1!$F$8763+유형화!$G$72*hourly1!$G1259/hourly1!$F$8763+유형화!$G$74*hourly1!I1259/hourly1!$I$8763+유형화!$H$63*hourly1!P1259/hourly1!$P$8763</f>
        <v>12.236433312124396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799">
        <f>(유형화!$F$71+유형화!$F$72+유형화!$F$73+유형화!$F$74+유형화!$G$63)*hourly1!O1260/hourly1!$O$8763</f>
        <v>72.256946136356817</v>
      </c>
      <c r="C1259" s="441">
        <f>hourly1!$F1260*유형화!$G$71/hourly1!$F$8763+유형화!$G$72*hourly1!$G1260/hourly1!$F$8763+유형화!$G$74*hourly1!I1260/hourly1!$I$8763+유형화!$H$63*hourly1!P1260/hourly1!$P$8763</f>
        <v>10.509117703085806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799">
        <f>(유형화!$F$71+유형화!$F$72+유형화!$F$73+유형화!$F$74+유형화!$G$63)*hourly1!O1261/hourly1!$O$8763</f>
        <v>74.239576204350257</v>
      </c>
      <c r="C1260" s="441">
        <f>hourly1!$F1261*유형화!$G$71/hourly1!$F$8763+유형화!$G$72*hourly1!$G1261/hourly1!$F$8763+유형화!$G$74*hourly1!I1261/hourly1!$I$8763+유형화!$H$63*hourly1!P1261/hourly1!$P$8763</f>
        <v>8.9894924626760151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799">
        <f>(유형화!$F$71+유형화!$F$72+유형화!$F$73+유형화!$F$74+유형화!$G$63)*hourly1!O1262/hourly1!$O$8763</f>
        <v>74.922436017045314</v>
      </c>
      <c r="C1261" s="441">
        <f>hourly1!$F1262*유형화!$G$71/hourly1!$F$8763+유형화!$G$72*hourly1!$G1262/hourly1!$F$8763+유형화!$G$74*hourly1!I1262/hourly1!$I$8763+유형화!$H$63*hourly1!P1262/hourly1!$P$8763</f>
        <v>7.7686580101929419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799">
        <f>(유형화!$F$71+유형화!$F$72+유형화!$F$73+유형화!$F$74+유형화!$G$63)*hourly1!O1263/hourly1!$O$8763</f>
        <v>71.256153877219958</v>
      </c>
      <c r="C1262" s="441">
        <f>hourly1!$F1263*유형화!$G$71/hourly1!$F$8763+유형화!$G$72*hourly1!$G1263/hourly1!$F$8763+유형화!$G$74*hourly1!I1263/hourly1!$I$8763+유형화!$H$63*hourly1!P1263/hourly1!$P$8763</f>
        <v>5.6372770119364972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799">
        <f>(유형화!$F$71+유형화!$F$72+유형화!$F$73+유형화!$F$74+유형화!$G$63)*hourly1!O1264/hourly1!$O$8763</f>
        <v>70.780540049829725</v>
      </c>
      <c r="C1263" s="441">
        <f>hourly1!$F1264*유형화!$G$71/hourly1!$F$8763+유형화!$G$72*hourly1!$G1264/hourly1!$F$8763+유형화!$G$74*hourly1!I1264/hourly1!$I$8763+유형화!$H$63*hourly1!P1264/hourly1!$P$8763</f>
        <v>5.9118784554419941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799">
        <f>(유형화!$F$71+유형화!$F$72+유형화!$F$73+유형화!$F$74+유형화!$G$63)*hourly1!O1265/hourly1!$O$8763</f>
        <v>73.886841922760098</v>
      </c>
      <c r="C1264" s="441">
        <f>hourly1!$F1265*유형화!$G$71/hourly1!$F$8763+유형화!$G$72*hourly1!$G1265/hourly1!$F$8763+유형화!$G$74*hourly1!I1265/hourly1!$I$8763+유형화!$H$63*hourly1!P1265/hourly1!$P$8763</f>
        <v>5.5799750971190694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799">
        <f>(유형화!$F$71+유형화!$F$72+유형화!$F$73+유형화!$F$74+유형화!$G$63)*hourly1!O1266/hourly1!$O$8763</f>
        <v>73.243826575120508</v>
      </c>
      <c r="C1265" s="441">
        <f>hourly1!$F1266*유형화!$G$71/hourly1!$F$8763+유형화!$G$72*hourly1!$G1266/hourly1!$F$8763+유형화!$G$74*hourly1!I1266/hourly1!$I$8763+유형화!$H$63*hourly1!P1266/hourly1!$P$8763</f>
        <v>5.4564625927104569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799">
        <f>(유형화!$F$71+유형화!$F$72+유형화!$F$73+유형화!$F$74+유형화!$G$63)*hourly1!O1267/hourly1!$O$8763</f>
        <v>72.723538300578937</v>
      </c>
      <c r="C1266" s="441">
        <f>hourly1!$F1267*유형화!$G$71/hourly1!$F$8763+유형화!$G$72*hourly1!$G1267/hourly1!$F$8763+유형화!$G$74*hourly1!I1267/hourly1!$I$8763+유형화!$H$63*hourly1!P1267/hourly1!$P$8763</f>
        <v>5.8208136985142946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799">
        <f>(유형화!$F$71+유형화!$F$72+유형화!$F$73+유형화!$F$74+유형화!$G$63)*hourly1!O1268/hourly1!$O$8763</f>
        <v>71.753347322439723</v>
      </c>
      <c r="C1267" s="441">
        <f>hourly1!$F1268*유형화!$G$71/hourly1!$F$8763+유형화!$G$72*hourly1!$G1268/hourly1!$F$8763+유형화!$G$74*hourly1!I1268/hourly1!$I$8763+유형화!$H$63*hourly1!P1268/hourly1!$P$8763</f>
        <v>6.2722535051453487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799">
        <f>(유형화!$F$71+유형화!$F$72+유형화!$F$73+유형화!$F$74+유형화!$G$63)*hourly1!O1269/hourly1!$O$8763</f>
        <v>69.767683992965544</v>
      </c>
      <c r="C1268" s="441">
        <f>hourly1!$F1269*유형화!$G$71/hourly1!$F$8763+유형화!$G$72*hourly1!$G1269/hourly1!$F$8763+유형화!$G$74*hourly1!I1269/hourly1!$I$8763+유형화!$H$63*hourly1!P1269/hourly1!$P$8763</f>
        <v>5.9712140795397577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799">
        <f>(유형화!$F$71+유형화!$F$72+유형화!$F$73+유형화!$F$74+유형화!$G$63)*hourly1!O1270/hourly1!$O$8763</f>
        <v>68.545137424741071</v>
      </c>
      <c r="C1269" s="441">
        <f>hourly1!$F1270*유형화!$G$71/hourly1!$F$8763+유형화!$G$72*hourly1!$G1270/hourly1!$F$8763+유형화!$G$74*hourly1!I1270/hourly1!$I$8763+유형화!$H$63*hourly1!P1270/hourly1!$P$8763</f>
        <v>5.854051504658802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799">
        <f>(유형화!$F$71+유형화!$F$72+유형화!$F$73+유형화!$F$74+유형화!$G$63)*hourly1!O1271/hourly1!$O$8763</f>
        <v>65.436591836734351</v>
      </c>
      <c r="C1270" s="441">
        <f>hourly1!$F1271*유형화!$G$71/hourly1!$F$8763+유형화!$G$72*hourly1!$G1271/hourly1!$F$8763+유형화!$G$74*hourly1!I1271/hourly1!$I$8763+유형화!$H$63*hourly1!P1271/hourly1!$P$8763</f>
        <v>7.2194757572624093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799">
        <f>(유형화!$F$71+유형화!$F$72+유형화!$F$73+유형화!$F$74+유형화!$G$63)*hourly1!O1272/hourly1!$O$8763</f>
        <v>63.721815318751709</v>
      </c>
      <c r="C1271" s="441">
        <f>hourly1!$F1272*유형화!$G$71/hourly1!$F$8763+유형화!$G$72*hourly1!$G1272/hourly1!$F$8763+유형화!$G$74*hourly1!I1272/hourly1!$I$8763+유형화!$H$63*hourly1!P1272/hourly1!$P$8763</f>
        <v>0.5732761391254042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799">
        <f>(유형화!$F$71+유형화!$F$72+유형화!$F$73+유형화!$F$74+유형화!$G$63)*hourly1!O1273/hourly1!$O$8763</f>
        <v>63.057827644997985</v>
      </c>
      <c r="C1272" s="441">
        <f>hourly1!$F1273*유형화!$G$71/hourly1!$F$8763+유형화!$G$72*hourly1!$G1273/hourly1!$F$8763+유형화!$G$74*hourly1!I1273/hourly1!$I$8763+유형화!$H$63*hourly1!P1273/hourly1!$P$8763</f>
        <v>0.41703559770395948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799">
        <f>(유형화!$F$71+유형화!$F$72+유형화!$F$73+유형화!$F$74+유형화!$G$63)*hourly1!O1274/hourly1!$O$8763</f>
        <v>63.108728170921523</v>
      </c>
      <c r="C1273" s="441">
        <f>hourly1!$F1274*유형화!$G$71/hourly1!$F$8763+유형화!$G$72*hourly1!$G1274/hourly1!$F$8763+유형화!$G$74*hourly1!I1274/hourly1!$I$8763+유형화!$H$63*hourly1!P1274/hourly1!$P$8763</f>
        <v>0.37710423899288759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799">
        <f>(유형화!$F$71+유형화!$F$72+유형화!$F$73+유형화!$F$74+유형화!$G$63)*hourly1!O1275/hourly1!$O$8763</f>
        <v>63.048145637509435</v>
      </c>
      <c r="C1274" s="441">
        <f>hourly1!$F1275*유형화!$G$71/hourly1!$F$8763+유형화!$G$72*hourly1!$G1275/hourly1!$F$8763+유형화!$G$74*hourly1!I1275/hourly1!$I$8763+유형화!$H$63*hourly1!P1275/hourly1!$P$8763</f>
        <v>0.35946925654938366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799">
        <f>(유형화!$F$71+유형화!$F$72+유형화!$F$73+유형화!$F$74+유형화!$G$63)*hourly1!O1276/hourly1!$O$8763</f>
        <v>60.023031842920219</v>
      </c>
      <c r="C1275" s="441">
        <f>hourly1!$F1276*유형화!$G$71/hourly1!$F$8763+유형화!$G$72*hourly1!$G1276/hourly1!$F$8763+유형화!$G$74*hourly1!I1276/hourly1!$I$8763+유형화!$H$63*hourly1!P1276/hourly1!$P$8763</f>
        <v>0.83872988648610469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799">
        <f>(유형화!$F$71+유형화!$F$72+유형화!$F$73+유형화!$F$74+유형화!$G$63)*hourly1!O1277/hourly1!$O$8763</f>
        <v>59.760357450442989</v>
      </c>
      <c r="C1276" s="441">
        <f>hourly1!$F1277*유형화!$G$71/hourly1!$F$8763+유형화!$G$72*hourly1!$G1277/hourly1!$F$8763+유형화!$G$74*hourly1!I1277/hourly1!$I$8763+유형화!$H$63*hourly1!P1277/hourly1!$P$8763</f>
        <v>1.6038015135787662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799">
        <f>(유형화!$F$71+유형화!$F$72+유형화!$F$73+유형화!$F$74+유형화!$G$63)*hourly1!O1278/hourly1!$O$8763</f>
        <v>59.126249794793466</v>
      </c>
      <c r="C1277" s="441">
        <f>hourly1!$F1278*유형화!$G$71/hourly1!$F$8763+유형화!$G$72*hourly1!$G1278/hourly1!$F$8763+유형화!$G$74*hourly1!I1278/hourly1!$I$8763+유형화!$H$63*hourly1!P1278/hourly1!$P$8763</f>
        <v>2.1724865506846593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799">
        <f>(유형화!$F$71+유형화!$F$72+유형화!$F$73+유형화!$F$74+유형화!$G$63)*hourly1!O1279/hourly1!$O$8763</f>
        <v>59.543587292180035</v>
      </c>
      <c r="C1278" s="441">
        <f>hourly1!$F1279*유형화!$G$71/hourly1!$F$8763+유형화!$G$72*hourly1!$G1279/hourly1!$F$8763+유형화!$G$74*hourly1!I1279/hourly1!$I$8763+유형화!$H$63*hourly1!P1279/hourly1!$P$8763</f>
        <v>2.7413030256902138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799">
        <f>(유형화!$F$71+유형화!$F$72+유형화!$F$73+유형화!$F$74+유형화!$G$63)*hourly1!O1280/hourly1!$O$8763</f>
        <v>60.182467560987902</v>
      </c>
      <c r="C1279" s="441">
        <f>hourly1!$F1280*유형화!$G$71/hourly1!$F$8763+유형화!$G$72*hourly1!$G1280/hourly1!$F$8763+유형화!$G$74*hourly1!I1280/hourly1!$I$8763+유형화!$H$63*hourly1!P1280/hourly1!$P$8763</f>
        <v>3.1040933362537548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799">
        <f>(유형화!$F$71+유형화!$F$72+유형화!$F$73+유형화!$F$74+유형화!$G$63)*hourly1!O1281/hourly1!$O$8763</f>
        <v>61.94838511744468</v>
      </c>
      <c r="C1280" s="441">
        <f>hourly1!$F1281*유형화!$G$71/hourly1!$F$8763+유형화!$G$72*hourly1!$G1281/hourly1!$F$8763+유형화!$G$74*hourly1!I1281/hourly1!$I$8763+유형화!$H$63*hourly1!P1281/hourly1!$P$8763</f>
        <v>12.27106326270148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799">
        <f>(유형화!$F$71+유형화!$F$72+유형화!$F$73+유형화!$F$74+유형화!$G$63)*hourly1!O1282/hourly1!$O$8763</f>
        <v>63.008484717092998</v>
      </c>
      <c r="C1281" s="441">
        <f>hourly1!$F1282*유형화!$G$71/hourly1!$F$8763+유형화!$G$72*hourly1!$G1282/hourly1!$F$8763+유형화!$G$74*hourly1!I1282/hourly1!$I$8763+유형화!$H$63*hourly1!P1282/hourly1!$P$8763</f>
        <v>12.812663862701765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799">
        <f>(유형화!$F$71+유형화!$F$72+유형화!$F$73+유형화!$F$74+유형화!$G$63)*hourly1!O1283/hourly1!$O$8763</f>
        <v>66.563994946944533</v>
      </c>
      <c r="C1282" s="441">
        <f>hourly1!$F1283*유형화!$G$71/hourly1!$F$8763+유형화!$G$72*hourly1!$G1283/hourly1!$F$8763+유형화!$G$74*hourly1!I1283/hourly1!$I$8763+유형화!$H$63*hourly1!P1283/hourly1!$P$8763</f>
        <v>11.867372149462867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799">
        <f>(유형화!$F$71+유형화!$F$72+유형화!$F$73+유형화!$F$74+유형화!$G$63)*hourly1!O1284/hourly1!$O$8763</f>
        <v>70.641941634349678</v>
      </c>
      <c r="C1283" s="441">
        <f>hourly1!$F1284*유형화!$G$71/hourly1!$F$8763+유형화!$G$72*hourly1!$G1284/hourly1!$F$8763+유형화!$G$74*hourly1!I1284/hourly1!$I$8763+유형화!$H$63*hourly1!P1284/hourly1!$P$8763</f>
        <v>10.353566196824325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799">
        <f>(유형화!$F$71+유형화!$F$72+유형화!$F$73+유형화!$F$74+유형화!$G$63)*hourly1!O1285/hourly1!$O$8763</f>
        <v>71.221607536023285</v>
      </c>
      <c r="C1284" s="441">
        <f>hourly1!$F1285*유형화!$G$71/hourly1!$F$8763+유형화!$G$72*hourly1!$G1285/hourly1!$F$8763+유형화!$G$74*hourly1!I1285/hourly1!$I$8763+유형화!$H$63*hourly1!P1285/hourly1!$P$8763</f>
        <v>8.9911769431267903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799">
        <f>(유형화!$F$71+유형화!$F$72+유형화!$F$73+유형화!$F$74+유형화!$G$63)*hourly1!O1286/hourly1!$O$8763</f>
        <v>70.46254394733289</v>
      </c>
      <c r="C1285" s="441">
        <f>hourly1!$F1286*유형화!$G$71/hourly1!$F$8763+유형화!$G$72*hourly1!$G1286/hourly1!$F$8763+유형화!$G$74*hourly1!I1286/hourly1!$I$8763+유형화!$H$63*hourly1!P1286/hourly1!$P$8763</f>
        <v>7.8690420958766731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799">
        <f>(유형화!$F$71+유형화!$F$72+유형화!$F$73+유형화!$F$74+유형화!$G$63)*hourly1!O1287/hourly1!$O$8763</f>
        <v>66.640726542822648</v>
      </c>
      <c r="C1286" s="441">
        <f>hourly1!$F1287*유형화!$G$71/hourly1!$F$8763+유형화!$G$72*hourly1!$G1287/hourly1!$F$8763+유형화!$G$74*hourly1!I1287/hourly1!$I$8763+유형화!$H$63*hourly1!P1287/hourly1!$P$8763</f>
        <v>5.6155348933092872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799">
        <f>(유형화!$F$71+유형화!$F$72+유형화!$F$73+유형화!$F$74+유형화!$G$63)*hourly1!O1288/hourly1!$O$8763</f>
        <v>65.51534078620341</v>
      </c>
      <c r="C1287" s="441">
        <f>hourly1!$F1288*유형화!$G$71/hourly1!$F$8763+유형화!$G$72*hourly1!$G1288/hourly1!$F$8763+유형화!$G$74*hourly1!I1288/hourly1!$I$8763+유형화!$H$63*hourly1!P1288/hourly1!$P$8763</f>
        <v>5.9496674479520451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799">
        <f>(유형화!$F$71+유형화!$F$72+유형화!$F$73+유형화!$F$74+유형화!$G$63)*hourly1!O1289/hourly1!$O$8763</f>
        <v>67.835036575169127</v>
      </c>
      <c r="C1288" s="441">
        <f>hourly1!$F1289*유형화!$G$71/hourly1!$F$8763+유형화!$G$72*hourly1!$G1289/hourly1!$F$8763+유형화!$G$74*hourly1!I1289/hourly1!$I$8763+유형화!$H$63*hourly1!P1289/hourly1!$P$8763</f>
        <v>5.7658134974785646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799">
        <f>(유형화!$F$71+유형화!$F$72+유형화!$F$73+유형화!$F$74+유형화!$G$63)*hourly1!O1290/hourly1!$O$8763</f>
        <v>67.567586117881774</v>
      </c>
      <c r="C1289" s="441">
        <f>hourly1!$F1290*유형화!$G$71/hourly1!$F$8763+유형화!$G$72*hourly1!$G1290/hourly1!$F$8763+유형화!$G$74*hourly1!I1290/hourly1!$I$8763+유형화!$H$63*hourly1!P1290/hourly1!$P$8763</f>
        <v>5.627515064264311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799">
        <f>(유형화!$F$71+유형화!$F$72+유형화!$F$73+유형화!$F$74+유형화!$G$63)*hourly1!O1291/hourly1!$O$8763</f>
        <v>68.069607541077659</v>
      </c>
      <c r="C1290" s="441">
        <f>hourly1!$F1291*유형화!$G$71/hourly1!$F$8763+유형화!$G$72*hourly1!$G1291/hourly1!$F$8763+유형화!$G$74*hourly1!I1291/hourly1!$I$8763+유형화!$H$63*hourly1!P1291/hourly1!$P$8763</f>
        <v>6.0371483155796719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799">
        <f>(유형화!$F$71+유형화!$F$72+유형화!$F$73+유형화!$F$74+유형화!$G$63)*hourly1!O1292/hourly1!$O$8763</f>
        <v>68.497965833289868</v>
      </c>
      <c r="C1291" s="441">
        <f>hourly1!$F1292*유형화!$G$71/hourly1!$F$8763+유형화!$G$72*hourly1!$G1292/hourly1!$F$8763+유형화!$G$74*hourly1!I1292/hourly1!$I$8763+유형화!$H$63*hourly1!P1292/hourly1!$P$8763</f>
        <v>6.4213859040372583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799">
        <f>(유형화!$F$71+유형화!$F$72+유형화!$F$73+유형화!$F$74+유형화!$G$63)*hourly1!O1293/hourly1!$O$8763</f>
        <v>68.822511792021558</v>
      </c>
      <c r="C1292" s="441">
        <f>hourly1!$F1293*유형화!$G$71/hourly1!$F$8763+유형화!$G$72*hourly1!$G1293/hourly1!$F$8763+유형화!$G$74*hourly1!I1293/hourly1!$I$8763+유형화!$H$63*hourly1!P1293/hourly1!$P$8763</f>
        <v>6.1904018054958341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799">
        <f>(유형화!$F$71+유형화!$F$72+유형화!$F$73+유형화!$F$74+유형화!$G$63)*hourly1!O1294/hourly1!$O$8763</f>
        <v>69.677578419215976</v>
      </c>
      <c r="C1293" s="441">
        <f>hourly1!$F1294*유형화!$G$71/hourly1!$F$8763+유형화!$G$72*hourly1!$G1294/hourly1!$F$8763+유형화!$G$74*hourly1!I1294/hourly1!$I$8763+유형화!$H$63*hourly1!P1294/hourly1!$P$8763</f>
        <v>5.945264397585925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799">
        <f>(유형화!$F$71+유형화!$F$72+유형화!$F$73+유형화!$F$74+유형화!$G$63)*hourly1!O1295/hourly1!$O$8763</f>
        <v>67.552443805367247</v>
      </c>
      <c r="C1294" s="441">
        <f>hourly1!$F1295*유형화!$G$71/hourly1!$F$8763+유형화!$G$72*hourly1!$G1295/hourly1!$F$8763+유형화!$G$74*hourly1!I1295/hourly1!$I$8763+유형화!$H$63*hourly1!P1295/hourly1!$P$8763</f>
        <v>7.2000726845971155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799">
        <f>(유형화!$F$71+유형화!$F$72+유형화!$F$73+유형화!$F$74+유형화!$G$63)*hourly1!O1296/hourly1!$O$8763</f>
        <v>65.37705587909268</v>
      </c>
      <c r="C1295" s="441">
        <f>hourly1!$F1296*유형화!$G$71/hourly1!$F$8763+유형화!$G$72*hourly1!$G1296/hourly1!$F$8763+유형화!$G$74*hourly1!I1296/hourly1!$I$8763+유형화!$H$63*hourly1!P1296/hourly1!$P$8763</f>
        <v>0.50921876950009559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799">
        <f>(유형화!$F$71+유형화!$F$72+유형화!$F$73+유형화!$F$74+유형화!$G$63)*hourly1!O1297/hourly1!$O$8763</f>
        <v>64.520537761110091</v>
      </c>
      <c r="C1296" s="441">
        <f>hourly1!$F1297*유형화!$G$71/hourly1!$F$8763+유형화!$G$72*hourly1!$G1297/hourly1!$F$8763+유형화!$G$74*hourly1!I1297/hourly1!$I$8763+유형화!$H$63*hourly1!P1297/hourly1!$P$8763</f>
        <v>0.45684506028667982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799">
        <f>(유형화!$F$71+유형화!$F$72+유형화!$F$73+유형화!$F$74+유형화!$G$63)*hourly1!O1298/hourly1!$O$8763</f>
        <v>64.813307468092461</v>
      </c>
      <c r="C1297" s="441">
        <f>hourly1!$F1298*유형화!$G$71/hourly1!$F$8763+유형화!$G$72*hourly1!$G1298/hourly1!$F$8763+유형화!$G$74*hourly1!I1298/hourly1!$I$8763+유형화!$H$63*hourly1!P1298/hourly1!$P$8763</f>
        <v>0.38380125045154834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799">
        <f>(유형화!$F$71+유형화!$F$72+유형화!$F$73+유형화!$F$74+유형화!$G$63)*hourly1!O1299/hourly1!$O$8763</f>
        <v>63.652441432298083</v>
      </c>
      <c r="C1298" s="441">
        <f>hourly1!$F1299*유형화!$G$71/hourly1!$F$8763+유형화!$G$72*hourly1!$G1299/hourly1!$F$8763+유형화!$G$74*hourly1!I1299/hourly1!$I$8763+유형화!$H$63*hourly1!P1299/hourly1!$P$8763</f>
        <v>0.47198486953537844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799">
        <f>(유형화!$F$71+유형화!$F$72+유형화!$F$73+유형화!$F$74+유형화!$G$63)*hourly1!O1300/hourly1!$O$8763</f>
        <v>60.940418971311161</v>
      </c>
      <c r="C1299" s="441">
        <f>hourly1!$F1300*유형화!$G$71/hourly1!$F$8763+유형화!$G$72*hourly1!$G1300/hourly1!$F$8763+유형화!$G$74*hourly1!I1300/hourly1!$I$8763+유형화!$H$63*hourly1!P1300/hourly1!$P$8763</f>
        <v>1.0339759962582946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799">
        <f>(유형화!$F$71+유형화!$F$72+유형화!$F$73+유형화!$F$74+유형화!$G$63)*hourly1!O1301/hourly1!$O$8763</f>
        <v>60.290384454920392</v>
      </c>
      <c r="C1300" s="441">
        <f>hourly1!$F1301*유형화!$G$71/hourly1!$F$8763+유형화!$G$72*hourly1!$G1301/hourly1!$F$8763+유형화!$G$74*hourly1!I1301/hourly1!$I$8763+유형화!$H$63*hourly1!P1301/hourly1!$P$8763</f>
        <v>1.7407706587788405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799">
        <f>(유형화!$F$71+유형화!$F$72+유형화!$F$73+유형화!$F$74+유형화!$G$63)*hourly1!O1302/hourly1!$O$8763</f>
        <v>59.753788544969275</v>
      </c>
      <c r="C1301" s="441">
        <f>hourly1!$F1302*유형화!$G$71/hourly1!$F$8763+유형화!$G$72*hourly1!$G1302/hourly1!$F$8763+유형화!$G$74*hourly1!I1302/hourly1!$I$8763+유형화!$H$63*hourly1!P1302/hourly1!$P$8763</f>
        <v>2.3010824337530651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799">
        <f>(유형화!$F$71+유형화!$F$72+유형화!$F$73+유형화!$F$74+유형화!$G$63)*hourly1!O1303/hourly1!$O$8763</f>
        <v>60.397741499419425</v>
      </c>
      <c r="C1302" s="441">
        <f>hourly1!$F1303*유형화!$G$71/hourly1!$F$8763+유형화!$G$72*hourly1!$G1303/hourly1!$F$8763+유형화!$G$74*hourly1!I1303/hourly1!$I$8763+유형화!$H$63*hourly1!P1303/hourly1!$P$8763</f>
        <v>2.8088795198429137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799">
        <f>(유형화!$F$71+유형화!$F$72+유형화!$F$73+유형화!$F$74+유형화!$G$63)*hourly1!O1304/hourly1!$O$8763</f>
        <v>61.613405187115752</v>
      </c>
      <c r="C1303" s="441">
        <f>hourly1!$F1304*유형화!$G$71/hourly1!$F$8763+유형화!$G$72*hourly1!$G1304/hourly1!$F$8763+유형화!$G$74*hourly1!I1304/hourly1!$I$8763+유형화!$H$63*hourly1!P1304/hourly1!$P$8763</f>
        <v>3.0744622003882989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799">
        <f>(유형화!$F$71+유형화!$F$72+유형화!$F$73+유형화!$F$74+유형화!$G$63)*hourly1!O1305/hourly1!$O$8763</f>
        <v>62.490919582665612</v>
      </c>
      <c r="C1304" s="441">
        <f>hourly1!$F1305*유형화!$G$71/hourly1!$F$8763+유형화!$G$72*hourly1!$G1305/hourly1!$F$8763+유형화!$G$74*hourly1!I1305/hourly1!$I$8763+유형화!$H$63*hourly1!P1305/hourly1!$P$8763</f>
        <v>12.170849139819019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799">
        <f>(유형화!$F$71+유형화!$F$72+유형화!$F$73+유형화!$F$74+유형화!$G$63)*hourly1!O1306/hourly1!$O$8763</f>
        <v>64.689454157484931</v>
      </c>
      <c r="C1305" s="441">
        <f>hourly1!$F1306*유형화!$G$71/hourly1!$F$8763+유형화!$G$72*hourly1!$G1306/hourly1!$F$8763+유형화!$G$74*hourly1!I1306/hourly1!$I$8763+유형화!$H$63*hourly1!P1306/hourly1!$P$8763</f>
        <v>12.616043618590195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799">
        <f>(유형화!$F$71+유형화!$F$72+유형화!$F$73+유형화!$F$74+유형화!$G$63)*hourly1!O1307/hourly1!$O$8763</f>
        <v>66.973587791307281</v>
      </c>
      <c r="C1306" s="441">
        <f>hourly1!$F1307*유형화!$G$71/hourly1!$F$8763+유형화!$G$72*hourly1!$G1307/hourly1!$F$8763+유형화!$G$74*hourly1!I1307/hourly1!$I$8763+유형화!$H$63*hourly1!P1307/hourly1!$P$8763</f>
        <v>11.535877775312267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799">
        <f>(유형화!$F$71+유형화!$F$72+유형화!$F$73+유형화!$F$74+유형화!$G$63)*hourly1!O1308/hourly1!$O$8763</f>
        <v>70.927958919503254</v>
      </c>
      <c r="C1307" s="441">
        <f>hourly1!$F1308*유형화!$G$71/hourly1!$F$8763+유형화!$G$72*hourly1!$G1308/hourly1!$F$8763+유형화!$G$74*hourly1!I1308/hourly1!$I$8763+유형화!$H$63*hourly1!P1308/hourly1!$P$8763</f>
        <v>10.166080409649981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799">
        <f>(유형화!$F$71+유형화!$F$72+유형화!$F$73+유형화!$F$74+유형화!$G$63)*hourly1!O1309/hourly1!$O$8763</f>
        <v>70.992496566037573</v>
      </c>
      <c r="C1308" s="441">
        <f>hourly1!$F1309*유형화!$G$71/hourly1!$F$8763+유형화!$G$72*hourly1!$G1309/hourly1!$F$8763+유형화!$G$74*hourly1!I1309/hourly1!$I$8763+유형화!$H$63*hourly1!P1309/hourly1!$P$8763</f>
        <v>8.8165828046108494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799">
        <f>(유형화!$F$71+유형화!$F$72+유형화!$F$73+유형화!$F$74+유형화!$G$63)*hourly1!O1310/hourly1!$O$8763</f>
        <v>70.239133884826245</v>
      </c>
      <c r="C1309" s="441">
        <f>hourly1!$F1310*유형화!$G$71/hourly1!$F$8763+유형화!$G$72*hourly1!$G1310/hourly1!$F$8763+유형화!$G$74*hourly1!I1310/hourly1!$I$8763+유형화!$H$63*hourly1!P1310/hourly1!$P$8763</f>
        <v>7.6382163907387977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799">
        <f>(유형화!$F$71+유형화!$F$72+유형화!$F$73+유형화!$F$74+유형화!$G$63)*hourly1!O1311/hourly1!$O$8763</f>
        <v>66.319040225567917</v>
      </c>
      <c r="C1310" s="441">
        <f>hourly1!$F1311*유형화!$G$71/hourly1!$F$8763+유형화!$G$72*hourly1!$G1311/hourly1!$F$8763+유형화!$G$74*hourly1!I1311/hourly1!$I$8763+유형화!$H$63*hourly1!P1311/hourly1!$P$8763</f>
        <v>5.2263392812123755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799">
        <f>(유형화!$F$71+유형화!$F$72+유형화!$F$73+유형화!$F$74+유형화!$G$63)*hourly1!O1312/hourly1!$O$8763</f>
        <v>65.002918002802176</v>
      </c>
      <c r="C1311" s="441">
        <f>hourly1!$F1312*유형화!$G$71/hourly1!$F$8763+유형화!$G$72*hourly1!$G1312/hourly1!$F$8763+유형화!$G$74*hourly1!I1312/hourly1!$I$8763+유형화!$H$63*hourly1!P1312/hourly1!$P$8763</f>
        <v>5.6020559486274122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799">
        <f>(유형화!$F$71+유형화!$F$72+유형화!$F$73+유형화!$F$74+유형화!$G$63)*hourly1!O1313/hourly1!$O$8763</f>
        <v>66.319815248165085</v>
      </c>
      <c r="C1312" s="441">
        <f>hourly1!$F1313*유형화!$G$71/hourly1!$F$8763+유형화!$G$72*hourly1!$G1313/hourly1!$F$8763+유형화!$G$74*hourly1!I1313/hourly1!$I$8763+유형화!$H$63*hourly1!P1313/hourly1!$P$8763</f>
        <v>5.396025371116159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799">
        <f>(유형화!$F$71+유형화!$F$72+유형화!$F$73+유형화!$F$74+유형화!$G$63)*hourly1!O1314/hourly1!$O$8763</f>
        <v>65.502579185097133</v>
      </c>
      <c r="C1313" s="441">
        <f>hourly1!$F1314*유형화!$G$71/hourly1!$F$8763+유형화!$G$72*hourly1!$G1314/hourly1!$F$8763+유형화!$G$74*hourly1!I1314/hourly1!$I$8763+유형화!$H$63*hourly1!P1314/hourly1!$P$8763</f>
        <v>5.2239873538592008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799">
        <f>(유형화!$F$71+유형화!$F$72+유형화!$F$73+유형화!$F$74+유형화!$G$63)*hourly1!O1315/hourly1!$O$8763</f>
        <v>66.263096917205957</v>
      </c>
      <c r="C1314" s="441">
        <f>hourly1!$F1315*유형화!$G$71/hourly1!$F$8763+유형화!$G$72*hourly1!$G1315/hourly1!$F$8763+유형화!$G$74*hourly1!I1315/hourly1!$I$8763+유형화!$H$63*hourly1!P1315/hourly1!$P$8763</f>
        <v>5.3985430867456605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799">
        <f>(유형화!$F$71+유형화!$F$72+유형화!$F$73+유형화!$F$74+유형화!$G$63)*hourly1!O1316/hourly1!$O$8763</f>
        <v>66.718334582484218</v>
      </c>
      <c r="C1315" s="441">
        <f>hourly1!$F1316*유형화!$G$71/hourly1!$F$8763+유형화!$G$72*hourly1!$G1316/hourly1!$F$8763+유형화!$G$74*hourly1!I1316/hourly1!$I$8763+유형화!$H$63*hourly1!P1316/hourly1!$P$8763</f>
        <v>5.9275883855258327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799">
        <f>(유형화!$F$71+유형화!$F$72+유형화!$F$73+유형화!$F$74+유형화!$G$63)*hourly1!O1317/hourly1!$O$8763</f>
        <v>66.838630329039205</v>
      </c>
      <c r="C1316" s="441">
        <f>hourly1!$F1317*유형화!$G$71/hourly1!$F$8763+유형화!$G$72*hourly1!$G1317/hourly1!$F$8763+유형화!$G$74*hourly1!I1317/hourly1!$I$8763+유형화!$H$63*hourly1!P1317/hourly1!$P$8763</f>
        <v>5.5975889683935733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799">
        <f>(유형화!$F$71+유형화!$F$72+유형화!$F$73+유형화!$F$74+유형화!$G$63)*hourly1!O1318/hourly1!$O$8763</f>
        <v>67.312900371924812</v>
      </c>
      <c r="C1317" s="441">
        <f>hourly1!$F1318*유형화!$G$71/hourly1!$F$8763+유형화!$G$72*hourly1!$G1318/hourly1!$F$8763+유형화!$G$74*hourly1!I1318/hourly1!$I$8763+유형화!$H$63*hourly1!P1318/hourly1!$P$8763</f>
        <v>5.5950398841909248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799">
        <f>(유형화!$F$71+유형화!$F$72+유형화!$F$73+유형화!$F$74+유형화!$G$63)*hourly1!O1319/hourly1!$O$8763</f>
        <v>65.227944389894375</v>
      </c>
      <c r="C1318" s="441">
        <f>hourly1!$F1319*유형화!$G$71/hourly1!$F$8763+유형화!$G$72*hourly1!$G1319/hourly1!$F$8763+유형화!$G$74*hourly1!I1319/hourly1!$I$8763+유형화!$H$63*hourly1!P1319/hourly1!$P$8763</f>
        <v>6.8889542859679151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799">
        <f>(유형화!$F$71+유형화!$F$72+유형화!$F$73+유형화!$F$74+유형화!$G$63)*hourly1!O1320/hourly1!$O$8763</f>
        <v>63.269839400766088</v>
      </c>
      <c r="C1319" s="441">
        <f>hourly1!$F1320*유형화!$G$71/hourly1!$F$8763+유형화!$G$72*hourly1!$G1320/hourly1!$F$8763+유형화!$G$74*hourly1!I1320/hourly1!$I$8763+유형화!$H$63*hourly1!P1320/hourly1!$P$8763</f>
        <v>0.49472899342117327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799">
        <f>(유형화!$F$71+유형화!$F$72+유형화!$F$73+유형화!$F$74+유형화!$G$63)*hourly1!O1321/hourly1!$O$8763</f>
        <v>62.433133214480527</v>
      </c>
      <c r="C1320" s="441">
        <f>hourly1!$F1321*유형화!$G$71/hourly1!$F$8763+유형화!$G$72*hourly1!$G1321/hourly1!$F$8763+유형화!$G$74*hourly1!I1321/hourly1!$I$8763+유형화!$H$63*hourly1!P1321/hourly1!$P$8763</f>
        <v>0.47334099378131167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799">
        <f>(유형화!$F$71+유형화!$F$72+유형화!$F$73+유형화!$F$74+유형화!$G$63)*hourly1!O1322/hourly1!$O$8763</f>
        <v>62.99397473061817</v>
      </c>
      <c r="C1321" s="441">
        <f>hourly1!$F1322*유형화!$G$71/hourly1!$F$8763+유형화!$G$72*hourly1!$G1322/hourly1!$F$8763+유형화!$G$74*hourly1!I1322/hourly1!$I$8763+유형화!$H$63*hourly1!P1322/hourly1!$P$8763</f>
        <v>0.3745704216243172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799">
        <f>(유형화!$F$71+유형화!$F$72+유형화!$F$73+유형화!$F$74+유형화!$G$63)*hourly1!O1323/hourly1!$O$8763</f>
        <v>62.719563800842408</v>
      </c>
      <c r="C1322" s="441">
        <f>hourly1!$F1323*유형화!$G$71/hourly1!$F$8763+유형화!$G$72*hourly1!$G1323/hourly1!$F$8763+유형화!$G$74*hourly1!I1323/hourly1!$I$8763+유형화!$H$63*hourly1!P1323/hourly1!$P$8763</f>
        <v>0.45541820766098806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799">
        <f>(유형화!$F$71+유형화!$F$72+유형화!$F$73+유형화!$F$74+유형화!$G$63)*hourly1!O1324/hourly1!$O$8763</f>
        <v>59.337267286962891</v>
      </c>
      <c r="C1323" s="441">
        <f>hourly1!$F1324*유형화!$G$71/hourly1!$F$8763+유형화!$G$72*hourly1!$G1324/hourly1!$F$8763+유형화!$G$74*hourly1!I1324/hourly1!$I$8763+유형화!$H$63*hourly1!P1324/hourly1!$P$8763</f>
        <v>1.2224113089490751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799">
        <f>(유형화!$F$71+유형화!$F$72+유형화!$F$73+유형화!$F$74+유형화!$G$63)*hourly1!O1325/hourly1!$O$8763</f>
        <v>57.355802789349042</v>
      </c>
      <c r="C1324" s="441">
        <f>hourly1!$F1325*유형화!$G$71/hourly1!$F$8763+유형화!$G$72*hourly1!$G1325/hourly1!$F$8763+유형화!$G$74*hourly1!I1325/hourly1!$I$8763+유형화!$H$63*hourly1!P1325/hourly1!$P$8763</f>
        <v>2.1224718058807515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799">
        <f>(유형화!$F$71+유형화!$F$72+유형화!$F$73+유형화!$F$74+유형화!$G$63)*hourly1!O1326/hourly1!$O$8763</f>
        <v>57.454343387894085</v>
      </c>
      <c r="C1325" s="441">
        <f>hourly1!$F1326*유형화!$G$71/hourly1!$F$8763+유형화!$G$72*hourly1!$G1326/hourly1!$F$8763+유형화!$G$74*hourly1!I1326/hourly1!$I$8763+유형화!$H$63*hourly1!P1326/hourly1!$P$8763</f>
        <v>2.7360302428701493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799">
        <f>(유형화!$F$71+유형화!$F$72+유형화!$F$73+유형화!$F$74+유형화!$G$63)*hourly1!O1327/hourly1!$O$8763</f>
        <v>57.719760554596022</v>
      </c>
      <c r="C1326" s="441">
        <f>hourly1!$F1327*유형화!$G$71/hourly1!$F$8763+유형화!$G$72*hourly1!$G1327/hourly1!$F$8763+유형화!$G$74*hourly1!I1327/hourly1!$I$8763+유형화!$H$63*hourly1!P1327/hourly1!$P$8763</f>
        <v>3.330937021684075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799">
        <f>(유형화!$F$71+유형화!$F$72+유형화!$F$73+유형화!$F$74+유형화!$G$63)*hourly1!O1328/hourly1!$O$8763</f>
        <v>58.434626004887946</v>
      </c>
      <c r="C1327" s="441">
        <f>hourly1!$F1328*유형화!$G$71/hourly1!$F$8763+유형화!$G$72*hourly1!$G1328/hourly1!$F$8763+유형화!$G$74*hourly1!I1328/hourly1!$I$8763+유형화!$H$63*hourly1!P1328/hourly1!$P$8763</f>
        <v>3.9579148865568663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799">
        <f>(유형화!$F$71+유형화!$F$72+유형화!$F$73+유형화!$F$74+유형화!$G$63)*hourly1!O1329/hourly1!$O$8763</f>
        <v>60.265832677018601</v>
      </c>
      <c r="C1328" s="441">
        <f>hourly1!$F1329*유형화!$G$71/hourly1!$F$8763+유형화!$G$72*hourly1!$G1329/hourly1!$F$8763+유형화!$G$74*hourly1!I1329/hourly1!$I$8763+유형화!$H$63*hourly1!P1329/hourly1!$P$8763</f>
        <v>13.509296658060549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799">
        <f>(유형화!$F$71+유형화!$F$72+유형화!$F$73+유형화!$F$74+유형화!$G$63)*hourly1!O1330/hourly1!$O$8763</f>
        <v>60.014028585531172</v>
      </c>
      <c r="C1329" s="441">
        <f>hourly1!$F1330*유형화!$G$71/hourly1!$F$8763+유형화!$G$72*hourly1!$G1330/hourly1!$F$8763+유형화!$G$74*hourly1!I1330/hourly1!$I$8763+유형화!$H$63*hourly1!P1330/hourly1!$P$8763</f>
        <v>13.721774968255144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799">
        <f>(유형화!$F$71+유형화!$F$72+유형화!$F$73+유형화!$F$74+유형화!$G$63)*hourly1!O1331/hourly1!$O$8763</f>
        <v>60.33776767495057</v>
      </c>
      <c r="C1330" s="441">
        <f>hourly1!$F1331*유형화!$G$71/hourly1!$F$8763+유형화!$G$72*hourly1!$G1331/hourly1!$F$8763+유형화!$G$74*hourly1!I1331/hourly1!$I$8763+유형화!$H$63*hourly1!P1331/hourly1!$P$8763</f>
        <v>12.388095830948494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799">
        <f>(유형화!$F$71+유형화!$F$72+유형화!$F$73+유형화!$F$74+유형화!$G$63)*hourly1!O1332/hourly1!$O$8763</f>
        <v>60.577701810727007</v>
      </c>
      <c r="C1331" s="441">
        <f>hourly1!$F1332*유형화!$G$71/hourly1!$F$8763+유형화!$G$72*hourly1!$G1332/hourly1!$F$8763+유형화!$G$74*hourly1!I1332/hourly1!$I$8763+유형화!$H$63*hourly1!P1332/hourly1!$P$8763</f>
        <v>10.739945555122215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799">
        <f>(유형화!$F$71+유형화!$F$72+유형화!$F$73+유형화!$F$74+유형화!$G$63)*hourly1!O1333/hourly1!$O$8763</f>
        <v>60.373537203959032</v>
      </c>
      <c r="C1332" s="441">
        <f>hourly1!$F1333*유형화!$G$71/hourly1!$F$8763+유형화!$G$72*hourly1!$G1333/hourly1!$F$8763+유형화!$G$74*hourly1!I1333/hourly1!$I$8763+유형화!$H$63*hourly1!P1333/hourly1!$P$8763</f>
        <v>9.3098580304157821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799">
        <f>(유형화!$F$71+유형화!$F$72+유형화!$F$73+유형화!$F$74+유형화!$G$63)*hourly1!O1334/hourly1!$O$8763</f>
        <v>60.660977652516863</v>
      </c>
      <c r="C1333" s="441">
        <f>hourly1!$F1334*유형화!$G$71/hourly1!$F$8763+유형화!$G$72*hourly1!$G1334/hourly1!$F$8763+유형화!$G$74*hourly1!I1334/hourly1!$I$8763+유형화!$H$63*hourly1!P1334/hourly1!$P$8763</f>
        <v>8.1468486203616308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799">
        <f>(유형화!$F$71+유형화!$F$72+유형화!$F$73+유형화!$F$74+유형화!$G$63)*hourly1!O1335/hourly1!$O$8763</f>
        <v>58.513787327245751</v>
      </c>
      <c r="C1334" s="441">
        <f>hourly1!$F1335*유형화!$G$71/hourly1!$F$8763+유형화!$G$72*hourly1!$G1335/hourly1!$F$8763+유형화!$G$74*hourly1!I1335/hourly1!$I$8763+유형화!$H$63*hourly1!P1335/hourly1!$P$8763</f>
        <v>6.0567298193682735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799">
        <f>(유형화!$F$71+유형화!$F$72+유형화!$F$73+유형화!$F$74+유형화!$G$63)*hourly1!O1336/hourly1!$O$8763</f>
        <v>57.700877010152709</v>
      </c>
      <c r="C1335" s="441">
        <f>hourly1!$F1336*유형화!$G$71/hourly1!$F$8763+유형화!$G$72*hourly1!$G1336/hourly1!$F$8763+유형화!$G$74*hourly1!I1336/hourly1!$I$8763+유형화!$H$63*hourly1!P1336/hourly1!$P$8763</f>
        <v>6.4812335634373888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799">
        <f>(유형화!$F$71+유형화!$F$72+유형화!$F$73+유형화!$F$74+유형화!$G$63)*hourly1!O1337/hourly1!$O$8763</f>
        <v>57.100805968452455</v>
      </c>
      <c r="C1336" s="441">
        <f>hourly1!$F1337*유형화!$G$71/hourly1!$F$8763+유형화!$G$72*hourly1!$G1337/hourly1!$F$8763+유형화!$G$74*hourly1!I1337/hourly1!$I$8763+유형화!$H$63*hourly1!P1337/hourly1!$P$8763</f>
        <v>6.2184744122916555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799">
        <f>(유형화!$F$71+유형화!$F$72+유형화!$F$73+유형화!$F$74+유형화!$G$63)*hourly1!O1338/hourly1!$O$8763</f>
        <v>56.923821024414792</v>
      </c>
      <c r="C1337" s="441">
        <f>hourly1!$F1338*유형화!$G$71/hourly1!$F$8763+유형화!$G$72*hourly1!$G1338/hourly1!$F$8763+유형화!$G$74*hourly1!I1338/hourly1!$I$8763+유형화!$H$63*hourly1!P1338/hourly1!$P$8763</f>
        <v>6.1154581097228409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799">
        <f>(유형화!$F$71+유형화!$F$72+유형화!$F$73+유형화!$F$74+유형화!$G$63)*hourly1!O1339/hourly1!$O$8763</f>
        <v>56.694568927630669</v>
      </c>
      <c r="C1338" s="441">
        <f>hourly1!$F1339*유형화!$G$71/hourly1!$F$8763+유형화!$G$72*hourly1!$G1339/hourly1!$F$8763+유형화!$G$74*hourly1!I1339/hourly1!$I$8763+유형화!$H$63*hourly1!P1339/hourly1!$P$8763</f>
        <v>6.4833310833133053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799">
        <f>(유형화!$F$71+유형화!$F$72+유형화!$F$73+유형화!$F$74+유형화!$G$63)*hourly1!O1340/hourly1!$O$8763</f>
        <v>56.733777028102786</v>
      </c>
      <c r="C1339" s="441">
        <f>hourly1!$F1340*유형화!$G$71/hourly1!$F$8763+유형화!$G$72*hourly1!$G1340/hourly1!$F$8763+유형화!$G$74*hourly1!I1340/hourly1!$I$8763+유형화!$H$63*hourly1!P1340/hourly1!$P$8763</f>
        <v>7.010382748252586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799">
        <f>(유형화!$F$71+유형화!$F$72+유형화!$F$73+유형화!$F$74+유형화!$G$63)*hourly1!O1341/hourly1!$O$8763</f>
        <v>58.022686481777257</v>
      </c>
      <c r="C1340" s="441">
        <f>hourly1!$F1341*유형화!$G$71/hourly1!$F$8763+유형화!$G$72*hourly1!$G1341/hourly1!$F$8763+유형화!$G$74*hourly1!I1341/hourly1!$I$8763+유형화!$H$63*hourly1!P1341/hourly1!$P$8763</f>
        <v>6.7867304275055078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799">
        <f>(유형화!$F$71+유형화!$F$72+유형화!$F$73+유형화!$F$74+유형화!$G$63)*hourly1!O1342/hourly1!$O$8763</f>
        <v>60.067257849088456</v>
      </c>
      <c r="C1341" s="441">
        <f>hourly1!$F1342*유형화!$G$71/hourly1!$F$8763+유형화!$G$72*hourly1!$G1342/hourly1!$F$8763+유형화!$G$74*hourly1!I1342/hourly1!$I$8763+유형화!$H$63*hourly1!P1342/hourly1!$P$8763</f>
        <v>6.5602364479933248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799">
        <f>(유형화!$F$71+유형화!$F$72+유형화!$F$73+유형화!$F$74+유형화!$G$63)*hourly1!O1343/hourly1!$O$8763</f>
        <v>60.215083388394689</v>
      </c>
      <c r="C1342" s="441">
        <f>hourly1!$F1343*유형화!$G$71/hourly1!$F$8763+유형화!$G$72*hourly1!$G1343/hourly1!$F$8763+유형화!$G$74*hourly1!I1343/hourly1!$I$8763+유형화!$H$63*hourly1!P1343/hourly1!$P$8763</f>
        <v>7.7994494254484001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799">
        <f>(유형화!$F$71+유형화!$F$72+유형화!$F$73+유형화!$F$74+유형화!$G$63)*hourly1!O1344/hourly1!$O$8763</f>
        <v>59.668887438846042</v>
      </c>
      <c r="C1343" s="441">
        <f>hourly1!$F1344*유형화!$G$71/hourly1!$F$8763+유형화!$G$72*hourly1!$G1344/hourly1!$F$8763+유형화!$G$74*hourly1!I1344/hourly1!$I$8763+유형화!$H$63*hourly1!P1344/hourly1!$P$8763</f>
        <v>0.57360127498243418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799">
        <f>(유형화!$F$71+유형화!$F$72+유형화!$F$73+유형화!$F$74+유형화!$G$63)*hourly1!O1345/hourly1!$O$8763</f>
        <v>59.882871850476235</v>
      </c>
      <c r="C1344" s="441">
        <f>hourly1!$F1345*유형화!$G$71/hourly1!$F$8763+유형화!$G$72*hourly1!$G1345/hourly1!$F$8763+유형화!$G$74*hourly1!I1345/hourly1!$I$8763+유형화!$H$63*hourly1!P1345/hourly1!$P$8763</f>
        <v>0.42047111246032676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799">
        <f>(유형화!$F$71+유형화!$F$72+유형화!$F$73+유형화!$F$74+유형화!$G$63)*hourly1!O1346/hourly1!$O$8763</f>
        <v>61.035238712471262</v>
      </c>
      <c r="C1345" s="441">
        <f>hourly1!$F1346*유형화!$G$71/hourly1!$F$8763+유형화!$G$72*hourly1!$G1346/hourly1!$F$8763+유형화!$G$74*hourly1!I1346/hourly1!$I$8763+유형화!$H$63*hourly1!P1346/hourly1!$P$8763</f>
        <v>0.40248391938373074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799">
        <f>(유형화!$F$71+유형화!$F$72+유형화!$F$73+유형화!$F$74+유형화!$G$63)*hourly1!O1347/hourly1!$O$8763</f>
        <v>59.372850280304824</v>
      </c>
      <c r="C1346" s="441">
        <f>hourly1!$F1347*유형화!$G$71/hourly1!$F$8763+유형화!$G$72*hourly1!$G1347/hourly1!$F$8763+유형화!$G$74*hourly1!I1347/hourly1!$I$8763+유형화!$H$63*hourly1!P1347/hourly1!$P$8763</f>
        <v>0.43071802065880704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799">
        <f>(유형화!$F$71+유형화!$F$72+유형화!$F$73+유형화!$F$74+유형화!$G$63)*hourly1!O1348/hourly1!$O$8763</f>
        <v>56.943984015462448</v>
      </c>
      <c r="C1347" s="441">
        <f>hourly1!$F1348*유형화!$G$71/hourly1!$F$8763+유형화!$G$72*hourly1!$G1348/hourly1!$F$8763+유형화!$G$74*hourly1!I1348/hourly1!$I$8763+유형화!$H$63*hourly1!P1348/hourly1!$P$8763</f>
        <v>0.71917829061603744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799">
        <f>(유형화!$F$71+유형화!$F$72+유형화!$F$73+유형화!$F$74+유형화!$G$63)*hourly1!O1349/hourly1!$O$8763</f>
        <v>55.594441905179735</v>
      </c>
      <c r="C1348" s="441">
        <f>hourly1!$F1349*유형화!$G$71/hourly1!$F$8763+유형화!$G$72*hourly1!$G1349/hourly1!$F$8763+유형화!$G$74*hourly1!I1349/hourly1!$I$8763+유형화!$H$63*hourly1!P1349/hourly1!$P$8763</f>
        <v>1.1836166137440514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799">
        <f>(유형화!$F$71+유형화!$F$72+유형화!$F$73+유형화!$F$74+유형화!$G$63)*hourly1!O1350/hourly1!$O$8763</f>
        <v>55.069386534869921</v>
      </c>
      <c r="C1349" s="441">
        <f>hourly1!$F1350*유형화!$G$71/hourly1!$F$8763+유형화!$G$72*hourly1!$G1350/hourly1!$F$8763+유형화!$G$74*hourly1!I1350/hourly1!$I$8763+유형화!$H$63*hourly1!P1350/hourly1!$P$8763</f>
        <v>1.6437632866858554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799">
        <f>(유형화!$F$71+유형화!$F$72+유형화!$F$73+유형화!$F$74+유형화!$G$63)*hourly1!O1351/hourly1!$O$8763</f>
        <v>54.614438395193467</v>
      </c>
      <c r="C1350" s="441">
        <f>hourly1!$F1351*유형화!$G$71/hourly1!$F$8763+유형화!$G$72*hourly1!$G1351/hourly1!$F$8763+유형화!$G$74*hourly1!I1351/hourly1!$I$8763+유형화!$H$63*hourly1!P1351/hourly1!$P$8763</f>
        <v>2.0940547411410213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799">
        <f>(유형화!$F$71+유형화!$F$72+유형화!$F$73+유형화!$F$74+유형화!$G$63)*hourly1!O1352/hourly1!$O$8763</f>
        <v>55.701680634894494</v>
      </c>
      <c r="C1351" s="441">
        <f>hourly1!$F1352*유형화!$G$71/hourly1!$F$8763+유형화!$G$72*hourly1!$G1352/hourly1!$F$8763+유형화!$G$74*hourly1!I1352/hourly1!$I$8763+유형화!$H$63*hourly1!P1352/hourly1!$P$8763</f>
        <v>2.5508891074483615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799">
        <f>(유형화!$F$71+유형화!$F$72+유형화!$F$73+유형화!$F$74+유형화!$G$63)*hourly1!O1353/hourly1!$O$8763</f>
        <v>55.981009465397726</v>
      </c>
      <c r="C1352" s="441">
        <f>hourly1!$F1353*유형화!$G$71/hourly1!$F$8763+유형화!$G$72*hourly1!$G1353/hourly1!$F$8763+유형화!$G$74*hourly1!I1353/hourly1!$I$8763+유형화!$H$63*hourly1!P1353/hourly1!$P$8763</f>
        <v>12.034277886482123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799">
        <f>(유형화!$F$71+유형화!$F$72+유형화!$F$73+유형화!$F$74+유형화!$G$63)*hourly1!O1354/hourly1!$O$8763</f>
        <v>56.167106919633866</v>
      </c>
      <c r="C1353" s="441">
        <f>hourly1!$F1354*유형화!$G$71/hourly1!$F$8763+유형화!$G$72*hourly1!$G1354/hourly1!$F$8763+유형화!$G$74*hourly1!I1354/hourly1!$I$8763+유형화!$H$63*hourly1!P1354/hourly1!$P$8763</f>
        <v>12.22082547899346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799">
        <f>(유형화!$F$71+유형화!$F$72+유형화!$F$73+유형화!$F$74+유형화!$G$63)*hourly1!O1355/hourly1!$O$8763</f>
        <v>55.733220166162511</v>
      </c>
      <c r="C1354" s="441">
        <f>hourly1!$F1355*유형화!$G$71/hourly1!$F$8763+유형화!$G$72*hourly1!$G1355/hourly1!$F$8763+유형화!$G$74*hourly1!I1355/hourly1!$I$8763+유형화!$H$63*hourly1!P1355/hourly1!$P$8763</f>
        <v>10.694297124864937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799">
        <f>(유형화!$F$71+유형화!$F$72+유형화!$F$73+유형화!$F$74+유형화!$G$63)*hourly1!O1356/hourly1!$O$8763</f>
        <v>55.527685758708614</v>
      </c>
      <c r="C1355" s="441">
        <f>hourly1!$F1356*유형화!$G$71/hourly1!$F$8763+유형화!$G$72*hourly1!$G1356/hourly1!$F$8763+유형화!$G$74*hourly1!I1356/hourly1!$I$8763+유형화!$H$63*hourly1!P1356/hourly1!$P$8763</f>
        <v>8.9555010951431324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799">
        <f>(유형화!$F$71+유형화!$F$72+유형화!$F$73+유형화!$F$74+유형화!$G$63)*hourly1!O1357/hourly1!$O$8763</f>
        <v>55.656691040925139</v>
      </c>
      <c r="C1356" s="441">
        <f>hourly1!$F1357*유형화!$G$71/hourly1!$F$8763+유형화!$G$72*hourly1!$G1357/hourly1!$F$8763+유형화!$G$74*hourly1!I1357/hourly1!$I$8763+유형화!$H$63*hourly1!P1357/hourly1!$P$8763</f>
        <v>7.4762699893524207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799">
        <f>(유형화!$F$71+유형화!$F$72+유형화!$F$73+유형화!$F$74+유형화!$G$63)*hourly1!O1358/hourly1!$O$8763</f>
        <v>55.248544016419018</v>
      </c>
      <c r="C1357" s="441">
        <f>hourly1!$F1358*유형화!$G$71/hourly1!$F$8763+유형화!$G$72*hourly1!$G1358/hourly1!$F$8763+유형화!$G$74*hourly1!I1358/hourly1!$I$8763+유형화!$H$63*hourly1!P1358/hourly1!$P$8763</f>
        <v>6.1452879529756075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799">
        <f>(유형화!$F$71+유형화!$F$72+유형화!$F$73+유형화!$F$74+유형화!$G$63)*hourly1!O1359/hourly1!$O$8763</f>
        <v>54.57386912569023</v>
      </c>
      <c r="C1358" s="441">
        <f>hourly1!$F1359*유형화!$G$71/hourly1!$F$8763+유형화!$G$72*hourly1!$G1359/hourly1!$F$8763+유형화!$G$74*hourly1!I1359/hourly1!$I$8763+유형화!$H$63*hourly1!P1359/hourly1!$P$8763</f>
        <v>3.9352674923776081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799">
        <f>(유형화!$F$71+유형화!$F$72+유형화!$F$73+유형화!$F$74+유형화!$G$63)*hourly1!O1360/hourly1!$O$8763</f>
        <v>53.572482585453976</v>
      </c>
      <c r="C1359" s="441">
        <f>hourly1!$F1360*유형화!$G$71/hourly1!$F$8763+유형화!$G$72*hourly1!$G1360/hourly1!$F$8763+유형화!$G$74*hourly1!I1360/hourly1!$I$8763+유형화!$H$63*hourly1!P1360/hourly1!$P$8763</f>
        <v>4.2802192229525442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799">
        <f>(유형화!$F$71+유형화!$F$72+유형화!$F$73+유형화!$F$74+유형화!$G$63)*hourly1!O1361/hourly1!$O$8763</f>
        <v>52.98407138508707</v>
      </c>
      <c r="C1360" s="441">
        <f>hourly1!$F1361*유형화!$G$71/hourly1!$F$8763+유형화!$G$72*hourly1!$G1361/hourly1!$F$8763+유형화!$G$74*hourly1!I1361/hourly1!$I$8763+유형화!$H$63*hourly1!P1361/hourly1!$P$8763</f>
        <v>3.9794105889402704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799">
        <f>(유형화!$F$71+유형화!$F$72+유형화!$F$73+유형화!$F$74+유형화!$G$63)*hourly1!O1362/hourly1!$O$8763</f>
        <v>52.605460658008859</v>
      </c>
      <c r="C1361" s="441">
        <f>hourly1!$F1362*유형화!$G$71/hourly1!$F$8763+유형화!$G$72*hourly1!$G1362/hourly1!$F$8763+유형화!$G$74*hourly1!I1362/hourly1!$I$8763+유형화!$H$63*hourly1!P1362/hourly1!$P$8763</f>
        <v>3.8050845741978452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799">
        <f>(유형화!$F$71+유형화!$F$72+유형화!$F$73+유형화!$F$74+유형화!$G$63)*hourly1!O1363/hourly1!$O$8763</f>
        <v>53.410869548877528</v>
      </c>
      <c r="C1362" s="441">
        <f>hourly1!$F1363*유형화!$G$71/hourly1!$F$8763+유형화!$G$72*hourly1!$G1363/hourly1!$F$8763+유형화!$G$74*hourly1!I1363/hourly1!$I$8763+유형화!$H$63*hourly1!P1363/hourly1!$P$8763</f>
        <v>4.1945981658233107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799">
        <f>(유형화!$F$71+유형화!$F$72+유형화!$F$73+유형화!$F$74+유형화!$G$63)*hourly1!O1364/hourly1!$O$8763</f>
        <v>54.131310135003417</v>
      </c>
      <c r="C1363" s="441">
        <f>hourly1!$F1364*유형화!$G$71/hourly1!$F$8763+유형화!$G$72*hourly1!$G1364/hourly1!$F$8763+유형화!$G$74*hourly1!I1364/hourly1!$I$8763+유형화!$H$63*hourly1!P1364/hourly1!$P$8763</f>
        <v>4.7203483331573715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799">
        <f>(유형화!$F$71+유형화!$F$72+유형화!$F$73+유형화!$F$74+유형화!$G$63)*hourly1!O1365/hourly1!$O$8763</f>
        <v>55.985333330490128</v>
      </c>
      <c r="C1364" s="441">
        <f>hourly1!$F1365*유형화!$G$71/hourly1!$F$8763+유형화!$G$72*hourly1!$G1365/hourly1!$F$8763+유형화!$G$74*hourly1!I1365/hourly1!$I$8763+유형화!$H$63*hourly1!P1365/hourly1!$P$8763</f>
        <v>4.3919386943957281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799">
        <f>(유형화!$F$71+유형화!$F$72+유형화!$F$73+유형화!$F$74+유형화!$G$63)*hourly1!O1366/hourly1!$O$8763</f>
        <v>58.68128546243058</v>
      </c>
      <c r="C1365" s="441">
        <f>hourly1!$F1366*유형화!$G$71/hourly1!$F$8763+유형화!$G$72*hourly1!$G1366/hourly1!$F$8763+유형화!$G$74*hourly1!I1366/hourly1!$I$8763+유형화!$H$63*hourly1!P1366/hourly1!$P$8763</f>
        <v>4.5026216909315337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799">
        <f>(유형화!$F$71+유형화!$F$72+유형화!$F$73+유형화!$F$74+유형화!$G$63)*hourly1!O1367/hourly1!$O$8763</f>
        <v>58.695023540572926</v>
      </c>
      <c r="C1366" s="441">
        <f>hourly1!$F1367*유형화!$G$71/hourly1!$F$8763+유형화!$G$72*hourly1!$G1367/hourly1!$F$8763+유형화!$G$74*hourly1!I1367/hourly1!$I$8763+유형화!$H$63*hourly1!P1367/hourly1!$P$8763</f>
        <v>6.0471010986778442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799">
        <f>(유형화!$F$71+유형화!$F$72+유형화!$F$73+유형화!$F$74+유형화!$G$63)*hourly1!O1368/hourly1!$O$8763</f>
        <v>58.349112951309479</v>
      </c>
      <c r="C1367" s="441">
        <f>hourly1!$F1368*유형화!$G$71/hourly1!$F$8763+유형화!$G$72*hourly1!$G1368/hourly1!$F$8763+유형화!$G$74*hourly1!I1368/hourly1!$I$8763+유형화!$H$63*hourly1!P1368/hourly1!$P$8763</f>
        <v>0.5729457552941607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799">
        <f>(유형화!$F$71+유형화!$F$72+유형화!$F$73+유형화!$F$74+유형화!$G$63)*hourly1!O1369/hourly1!$O$8763</f>
        <v>59.45177679437824</v>
      </c>
      <c r="C1368" s="441">
        <f>hourly1!$F1369*유형화!$G$71/hourly1!$F$8763+유형화!$G$72*hourly1!$G1369/hourly1!$F$8763+유형화!$G$74*hourly1!I1369/hourly1!$I$8763+유형화!$H$63*hourly1!P1369/hourly1!$P$8763</f>
        <v>0.41621106939154567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799">
        <f>(유형화!$F$71+유형화!$F$72+유형화!$F$73+유형화!$F$74+유형화!$G$63)*hourly1!O1370/hourly1!$O$8763</f>
        <v>59.539595372550394</v>
      </c>
      <c r="C1369" s="441">
        <f>hourly1!$F1370*유형화!$G$71/hourly1!$F$8763+유형화!$G$72*hourly1!$G1370/hourly1!$F$8763+유형화!$G$74*hourly1!I1370/hourly1!$I$8763+유형화!$H$63*hourly1!P1370/hourly1!$P$8763</f>
        <v>0.37005370490758205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799">
        <f>(유형화!$F$71+유형화!$F$72+유형화!$F$73+유형화!$F$74+유형화!$G$63)*hourly1!O1371/hourly1!$O$8763</f>
        <v>56.762883749940798</v>
      </c>
      <c r="C1370" s="441">
        <f>hourly1!$F1371*유형화!$G$71/hourly1!$F$8763+유형화!$G$72*hourly1!$G1371/hourly1!$F$8763+유형화!$G$74*hourly1!I1371/hourly1!$I$8763+유형화!$H$63*hourly1!P1371/hourly1!$P$8763</f>
        <v>0.29681798619718913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799">
        <f>(유형화!$F$71+유형화!$F$72+유형화!$F$73+유형화!$F$74+유형화!$G$63)*hourly1!O1372/hourly1!$O$8763</f>
        <v>53.86212053816805</v>
      </c>
      <c r="C1371" s="441">
        <f>hourly1!$F1372*유형화!$G$71/hourly1!$F$8763+유형화!$G$72*hourly1!$G1372/hourly1!$F$8763+유형화!$G$74*hourly1!I1372/hourly1!$I$8763+유형화!$H$63*hourly1!P1372/hourly1!$P$8763</f>
        <v>0.52911038085591955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799">
        <f>(유형화!$F$71+유형화!$F$72+유형화!$F$73+유형화!$F$74+유형화!$G$63)*hourly1!O1373/hourly1!$O$8763</f>
        <v>53.629844061062826</v>
      </c>
      <c r="C1372" s="441">
        <f>hourly1!$F1373*유형화!$G$71/hourly1!$F$8763+유형화!$G$72*hourly1!$G1373/hourly1!$F$8763+유형화!$G$74*hourly1!I1373/hourly1!$I$8763+유형화!$H$63*hourly1!P1373/hourly1!$P$8763</f>
        <v>1.5975763427108516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799">
        <f>(유형화!$F$71+유형화!$F$72+유형화!$F$73+유형화!$F$74+유형화!$G$63)*hourly1!O1374/hourly1!$O$8763</f>
        <v>53.668652611375975</v>
      </c>
      <c r="C1373" s="441">
        <f>hourly1!$F1374*유형화!$G$71/hourly1!$F$8763+유형화!$G$72*hourly1!$G1374/hourly1!$F$8763+유형화!$G$74*hourly1!I1374/hourly1!$I$8763+유형화!$H$63*hourly1!P1374/hourly1!$P$8763</f>
        <v>2.3871505228676657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799">
        <f>(유형화!$F$71+유형화!$F$72+유형화!$F$73+유형화!$F$74+유형화!$G$63)*hourly1!O1375/hourly1!$O$8763</f>
        <v>53.892188538460708</v>
      </c>
      <c r="C1374" s="441">
        <f>hourly1!$F1375*유형화!$G$71/hourly1!$F$8763+유형화!$G$72*hourly1!$G1375/hourly1!$F$8763+유형화!$G$74*hourly1!I1375/hourly1!$I$8763+유형화!$H$63*hourly1!P1375/hourly1!$P$8763</f>
        <v>3.0848710801545756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799">
        <f>(유형화!$F$71+유형화!$F$72+유형화!$F$73+유형화!$F$74+유형화!$G$63)*hourly1!O1376/hourly1!$O$8763</f>
        <v>56.059276341239254</v>
      </c>
      <c r="C1375" s="441">
        <f>hourly1!$F1376*유형화!$G$71/hourly1!$F$8763+유형화!$G$72*hourly1!$G1376/hourly1!$F$8763+유형화!$G$74*hourly1!I1376/hourly1!$I$8763+유형화!$H$63*hourly1!P1376/hourly1!$P$8763</f>
        <v>3.8348692133090809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799">
        <f>(유형화!$F$71+유형화!$F$72+유형화!$F$73+유형화!$F$74+유형화!$G$63)*hourly1!O1377/hourly1!$O$8763</f>
        <v>58.222133406854169</v>
      </c>
      <c r="C1376" s="441">
        <f>hourly1!$F1377*유형화!$G$71/hourly1!$F$8763+유형화!$G$72*hourly1!$G1377/hourly1!$F$8763+유형화!$G$74*hourly1!I1377/hourly1!$I$8763+유형화!$H$63*hourly1!P1377/hourly1!$P$8763</f>
        <v>13.396763273525387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799">
        <f>(유형화!$F$71+유형화!$F$72+유형화!$F$73+유형화!$F$74+유형화!$G$63)*hourly1!O1378/hourly1!$O$8763</f>
        <v>61.066943662408313</v>
      </c>
      <c r="C1377" s="441">
        <f>hourly1!$F1378*유형화!$G$71/hourly1!$F$8763+유형화!$G$72*hourly1!$G1378/hourly1!$F$8763+유형화!$G$74*hourly1!I1378/hourly1!$I$8763+유형화!$H$63*hourly1!P1378/hourly1!$P$8763</f>
        <v>13.635506979031939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799">
        <f>(유형화!$F$71+유형화!$F$72+유형화!$F$73+유형화!$F$74+유형화!$G$63)*hourly1!O1379/hourly1!$O$8763</f>
        <v>63.499105277893669</v>
      </c>
      <c r="C1378" s="441">
        <f>hourly1!$F1379*유형화!$G$71/hourly1!$F$8763+유형화!$G$72*hourly1!$G1379/hourly1!$F$8763+유형화!$G$74*hourly1!I1379/hourly1!$I$8763+유형화!$H$63*hourly1!P1379/hourly1!$P$8763</f>
        <v>12.427844464739193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799">
        <f>(유형화!$F$71+유형화!$F$72+유형화!$F$73+유형화!$F$74+유형화!$G$63)*hourly1!O1380/hourly1!$O$8763</f>
        <v>68.664726615045367</v>
      </c>
      <c r="C1379" s="441">
        <f>hourly1!$F1380*유형화!$G$71/hourly1!$F$8763+유형화!$G$72*hourly1!$G1380/hourly1!$F$8763+유형화!$G$74*hourly1!I1380/hourly1!$I$8763+유형화!$H$63*hourly1!P1380/hourly1!$P$8763</f>
        <v>10.87983806050417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799">
        <f>(유형화!$F$71+유형화!$F$72+유형화!$F$73+유형화!$F$74+유형화!$G$63)*hourly1!O1381/hourly1!$O$8763</f>
        <v>69.705968102570196</v>
      </c>
      <c r="C1380" s="441">
        <f>hourly1!$F1381*유형화!$G$71/hourly1!$F$8763+유형화!$G$72*hourly1!$G1381/hourly1!$F$8763+유형화!$G$74*hourly1!I1381/hourly1!$I$8763+유형화!$H$63*hourly1!P1381/hourly1!$P$8763</f>
        <v>9.5348421438919697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799">
        <f>(유형화!$F$71+유형화!$F$72+유형화!$F$73+유형화!$F$74+유형화!$G$63)*hourly1!O1382/hourly1!$O$8763</f>
        <v>68.623775951657407</v>
      </c>
      <c r="C1381" s="441">
        <f>hourly1!$F1382*유형화!$G$71/hourly1!$F$8763+유형화!$G$72*hourly1!$G1382/hourly1!$F$8763+유형화!$G$74*hourly1!I1382/hourly1!$I$8763+유형화!$H$63*hourly1!P1382/hourly1!$P$8763</f>
        <v>8.4807793665414195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799">
        <f>(유형화!$F$71+유형화!$F$72+유형화!$F$73+유형화!$F$74+유형화!$G$63)*hourly1!O1383/hourly1!$O$8763</f>
        <v>64.789918701883124</v>
      </c>
      <c r="C1382" s="441">
        <f>hourly1!$F1383*유형화!$G$71/hourly1!$F$8763+유형화!$G$72*hourly1!$G1383/hourly1!$F$8763+유형화!$G$74*hourly1!I1383/hourly1!$I$8763+유형화!$H$63*hourly1!P1383/hourly1!$P$8763</f>
        <v>6.4724924660221177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799">
        <f>(유형화!$F$71+유형화!$F$72+유형화!$F$73+유형화!$F$74+유형화!$G$63)*hourly1!O1384/hourly1!$O$8763</f>
        <v>62.61320872933814</v>
      </c>
      <c r="C1383" s="441">
        <f>hourly1!$F1384*유형화!$G$71/hourly1!$F$8763+유형화!$G$72*hourly1!$G1384/hourly1!$F$8763+유형화!$G$74*hourly1!I1384/hourly1!$I$8763+유형화!$H$63*hourly1!P1384/hourly1!$P$8763</f>
        <v>6.8830036795691658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799">
        <f>(유형화!$F$71+유형화!$F$72+유형화!$F$73+유형화!$F$74+유형화!$G$63)*hourly1!O1385/hourly1!$O$8763</f>
        <v>65.287762443550847</v>
      </c>
      <c r="C1384" s="441">
        <f>hourly1!$F1385*유형화!$G$71/hourly1!$F$8763+유형화!$G$72*hourly1!$G1385/hourly1!$F$8763+유형화!$G$74*hourly1!I1385/hourly1!$I$8763+유형화!$H$63*hourly1!P1385/hourly1!$P$8763</f>
        <v>6.6247301151113023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799">
        <f>(유형화!$F$71+유형화!$F$72+유형화!$F$73+유형화!$F$74+유형화!$G$63)*hourly1!O1386/hourly1!$O$8763</f>
        <v>63.97739267373889</v>
      </c>
      <c r="C1385" s="441">
        <f>hourly1!$F1386*유형화!$G$71/hourly1!$F$8763+유형화!$G$72*hourly1!$G1386/hourly1!$F$8763+유형화!$G$74*hourly1!I1386/hourly1!$I$8763+유형화!$H$63*hourly1!P1386/hourly1!$P$8763</f>
        <v>6.5716623613079941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799">
        <f>(유형화!$F$71+유형화!$F$72+유형화!$F$73+유형화!$F$74+유형화!$G$63)*hourly1!O1387/hourly1!$O$8763</f>
        <v>64.511472418435233</v>
      </c>
      <c r="C1386" s="441">
        <f>hourly1!$F1387*유형화!$G$71/hourly1!$F$8763+유형화!$G$72*hourly1!$G1387/hourly1!$F$8763+유형화!$G$74*hourly1!I1387/hourly1!$I$8763+유형화!$H$63*hourly1!P1387/hourly1!$P$8763</f>
        <v>6.8337025399863158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799">
        <f>(유형화!$F$71+유형화!$F$72+유형화!$F$73+유형화!$F$74+유형화!$G$63)*hourly1!O1388/hourly1!$O$8763</f>
        <v>64.885054790918858</v>
      </c>
      <c r="C1387" s="441">
        <f>hourly1!$F1388*유형화!$G$71/hourly1!$F$8763+유형화!$G$72*hourly1!$G1388/hourly1!$F$8763+유형화!$G$74*hourly1!I1388/hourly1!$I$8763+유형화!$H$63*hourly1!P1388/hourly1!$P$8763</f>
        <v>7.2751869395320865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799">
        <f>(유형화!$F$71+유형화!$F$72+유형화!$F$73+유형화!$F$74+유형화!$G$63)*hourly1!O1389/hourly1!$O$8763</f>
        <v>65.425202409135181</v>
      </c>
      <c r="C1388" s="441">
        <f>hourly1!$F1389*유형화!$G$71/hourly1!$F$8763+유형화!$G$72*hourly1!$G1389/hourly1!$F$8763+유형화!$G$74*hourly1!I1389/hourly1!$I$8763+유형화!$H$63*hourly1!P1389/hourly1!$P$8763</f>
        <v>6.9507102996279508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799">
        <f>(유형화!$F$71+유형화!$F$72+유형화!$F$73+유형화!$F$74+유형화!$G$63)*hourly1!O1390/hourly1!$O$8763</f>
        <v>66.688695323405014</v>
      </c>
      <c r="C1389" s="441">
        <f>hourly1!$F1390*유형화!$G$71/hourly1!$F$8763+유형화!$G$72*hourly1!$G1390/hourly1!$F$8763+유형화!$G$74*hourly1!I1390/hourly1!$I$8763+유형화!$H$63*hourly1!P1390/hourly1!$P$8763</f>
        <v>7.0767340789704365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799">
        <f>(유형화!$F$71+유형화!$F$72+유형화!$F$73+유형화!$F$74+유형화!$G$63)*hourly1!O1391/hourly1!$O$8763</f>
        <v>64.866685071864978</v>
      </c>
      <c r="C1390" s="441">
        <f>hourly1!$F1391*유형화!$G$71/hourly1!$F$8763+유형화!$G$72*hourly1!$G1391/hourly1!$F$8763+유형화!$G$74*hourly1!I1391/hourly1!$I$8763+유형화!$H$63*hourly1!P1391/hourly1!$P$8763</f>
        <v>8.6956666161728187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799">
        <f>(유형화!$F$71+유형화!$F$72+유형화!$F$73+유형화!$F$74+유형화!$G$63)*hourly1!O1392/hourly1!$O$8763</f>
        <v>63.366730383508795</v>
      </c>
      <c r="C1391" s="441">
        <f>hourly1!$F1392*유형화!$G$71/hourly1!$F$8763+유형화!$G$72*hourly1!$G1392/hourly1!$F$8763+유형화!$G$74*hourly1!I1392/hourly1!$I$8763+유형화!$H$63*hourly1!P1392/hourly1!$P$8763</f>
        <v>0.58041922839231552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799">
        <f>(유형화!$F$71+유형화!$F$72+유형화!$F$73+유형화!$F$74+유형화!$G$63)*hourly1!O1393/hourly1!$O$8763</f>
        <v>62.697523748625734</v>
      </c>
      <c r="C1392" s="441">
        <f>hourly1!$F1393*유형화!$G$71/hourly1!$F$8763+유형화!$G$72*hourly1!$G1393/hourly1!$F$8763+유형화!$G$74*hourly1!I1393/hourly1!$I$8763+유형화!$H$63*hourly1!P1393/hourly1!$P$8763</f>
        <v>0.59194902774200586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799">
        <f>(유형화!$F$71+유형화!$F$72+유형화!$F$73+유형화!$F$74+유형화!$G$63)*hourly1!O1394/hourly1!$O$8763</f>
        <v>62.603645929598542</v>
      </c>
      <c r="C1393" s="441">
        <f>hourly1!$F1394*유형화!$G$71/hourly1!$F$8763+유형화!$G$72*hourly1!$G1394/hourly1!$F$8763+유형화!$G$74*hourly1!I1394/hourly1!$I$8763+유형화!$H$63*hourly1!P1394/hourly1!$P$8763</f>
        <v>1.8251939850657091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799">
        <f>(유형화!$F$71+유형화!$F$72+유형화!$F$73+유형화!$F$74+유형화!$G$63)*hourly1!O1395/hourly1!$O$8763</f>
        <v>61.738140798304258</v>
      </c>
      <c r="C1394" s="441">
        <f>hourly1!$F1395*유형화!$G$71/hourly1!$F$8763+유형화!$G$72*hourly1!$G1395/hourly1!$F$8763+유형화!$G$74*hourly1!I1395/hourly1!$I$8763+유형화!$H$63*hourly1!P1395/hourly1!$P$8763</f>
        <v>2.6181506038760149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799">
        <f>(유형화!$F$71+유형화!$F$72+유형화!$F$73+유형화!$F$74+유형화!$G$63)*hourly1!O1396/hourly1!$O$8763</f>
        <v>58.678221500744733</v>
      </c>
      <c r="C1395" s="441">
        <f>hourly1!$F1396*유형화!$G$71/hourly1!$F$8763+유형화!$G$72*hourly1!$G1396/hourly1!$F$8763+유형화!$G$74*hourly1!I1396/hourly1!$I$8763+유형화!$H$63*hourly1!P1396/hourly1!$P$8763</f>
        <v>3.4485041676681401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799">
        <f>(유형화!$F$71+유형화!$F$72+유형화!$F$73+유형화!$F$74+유형화!$G$63)*hourly1!O1397/hourly1!$O$8763</f>
        <v>58.354644188436083</v>
      </c>
      <c r="C1396" s="441">
        <f>hourly1!$F1397*유형화!$G$71/hourly1!$F$8763+유형화!$G$72*hourly1!$G1397/hourly1!$F$8763+유형화!$G$74*hourly1!I1397/hourly1!$I$8763+유형화!$H$63*hourly1!P1397/hourly1!$P$8763</f>
        <v>4.2981596613497599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799">
        <f>(유형화!$F$71+유형화!$F$72+유형화!$F$73+유형화!$F$74+유형화!$G$63)*hourly1!O1398/hourly1!$O$8763</f>
        <v>57.829871627300605</v>
      </c>
      <c r="C1397" s="441">
        <f>hourly1!$F1398*유형화!$G$71/hourly1!$F$8763+유형화!$G$72*hourly1!$G1398/hourly1!$F$8763+유형화!$G$74*hourly1!I1398/hourly1!$I$8763+유형화!$H$63*hourly1!P1398/hourly1!$P$8763</f>
        <v>4.8846426066441069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799">
        <f>(유형화!$F$71+유형화!$F$72+유형화!$F$73+유형화!$F$74+유형화!$G$63)*hourly1!O1399/hourly1!$O$8763</f>
        <v>58.263404363728483</v>
      </c>
      <c r="C1398" s="441">
        <f>hourly1!$F1399*유형화!$G$71/hourly1!$F$8763+유형화!$G$72*hourly1!$G1399/hourly1!$F$8763+유형화!$G$74*hourly1!I1399/hourly1!$I$8763+유형화!$H$63*hourly1!P1399/hourly1!$P$8763</f>
        <v>5.4503459594910861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799">
        <f>(유형화!$F$71+유형화!$F$72+유형화!$F$73+유형화!$F$74+유형화!$G$63)*hourly1!O1400/hourly1!$O$8763</f>
        <v>59.221809726868955</v>
      </c>
      <c r="C1399" s="441">
        <f>hourly1!$F1400*유형화!$G$71/hourly1!$F$8763+유형화!$G$72*hourly1!$G1400/hourly1!$F$8763+유형화!$G$74*hourly1!I1400/hourly1!$I$8763+유형화!$H$63*hourly1!P1400/hourly1!$P$8763</f>
        <v>6.0448790586864858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799">
        <f>(유형화!$F$71+유형화!$F$72+유형화!$F$73+유형화!$F$74+유형화!$G$63)*hourly1!O1401/hourly1!$O$8763</f>
        <v>61.280017996600463</v>
      </c>
      <c r="C1400" s="441">
        <f>hourly1!$F1401*유형화!$G$71/hourly1!$F$8763+유형화!$G$72*hourly1!$G1401/hourly1!$F$8763+유형화!$G$74*hourly1!I1401/hourly1!$I$8763+유형화!$H$63*hourly1!P1401/hourly1!$P$8763</f>
        <v>15.422855596378032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799">
        <f>(유형화!$F$71+유형화!$F$72+유형화!$F$73+유형화!$F$74+유형화!$G$63)*hourly1!O1402/hourly1!$O$8763</f>
        <v>63.235089293927942</v>
      </c>
      <c r="C1401" s="441">
        <f>hourly1!$F1402*유형화!$G$71/hourly1!$F$8763+유형화!$G$72*hourly1!$G1402/hourly1!$F$8763+유형화!$G$74*hourly1!I1402/hourly1!$I$8763+유형화!$H$63*hourly1!P1402/hourly1!$P$8763</f>
        <v>15.536250602861408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799">
        <f>(유형화!$F$71+유형화!$F$72+유형화!$F$73+유형화!$F$74+유형화!$G$63)*hourly1!O1403/hourly1!$O$8763</f>
        <v>66.159290254657009</v>
      </c>
      <c r="C1402" s="441">
        <f>hourly1!$F1403*유형화!$G$71/hourly1!$F$8763+유형화!$G$72*hourly1!$G1403/hourly1!$F$8763+유형화!$G$74*hourly1!I1403/hourly1!$I$8763+유형화!$H$63*hourly1!P1403/hourly1!$P$8763</f>
        <v>14.183338236418612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799">
        <f>(유형화!$F$71+유형화!$F$72+유형화!$F$73+유형화!$F$74+유형화!$G$63)*hourly1!O1404/hourly1!$O$8763</f>
        <v>68.924247151369315</v>
      </c>
      <c r="C1403" s="441">
        <f>hourly1!$F1404*유형화!$G$71/hourly1!$F$8763+유형화!$G$72*hourly1!$G1404/hourly1!$F$8763+유형화!$G$74*hourly1!I1404/hourly1!$I$8763+유형화!$H$63*hourly1!P1404/hourly1!$P$8763</f>
        <v>12.530801369781669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799">
        <f>(유형화!$F$71+유형화!$F$72+유형화!$F$73+유형화!$F$74+유형화!$G$63)*hourly1!O1405/hourly1!$O$8763</f>
        <v>69.036570959136085</v>
      </c>
      <c r="C1404" s="441">
        <f>hourly1!$F1405*유형화!$G$71/hourly1!$F$8763+유형화!$G$72*hourly1!$G1405/hourly1!$F$8763+유형화!$G$74*hourly1!I1405/hourly1!$I$8763+유형화!$H$63*hourly1!P1405/hourly1!$P$8763</f>
        <v>11.130171559247326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799">
        <f>(유형화!$F$71+유형화!$F$72+유형화!$F$73+유형화!$F$74+유형화!$G$63)*hourly1!O1406/hourly1!$O$8763</f>
        <v>67.797973605062978</v>
      </c>
      <c r="C1405" s="441">
        <f>hourly1!$F1406*유형화!$G$71/hourly1!$F$8763+유형화!$G$72*hourly1!$G1406/hourly1!$F$8763+유형화!$G$74*hourly1!I1406/hourly1!$I$8763+유형화!$H$63*hourly1!P1406/hourly1!$P$8763</f>
        <v>9.9398880693829739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799">
        <f>(유형화!$F$71+유형화!$F$72+유형화!$F$73+유형화!$F$74+유형화!$G$63)*hourly1!O1407/hourly1!$O$8763</f>
        <v>63.31629229407185</v>
      </c>
      <c r="C1406" s="441">
        <f>hourly1!$F1407*유형화!$G$71/hourly1!$F$8763+유형화!$G$72*hourly1!$G1407/hourly1!$F$8763+유형화!$G$74*hourly1!I1407/hourly1!$I$8763+유형화!$H$63*hourly1!P1407/hourly1!$P$8763</f>
        <v>7.8386678945712722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799">
        <f>(유형화!$F$71+유형화!$F$72+유형화!$F$73+유형화!$F$74+유형화!$G$63)*hourly1!O1408/hourly1!$O$8763</f>
        <v>61.870549417256392</v>
      </c>
      <c r="C1407" s="441">
        <f>hourly1!$F1408*유형화!$G$71/hourly1!$F$8763+유형화!$G$72*hourly1!$G1408/hourly1!$F$8763+유형화!$G$74*hourly1!I1408/hourly1!$I$8763+유형화!$H$63*hourly1!P1408/hourly1!$P$8763</f>
        <v>8.2326992763627445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799">
        <f>(유형화!$F$71+유형화!$F$72+유형화!$F$73+유형화!$F$74+유형화!$G$63)*hourly1!O1409/hourly1!$O$8763</f>
        <v>64.468202451120277</v>
      </c>
      <c r="C1408" s="441">
        <f>hourly1!$F1409*유형화!$G$71/hourly1!$F$8763+유형화!$G$72*hourly1!$G1409/hourly1!$F$8763+유형화!$G$74*hourly1!I1409/hourly1!$I$8763+유형화!$H$63*hourly1!P1409/hourly1!$P$8763</f>
        <v>7.9183600528314377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799">
        <f>(유형화!$F$71+유형화!$F$72+유형화!$F$73+유형화!$F$74+유형화!$G$63)*hourly1!O1410/hourly1!$O$8763</f>
        <v>64.456470598855702</v>
      </c>
      <c r="C1409" s="441">
        <f>hourly1!$F1410*유형화!$G$71/hourly1!$F$8763+유형화!$G$72*hourly1!$G1410/hourly1!$F$8763+유형화!$G$74*hourly1!I1410/hourly1!$I$8763+유형화!$H$63*hourly1!P1410/hourly1!$P$8763</f>
        <v>8.0090222662824413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799">
        <f>(유형화!$F$71+유형화!$F$72+유형화!$F$73+유형화!$F$74+유형화!$G$63)*hourly1!O1411/hourly1!$O$8763</f>
        <v>64.94728438346641</v>
      </c>
      <c r="C1410" s="441">
        <f>hourly1!$F1411*유형화!$G$71/hourly1!$F$8763+유형화!$G$72*hourly1!$G1411/hourly1!$F$8763+유형화!$G$74*hourly1!I1411/hourly1!$I$8763+유형화!$H$63*hourly1!P1411/hourly1!$P$8763</f>
        <v>8.3744279763591383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799">
        <f>(유형화!$F$71+유형화!$F$72+유형화!$F$73+유형화!$F$74+유형화!$G$63)*hourly1!O1412/hourly1!$O$8763</f>
        <v>64.342771103301303</v>
      </c>
      <c r="C1411" s="441">
        <f>hourly1!$F1412*유형화!$G$71/hourly1!$F$8763+유형화!$G$72*hourly1!$G1412/hourly1!$F$8763+유형화!$G$74*hourly1!I1412/hourly1!$I$8763+유형화!$H$63*hourly1!P1412/hourly1!$P$8763</f>
        <v>8.9172478954593526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799">
        <f>(유형화!$F$71+유형화!$F$72+유형화!$F$73+유형화!$F$74+유형화!$G$63)*hourly1!O1413/hourly1!$O$8763</f>
        <v>64.443971830375418</v>
      </c>
      <c r="C1412" s="441">
        <f>hourly1!$F1413*유형화!$G$71/hourly1!$F$8763+유형화!$G$72*hourly1!$G1413/hourly1!$F$8763+유형화!$G$74*hourly1!I1413/hourly1!$I$8763+유형화!$H$63*hourly1!P1413/hourly1!$P$8763</f>
        <v>8.670652504894873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799">
        <f>(유형화!$F$71+유형화!$F$72+유형화!$F$73+유형화!$F$74+유형화!$G$63)*hourly1!O1414/hourly1!$O$8763</f>
        <v>65.656415878506465</v>
      </c>
      <c r="C1413" s="441">
        <f>hourly1!$F1414*유형화!$G$71/hourly1!$F$8763+유형화!$G$72*hourly1!$G1414/hourly1!$F$8763+유형화!$G$74*hourly1!I1414/hourly1!$I$8763+유형화!$H$63*hourly1!P1414/hourly1!$P$8763</f>
        <v>8.2286759884943326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799">
        <f>(유형화!$F$71+유형화!$F$72+유형화!$F$73+유형화!$F$74+유형화!$G$63)*hourly1!O1415/hourly1!$O$8763</f>
        <v>63.902151844951121</v>
      </c>
      <c r="C1414" s="441">
        <f>hourly1!$F1415*유형화!$G$71/hourly1!$F$8763+유형화!$G$72*hourly1!$G1415/hourly1!$F$8763+유형화!$G$74*hourly1!I1415/hourly1!$I$8763+유형화!$H$63*hourly1!P1415/hourly1!$P$8763</f>
        <v>9.1879265975114777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799">
        <f>(유형화!$F$71+유형화!$F$72+유형화!$F$73+유형화!$F$74+유형화!$G$63)*hourly1!O1416/hourly1!$O$8763</f>
        <v>62.112233605133994</v>
      </c>
      <c r="C1415" s="441">
        <f>hourly1!$F1416*유형화!$G$71/hourly1!$F$8763+유형화!$G$72*hourly1!$G1416/hourly1!$F$8763+유형화!$G$74*hourly1!I1416/hourly1!$I$8763+유형화!$H$63*hourly1!P1416/hourly1!$P$8763</f>
        <v>0.58721440082321952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799">
        <f>(유형화!$F$71+유형화!$F$72+유형화!$F$73+유형화!$F$74+유형화!$G$63)*hourly1!O1417/hourly1!$O$8763</f>
        <v>61.689953607056282</v>
      </c>
      <c r="C1416" s="441">
        <f>hourly1!$F1417*유형화!$G$71/hourly1!$F$8763+유형화!$G$72*hourly1!$G1417/hourly1!$F$8763+유형화!$G$74*hourly1!I1417/hourly1!$I$8763+유형화!$H$63*hourly1!P1417/hourly1!$P$8763</f>
        <v>0.48162241636424752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799">
        <f>(유형화!$F$71+유형화!$F$72+유형화!$F$73+유형화!$F$74+유형화!$G$63)*hourly1!O1418/hourly1!$O$8763</f>
        <v>62.337546898532395</v>
      </c>
      <c r="C1417" s="441">
        <f>hourly1!$F1418*유형화!$G$71/hourly1!$F$8763+유형화!$G$72*hourly1!$G1418/hourly1!$F$8763+유형화!$G$74*hourly1!I1418/hourly1!$I$8763+유형화!$H$63*hourly1!P1418/hourly1!$P$8763</f>
        <v>0.67940043515074422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799">
        <f>(유형화!$F$71+유형화!$F$72+유형화!$F$73+유형화!$F$74+유형화!$G$63)*hourly1!O1419/hourly1!$O$8763</f>
        <v>61.401208899800842</v>
      </c>
      <c r="C1418" s="441">
        <f>hourly1!$F1419*유형화!$G$71/hourly1!$F$8763+유형화!$G$72*hourly1!$G1419/hourly1!$F$8763+유형화!$G$74*hourly1!I1419/hourly1!$I$8763+유형화!$H$63*hourly1!P1419/hourly1!$P$8763</f>
        <v>1.0417981018253017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799">
        <f>(유형화!$F$71+유형화!$F$72+유형화!$F$73+유형화!$F$74+유형화!$G$63)*hourly1!O1420/hourly1!$O$8763</f>
        <v>58.859037723709903</v>
      </c>
      <c r="C1419" s="441">
        <f>hourly1!$F1420*유형화!$G$71/hourly1!$F$8763+유형화!$G$72*hourly1!$G1420/hourly1!$F$8763+유형화!$G$74*hourly1!I1420/hourly1!$I$8763+유형화!$H$63*hourly1!P1420/hourly1!$P$8763</f>
        <v>1.5839431791503491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799">
        <f>(유형화!$F$71+유형화!$F$72+유형화!$F$73+유형화!$F$74+유형화!$G$63)*hourly1!O1421/hourly1!$O$8763</f>
        <v>58.505526969970262</v>
      </c>
      <c r="C1420" s="441">
        <f>hourly1!$F1421*유형화!$G$71/hourly1!$F$8763+유형화!$G$72*hourly1!$G1421/hourly1!$F$8763+유형화!$G$74*hourly1!I1421/hourly1!$I$8763+유형화!$H$63*hourly1!P1421/hourly1!$P$8763</f>
        <v>1.7088287444489521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799">
        <f>(유형화!$F$71+유형화!$F$72+유형화!$F$73+유형화!$F$74+유형화!$G$63)*hourly1!O1422/hourly1!$O$8763</f>
        <v>58.337689122348586</v>
      </c>
      <c r="C1421" s="441">
        <f>hourly1!$F1422*유형화!$G$71/hourly1!$F$8763+유형화!$G$72*hourly1!$G1422/hourly1!$F$8763+유형화!$G$74*hourly1!I1422/hourly1!$I$8763+유형화!$H$63*hourly1!P1422/hourly1!$P$8763</f>
        <v>2.1753820011854779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799">
        <f>(유형화!$F$71+유형화!$F$72+유형화!$F$73+유형화!$F$74+유형화!$G$63)*hourly1!O1423/hourly1!$O$8763</f>
        <v>58.514294432167148</v>
      </c>
      <c r="C1422" s="441">
        <f>hourly1!$F1423*유형화!$G$71/hourly1!$F$8763+유형화!$G$72*hourly1!$G1423/hourly1!$F$8763+유형화!$G$74*hourly1!I1423/hourly1!$I$8763+유형화!$H$63*hourly1!P1423/hourly1!$P$8763</f>
        <v>2.4286371903005364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799">
        <f>(유형화!$F$71+유형화!$F$72+유형화!$F$73+유형화!$F$74+유형화!$G$63)*hourly1!O1424/hourly1!$O$8763</f>
        <v>59.15335596673598</v>
      </c>
      <c r="C1423" s="441">
        <f>hourly1!$F1424*유형화!$G$71/hourly1!$F$8763+유형화!$G$72*hourly1!$G1424/hourly1!$F$8763+유형화!$G$74*hourly1!I1424/hourly1!$I$8763+유형화!$H$63*hourly1!P1424/hourly1!$P$8763</f>
        <v>2.8149312690174502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799">
        <f>(유형화!$F$71+유형화!$F$72+유형화!$F$73+유형화!$F$74+유형화!$G$63)*hourly1!O1425/hourly1!$O$8763</f>
        <v>60.176052265635008</v>
      </c>
      <c r="C1424" s="441">
        <f>hourly1!$F1425*유형화!$G$71/hourly1!$F$8763+유형화!$G$72*hourly1!$G1425/hourly1!$F$8763+유형화!$G$74*hourly1!I1425/hourly1!$I$8763+유형화!$H$63*hourly1!P1425/hourly1!$P$8763</f>
        <v>12.165674160154774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799">
        <f>(유형화!$F$71+유형화!$F$72+유형화!$F$73+유형화!$F$74+유형화!$G$63)*hourly1!O1426/hourly1!$O$8763</f>
        <v>59.871889958200583</v>
      </c>
      <c r="C1425" s="441">
        <f>hourly1!$F1426*유형화!$G$71/hourly1!$F$8763+유형화!$G$72*hourly1!$G1426/hourly1!$F$8763+유형화!$G$74*hourly1!I1426/hourly1!$I$8763+유형화!$H$63*hourly1!P1426/hourly1!$P$8763</f>
        <v>12.445140237213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799">
        <f>(유형화!$F$71+유형화!$F$72+유형화!$F$73+유형화!$F$74+유형화!$G$63)*hourly1!O1427/hourly1!$O$8763</f>
        <v>60.951427529288793</v>
      </c>
      <c r="C1426" s="441">
        <f>hourly1!$F1427*유형화!$G$71/hourly1!$F$8763+유형화!$G$72*hourly1!$G1427/hourly1!$F$8763+유형화!$G$74*hourly1!I1427/hourly1!$I$8763+유형화!$H$63*hourly1!P1427/hourly1!$P$8763</f>
        <v>11.834960660712877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799">
        <f>(유형화!$F$71+유형화!$F$72+유형화!$F$73+유형화!$F$74+유형화!$G$63)*hourly1!O1428/hourly1!$O$8763</f>
        <v>61.220665554303729</v>
      </c>
      <c r="C1427" s="441">
        <f>hourly1!$F1428*유형화!$G$71/hourly1!$F$8763+유형화!$G$72*hourly1!$G1428/hourly1!$F$8763+유형화!$G$74*hourly1!I1428/hourly1!$I$8763+유형화!$H$63*hourly1!P1428/hourly1!$P$8763</f>
        <v>11.002457455119153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799">
        <f>(유형화!$F$71+유형화!$F$72+유형화!$F$73+유형화!$F$74+유형화!$G$63)*hourly1!O1429/hourly1!$O$8763</f>
        <v>61.978002488788832</v>
      </c>
      <c r="C1428" s="441">
        <f>hourly1!$F1429*유형화!$G$71/hourly1!$F$8763+유형화!$G$72*hourly1!$G1429/hourly1!$F$8763+유형화!$G$74*hourly1!I1429/hourly1!$I$8763+유형화!$H$63*hourly1!P1429/hourly1!$P$8763</f>
        <v>10.333988867560665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799">
        <f>(유형화!$F$71+유형화!$F$72+유형화!$F$73+유형화!$F$74+유형화!$G$63)*hourly1!O1430/hourly1!$O$8763</f>
        <v>62.052828233469413</v>
      </c>
      <c r="C1429" s="441">
        <f>hourly1!$F1430*유형화!$G$71/hourly1!$F$8763+유형화!$G$72*hourly1!$G1430/hourly1!$F$8763+유형화!$G$74*hourly1!I1430/hourly1!$I$8763+유형화!$H$63*hourly1!P1430/hourly1!$P$8763</f>
        <v>9.6618196232758464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799">
        <f>(유형화!$F$71+유형화!$F$72+유형화!$F$73+유형화!$F$74+유형화!$G$63)*hourly1!O1431/hourly1!$O$8763</f>
        <v>58.743888154595147</v>
      </c>
      <c r="C1430" s="441">
        <f>hourly1!$F1431*유형화!$G$71/hourly1!$F$8763+유형화!$G$72*hourly1!$G1431/hourly1!$F$8763+유형화!$G$74*hourly1!I1431/hourly1!$I$8763+유형화!$H$63*hourly1!P1431/hourly1!$P$8763</f>
        <v>7.9595290985521778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799">
        <f>(유형화!$F$71+유형화!$F$72+유형화!$F$73+유형화!$F$74+유형화!$G$63)*hourly1!O1432/hourly1!$O$8763</f>
        <v>57.627303891822926</v>
      </c>
      <c r="C1431" s="441">
        <f>hourly1!$F1432*유형화!$G$71/hourly1!$F$8763+유형화!$G$72*hourly1!$G1432/hourly1!$F$8763+유형화!$G$74*hourly1!I1432/hourly1!$I$8763+유형화!$H$63*hourly1!P1432/hourly1!$P$8763</f>
        <v>8.6230487271540674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799">
        <f>(유형화!$F$71+유형화!$F$72+유형화!$F$73+유형화!$F$74+유형화!$G$63)*hourly1!O1433/hourly1!$O$8763</f>
        <v>59.77202046765963</v>
      </c>
      <c r="C1432" s="441">
        <f>hourly1!$F1433*유형화!$G$71/hourly1!$F$8763+유형화!$G$72*hourly1!$G1433/hourly1!$F$8763+유형화!$G$74*hourly1!I1433/hourly1!$I$8763+유형화!$H$63*hourly1!P1433/hourly1!$P$8763</f>
        <v>8.3796488757977752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799">
        <f>(유형화!$F$71+유형화!$F$72+유형화!$F$73+유형화!$F$74+유형화!$G$63)*hourly1!O1434/hourly1!$O$8763</f>
        <v>59.683418172606771</v>
      </c>
      <c r="C1433" s="441">
        <f>hourly1!$F1434*유형화!$G$71/hourly1!$F$8763+유형화!$G$72*hourly1!$G1434/hourly1!$F$8763+유형화!$G$74*hourly1!I1434/hourly1!$I$8763+유형화!$H$63*hourly1!P1434/hourly1!$P$8763</f>
        <v>8.1326247018855522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799">
        <f>(유형화!$F$71+유형화!$F$72+유형화!$F$73+유형화!$F$74+유형화!$G$63)*hourly1!O1435/hourly1!$O$8763</f>
        <v>60.767232659454194</v>
      </c>
      <c r="C1434" s="441">
        <f>hourly1!$F1435*유형화!$G$71/hourly1!$F$8763+유형화!$G$72*hourly1!$G1435/hourly1!$F$8763+유형화!$G$74*hourly1!I1435/hourly1!$I$8763+유형화!$H$63*hourly1!P1435/hourly1!$P$8763</f>
        <v>8.0802187891939994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799">
        <f>(유형화!$F$71+유형화!$F$72+유형화!$F$73+유형화!$F$74+유형화!$G$63)*hourly1!O1436/hourly1!$O$8763</f>
        <v>60.944028664699893</v>
      </c>
      <c r="C1435" s="441">
        <f>hourly1!$F1436*유형화!$G$71/hourly1!$F$8763+유형화!$G$72*hourly1!$G1436/hourly1!$F$8763+유형화!$G$74*hourly1!I1436/hourly1!$I$8763+유형화!$H$63*hourly1!P1436/hourly1!$P$8763</f>
        <v>8.0194812403480409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799">
        <f>(유형화!$F$71+유형화!$F$72+유형화!$F$73+유형화!$F$74+유형화!$G$63)*hourly1!O1437/hourly1!$O$8763</f>
        <v>60.622061914122455</v>
      </c>
      <c r="C1436" s="441">
        <f>hourly1!$F1437*유형화!$G$71/hourly1!$F$8763+유형화!$G$72*hourly1!$G1437/hourly1!$F$8763+유형화!$G$74*hourly1!I1437/hourly1!$I$8763+유형화!$H$63*hourly1!P1437/hourly1!$P$8763</f>
        <v>7.1852516897819614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799">
        <f>(유형화!$F$71+유형화!$F$72+유형화!$F$73+유형화!$F$74+유형화!$G$63)*hourly1!O1438/hourly1!$O$8763</f>
        <v>61.669723473956971</v>
      </c>
      <c r="C1437" s="441">
        <f>hourly1!$F1438*유형화!$G$71/hourly1!$F$8763+유형화!$G$72*hourly1!$G1438/hourly1!$F$8763+유형화!$G$74*hourly1!I1438/hourly1!$I$8763+유형화!$H$63*hourly1!P1438/hourly1!$P$8763</f>
        <v>7.25253477446718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799">
        <f>(유형화!$F$71+유형화!$F$72+유형화!$F$73+유형화!$F$74+유형화!$G$63)*hourly1!O1439/hourly1!$O$8763</f>
        <v>61.428136270726419</v>
      </c>
      <c r="C1438" s="441">
        <f>hourly1!$F1439*유형화!$G$71/hourly1!$F$8763+유형화!$G$72*hourly1!$G1439/hourly1!$F$8763+유형화!$G$74*hourly1!I1439/hourly1!$I$8763+유형화!$H$63*hourly1!P1439/hourly1!$P$8763</f>
        <v>8.0530553939308636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799">
        <f>(유형화!$F$71+유형화!$F$72+유형화!$F$73+유형화!$F$74+유형화!$G$63)*hourly1!O1440/hourly1!$O$8763</f>
        <v>60.025397141597111</v>
      </c>
      <c r="C1439" s="441">
        <f>hourly1!$F1440*유형화!$G$71/hourly1!$F$8763+유형화!$G$72*hourly1!$G1440/hourly1!$F$8763+유형화!$G$74*hourly1!I1440/hourly1!$I$8763+유형화!$H$63*hourly1!P1440/hourly1!$P$8763</f>
        <v>0.57369740832827498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799">
        <f>(유형화!$F$71+유형화!$F$72+유형화!$F$73+유형화!$F$74+유형화!$G$63)*hourly1!O1441/hourly1!$O$8763</f>
        <v>60.624885333963626</v>
      </c>
      <c r="C1440" s="441">
        <f>hourly1!$F1441*유형화!$G$71/hourly1!$F$8763+유형화!$G$72*hourly1!$G1441/hourly1!$F$8763+유형화!$G$74*hourly1!I1441/hourly1!$I$8763+유형화!$H$63*hourly1!P1441/hourly1!$P$8763</f>
        <v>0.41951836659607666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799">
        <f>(유형화!$F$71+유형화!$F$72+유형화!$F$73+유형화!$F$74+유형화!$G$63)*hourly1!O1442/hourly1!$O$8763</f>
        <v>61.352876727056426</v>
      </c>
      <c r="C1441" s="441">
        <f>hourly1!$F1442*유형화!$G$71/hourly1!$F$8763+유형화!$G$72*hourly1!$G1442/hourly1!$F$8763+유형화!$G$74*hourly1!I1442/hourly1!$I$8763+유형화!$H$63*hourly1!P1442/hourly1!$P$8763</f>
        <v>0.39634927607103249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799">
        <f>(유형화!$F$71+유형화!$F$72+유형화!$F$73+유형화!$F$74+유형화!$G$63)*hourly1!O1443/hourly1!$O$8763</f>
        <v>58.898678635253525</v>
      </c>
      <c r="C1442" s="441">
        <f>hourly1!$F1443*유형화!$G$71/hourly1!$F$8763+유형화!$G$72*hourly1!$G1443/hourly1!$F$8763+유형화!$G$74*hourly1!I1443/hourly1!$I$8763+유형화!$H$63*hourly1!P1443/hourly1!$P$8763</f>
        <v>0.67023138929267811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799">
        <f>(유형화!$F$71+유형화!$F$72+유형화!$F$73+유형화!$F$74+유형화!$G$63)*hourly1!O1444/hourly1!$O$8763</f>
        <v>55.582487109746879</v>
      </c>
      <c r="C1443" s="441">
        <f>hourly1!$F1444*유형화!$G$71/hourly1!$F$8763+유형화!$G$72*hourly1!$G1444/hourly1!$F$8763+유형화!$G$74*hourly1!I1444/hourly1!$I$8763+유형화!$H$63*hourly1!P1444/hourly1!$P$8763</f>
        <v>1.5702006430363151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799">
        <f>(유형화!$F$71+유형화!$F$72+유형화!$F$73+유형화!$F$74+유형화!$G$63)*hourly1!O1445/hourly1!$O$8763</f>
        <v>54.683970393966305</v>
      </c>
      <c r="C1444" s="441">
        <f>hourly1!$F1445*유형화!$G$71/hourly1!$F$8763+유형화!$G$72*hourly1!$G1445/hourly1!$F$8763+유형화!$G$74*hourly1!I1445/hourly1!$I$8763+유형화!$H$63*hourly1!P1445/hourly1!$P$8763</f>
        <v>2.5818903224002656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799">
        <f>(유형화!$F$71+유형화!$F$72+유형화!$F$73+유형화!$F$74+유형화!$G$63)*hourly1!O1446/hourly1!$O$8763</f>
        <v>54.615997350841518</v>
      </c>
      <c r="C1445" s="441">
        <f>hourly1!$F1446*유형화!$G$71/hourly1!$F$8763+유형화!$G$72*hourly1!$G1446/hourly1!$F$8763+유형화!$G$74*hourly1!I1446/hourly1!$I$8763+유형화!$H$63*hourly1!P1446/hourly1!$P$8763</f>
        <v>3.4153092994944689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799">
        <f>(유형화!$F$71+유형화!$F$72+유형화!$F$73+유형화!$F$74+유형화!$G$63)*hourly1!O1447/hourly1!$O$8763</f>
        <v>54.744914251781822</v>
      </c>
      <c r="C1446" s="441">
        <f>hourly1!$F1447*유형화!$G$71/hourly1!$F$8763+유형화!$G$72*hourly1!$G1447/hourly1!$F$8763+유형화!$G$74*hourly1!I1447/hourly1!$I$8763+유형화!$H$63*hourly1!P1447/hourly1!$P$8763</f>
        <v>4.0311624132092314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799">
        <f>(유형화!$F$71+유형화!$F$72+유형화!$F$73+유형화!$F$74+유형화!$G$63)*hourly1!O1448/hourly1!$O$8763</f>
        <v>55.730593639973627</v>
      </c>
      <c r="C1447" s="441">
        <f>hourly1!$F1448*유형화!$G$71/hourly1!$F$8763+유형화!$G$72*hourly1!$G1448/hourly1!$F$8763+유형화!$G$74*hourly1!I1448/hourly1!$I$8763+유형화!$H$63*hourly1!P1448/hourly1!$P$8763</f>
        <v>4.4631062341769789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799">
        <f>(유형화!$F$71+유형화!$F$72+유형화!$F$73+유형화!$F$74+유형화!$G$63)*hourly1!O1449/hourly1!$O$8763</f>
        <v>58.038140608654601</v>
      </c>
      <c r="C1448" s="441">
        <f>hourly1!$F1449*유형화!$G$71/hourly1!$F$8763+유형화!$G$72*hourly1!$G1449/hourly1!$F$8763+유형화!$G$74*hourly1!I1449/hourly1!$I$8763+유형화!$H$63*hourly1!P1449/hourly1!$P$8763</f>
        <v>13.635941487442368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799">
        <f>(유형화!$F$71+유형화!$F$72+유형화!$F$73+유형화!$F$74+유형화!$G$63)*hourly1!O1450/hourly1!$O$8763</f>
        <v>61.849986847765813</v>
      </c>
      <c r="C1449" s="441">
        <f>hourly1!$F1450*유형화!$G$71/hourly1!$F$8763+유형화!$G$72*hourly1!$G1450/hourly1!$F$8763+유형화!$G$74*hourly1!I1450/hourly1!$I$8763+유형화!$H$63*hourly1!P1450/hourly1!$P$8763</f>
        <v>14.173002351202644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799">
        <f>(유형화!$F$71+유형화!$F$72+유형화!$F$73+유형화!$F$74+유형화!$G$63)*hourly1!O1451/hourly1!$O$8763</f>
        <v>64.93619132921485</v>
      </c>
      <c r="C1450" s="441">
        <f>hourly1!$F1451*유형화!$G$71/hourly1!$F$8763+유형화!$G$72*hourly1!$G1451/hourly1!$F$8763+유형화!$G$74*hourly1!I1451/hourly1!$I$8763+유형화!$H$63*hourly1!P1451/hourly1!$P$8763</f>
        <v>13.795929678813934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799">
        <f>(유형화!$F$71+유형화!$F$72+유형화!$F$73+유형화!$F$74+유형화!$G$63)*hourly1!O1452/hourly1!$O$8763</f>
        <v>69.579333387926042</v>
      </c>
      <c r="C1451" s="441">
        <f>hourly1!$F1452*유형화!$G$71/hourly1!$F$8763+유형화!$G$72*hourly1!$G1452/hourly1!$F$8763+유형화!$G$74*hourly1!I1452/hourly1!$I$8763+유형화!$H$63*hourly1!P1452/hourly1!$P$8763</f>
        <v>12.986297860480576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799">
        <f>(유형화!$F$71+유형화!$F$72+유형화!$F$73+유형화!$F$74+유형화!$G$63)*hourly1!O1453/hourly1!$O$8763</f>
        <v>69.760306430229946</v>
      </c>
      <c r="C1452" s="441">
        <f>hourly1!$F1453*유형화!$G$71/hourly1!$F$8763+유형화!$G$72*hourly1!$G1453/hourly1!$F$8763+유형화!$G$74*hourly1!I1453/hourly1!$I$8763+유형화!$H$63*hourly1!P1453/hourly1!$P$8763</f>
        <v>12.109349680534821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799">
        <f>(유형화!$F$71+유형화!$F$72+유형화!$F$73+유형화!$F$74+유형화!$G$63)*hourly1!O1454/hourly1!$O$8763</f>
        <v>69.77968351845179</v>
      </c>
      <c r="C1453" s="441">
        <f>hourly1!$F1454*유형화!$G$71/hourly1!$F$8763+유형화!$G$72*hourly1!$G1454/hourly1!$F$8763+유형화!$G$74*hourly1!I1454/hourly1!$I$8763+유형화!$H$63*hourly1!P1454/hourly1!$P$8763</f>
        <v>11.362878424596875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799">
        <f>(유형화!$F$71+유형화!$F$72+유형화!$F$73+유형화!$F$74+유형화!$G$63)*hourly1!O1455/hourly1!$O$8763</f>
        <v>65.601101564739182</v>
      </c>
      <c r="C1454" s="441">
        <f>hourly1!$F1455*유형화!$G$71/hourly1!$F$8763+유형화!$G$72*hourly1!$G1455/hourly1!$F$8763+유형화!$G$74*hourly1!I1455/hourly1!$I$8763+유형화!$H$63*hourly1!P1455/hourly1!$P$8763</f>
        <v>9.4792174339247008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799">
        <f>(유형화!$F$71+유형화!$F$72+유형화!$F$73+유형화!$F$74+유형화!$G$63)*hourly1!O1456/hourly1!$O$8763</f>
        <v>63.813728470111833</v>
      </c>
      <c r="C1455" s="441">
        <f>hourly1!$F1456*유형화!$G$71/hourly1!$F$8763+유형화!$G$72*hourly1!$G1456/hourly1!$F$8763+유형화!$G$74*hourly1!I1456/hourly1!$I$8763+유형화!$H$63*hourly1!P1456/hourly1!$P$8763</f>
        <v>10.105970351539101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799">
        <f>(유형화!$F$71+유형화!$F$72+유형화!$F$73+유형화!$F$74+유형화!$G$63)*hourly1!O1457/hourly1!$O$8763</f>
        <v>66.301977943115219</v>
      </c>
      <c r="C1456" s="441">
        <f>hourly1!$F1457*유형화!$G$71/hourly1!$F$8763+유형화!$G$72*hourly1!$G1457/hourly1!$F$8763+유형화!$G$74*hourly1!I1457/hourly1!$I$8763+유형화!$H$63*hourly1!P1457/hourly1!$P$8763</f>
        <v>10.006226995798135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799">
        <f>(유형화!$F$71+유형화!$F$72+유형화!$F$73+유형화!$F$74+유형화!$G$63)*hourly1!O1458/hourly1!$O$8763</f>
        <v>65.32655200523358</v>
      </c>
      <c r="C1457" s="441">
        <f>hourly1!$F1458*유형화!$G$71/hourly1!$F$8763+유형화!$G$72*hourly1!$G1458/hourly1!$F$8763+유형화!$G$74*hourly1!I1458/hourly1!$I$8763+유형화!$H$63*hourly1!P1458/hourly1!$P$8763</f>
        <v>9.7921503196386244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799">
        <f>(유형화!$F$71+유형화!$F$72+유형화!$F$73+유형화!$F$74+유형화!$G$63)*hourly1!O1459/hourly1!$O$8763</f>
        <v>65.310406890398554</v>
      </c>
      <c r="C1458" s="441">
        <f>hourly1!$F1459*유형화!$G$71/hourly1!$F$8763+유형화!$G$72*hourly1!$G1459/hourly1!$F$8763+유형화!$G$74*hourly1!I1459/hourly1!$I$8763+유형화!$H$63*hourly1!P1459/hourly1!$P$8763</f>
        <v>9.9808662796777394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799">
        <f>(유형화!$F$71+유형화!$F$72+유형화!$F$73+유형화!$F$74+유형화!$G$63)*hourly1!O1460/hourly1!$O$8763</f>
        <v>65.720267652437087</v>
      </c>
      <c r="C1459" s="441">
        <f>hourly1!$F1460*유형화!$G$71/hourly1!$F$8763+유형화!$G$72*hourly1!$G1460/hourly1!$F$8763+유형화!$G$74*hourly1!I1460/hourly1!$I$8763+유형화!$H$63*hourly1!P1460/hourly1!$P$8763</f>
        <v>9.9319252226893031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799">
        <f>(유형화!$F$71+유형화!$F$72+유형화!$F$73+유형화!$F$74+유형화!$G$63)*hourly1!O1461/hourly1!$O$8763</f>
        <v>66.363211667960172</v>
      </c>
      <c r="C1460" s="441">
        <f>hourly1!$F1461*유형화!$G$71/hourly1!$F$8763+유형화!$G$72*hourly1!$G1461/hourly1!$F$8763+유형화!$G$74*hourly1!I1461/hourly1!$I$8763+유형화!$H$63*hourly1!P1461/hourly1!$P$8763</f>
        <v>9.3143235793839256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799">
        <f>(유형화!$F$71+유형화!$F$72+유형화!$F$73+유형화!$F$74+유형화!$G$63)*hourly1!O1462/hourly1!$O$8763</f>
        <v>68.042381547220486</v>
      </c>
      <c r="C1461" s="441">
        <f>hourly1!$F1462*유형화!$G$71/hourly1!$F$8763+유형화!$G$72*hourly1!$G1462/hourly1!$F$8763+유형화!$G$74*hourly1!I1462/hourly1!$I$8763+유형화!$H$63*hourly1!P1462/hourly1!$P$8763</f>
        <v>8.9126509085915586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799">
        <f>(유형화!$F$71+유형화!$F$72+유형화!$F$73+유형화!$F$74+유형화!$G$63)*hourly1!O1463/hourly1!$O$8763</f>
        <v>66.273409060748506</v>
      </c>
      <c r="C1462" s="441">
        <f>hourly1!$F1463*유형화!$G$71/hourly1!$F$8763+유형화!$G$72*hourly1!$G1463/hourly1!$F$8763+유형화!$G$74*hourly1!I1463/hourly1!$I$8763+유형화!$H$63*hourly1!P1463/hourly1!$P$8763</f>
        <v>9.9485979174972563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799">
        <f>(유형화!$F$71+유형화!$F$72+유형화!$F$73+유형화!$F$74+유형화!$G$63)*hourly1!O1464/hourly1!$O$8763</f>
        <v>63.915868927312893</v>
      </c>
      <c r="C1463" s="441">
        <f>hourly1!$F1464*유형화!$G$71/hourly1!$F$8763+유형화!$G$72*hourly1!$G1464/hourly1!$F$8763+유형화!$G$74*hourly1!I1464/hourly1!$I$8763+유형화!$H$63*hourly1!P1464/hourly1!$P$8763</f>
        <v>0.70578546042012702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799">
        <f>(유형화!$F$71+유형화!$F$72+유형화!$F$73+유형화!$F$74+유형화!$G$63)*hourly1!O1465/hourly1!$O$8763</f>
        <v>63.100140122897152</v>
      </c>
      <c r="C1464" s="441">
        <f>hourly1!$F1465*유형화!$G$71/hourly1!$F$8763+유형화!$G$72*hourly1!$G1465/hourly1!$F$8763+유형화!$G$74*hourly1!I1465/hourly1!$I$8763+유형화!$H$63*hourly1!P1465/hourly1!$P$8763</f>
        <v>1.3897095705851723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799">
        <f>(유형화!$F$71+유형화!$F$72+유형화!$F$73+유형화!$F$74+유형화!$G$63)*hourly1!O1466/hourly1!$O$8763</f>
        <v>63.329886994821678</v>
      </c>
      <c r="C1465" s="441">
        <f>hourly1!$F1466*유형화!$G$71/hourly1!$F$8763+유형화!$G$72*hourly1!$G1466/hourly1!$F$8763+유형화!$G$74*hourly1!I1466/hourly1!$I$8763+유형화!$H$63*hourly1!P1466/hourly1!$P$8763</f>
        <v>2.2405206920433085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799">
        <f>(유형화!$F$71+유형화!$F$72+유형화!$F$73+유형화!$F$74+유형화!$G$63)*hourly1!O1467/hourly1!$O$8763</f>
        <v>62.931203784318789</v>
      </c>
      <c r="C1466" s="441">
        <f>hourly1!$F1467*유형화!$G$71/hourly1!$F$8763+유형화!$G$72*hourly1!$G1467/hourly1!$F$8763+유형화!$G$74*hourly1!I1467/hourly1!$I$8763+유형화!$H$63*hourly1!P1467/hourly1!$P$8763</f>
        <v>2.7086568093662846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799">
        <f>(유형화!$F$71+유형화!$F$72+유형화!$F$73+유형화!$F$74+유형화!$G$63)*hourly1!O1468/hourly1!$O$8763</f>
        <v>59.212510126436548</v>
      </c>
      <c r="C1467" s="441">
        <f>hourly1!$F1468*유형화!$G$71/hourly1!$F$8763+유형화!$G$72*hourly1!$G1468/hourly1!$F$8763+유형화!$G$74*hourly1!I1468/hourly1!$I$8763+유형화!$H$63*hourly1!P1468/hourly1!$P$8763</f>
        <v>3.0805101328543141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799">
        <f>(유형화!$F$71+유형화!$F$72+유형화!$F$73+유형화!$F$74+유형화!$G$63)*hourly1!O1469/hourly1!$O$8763</f>
        <v>58.556438409457101</v>
      </c>
      <c r="C1468" s="441">
        <f>hourly1!$F1469*유형화!$G$71/hourly1!$F$8763+유형화!$G$72*hourly1!$G1469/hourly1!$F$8763+유형화!$G$74*hourly1!I1469/hourly1!$I$8763+유형화!$H$63*hourly1!P1469/hourly1!$P$8763</f>
        <v>3.3557958406340984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799">
        <f>(유형화!$F$71+유형화!$F$72+유형화!$F$73+유형화!$F$74+유형화!$G$63)*hourly1!O1470/hourly1!$O$8763</f>
        <v>58.293977004198503</v>
      </c>
      <c r="C1469" s="441">
        <f>hourly1!$F1470*유형화!$G$71/hourly1!$F$8763+유형화!$G$72*hourly1!$G1470/hourly1!$F$8763+유형화!$G$74*hourly1!I1470/hourly1!$I$8763+유형화!$H$63*hourly1!P1470/hourly1!$P$8763</f>
        <v>3.7145209988076378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799">
        <f>(유형화!$F$71+유형화!$F$72+유형화!$F$73+유형화!$F$74+유형화!$G$63)*hourly1!O1471/hourly1!$O$8763</f>
        <v>59.410531856715664</v>
      </c>
      <c r="C1470" s="441">
        <f>hourly1!$F1471*유형화!$G$71/hourly1!$F$8763+유형화!$G$72*hourly1!$G1471/hourly1!$F$8763+유형화!$G$74*hourly1!I1471/hourly1!$I$8763+유형화!$H$63*hourly1!P1471/hourly1!$P$8763</f>
        <v>4.0095741556442235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799">
        <f>(유형화!$F$71+유형화!$F$72+유형화!$F$73+유형화!$F$74+유형화!$G$63)*hourly1!O1472/hourly1!$O$8763</f>
        <v>59.777484438487249</v>
      </c>
      <c r="C1471" s="441">
        <f>hourly1!$F1472*유형화!$G$71/hourly1!$F$8763+유형화!$G$72*hourly1!$G1472/hourly1!$F$8763+유형화!$G$74*hourly1!I1472/hourly1!$I$8763+유형화!$H$63*hourly1!P1472/hourly1!$P$8763</f>
        <v>4.1620770659755335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799">
        <f>(유형화!$F$71+유형화!$F$72+유형화!$F$73+유형화!$F$74+유형화!$G$63)*hourly1!O1473/hourly1!$O$8763</f>
        <v>61.65325190074509</v>
      </c>
      <c r="C1472" s="441">
        <f>hourly1!$F1473*유형화!$G$71/hourly1!$F$8763+유형화!$G$72*hourly1!$G1473/hourly1!$F$8763+유형화!$G$74*hourly1!I1473/hourly1!$I$8763+유형화!$H$63*hourly1!P1473/hourly1!$P$8763</f>
        <v>13.068110558140024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799">
        <f>(유형화!$F$71+유형화!$F$72+유형화!$F$73+유형화!$F$74+유형화!$G$63)*hourly1!O1474/hourly1!$O$8763</f>
        <v>62.915619935134885</v>
      </c>
      <c r="C1473" s="441">
        <f>hourly1!$F1474*유형화!$G$71/hourly1!$F$8763+유형화!$G$72*hourly1!$G1474/hourly1!$F$8763+유형화!$G$74*hourly1!I1474/hourly1!$I$8763+유형화!$H$63*hourly1!P1474/hourly1!$P$8763</f>
        <v>13.43501754665856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799">
        <f>(유형화!$F$71+유형화!$F$72+유형화!$F$73+유형화!$F$74+유형화!$G$63)*hourly1!O1475/hourly1!$O$8763</f>
        <v>64.989043824323019</v>
      </c>
      <c r="C1474" s="441">
        <f>hourly1!$F1475*유형화!$G$71/hourly1!$F$8763+유형화!$G$72*hourly1!$G1475/hourly1!$F$8763+유형화!$G$74*hourly1!I1475/hourly1!$I$8763+유형화!$H$63*hourly1!P1475/hourly1!$P$8763</f>
        <v>12.280800878856864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799">
        <f>(유형화!$F$71+유형화!$F$72+유형화!$F$73+유형화!$F$74+유형화!$G$63)*hourly1!O1476/hourly1!$O$8763</f>
        <v>68.932162490947462</v>
      </c>
      <c r="C1475" s="441">
        <f>hourly1!$F1476*유형화!$G$71/hourly1!$F$8763+유형화!$G$72*hourly1!$G1476/hourly1!$F$8763+유형화!$G$74*hourly1!I1476/hourly1!$I$8763+유형화!$H$63*hourly1!P1476/hourly1!$P$8763</f>
        <v>10.906246701657507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799">
        <f>(유형화!$F$71+유형화!$F$72+유형화!$F$73+유형화!$F$74+유형화!$G$63)*hourly1!O1477/hourly1!$O$8763</f>
        <v>68.713193035527993</v>
      </c>
      <c r="C1476" s="441">
        <f>hourly1!$F1477*유형화!$G$71/hourly1!$F$8763+유형화!$G$72*hourly1!$G1477/hourly1!$F$8763+유형화!$G$74*hourly1!I1477/hourly1!$I$8763+유형화!$H$63*hourly1!P1477/hourly1!$P$8763</f>
        <v>9.61336686643366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799">
        <f>(유형화!$F$71+유형화!$F$72+유형화!$F$73+유형화!$F$74+유형화!$G$63)*hourly1!O1478/hourly1!$O$8763</f>
        <v>67.780822108977873</v>
      </c>
      <c r="C1477" s="441">
        <f>hourly1!$F1478*유형화!$G$71/hourly1!$F$8763+유형화!$G$72*hourly1!$G1478/hourly1!$F$8763+유형화!$G$74*hourly1!I1478/hourly1!$I$8763+유형화!$H$63*hourly1!P1478/hourly1!$P$8763</f>
        <v>8.465319192321342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799">
        <f>(유형화!$F$71+유형화!$F$72+유형화!$F$73+유형화!$F$74+유형화!$G$63)*hourly1!O1479/hourly1!$O$8763</f>
        <v>63.010660921416239</v>
      </c>
      <c r="C1478" s="441">
        <f>hourly1!$F1479*유형화!$G$71/hourly1!$F$8763+유형화!$G$72*hourly1!$G1479/hourly1!$F$8763+유형화!$G$74*hourly1!I1479/hourly1!$I$8763+유형화!$H$63*hourly1!P1479/hourly1!$P$8763</f>
        <v>6.3850560869031625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799">
        <f>(유형화!$F$71+유형화!$F$72+유형화!$F$73+유형화!$F$74+유형화!$G$63)*hourly1!O1480/hourly1!$O$8763</f>
        <v>61.514264352690162</v>
      </c>
      <c r="C1479" s="441">
        <f>hourly1!$F1480*유형화!$G$71/hourly1!$F$8763+유형화!$G$72*hourly1!$G1480/hourly1!$F$8763+유형화!$G$74*hourly1!I1480/hourly1!$I$8763+유형화!$H$63*hourly1!P1480/hourly1!$P$8763</f>
        <v>6.5974481633397595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799">
        <f>(유형화!$F$71+유형화!$F$72+유형화!$F$73+유형화!$F$74+유형화!$G$63)*hourly1!O1481/hourly1!$O$8763</f>
        <v>63.339063900498424</v>
      </c>
      <c r="C1480" s="441">
        <f>hourly1!$F1481*유형화!$G$71/hourly1!$F$8763+유형화!$G$72*hourly1!$G1481/hourly1!$F$8763+유형화!$G$74*hourly1!I1481/hourly1!$I$8763+유형화!$H$63*hourly1!P1481/hourly1!$P$8763</f>
        <v>6.3761111533984929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799">
        <f>(유형화!$F$71+유형화!$F$72+유형화!$F$73+유형화!$F$74+유형화!$G$63)*hourly1!O1482/hourly1!$O$8763</f>
        <v>63.105692785114265</v>
      </c>
      <c r="C1481" s="441">
        <f>hourly1!$F1482*유형화!$G$71/hourly1!$F$8763+유형화!$G$72*hourly1!$G1482/hourly1!$F$8763+유형화!$G$74*hourly1!I1482/hourly1!$I$8763+유형화!$H$63*hourly1!P1482/hourly1!$P$8763</f>
        <v>6.3087698639083474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799">
        <f>(유형화!$F$71+유형화!$F$72+유형화!$F$73+유형화!$F$74+유형화!$G$63)*hourly1!O1483/hourly1!$O$8763</f>
        <v>64.079084784910094</v>
      </c>
      <c r="C1482" s="441">
        <f>hourly1!$F1483*유형화!$G$71/hourly1!$F$8763+유형화!$G$72*hourly1!$G1483/hourly1!$F$8763+유형화!$G$74*hourly1!I1483/hourly1!$I$8763+유형화!$H$63*hourly1!P1483/hourly1!$P$8763</f>
        <v>6.4005871087751505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799">
        <f>(유형화!$F$71+유형화!$F$72+유형화!$F$73+유형화!$F$74+유형화!$G$63)*hourly1!O1484/hourly1!$O$8763</f>
        <v>64.321250180724405</v>
      </c>
      <c r="C1483" s="441">
        <f>hourly1!$F1484*유형화!$G$71/hourly1!$F$8763+유형화!$G$72*hourly1!$G1484/hourly1!$F$8763+유형화!$G$74*hourly1!I1484/hourly1!$I$8763+유형화!$H$63*hourly1!P1484/hourly1!$P$8763</f>
        <v>6.8308794876752197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799">
        <f>(유형화!$F$71+유형화!$F$72+유형화!$F$73+유형화!$F$74+유형화!$G$63)*hourly1!O1485/hourly1!$O$8763</f>
        <v>64.273973129543194</v>
      </c>
      <c r="C1484" s="441">
        <f>hourly1!$F1485*유형화!$G$71/hourly1!$F$8763+유형화!$G$72*hourly1!$G1485/hourly1!$F$8763+유형화!$G$74*hourly1!I1485/hourly1!$I$8763+유형화!$H$63*hourly1!P1485/hourly1!$P$8763</f>
        <v>6.4354644297731731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799">
        <f>(유형화!$F$71+유형화!$F$72+유형화!$F$73+유형화!$F$74+유형화!$G$63)*hourly1!O1486/hourly1!$O$8763</f>
        <v>65.435373119806613</v>
      </c>
      <c r="C1485" s="441">
        <f>hourly1!$F1486*유형화!$G$71/hourly1!$F$8763+유형화!$G$72*hourly1!$G1486/hourly1!$F$8763+유형화!$G$74*hourly1!I1486/hourly1!$I$8763+유형화!$H$63*hourly1!P1486/hourly1!$P$8763</f>
        <v>6.3547233923029154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799">
        <f>(유형화!$F$71+유형화!$F$72+유형화!$F$73+유형화!$F$74+유형화!$G$63)*hourly1!O1487/hourly1!$O$8763</f>
        <v>64.289917375821119</v>
      </c>
      <c r="C1486" s="441">
        <f>hourly1!$F1487*유형화!$G$71/hourly1!$F$8763+유형화!$G$72*hourly1!$G1487/hourly1!$F$8763+유형화!$G$74*hourly1!I1487/hourly1!$I$8763+유형화!$H$63*hourly1!P1487/hourly1!$P$8763</f>
        <v>7.5276975126693664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799">
        <f>(유형화!$F$71+유형화!$F$72+유형화!$F$73+유형화!$F$74+유형화!$G$63)*hourly1!O1488/hourly1!$O$8763</f>
        <v>61.893332585756774</v>
      </c>
      <c r="C1487" s="441">
        <f>hourly1!$F1488*유형화!$G$71/hourly1!$F$8763+유형화!$G$72*hourly1!$G1488/hourly1!$F$8763+유형화!$G$74*hourly1!I1488/hourly1!$I$8763+유형화!$H$63*hourly1!P1488/hourly1!$P$8763</f>
        <v>0.49497409767142675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799">
        <f>(유형화!$F$71+유형화!$F$72+유형화!$F$73+유형화!$F$74+유형화!$G$63)*hourly1!O1489/hourly1!$O$8763</f>
        <v>61.312042622827732</v>
      </c>
      <c r="C1488" s="441">
        <f>hourly1!$F1489*유형화!$G$71/hourly1!$F$8763+유형화!$G$72*hourly1!$G1489/hourly1!$F$8763+유형화!$G$74*hourly1!I1489/hourly1!$I$8763+유형화!$H$63*hourly1!P1489/hourly1!$P$8763</f>
        <v>0.47627437282304652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799">
        <f>(유형화!$F$71+유형화!$F$72+유형화!$F$73+유형화!$F$74+유형화!$G$63)*hourly1!O1490/hourly1!$O$8763</f>
        <v>61.866584011807582</v>
      </c>
      <c r="C1489" s="441">
        <f>hourly1!$F1490*유형화!$G$71/hourly1!$F$8763+유형화!$G$72*hourly1!$G1490/hourly1!$F$8763+유형화!$G$74*hourly1!I1490/hourly1!$I$8763+유형화!$H$63*hourly1!P1490/hourly1!$P$8763</f>
        <v>0.41856955671248619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799">
        <f>(유형화!$F$71+유형화!$F$72+유형화!$F$73+유형화!$F$74+유형화!$G$63)*hourly1!O1491/hourly1!$O$8763</f>
        <v>60.405842694839222</v>
      </c>
      <c r="C1490" s="441">
        <f>hourly1!$F1491*유형화!$G$71/hourly1!$F$8763+유형화!$G$72*hourly1!$G1491/hourly1!$F$8763+유형화!$G$74*hourly1!I1491/hourly1!$I$8763+유형화!$H$63*hourly1!P1491/hourly1!$P$8763</f>
        <v>0.72689579451517339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799">
        <f>(유형화!$F$71+유형화!$F$72+유형화!$F$73+유형화!$F$74+유형화!$G$63)*hourly1!O1492/hourly1!$O$8763</f>
        <v>57.879894875064203</v>
      </c>
      <c r="C1491" s="441">
        <f>hourly1!$F1492*유형화!$G$71/hourly1!$F$8763+유형화!$G$72*hourly1!$G1492/hourly1!$F$8763+유형화!$G$74*hourly1!I1492/hourly1!$I$8763+유형화!$H$63*hourly1!P1492/hourly1!$P$8763</f>
        <v>1.7552455258401194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799">
        <f>(유형화!$F$71+유형화!$F$72+유형화!$F$73+유형화!$F$74+유형화!$G$63)*hourly1!O1493/hourly1!$O$8763</f>
        <v>57.28253341132514</v>
      </c>
      <c r="C1492" s="441">
        <f>hourly1!$F1493*유형화!$G$71/hourly1!$F$8763+유형화!$G$72*hourly1!$G1493/hourly1!$F$8763+유형화!$G$74*hourly1!I1493/hourly1!$I$8763+유형화!$H$63*hourly1!P1493/hourly1!$P$8763</f>
        <v>2.6820947842392848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799">
        <f>(유형화!$F$71+유형화!$F$72+유형화!$F$73+유형화!$F$74+유형화!$G$63)*hourly1!O1494/hourly1!$O$8763</f>
        <v>56.40991364184412</v>
      </c>
      <c r="C1493" s="441">
        <f>hourly1!$F1494*유형화!$G$71/hourly1!$F$8763+유형화!$G$72*hourly1!$G1494/hourly1!$F$8763+유형화!$G$74*hourly1!I1494/hourly1!$I$8763+유형화!$H$63*hourly1!P1494/hourly1!$P$8763</f>
        <v>3.3796159185060475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799">
        <f>(유형화!$F$71+유형화!$F$72+유형화!$F$73+유형화!$F$74+유형화!$G$63)*hourly1!O1495/hourly1!$O$8763</f>
        <v>56.306648982567644</v>
      </c>
      <c r="C1494" s="441">
        <f>hourly1!$F1495*유형화!$G$71/hourly1!$F$8763+유형화!$G$72*hourly1!$G1495/hourly1!$F$8763+유형화!$G$74*hourly1!I1495/hourly1!$I$8763+유형화!$H$63*hourly1!P1495/hourly1!$P$8763</f>
        <v>3.9666676726419947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799">
        <f>(유형화!$F$71+유형화!$F$72+유형화!$F$73+유형화!$F$74+유형화!$G$63)*hourly1!O1496/hourly1!$O$8763</f>
        <v>56.253128956995987</v>
      </c>
      <c r="C1495" s="441">
        <f>hourly1!$F1496*유형화!$G$71/hourly1!$F$8763+유형화!$G$72*hourly1!$G1496/hourly1!$F$8763+유형화!$G$74*hourly1!I1496/hourly1!$I$8763+유형화!$H$63*hourly1!P1496/hourly1!$P$8763</f>
        <v>4.637645388235792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799">
        <f>(유형화!$F$71+유형화!$F$72+유형화!$F$73+유형화!$F$74+유형화!$G$63)*hourly1!O1497/hourly1!$O$8763</f>
        <v>56.839148470772777</v>
      </c>
      <c r="C1496" s="441">
        <f>hourly1!$F1497*유형화!$G$71/hourly1!$F$8763+유형화!$G$72*hourly1!$G1497/hourly1!$F$8763+유형화!$G$74*hourly1!I1497/hourly1!$I$8763+유형화!$H$63*hourly1!P1497/hourly1!$P$8763</f>
        <v>14.109446878747805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799">
        <f>(유형화!$F$71+유형화!$F$72+유형화!$F$73+유형화!$F$74+유형화!$G$63)*hourly1!O1498/hourly1!$O$8763</f>
        <v>57.059931049476859</v>
      </c>
      <c r="C1497" s="441">
        <f>hourly1!$F1498*유형화!$G$71/hourly1!$F$8763+유형화!$G$72*hourly1!$G1498/hourly1!$F$8763+유형화!$G$74*hourly1!I1498/hourly1!$I$8763+유형화!$H$63*hourly1!P1498/hourly1!$P$8763</f>
        <v>14.196139953882518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799">
        <f>(유형화!$F$71+유형화!$F$72+유형화!$F$73+유형화!$F$74+유형화!$G$63)*hourly1!O1499/hourly1!$O$8763</f>
        <v>57.5065078840518</v>
      </c>
      <c r="C1498" s="441">
        <f>hourly1!$F1499*유형화!$G$71/hourly1!$F$8763+유형화!$G$72*hourly1!$G1499/hourly1!$F$8763+유형화!$G$74*hourly1!I1499/hourly1!$I$8763+유형화!$H$63*hourly1!P1499/hourly1!$P$8763</f>
        <v>12.975668446525251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799">
        <f>(유형화!$F$71+유형화!$F$72+유형화!$F$73+유형화!$F$74+유형화!$G$63)*hourly1!O1500/hourly1!$O$8763</f>
        <v>58.945373767440827</v>
      </c>
      <c r="C1499" s="441">
        <f>hourly1!$F1500*유형화!$G$71/hourly1!$F$8763+유형화!$G$72*hourly1!$G1500/hourly1!$F$8763+유형화!$G$74*hourly1!I1500/hourly1!$I$8763+유형화!$H$63*hourly1!P1500/hourly1!$P$8763</f>
        <v>11.532210634057593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799">
        <f>(유형화!$F$71+유형화!$F$72+유형화!$F$73+유형화!$F$74+유형화!$G$63)*hourly1!O1501/hourly1!$O$8763</f>
        <v>58.621366943181187</v>
      </c>
      <c r="C1500" s="441">
        <f>hourly1!$F1501*유형화!$G$71/hourly1!$F$8763+유형화!$G$72*hourly1!$G1501/hourly1!$F$8763+유형화!$G$74*hourly1!I1501/hourly1!$I$8763+유형화!$H$63*hourly1!P1501/hourly1!$P$8763</f>
        <v>10.281884355570035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799">
        <f>(유형화!$F$71+유형화!$F$72+유형화!$F$73+유형화!$F$74+유형화!$G$63)*hourly1!O1502/hourly1!$O$8763</f>
        <v>58.589254426606225</v>
      </c>
      <c r="C1501" s="441">
        <f>hourly1!$F1502*유형화!$G$71/hourly1!$F$8763+유형화!$G$72*hourly1!$G1502/hourly1!$F$8763+유형화!$G$74*hourly1!I1502/hourly1!$I$8763+유형화!$H$63*hourly1!P1502/hourly1!$P$8763</f>
        <v>9.1515797244611985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799">
        <f>(유형화!$F$71+유형화!$F$72+유형화!$F$73+유형화!$F$74+유형화!$G$63)*hourly1!O1503/hourly1!$O$8763</f>
        <v>56.600565918799553</v>
      </c>
      <c r="C1502" s="441">
        <f>hourly1!$F1503*유형화!$G$71/hourly1!$F$8763+유형화!$G$72*hourly1!$G1503/hourly1!$F$8763+유형화!$G$74*hourly1!I1503/hourly1!$I$8763+유형화!$H$63*hourly1!P1503/hourly1!$P$8763</f>
        <v>7.149954888663161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799">
        <f>(유형화!$F$71+유형화!$F$72+유형화!$F$73+유형화!$F$74+유형화!$G$63)*hourly1!O1504/hourly1!$O$8763</f>
        <v>56.091429979643976</v>
      </c>
      <c r="C1503" s="441">
        <f>hourly1!$F1504*유형화!$G$71/hourly1!$F$8763+유형화!$G$72*hourly1!$G1504/hourly1!$F$8763+유형화!$G$74*hourly1!I1504/hourly1!$I$8763+유형화!$H$63*hourly1!P1504/hourly1!$P$8763</f>
        <v>7.6518912995487476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799">
        <f>(유형화!$F$71+유형화!$F$72+유형화!$F$73+유형화!$F$74+유형화!$G$63)*hourly1!O1505/hourly1!$O$8763</f>
        <v>56.825712960162612</v>
      </c>
      <c r="C1504" s="441">
        <f>hourly1!$F1505*유형화!$G$71/hourly1!$F$8763+유형화!$G$72*hourly1!$G1505/hourly1!$F$8763+유형화!$G$74*hourly1!I1505/hourly1!$I$8763+유형화!$H$63*hourly1!P1505/hourly1!$P$8763</f>
        <v>7.3821857388970233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799">
        <f>(유형화!$F$71+유형화!$F$72+유형화!$F$73+유형화!$F$74+유형화!$G$63)*hourly1!O1506/hourly1!$O$8763</f>
        <v>56.15817875713654</v>
      </c>
      <c r="C1505" s="441">
        <f>hourly1!$F1506*유형화!$G$71/hourly1!$F$8763+유형화!$G$72*hourly1!$G1506/hourly1!$F$8763+유형화!$G$74*hourly1!I1506/hourly1!$I$8763+유형화!$H$63*hourly1!P1506/hourly1!$P$8763</f>
        <v>7.2858218400060206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799">
        <f>(유형화!$F$71+유형화!$F$72+유형화!$F$73+유형화!$F$74+유형화!$G$63)*hourly1!O1507/hourly1!$O$8763</f>
        <v>56.670972880489181</v>
      </c>
      <c r="C1506" s="441">
        <f>hourly1!$F1507*유형화!$G$71/hourly1!$F$8763+유형화!$G$72*hourly1!$G1507/hourly1!$F$8763+유형화!$G$74*hourly1!I1507/hourly1!$I$8763+유형화!$H$63*hourly1!P1507/hourly1!$P$8763</f>
        <v>7.4336257857887746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799">
        <f>(유형화!$F$71+유형화!$F$72+유형화!$F$73+유형화!$F$74+유형화!$G$63)*hourly1!O1508/hourly1!$O$8763</f>
        <v>56.468169566999677</v>
      </c>
      <c r="C1507" s="441">
        <f>hourly1!$F1508*유형화!$G$71/hourly1!$F$8763+유형화!$G$72*hourly1!$G1508/hourly1!$F$8763+유형화!$G$74*hourly1!I1508/hourly1!$I$8763+유형화!$H$63*hourly1!P1508/hourly1!$P$8763</f>
        <v>7.9263753792672604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799">
        <f>(유형화!$F$71+유형화!$F$72+유형화!$F$73+유형화!$F$74+유형화!$G$63)*hourly1!O1509/hourly1!$O$8763</f>
        <v>56.987462926401619</v>
      </c>
      <c r="C1508" s="441">
        <f>hourly1!$F1509*유형화!$G$71/hourly1!$F$8763+유형화!$G$72*hourly1!$G1509/hourly1!$F$8763+유형화!$G$74*hourly1!I1509/hourly1!$I$8763+유형화!$H$63*hourly1!P1509/hourly1!$P$8763</f>
        <v>7.6239151839151944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799">
        <f>(유형화!$F$71+유형화!$F$72+유형화!$F$73+유형화!$F$74+유형화!$G$63)*hourly1!O1510/hourly1!$O$8763</f>
        <v>58.491787044280031</v>
      </c>
      <c r="C1509" s="441">
        <f>hourly1!$F1510*유형화!$G$71/hourly1!$F$8763+유형화!$G$72*hourly1!$G1510/hourly1!$F$8763+유형화!$G$74*hourly1!I1510/hourly1!$I$8763+유형화!$H$63*hourly1!P1510/hourly1!$P$8763</f>
        <v>7.6528708816447768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799">
        <f>(유형화!$F$71+유형화!$F$72+유형화!$F$73+유형화!$F$74+유형화!$G$63)*hourly1!O1511/hourly1!$O$8763</f>
        <v>58.247963952545561</v>
      </c>
      <c r="C1510" s="441">
        <f>hourly1!$F1511*유형화!$G$71/hourly1!$F$8763+유형화!$G$72*hourly1!$G1511/hourly1!$F$8763+유형화!$G$74*hourly1!I1511/hourly1!$I$8763+유형화!$H$63*hourly1!P1511/hourly1!$P$8763</f>
        <v>9.0977132051279828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799">
        <f>(유형화!$F$71+유형화!$F$72+유형화!$F$73+유형화!$F$74+유형화!$G$63)*hourly1!O1512/hourly1!$O$8763</f>
        <v>57.528986912230472</v>
      </c>
      <c r="C1511" s="441">
        <f>hourly1!$F1512*유형화!$G$71/hourly1!$F$8763+유형화!$G$72*hourly1!$G1512/hourly1!$F$8763+유형화!$G$74*hourly1!I1512/hourly1!$I$8763+유형화!$H$63*hourly1!P1512/hourly1!$P$8763</f>
        <v>0.59401720667116176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799">
        <f>(유형화!$F$71+유형화!$F$72+유형화!$F$73+유형화!$F$74+유형화!$G$63)*hourly1!O1513/hourly1!$O$8763</f>
        <v>58.206857121359803</v>
      </c>
      <c r="C1512" s="441">
        <f>hourly1!$F1513*유형화!$G$71/hourly1!$F$8763+유형화!$G$72*hourly1!$G1513/hourly1!$F$8763+유형화!$G$74*hourly1!I1513/hourly1!$I$8763+유형화!$H$63*hourly1!P1513/hourly1!$P$8763</f>
        <v>0.72338132160130308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799">
        <f>(유형화!$F$71+유형화!$F$72+유형화!$F$73+유형화!$F$74+유형화!$G$63)*hourly1!O1514/hourly1!$O$8763</f>
        <v>58.799091860953929</v>
      </c>
      <c r="C1513" s="441">
        <f>hourly1!$F1514*유형화!$G$71/hourly1!$F$8763+유형화!$G$72*hourly1!$G1514/hourly1!$F$8763+유형화!$G$74*hourly1!I1514/hourly1!$I$8763+유형화!$H$63*hourly1!P1514/hourly1!$P$8763</f>
        <v>1.8332725257363893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799">
        <f>(유형화!$F$71+유형화!$F$72+유형화!$F$73+유형화!$F$74+유형화!$G$63)*hourly1!O1515/hourly1!$O$8763</f>
        <v>58.983864615279273</v>
      </c>
      <c r="C1514" s="441">
        <f>hourly1!$F1515*유형화!$G$71/hourly1!$F$8763+유형화!$G$72*hourly1!$G1515/hourly1!$F$8763+유형화!$G$74*hourly1!I1515/hourly1!$I$8763+유형화!$H$63*hourly1!P1515/hourly1!$P$8763</f>
        <v>2.5711283970958974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799">
        <f>(유형화!$F$71+유형화!$F$72+유형화!$F$73+유형화!$F$74+유형화!$G$63)*hourly1!O1516/hourly1!$O$8763</f>
        <v>55.221286271810087</v>
      </c>
      <c r="C1515" s="441">
        <f>hourly1!$F1516*유형화!$G$71/hourly1!$F$8763+유형화!$G$72*hourly1!$G1516/hourly1!$F$8763+유형화!$G$74*hourly1!I1516/hourly1!$I$8763+유형화!$H$63*hourly1!P1516/hourly1!$P$8763</f>
        <v>3.3271694532864871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799">
        <f>(유형화!$F$71+유형화!$F$72+유형화!$F$73+유형화!$F$74+유형화!$G$63)*hourly1!O1517/hourly1!$O$8763</f>
        <v>52.926313379640838</v>
      </c>
      <c r="C1516" s="441">
        <f>hourly1!$F1517*유형화!$G$71/hourly1!$F$8763+유형화!$G$72*hourly1!$G1517/hourly1!$F$8763+유형화!$G$74*hourly1!I1517/hourly1!$I$8763+유형화!$H$63*hourly1!P1517/hourly1!$P$8763</f>
        <v>4.0367691580247884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799">
        <f>(유형화!$F$71+유형화!$F$72+유형화!$F$73+유형화!$F$74+유형화!$G$63)*hourly1!O1518/hourly1!$O$8763</f>
        <v>52.143552816581582</v>
      </c>
      <c r="C1517" s="441">
        <f>hourly1!$F1518*유형화!$G$71/hourly1!$F$8763+유형화!$G$72*hourly1!$G1518/hourly1!$F$8763+유형화!$G$74*hourly1!I1518/hourly1!$I$8763+유형화!$H$63*hourly1!P1518/hourly1!$P$8763</f>
        <v>4.5806036059584168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799">
        <f>(유형화!$F$71+유형화!$F$72+유형화!$F$73+유형화!$F$74+유형화!$G$63)*hourly1!O1519/hourly1!$O$8763</f>
        <v>52.022668459858764</v>
      </c>
      <c r="C1518" s="441">
        <f>hourly1!$F1519*유형화!$G$71/hourly1!$F$8763+유형화!$G$72*hourly1!$G1519/hourly1!$F$8763+유형화!$G$74*hourly1!I1519/hourly1!$I$8763+유형화!$H$63*hourly1!P1519/hourly1!$P$8763</f>
        <v>5.1317415641889124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799">
        <f>(유형화!$F$71+유형화!$F$72+유형화!$F$73+유형화!$F$74+유형화!$G$63)*hourly1!O1520/hourly1!$O$8763</f>
        <v>52.752885045072489</v>
      </c>
      <c r="C1519" s="441">
        <f>hourly1!$F1520*유형화!$G$71/hourly1!$F$8763+유형화!$G$72*hourly1!$G1520/hourly1!$F$8763+유형화!$G$74*hourly1!I1520/hourly1!$I$8763+유형화!$H$63*hourly1!P1520/hourly1!$P$8763</f>
        <v>5.6334575601574803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799">
        <f>(유형화!$F$71+유형화!$F$72+유형화!$F$73+유형화!$F$74+유형화!$G$63)*hourly1!O1521/hourly1!$O$8763</f>
        <v>53.867574090401455</v>
      </c>
      <c r="C1520" s="441">
        <f>hourly1!$F1521*유형화!$G$71/hourly1!$F$8763+유형화!$G$72*hourly1!$G1521/hourly1!$F$8763+유형화!$G$74*hourly1!I1521/hourly1!$I$8763+유형화!$H$63*hourly1!P1521/hourly1!$P$8763</f>
        <v>14.986183231370832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799">
        <f>(유형화!$F$71+유형화!$F$72+유형화!$F$73+유형화!$F$74+유형화!$G$63)*hourly1!O1522/hourly1!$O$8763</f>
        <v>53.21593376297259</v>
      </c>
      <c r="C1521" s="441">
        <f>hourly1!$F1522*유형화!$G$71/hourly1!$F$8763+유형화!$G$72*hourly1!$G1522/hourly1!$F$8763+유형화!$G$74*hourly1!I1522/hourly1!$I$8763+유형화!$H$63*hourly1!P1522/hourly1!$P$8763</f>
        <v>15.027332239371853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799">
        <f>(유형화!$F$71+유형화!$F$72+유형화!$F$73+유형화!$F$74+유형화!$G$63)*hourly1!O1523/hourly1!$O$8763</f>
        <v>52.409598270779497</v>
      </c>
      <c r="C1522" s="441">
        <f>hourly1!$F1523*유형화!$G$71/hourly1!$F$8763+유형화!$G$72*hourly1!$G1523/hourly1!$F$8763+유형화!$G$74*hourly1!I1523/hourly1!$I$8763+유형화!$H$63*hourly1!P1523/hourly1!$P$8763</f>
        <v>13.526326453659385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799">
        <f>(유형화!$F$71+유형화!$F$72+유형화!$F$73+유형화!$F$74+유형화!$G$63)*hourly1!O1524/hourly1!$O$8763</f>
        <v>52.167668699451397</v>
      </c>
      <c r="C1523" s="441">
        <f>hourly1!$F1524*유형화!$G$71/hourly1!$F$8763+유형화!$G$72*hourly1!$G1524/hourly1!$F$8763+유형화!$G$74*hourly1!I1524/hourly1!$I$8763+유형화!$H$63*hourly1!P1524/hourly1!$P$8763</f>
        <v>11.870632811260171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799">
        <f>(유형화!$F$71+유형화!$F$72+유형화!$F$73+유형화!$F$74+유형화!$G$63)*hourly1!O1525/hourly1!$O$8763</f>
        <v>52.927735833926114</v>
      </c>
      <c r="C1524" s="441">
        <f>hourly1!$F1525*유형화!$G$71/hourly1!$F$8763+유형화!$G$72*hourly1!$G1525/hourly1!$F$8763+유형화!$G$74*hourly1!I1525/hourly1!$I$8763+유형화!$H$63*hourly1!P1525/hourly1!$P$8763</f>
        <v>10.514405156379258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799">
        <f>(유형화!$F$71+유형화!$F$72+유형화!$F$73+유형화!$F$74+유형화!$G$63)*hourly1!O1526/hourly1!$O$8763</f>
        <v>52.943115575030745</v>
      </c>
      <c r="C1525" s="441">
        <f>hourly1!$F1526*유형화!$G$71/hourly1!$F$8763+유형화!$G$72*hourly1!$G1526/hourly1!$F$8763+유형화!$G$74*hourly1!I1526/hourly1!$I$8763+유형화!$H$63*hourly1!P1526/hourly1!$P$8763</f>
        <v>9.3546480590725345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799">
        <f>(유형화!$F$71+유형화!$F$72+유형화!$F$73+유형화!$F$74+유형화!$G$63)*hourly1!O1527/hourly1!$O$8763</f>
        <v>52.456575496961307</v>
      </c>
      <c r="C1526" s="441">
        <f>hourly1!$F1527*유형화!$G$71/hourly1!$F$8763+유형화!$G$72*hourly1!$G1527/hourly1!$F$8763+유형화!$G$74*hourly1!I1527/hourly1!$I$8763+유형화!$H$63*hourly1!P1527/hourly1!$P$8763</f>
        <v>7.3478319033269033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799">
        <f>(유형화!$F$71+유형화!$F$72+유형화!$F$73+유형화!$F$74+유형화!$G$63)*hourly1!O1528/hourly1!$O$8763</f>
        <v>52.479070403546281</v>
      </c>
      <c r="C1527" s="441">
        <f>hourly1!$F1528*유형화!$G$71/hourly1!$F$8763+유형화!$G$72*hourly1!$G1528/hourly1!$F$8763+유형화!$G$74*hourly1!I1528/hourly1!$I$8763+유형화!$H$63*hourly1!P1528/hourly1!$P$8763</f>
        <v>7.7235925821620581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799">
        <f>(유형화!$F$71+유형화!$F$72+유형화!$F$73+유형화!$F$74+유형화!$G$63)*hourly1!O1529/hourly1!$O$8763</f>
        <v>52.299396133864228</v>
      </c>
      <c r="C1528" s="441">
        <f>hourly1!$F1529*유형화!$G$71/hourly1!$F$8763+유형화!$G$72*hourly1!$G1529/hourly1!$F$8763+유형화!$G$74*hourly1!I1529/hourly1!$I$8763+유형화!$H$63*hourly1!P1529/hourly1!$P$8763</f>
        <v>7.436309408966757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799">
        <f>(유형화!$F$71+유형화!$F$72+유형화!$F$73+유형화!$F$74+유형화!$G$63)*hourly1!O1530/hourly1!$O$8763</f>
        <v>52.635057191154424</v>
      </c>
      <c r="C1529" s="441">
        <f>hourly1!$F1530*유형화!$G$71/hourly1!$F$8763+유형화!$G$72*hourly1!$G1530/hourly1!$F$8763+유형화!$G$74*hourly1!I1530/hourly1!$I$8763+유형화!$H$63*hourly1!P1530/hourly1!$P$8763</f>
        <v>7.3076856162172996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799">
        <f>(유형화!$F$71+유형화!$F$72+유형화!$F$73+유형화!$F$74+유형화!$G$63)*hourly1!O1531/hourly1!$O$8763</f>
        <v>54.039548159324312</v>
      </c>
      <c r="C1530" s="441">
        <f>hourly1!$F1531*유형화!$G$71/hourly1!$F$8763+유형화!$G$72*hourly1!$G1531/hourly1!$F$8763+유형화!$G$74*hourly1!I1531/hourly1!$I$8763+유형화!$H$63*hourly1!P1531/hourly1!$P$8763</f>
        <v>7.710109582227358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799">
        <f>(유형화!$F$71+유형화!$F$72+유형화!$F$73+유형화!$F$74+유형화!$G$63)*hourly1!O1532/hourly1!$O$8763</f>
        <v>54.114791179107897</v>
      </c>
      <c r="C1531" s="441">
        <f>hourly1!$F1532*유형화!$G$71/hourly1!$F$8763+유형화!$G$72*hourly1!$G1532/hourly1!$F$8763+유형화!$G$74*hourly1!I1532/hourly1!$I$8763+유형화!$H$63*hourly1!P1532/hourly1!$P$8763</f>
        <v>8.2427516516988586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799">
        <f>(유형화!$F$71+유형화!$F$72+유형화!$F$73+유형화!$F$74+유형화!$G$63)*hourly1!O1533/hourly1!$O$8763</f>
        <v>55.094699185313821</v>
      </c>
      <c r="C1532" s="441">
        <f>hourly1!$F1533*유형화!$G$71/hourly1!$F$8763+유형화!$G$72*hourly1!$G1533/hourly1!$F$8763+유형화!$G$74*hourly1!I1533/hourly1!$I$8763+유형화!$H$63*hourly1!P1533/hourly1!$P$8763</f>
        <v>7.9436122313032946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799">
        <f>(유형화!$F$71+유형화!$F$72+유형화!$F$73+유형화!$F$74+유형화!$G$63)*hourly1!O1534/hourly1!$O$8763</f>
        <v>56.277398113609664</v>
      </c>
      <c r="C1533" s="441">
        <f>hourly1!$F1534*유형화!$G$71/hourly1!$F$8763+유형화!$G$72*hourly1!$G1534/hourly1!$F$8763+유형화!$G$74*hourly1!I1534/hourly1!$I$8763+유형화!$H$63*hourly1!P1534/hourly1!$P$8763</f>
        <v>7.7086700867547062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799">
        <f>(유형화!$F$71+유형화!$F$72+유형화!$F$73+유형화!$F$74+유형화!$G$63)*hourly1!O1535/hourly1!$O$8763</f>
        <v>55.468024954710948</v>
      </c>
      <c r="C1534" s="441">
        <f>hourly1!$F1535*유형화!$G$71/hourly1!$F$8763+유형화!$G$72*hourly1!$G1535/hourly1!$F$8763+유형화!$G$74*hourly1!I1535/hourly1!$I$8763+유형화!$H$63*hourly1!P1535/hourly1!$P$8763</f>
        <v>8.8813900381881457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799">
        <f>(유형화!$F$71+유형화!$F$72+유형화!$F$73+유형화!$F$74+유형화!$G$63)*hourly1!O1536/hourly1!$O$8763</f>
        <v>54.139940447327014</v>
      </c>
      <c r="C1535" s="441">
        <f>hourly1!$F1536*유형화!$G$71/hourly1!$F$8763+유형화!$G$72*hourly1!$G1536/hourly1!$F$8763+유형화!$G$74*hourly1!I1536/hourly1!$I$8763+유형화!$H$63*hourly1!P1536/hourly1!$P$8763</f>
        <v>0.58081199155342922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799">
        <f>(유형화!$F$71+유형화!$F$72+유형화!$F$73+유형화!$F$74+유형화!$G$63)*hourly1!O1537/hourly1!$O$8763</f>
        <v>55.124761977319508</v>
      </c>
      <c r="C1536" s="441">
        <f>hourly1!$F1537*유형화!$G$71/hourly1!$F$8763+유형화!$G$72*hourly1!$G1537/hourly1!$F$8763+유형화!$G$74*hourly1!I1537/hourly1!$I$8763+유형화!$H$63*hourly1!P1537/hourly1!$P$8763</f>
        <v>0.47358776784154377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799">
        <f>(유형화!$F$71+유형화!$F$72+유형화!$F$73+유형화!$F$74+유형화!$G$63)*hourly1!O1538/hourly1!$O$8763</f>
        <v>55.817450627557562</v>
      </c>
      <c r="C1537" s="441">
        <f>hourly1!$F1538*유형화!$G$71/hourly1!$F$8763+유형화!$G$72*hourly1!$G1538/hourly1!$F$8763+유형화!$G$74*hourly1!I1538/hourly1!$I$8763+유형화!$H$63*hourly1!P1538/hourly1!$P$8763</f>
        <v>0.78693715187268554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799">
        <f>(유형화!$F$71+유형화!$F$72+유형화!$F$73+유형화!$F$74+유형화!$G$63)*hourly1!O1539/hourly1!$O$8763</f>
        <v>55.052170947358995</v>
      </c>
      <c r="C1538" s="441">
        <f>hourly1!$F1539*유형화!$G$71/hourly1!$F$8763+유형화!$G$72*hourly1!$G1539/hourly1!$F$8763+유형화!$G$74*hourly1!I1539/hourly1!$I$8763+유형화!$H$63*hourly1!P1539/hourly1!$P$8763</f>
        <v>1.3721203886439071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799">
        <f>(유형화!$F$71+유형화!$F$72+유형화!$F$73+유형화!$F$74+유형화!$G$63)*hourly1!O1540/hourly1!$O$8763</f>
        <v>52.376540968321919</v>
      </c>
      <c r="C1539" s="441">
        <f>hourly1!$F1540*유형화!$G$71/hourly1!$F$8763+유형화!$G$72*hourly1!$G1540/hourly1!$F$8763+유형화!$G$74*hourly1!I1540/hourly1!$I$8763+유형화!$H$63*hourly1!P1540/hourly1!$P$8763</f>
        <v>1.9685478872586826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799">
        <f>(유형화!$F$71+유형화!$F$72+유형화!$F$73+유형화!$F$74+유형화!$G$63)*hourly1!O1541/hourly1!$O$8763</f>
        <v>52.758500285524242</v>
      </c>
      <c r="C1540" s="441">
        <f>hourly1!$F1541*유형화!$G$71/hourly1!$F$8763+유형화!$G$72*hourly1!$G1541/hourly1!$F$8763+유형화!$G$74*hourly1!I1541/hourly1!$I$8763+유형화!$H$63*hourly1!P1541/hourly1!$P$8763</f>
        <v>2.5122429060591847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799">
        <f>(유형화!$F$71+유형화!$F$72+유형화!$F$73+유형화!$F$74+유형화!$G$63)*hourly1!O1542/hourly1!$O$8763</f>
        <v>53.151544026333468</v>
      </c>
      <c r="C1541" s="441">
        <f>hourly1!$F1542*유형화!$G$71/hourly1!$F$8763+유형화!$G$72*hourly1!$G1542/hourly1!$F$8763+유형화!$G$74*hourly1!I1542/hourly1!$I$8763+유형화!$H$63*hourly1!P1542/hourly1!$P$8763</f>
        <v>2.9642692930808612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799">
        <f>(유형화!$F$71+유형화!$F$72+유형화!$F$73+유형화!$F$74+유형화!$G$63)*hourly1!O1543/hourly1!$O$8763</f>
        <v>53.960638353993097</v>
      </c>
      <c r="C1542" s="441">
        <f>hourly1!$F1543*유형화!$G$71/hourly1!$F$8763+유형화!$G$72*hourly1!$G1543/hourly1!$F$8763+유형화!$G$74*hourly1!I1543/hourly1!$I$8763+유형화!$H$63*hourly1!P1543/hourly1!$P$8763</f>
        <v>3.4198375856089052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799">
        <f>(유형화!$F$71+유형화!$F$72+유형화!$F$73+유형화!$F$74+유형화!$G$63)*hourly1!O1544/hourly1!$O$8763</f>
        <v>55.013680100530699</v>
      </c>
      <c r="C1543" s="441">
        <f>hourly1!$F1544*유형화!$G$71/hourly1!$F$8763+유형화!$G$72*hourly1!$G1544/hourly1!$F$8763+유형화!$G$74*hourly1!I1544/hourly1!$I$8763+유형화!$H$63*hourly1!P1544/hourly1!$P$8763</f>
        <v>3.901383350499704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799">
        <f>(유형화!$F$71+유형화!$F$72+유형화!$F$73+유형화!$F$74+유형화!$G$63)*hourly1!O1545/hourly1!$O$8763</f>
        <v>56.782978922142341</v>
      </c>
      <c r="C1544" s="441">
        <f>hourly1!$F1545*유형화!$G$71/hourly1!$F$8763+유형화!$G$72*hourly1!$G1545/hourly1!$F$8763+유형화!$G$74*hourly1!I1545/hourly1!$I$8763+유형화!$H$63*hourly1!P1545/hourly1!$P$8763</f>
        <v>13.250683883632869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799">
        <f>(유형화!$F$71+유형화!$F$72+유형화!$F$73+유형화!$F$74+유형화!$G$63)*hourly1!O1546/hourly1!$O$8763</f>
        <v>58.807678739235008</v>
      </c>
      <c r="C1545" s="441">
        <f>hourly1!$F1546*유형화!$G$71/hourly1!$F$8763+유형화!$G$72*hourly1!$G1546/hourly1!$F$8763+유형화!$G$74*hourly1!I1546/hourly1!$I$8763+유형화!$H$63*hourly1!P1546/hourly1!$P$8763</f>
        <v>13.329906228928799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799">
        <f>(유형화!$F$71+유형화!$F$72+유형화!$F$73+유형화!$F$74+유형화!$G$63)*hourly1!O1547/hourly1!$O$8763</f>
        <v>61.546660785553982</v>
      </c>
      <c r="C1546" s="441">
        <f>hourly1!$F1547*유형화!$G$71/hourly1!$F$8763+유형화!$G$72*hourly1!$G1547/hourly1!$F$8763+유형화!$G$74*hourly1!I1547/hourly1!$I$8763+유형화!$H$63*hourly1!P1547/hourly1!$P$8763</f>
        <v>12.085609276453223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799">
        <f>(유형화!$F$71+유형화!$F$72+유형화!$F$73+유형화!$F$74+유형화!$G$63)*hourly1!O1548/hourly1!$O$8763</f>
        <v>67.270866786883332</v>
      </c>
      <c r="C1547" s="441">
        <f>hourly1!$F1548*유형화!$G$71/hourly1!$F$8763+유형화!$G$72*hourly1!$G1548/hourly1!$F$8763+유형화!$G$74*hourly1!I1548/hourly1!$I$8763+유형화!$H$63*hourly1!P1548/hourly1!$P$8763</f>
        <v>10.459897787831146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799">
        <f>(유형화!$F$71+유형화!$F$72+유형화!$F$73+유형화!$F$74+유형화!$G$63)*hourly1!O1549/hourly1!$O$8763</f>
        <v>67.142881971322922</v>
      </c>
      <c r="C1548" s="441">
        <f>hourly1!$F1549*유형화!$G$71/hourly1!$F$8763+유형화!$G$72*hourly1!$G1549/hourly1!$F$8763+유형화!$G$74*hourly1!I1549/hourly1!$I$8763+유형화!$H$63*hourly1!P1549/hourly1!$P$8763</f>
        <v>9.1498785459106475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799">
        <f>(유형화!$F$71+유형화!$F$72+유형화!$F$73+유형화!$F$74+유형화!$G$63)*hourly1!O1550/hourly1!$O$8763</f>
        <v>67.419904261030652</v>
      </c>
      <c r="C1549" s="441">
        <f>hourly1!$F1550*유형화!$G$71/hourly1!$F$8763+유형화!$G$72*hourly1!$G1550/hourly1!$F$8763+유형화!$G$74*hourly1!I1550/hourly1!$I$8763+유형화!$H$63*hourly1!P1550/hourly1!$P$8763</f>
        <v>8.0070635791789471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799">
        <f>(유형화!$F$71+유형화!$F$72+유형화!$F$73+유형화!$F$74+유형화!$G$63)*hourly1!O1551/hourly1!$O$8763</f>
        <v>64.193526964407852</v>
      </c>
      <c r="C1550" s="441">
        <f>hourly1!$F1551*유형화!$G$71/hourly1!$F$8763+유형화!$G$72*hourly1!$G1551/hourly1!$F$8763+유형화!$G$74*hourly1!I1551/hourly1!$I$8763+유형화!$H$63*hourly1!P1551/hourly1!$P$8763</f>
        <v>5.9984383035949405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799">
        <f>(유형화!$F$71+유형화!$F$72+유형화!$F$73+유형화!$F$74+유형화!$G$63)*hourly1!O1552/hourly1!$O$8763</f>
        <v>61.703484557807904</v>
      </c>
      <c r="C1551" s="441">
        <f>hourly1!$F1552*유형화!$G$71/hourly1!$F$8763+유형화!$G$72*hourly1!$G1552/hourly1!$F$8763+유형화!$G$74*hourly1!I1552/hourly1!$I$8763+유형화!$H$63*hourly1!P1552/hourly1!$P$8763</f>
        <v>6.3991649077629535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799">
        <f>(유형화!$F$71+유형화!$F$72+유형화!$F$73+유형화!$F$74+유형화!$G$63)*hourly1!O1553/hourly1!$O$8763</f>
        <v>65.18632376362342</v>
      </c>
      <c r="C1552" s="441">
        <f>hourly1!$F1553*유형화!$G$71/hourly1!$F$8763+유형화!$G$72*hourly1!$G1553/hourly1!$F$8763+유형화!$G$74*hourly1!I1553/hourly1!$I$8763+유형화!$H$63*hourly1!P1553/hourly1!$P$8763</f>
        <v>6.065128247921769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799">
        <f>(유형화!$F$71+유형화!$F$72+유형화!$F$73+유형화!$F$74+유형화!$G$63)*hourly1!O1554/hourly1!$O$8763</f>
        <v>64.717071345614755</v>
      </c>
      <c r="C1553" s="441">
        <f>hourly1!$F1554*유형화!$G$71/hourly1!$F$8763+유형화!$G$72*hourly1!$G1554/hourly1!$F$8763+유형화!$G$74*hourly1!I1554/hourly1!$I$8763+유형화!$H$63*hourly1!P1554/hourly1!$P$8763</f>
        <v>5.8694877051784875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799">
        <f>(유형화!$F$71+유형화!$F$72+유형화!$F$73+유형화!$F$74+유형화!$G$63)*hourly1!O1555/hourly1!$O$8763</f>
        <v>65.335729311936305</v>
      </c>
      <c r="C1554" s="441">
        <f>hourly1!$F1555*유형화!$G$71/hourly1!$F$8763+유형화!$G$72*hourly1!$G1555/hourly1!$F$8763+유형화!$G$74*hourly1!I1555/hourly1!$I$8763+유형화!$H$63*hourly1!P1555/hourly1!$P$8763</f>
        <v>6.0691596462957742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799">
        <f>(유형화!$F$71+유형화!$F$72+유형화!$F$73+유형화!$F$74+유형화!$G$63)*hourly1!O1556/hourly1!$O$8763</f>
        <v>66.059944516161025</v>
      </c>
      <c r="C1555" s="441">
        <f>hourly1!$F1556*유형화!$G$71/hourly1!$F$8763+유형화!$G$72*hourly1!$G1556/hourly1!$F$8763+유형화!$G$74*hourly1!I1556/hourly1!$I$8763+유형화!$H$63*hourly1!P1556/hourly1!$P$8763</f>
        <v>6.4688958146029183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799">
        <f>(유형화!$F$71+유형화!$F$72+유형화!$F$73+유형화!$F$74+유형화!$G$63)*hourly1!O1557/hourly1!$O$8763</f>
        <v>66.761837847922777</v>
      </c>
      <c r="C1556" s="441">
        <f>hourly1!$F1557*유형화!$G$71/hourly1!$F$8763+유형화!$G$72*hourly1!$G1557/hourly1!$F$8763+유형화!$G$74*hourly1!I1557/hourly1!$I$8763+유형화!$H$63*hourly1!P1557/hourly1!$P$8763</f>
        <v>6.1739460667127899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799">
        <f>(유형화!$F$71+유형화!$F$72+유형화!$F$73+유형화!$F$74+유형화!$G$63)*hourly1!O1558/hourly1!$O$8763</f>
        <v>67.397483959418992</v>
      </c>
      <c r="C1557" s="441">
        <f>hourly1!$F1558*유형화!$G$71/hourly1!$F$8763+유형화!$G$72*hourly1!$G1558/hourly1!$F$8763+유형화!$G$74*hourly1!I1558/hourly1!$I$8763+유형화!$H$63*hourly1!P1558/hourly1!$P$8763</f>
        <v>6.1429188504340937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799">
        <f>(유형화!$F$71+유형화!$F$72+유형화!$F$73+유형화!$F$74+유형화!$G$63)*hourly1!O1559/hourly1!$O$8763</f>
        <v>65.646529147762777</v>
      </c>
      <c r="C1558" s="441">
        <f>hourly1!$F1559*유형화!$G$71/hourly1!$F$8763+유형화!$G$72*hourly1!$G1559/hourly1!$F$8763+유형화!$G$74*hourly1!I1559/hourly1!$I$8763+유형화!$H$63*hourly1!P1559/hourly1!$P$8763</f>
        <v>7.5529636459817482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799">
        <f>(유형화!$F$71+유형화!$F$72+유형화!$F$73+유형화!$F$74+유형화!$G$63)*hourly1!O1560/hourly1!$O$8763</f>
        <v>63.398090223825669</v>
      </c>
      <c r="C1559" s="441">
        <f>hourly1!$F1560*유형화!$G$71/hourly1!$F$8763+유형화!$G$72*hourly1!$G1560/hourly1!$F$8763+유형화!$G$74*hourly1!I1560/hourly1!$I$8763+유형화!$H$63*hourly1!P1560/hourly1!$P$8763</f>
        <v>0.57339827379803721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799">
        <f>(유형화!$F$71+유형화!$F$72+유형화!$F$73+유형화!$F$74+유형화!$G$63)*hourly1!O1561/hourly1!$O$8763</f>
        <v>62.437818651460894</v>
      </c>
      <c r="C1560" s="441">
        <f>hourly1!$F1561*유형화!$G$71/hourly1!$F$8763+유형화!$G$72*hourly1!$G1561/hourly1!$F$8763+유형화!$G$74*hourly1!I1561/hourly1!$I$8763+유형화!$H$63*hourly1!P1561/hourly1!$P$8763</f>
        <v>0.41923569162133034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799">
        <f>(유형화!$F$71+유형화!$F$72+유형화!$F$73+유형화!$F$74+유형화!$G$63)*hourly1!O1562/hourly1!$O$8763</f>
        <v>62.641150587895261</v>
      </c>
      <c r="C1561" s="441">
        <f>hourly1!$F1562*유형화!$G$71/hourly1!$F$8763+유형화!$G$72*hourly1!$G1562/hourly1!$F$8763+유형화!$G$74*hourly1!I1562/hourly1!$I$8763+유형화!$H$63*hourly1!P1562/hourly1!$P$8763</f>
        <v>0.4248708232065036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799">
        <f>(유형화!$F$71+유형화!$F$72+유형화!$F$73+유형화!$F$74+유형화!$G$63)*hourly1!O1563/hourly1!$O$8763</f>
        <v>61.805877089633391</v>
      </c>
      <c r="C1562" s="441">
        <f>hourly1!$F1563*유형화!$G$71/hourly1!$F$8763+유형화!$G$72*hourly1!$G1563/hourly1!$F$8763+유형화!$G$74*hourly1!I1563/hourly1!$I$8763+유형화!$H$63*hourly1!P1563/hourly1!$P$8763</f>
        <v>0.81996885575712575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799">
        <f>(유형화!$F$71+유형화!$F$72+유형화!$F$73+유형화!$F$74+유형화!$G$63)*hourly1!O1564/hourly1!$O$8763</f>
        <v>58.768525354060024</v>
      </c>
      <c r="C1563" s="441">
        <f>hourly1!$F1564*유형화!$G$71/hourly1!$F$8763+유형화!$G$72*hourly1!$G1564/hourly1!$F$8763+유형화!$G$74*hourly1!I1564/hourly1!$I$8763+유형화!$H$63*hourly1!P1564/hourly1!$P$8763</f>
        <v>1.7733789465618666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799">
        <f>(유형화!$F$71+유형화!$F$72+유형화!$F$73+유형화!$F$74+유형화!$G$63)*hourly1!O1565/hourly1!$O$8763</f>
        <v>57.359567173709465</v>
      </c>
      <c r="C1564" s="441">
        <f>hourly1!$F1565*유형화!$G$71/hourly1!$F$8763+유형화!$G$72*hourly1!$G1565/hourly1!$F$8763+유형화!$G$74*hourly1!I1565/hourly1!$I$8763+유형화!$H$63*hourly1!P1565/hourly1!$P$8763</f>
        <v>2.6539781660233346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799">
        <f>(유형화!$F$71+유형화!$F$72+유형화!$F$73+유형화!$F$74+유형화!$G$63)*hourly1!O1566/hourly1!$O$8763</f>
        <v>57.145693893750966</v>
      </c>
      <c r="C1565" s="441">
        <f>hourly1!$F1566*유형화!$G$71/hourly1!$F$8763+유형화!$G$72*hourly1!$G1566/hourly1!$F$8763+유형화!$G$74*hourly1!I1566/hourly1!$I$8763+유형화!$H$63*hourly1!P1566/hourly1!$P$8763</f>
        <v>3.3839005316359367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799">
        <f>(유형화!$F$71+유형화!$F$72+유형화!$F$73+유형화!$F$74+유형화!$G$63)*hourly1!O1567/hourly1!$O$8763</f>
        <v>58.597433063475229</v>
      </c>
      <c r="C1566" s="441">
        <f>hourly1!$F1567*유형화!$G$71/hourly1!$F$8763+유형화!$G$72*hourly1!$G1567/hourly1!$F$8763+유형화!$G$74*hourly1!I1567/hourly1!$I$8763+유형화!$H$63*hourly1!P1567/hourly1!$P$8763</f>
        <v>3.960135018193967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799">
        <f>(유형화!$F$71+유형화!$F$72+유형화!$F$73+유형화!$F$74+유형화!$G$63)*hourly1!O1568/hourly1!$O$8763</f>
        <v>60.181453381449366</v>
      </c>
      <c r="C1567" s="441">
        <f>hourly1!$F1568*유형화!$G$71/hourly1!$F$8763+유형화!$G$72*hourly1!$G1568/hourly1!$F$8763+유형화!$G$74*hourly1!I1568/hourly1!$I$8763+유형화!$H$63*hourly1!P1568/hourly1!$P$8763</f>
        <v>4.5692444850428426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799">
        <f>(유형화!$F$71+유형화!$F$72+유형화!$F$73+유형화!$F$74+유형화!$G$63)*hourly1!O1569/hourly1!$O$8763</f>
        <v>61.728969933270662</v>
      </c>
      <c r="C1568" s="441">
        <f>hourly1!$F1569*유형화!$G$71/hourly1!$F$8763+유형화!$G$72*hourly1!$G1569/hourly1!$F$8763+유형화!$G$74*hourly1!I1569/hourly1!$I$8763+유형화!$H$63*hourly1!P1569/hourly1!$P$8763</f>
        <v>14.158099297154315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799">
        <f>(유형화!$F$71+유형화!$F$72+유형화!$F$73+유형화!$F$74+유형화!$G$63)*hourly1!O1570/hourly1!$O$8763</f>
        <v>64.280166408027142</v>
      </c>
      <c r="C1569" s="441">
        <f>hourly1!$F1570*유형화!$G$71/hourly1!$F$8763+유형화!$G$72*hourly1!$G1570/hourly1!$F$8763+유형화!$G$74*hourly1!I1570/hourly1!$I$8763+유형화!$H$63*hourly1!P1570/hourly1!$P$8763</f>
        <v>14.21175041100056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799">
        <f>(유형화!$F$71+유형화!$F$72+유형화!$F$73+유형화!$F$74+유형화!$G$63)*hourly1!O1571/hourly1!$O$8763</f>
        <v>66.580684284331809</v>
      </c>
      <c r="C1570" s="441">
        <f>hourly1!$F1571*유형화!$G$71/hourly1!$F$8763+유형화!$G$72*hourly1!$G1571/hourly1!$F$8763+유형화!$G$74*hourly1!I1571/hourly1!$I$8763+유형화!$H$63*hourly1!P1571/hourly1!$P$8763</f>
        <v>12.756889943285673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799">
        <f>(유형화!$F$71+유형화!$F$72+유형화!$F$73+유형화!$F$74+유형화!$G$63)*hourly1!O1572/hourly1!$O$8763</f>
        <v>71.539524814187899</v>
      </c>
      <c r="C1571" s="441">
        <f>hourly1!$F1572*유형화!$G$71/hourly1!$F$8763+유형화!$G$72*hourly1!$G1572/hourly1!$F$8763+유형화!$G$74*hourly1!I1572/hourly1!$I$8763+유형화!$H$63*hourly1!P1572/hourly1!$P$8763</f>
        <v>11.239642989372381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799">
        <f>(유형화!$F$71+유형화!$F$72+유형화!$F$73+유형화!$F$74+유형화!$G$63)*hourly1!O1573/hourly1!$O$8763</f>
        <v>71.313543469093261</v>
      </c>
      <c r="C1572" s="441">
        <f>hourly1!$F1573*유형화!$G$71/hourly1!$F$8763+유형화!$G$72*hourly1!$G1573/hourly1!$F$8763+유형화!$G$74*hourly1!I1573/hourly1!$I$8763+유형화!$H$63*hourly1!P1573/hourly1!$P$8763</f>
        <v>10.054510147655476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799">
        <f>(유형화!$F$71+유형화!$F$72+유형화!$F$73+유형화!$F$74+유형화!$G$63)*hourly1!O1574/hourly1!$O$8763</f>
        <v>70.491366598330458</v>
      </c>
      <c r="C1573" s="441">
        <f>hourly1!$F1574*유형화!$G$71/hourly1!$F$8763+유형화!$G$72*hourly1!$G1574/hourly1!$F$8763+유형화!$G$74*hourly1!I1574/hourly1!$I$8763+유형화!$H$63*hourly1!P1574/hourly1!$P$8763</f>
        <v>9.0104924700404112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799">
        <f>(유형화!$F$71+유형화!$F$72+유형화!$F$73+유형화!$F$74+유형화!$G$63)*hourly1!O1575/hourly1!$O$8763</f>
        <v>66.436331966345648</v>
      </c>
      <c r="C1574" s="441">
        <f>hourly1!$F1575*유형화!$G$71/hourly1!$F$8763+유형화!$G$72*hourly1!$G1575/hourly1!$F$8763+유형화!$G$74*hourly1!I1575/hourly1!$I$8763+유형화!$H$63*hourly1!P1575/hourly1!$P$8763</f>
        <v>6.8448503106676064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799">
        <f>(유형화!$F$71+유형화!$F$72+유형화!$F$73+유형화!$F$74+유형화!$G$63)*hourly1!O1576/hourly1!$O$8763</f>
        <v>64.302766984451438</v>
      </c>
      <c r="C1575" s="441">
        <f>hourly1!$F1576*유형화!$G$71/hourly1!$F$8763+유형화!$G$72*hourly1!$G1576/hourly1!$F$8763+유형화!$G$74*hourly1!I1576/hourly1!$I$8763+유형화!$H$63*hourly1!P1576/hourly1!$P$8763</f>
        <v>7.2663276434248179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799">
        <f>(유형화!$F$71+유형화!$F$72+유형화!$F$73+유형화!$F$74+유형화!$G$63)*hourly1!O1577/hourly1!$O$8763</f>
        <v>66.902661115106227</v>
      </c>
      <c r="C1576" s="441">
        <f>hourly1!$F1577*유형화!$G$71/hourly1!$F$8763+유형화!$G$72*hourly1!$G1577/hourly1!$F$8763+유형화!$G$74*hourly1!I1577/hourly1!$I$8763+유형화!$H$63*hourly1!P1577/hourly1!$P$8763</f>
        <v>7.0187589921878084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799">
        <f>(유형화!$F$71+유형화!$F$72+유형화!$F$73+유형화!$F$74+유형화!$G$63)*hourly1!O1578/hourly1!$O$8763</f>
        <v>65.904818882842264</v>
      </c>
      <c r="C1577" s="441">
        <f>hourly1!$F1578*유형화!$G$71/hourly1!$F$8763+유형화!$G$72*hourly1!$G1578/hourly1!$F$8763+유형화!$G$74*hourly1!I1578/hourly1!$I$8763+유형화!$H$63*hourly1!P1578/hourly1!$P$8763</f>
        <v>6.8404241215060608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799">
        <f>(유형화!$F$71+유형화!$F$72+유형화!$F$73+유형화!$F$74+유형화!$G$63)*hourly1!O1579/hourly1!$O$8763</f>
        <v>66.289138350032843</v>
      </c>
      <c r="C1578" s="441">
        <f>hourly1!$F1579*유형화!$G$71/hourly1!$F$8763+유형화!$G$72*hourly1!$G1579/hourly1!$F$8763+유형화!$G$74*hourly1!I1579/hourly1!$I$8763+유형화!$H$63*hourly1!P1579/hourly1!$P$8763</f>
        <v>7.1180183415796181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799">
        <f>(유형화!$F$71+유형화!$F$72+유형화!$F$73+유형화!$F$74+유형화!$G$63)*hourly1!O1580/hourly1!$O$8763</f>
        <v>66.934624519718241</v>
      </c>
      <c r="C1579" s="441">
        <f>hourly1!$F1580*유형화!$G$71/hourly1!$F$8763+유형화!$G$72*hourly1!$G1580/hourly1!$F$8763+유형화!$G$74*hourly1!I1580/hourly1!$I$8763+유형화!$H$63*hourly1!P1580/hourly1!$P$8763</f>
        <v>7.5799613722406951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799">
        <f>(유형화!$F$71+유형화!$F$72+유형화!$F$73+유형화!$F$74+유형화!$G$63)*hourly1!O1581/hourly1!$O$8763</f>
        <v>67.598051943012564</v>
      </c>
      <c r="C1580" s="441">
        <f>hourly1!$F1581*유형화!$G$71/hourly1!$F$8763+유형화!$G$72*hourly1!$G1581/hourly1!$F$8763+유형화!$G$74*hourly1!I1581/hourly1!$I$8763+유형화!$H$63*hourly1!P1581/hourly1!$P$8763</f>
        <v>7.3213635068307914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799">
        <f>(유형화!$F$71+유형화!$F$72+유형화!$F$73+유형화!$F$74+유형화!$G$63)*hourly1!O1582/hourly1!$O$8763</f>
        <v>69.21816094202218</v>
      </c>
      <c r="C1581" s="441">
        <f>hourly1!$F1582*유형화!$G$71/hourly1!$F$8763+유형화!$G$72*hourly1!$G1582/hourly1!$F$8763+유형화!$G$74*hourly1!I1582/hourly1!$I$8763+유형화!$H$63*hourly1!P1582/hourly1!$P$8763</f>
        <v>7.205659272420804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799">
        <f>(유형화!$F$71+유형화!$F$72+유형화!$F$73+유형화!$F$74+유형화!$G$63)*hourly1!O1583/hourly1!$O$8763</f>
        <v>67.049568101891438</v>
      </c>
      <c r="C1582" s="441">
        <f>hourly1!$F1583*유형화!$G$71/hourly1!$F$8763+유형화!$G$72*hourly1!$G1583/hourly1!$F$8763+유형화!$G$74*hourly1!I1583/hourly1!$I$8763+유형화!$H$63*hourly1!P1583/hourly1!$P$8763</f>
        <v>8.4400920609991346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799">
        <f>(유형화!$F$71+유형화!$F$72+유형화!$F$73+유형화!$F$74+유형화!$G$63)*hourly1!O1584/hourly1!$O$8763</f>
        <v>64.719781290257117</v>
      </c>
      <c r="C1583" s="441">
        <f>hourly1!$F1584*유형화!$G$71/hourly1!$F$8763+유형화!$G$72*hourly1!$G1584/hourly1!$F$8763+유형화!$G$74*hourly1!I1584/hourly1!$I$8763+유형화!$H$63*hourly1!P1584/hourly1!$P$8763</f>
        <v>0.57599828720499757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799">
        <f>(유형화!$F$71+유형화!$F$72+유형화!$F$73+유형화!$F$74+유형화!$G$63)*hourly1!O1585/hourly1!$O$8763</f>
        <v>63.609890691432305</v>
      </c>
      <c r="C1584" s="441">
        <f>hourly1!$F1585*유형화!$G$71/hourly1!$F$8763+유형화!$G$72*hourly1!$G1585/hourly1!$F$8763+유형화!$G$74*hourly1!I1585/hourly1!$I$8763+유형화!$H$63*hourly1!P1585/hourly1!$P$8763</f>
        <v>0.44206437945526528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799">
        <f>(유형화!$F$71+유형화!$F$72+유형화!$F$73+유형화!$F$74+유형화!$G$63)*hourly1!O1586/hourly1!$O$8763</f>
        <v>63.206795974994201</v>
      </c>
      <c r="C1585" s="441">
        <f>hourly1!$F1586*유형화!$G$71/hourly1!$F$8763+유형화!$G$72*hourly1!$G1586/hourly1!$F$8763+유형화!$G$74*hourly1!I1586/hourly1!$I$8763+유형화!$H$63*hourly1!P1586/hourly1!$P$8763</f>
        <v>0.72810915000803855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799">
        <f>(유형화!$F$71+유형화!$F$72+유형화!$F$73+유형화!$F$74+유형화!$G$63)*hourly1!O1587/hourly1!$O$8763</f>
        <v>62.146347012021963</v>
      </c>
      <c r="C1586" s="441">
        <f>hourly1!$F1587*유형화!$G$71/hourly1!$F$8763+유형화!$G$72*hourly1!$G1587/hourly1!$F$8763+유형화!$G$74*hourly1!I1587/hourly1!$I$8763+유형화!$H$63*hourly1!P1587/hourly1!$P$8763</f>
        <v>1.2648538233218813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799">
        <f>(유형화!$F$71+유형화!$F$72+유형화!$F$73+유형화!$F$74+유형화!$G$63)*hourly1!O1588/hourly1!$O$8763</f>
        <v>59.474694736900304</v>
      </c>
      <c r="C1587" s="441">
        <f>hourly1!$F1588*유형화!$G$71/hourly1!$F$8763+유형화!$G$72*hourly1!$G1588/hourly1!$F$8763+유형화!$G$74*hourly1!I1588/hourly1!$I$8763+유형화!$H$63*hourly1!P1588/hourly1!$P$8763</f>
        <v>1.8972551117291405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799">
        <f>(유형화!$F$71+유형화!$F$72+유형화!$F$73+유형화!$F$74+유형화!$G$63)*hourly1!O1589/hourly1!$O$8763</f>
        <v>59.114581477367032</v>
      </c>
      <c r="C1588" s="441">
        <f>hourly1!$F1589*유형화!$G$71/hourly1!$F$8763+유형화!$G$72*hourly1!$G1589/hourly1!$F$8763+유형화!$G$74*hourly1!I1589/hourly1!$I$8763+유형화!$H$63*hourly1!P1589/hourly1!$P$8763</f>
        <v>2.4294955919010754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799">
        <f>(유형화!$F$71+유형화!$F$72+유형화!$F$73+유형화!$F$74+유형화!$G$63)*hourly1!O1590/hourly1!$O$8763</f>
        <v>58.267217916701824</v>
      </c>
      <c r="C1589" s="441">
        <f>hourly1!$F1590*유형화!$G$71/hourly1!$F$8763+유형화!$G$72*hourly1!$G1590/hourly1!$F$8763+유형화!$G$74*hourly1!I1590/hourly1!$I$8763+유형화!$H$63*hourly1!P1590/hourly1!$P$8763</f>
        <v>2.9280436005260841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799">
        <f>(유형화!$F$71+유형화!$F$72+유형화!$F$73+유형화!$F$74+유형화!$G$63)*hourly1!O1591/hourly1!$O$8763</f>
        <v>58.419311462323684</v>
      </c>
      <c r="C1590" s="441">
        <f>hourly1!$F1591*유형화!$G$71/hourly1!$F$8763+유형화!$G$72*hourly1!$G1591/hourly1!$F$8763+유형화!$G$74*hourly1!I1591/hourly1!$I$8763+유형화!$H$63*hourly1!P1591/hourly1!$P$8763</f>
        <v>3.4008384876860158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799">
        <f>(유형화!$F$71+유형화!$F$72+유형화!$F$73+유형화!$F$74+유형화!$G$63)*hourly1!O1592/hourly1!$O$8763</f>
        <v>59.65817475924694</v>
      </c>
      <c r="C1591" s="441">
        <f>hourly1!$F1592*유형화!$G$71/hourly1!$F$8763+유형화!$G$72*hourly1!$G1592/hourly1!$F$8763+유형화!$G$74*hourly1!I1592/hourly1!$I$8763+유형화!$H$63*hourly1!P1592/hourly1!$P$8763</f>
        <v>3.9015861131398299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799">
        <f>(유형화!$F$71+유형화!$F$72+유형화!$F$73+유형화!$F$74+유형화!$G$63)*hourly1!O1593/hourly1!$O$8763</f>
        <v>61.442650635152319</v>
      </c>
      <c r="C1592" s="441">
        <f>hourly1!$F1593*유형화!$G$71/hourly1!$F$8763+유형화!$G$72*hourly1!$G1593/hourly1!$F$8763+유형화!$G$74*hourly1!I1593/hourly1!$I$8763+유형화!$H$63*hourly1!P1593/hourly1!$P$8763</f>
        <v>13.280857827013124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799">
        <f>(유형화!$F$71+유형화!$F$72+유형화!$F$73+유형화!$F$74+유형화!$G$63)*hourly1!O1594/hourly1!$O$8763</f>
        <v>63.49296625711299</v>
      </c>
      <c r="C1593" s="441">
        <f>hourly1!$F1594*유형화!$G$71/hourly1!$F$8763+유형화!$G$72*hourly1!$G1594/hourly1!$F$8763+유형화!$G$74*hourly1!I1594/hourly1!$I$8763+유형화!$H$63*hourly1!P1594/hourly1!$P$8763</f>
        <v>13.303300430925974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799">
        <f>(유형화!$F$71+유형화!$F$72+유형화!$F$73+유형화!$F$74+유형화!$G$63)*hourly1!O1595/hourly1!$O$8763</f>
        <v>66.610744394413146</v>
      </c>
      <c r="C1594" s="441">
        <f>hourly1!$F1595*유형화!$G$71/hourly1!$F$8763+유형화!$G$72*hourly1!$G1595/hourly1!$F$8763+유형화!$G$74*hourly1!I1595/hourly1!$I$8763+유형화!$H$63*hourly1!P1595/hourly1!$P$8763</f>
        <v>11.654416869975311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799">
        <f>(유형화!$F$71+유형화!$F$72+유형화!$F$73+유형화!$F$74+유형화!$G$63)*hourly1!O1596/hourly1!$O$8763</f>
        <v>70.352352416898043</v>
      </c>
      <c r="C1595" s="441">
        <f>hourly1!$F1596*유형화!$G$71/hourly1!$F$8763+유형화!$G$72*hourly1!$G1596/hourly1!$F$8763+유형화!$G$74*hourly1!I1596/hourly1!$I$8763+유형화!$H$63*hourly1!P1596/hourly1!$P$8763</f>
        <v>9.8235980894873549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799">
        <f>(유형화!$F$71+유형화!$F$72+유형화!$F$73+유형화!$F$74+유형화!$G$63)*hourly1!O1597/hourly1!$O$8763</f>
        <v>70.82760495119922</v>
      </c>
      <c r="C1596" s="441">
        <f>hourly1!$F1597*유형화!$G$71/hourly1!$F$8763+유형화!$G$72*hourly1!$G1597/hourly1!$F$8763+유형화!$G$74*hourly1!I1597/hourly1!$I$8763+유형화!$H$63*hourly1!P1597/hourly1!$P$8763</f>
        <v>8.3247358626972936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799">
        <f>(유형화!$F$71+유형화!$F$72+유형화!$F$73+유형화!$F$74+유형화!$G$63)*hourly1!O1598/hourly1!$O$8763</f>
        <v>70.301715738792225</v>
      </c>
      <c r="C1597" s="441">
        <f>hourly1!$F1598*유형화!$G$71/hourly1!$F$8763+유형화!$G$72*hourly1!$G1598/hourly1!$F$8763+유형화!$G$74*hourly1!I1598/hourly1!$I$8763+유형화!$H$63*hourly1!P1598/hourly1!$P$8763</f>
        <v>6.9835696552682798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799">
        <f>(유형화!$F$71+유형화!$F$72+유형화!$F$73+유형화!$F$74+유형화!$G$63)*hourly1!O1599/hourly1!$O$8763</f>
        <v>65.962514711079848</v>
      </c>
      <c r="C1598" s="441">
        <f>hourly1!$F1599*유형화!$G$71/hourly1!$F$8763+유형화!$G$72*hourly1!$G1599/hourly1!$F$8763+유형화!$G$74*hourly1!I1599/hourly1!$I$8763+유형화!$H$63*hourly1!P1599/hourly1!$P$8763</f>
        <v>4.8997890951327241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799">
        <f>(유형화!$F$71+유형화!$F$72+유형화!$F$73+유형화!$F$74+유형화!$G$63)*hourly1!O1600/hourly1!$O$8763</f>
        <v>63.98106753738405</v>
      </c>
      <c r="C1599" s="441">
        <f>hourly1!$F1600*유형화!$G$71/hourly1!$F$8763+유형화!$G$72*hourly1!$G1600/hourly1!$F$8763+유형화!$G$74*hourly1!I1600/hourly1!$I$8763+유형화!$H$63*hourly1!P1600/hourly1!$P$8763</f>
        <v>5.3089744795577163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799">
        <f>(유형화!$F$71+유형화!$F$72+유형화!$F$73+유형화!$F$74+유형화!$G$63)*hourly1!O1601/hourly1!$O$8763</f>
        <v>67.073499206740081</v>
      </c>
      <c r="C1600" s="441">
        <f>hourly1!$F1601*유형화!$G$71/hourly1!$F$8763+유형화!$G$72*hourly1!$G1601/hourly1!$F$8763+유형화!$G$74*hourly1!I1601/hourly1!$I$8763+유형화!$H$63*hourly1!P1601/hourly1!$P$8763</f>
        <v>4.9722655273919649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799">
        <f>(유형화!$F$71+유형화!$F$72+유형화!$F$73+유형화!$F$74+유형화!$G$63)*hourly1!O1602/hourly1!$O$8763</f>
        <v>66.408232581351086</v>
      </c>
      <c r="C1601" s="441">
        <f>hourly1!$F1602*유형화!$G$71/hourly1!$F$8763+유형화!$G$72*hourly1!$G1602/hourly1!$F$8763+유형화!$G$74*hourly1!I1602/hourly1!$I$8763+유형화!$H$63*hourly1!P1602/hourly1!$P$8763</f>
        <v>4.7790824678468464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799">
        <f>(유형화!$F$71+유형화!$F$72+유형화!$F$73+유형화!$F$74+유형화!$G$63)*hourly1!O1603/hourly1!$O$8763</f>
        <v>66.956814852631013</v>
      </c>
      <c r="C1602" s="441">
        <f>hourly1!$F1603*유형화!$G$71/hourly1!$F$8763+유형화!$G$72*hourly1!$G1603/hourly1!$F$8763+유형화!$G$74*hourly1!I1603/hourly1!$I$8763+유형화!$H$63*hourly1!P1603/hourly1!$P$8763</f>
        <v>5.0854199619664566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799">
        <f>(유형화!$F$71+유형화!$F$72+유형화!$F$73+유형화!$F$74+유형화!$G$63)*hourly1!O1604/hourly1!$O$8763</f>
        <v>67.426114309875388</v>
      </c>
      <c r="C1603" s="441">
        <f>hourly1!$F1604*유형화!$G$71/hourly1!$F$8763+유형화!$G$72*hourly1!$G1604/hourly1!$F$8763+유형화!$G$74*hourly1!I1604/hourly1!$I$8763+유형화!$H$63*hourly1!P1604/hourly1!$P$8763</f>
        <v>5.6612594191926773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799">
        <f>(유형화!$F$71+유형화!$F$72+유형화!$F$73+유형화!$F$74+유형화!$G$63)*hourly1!O1605/hourly1!$O$8763</f>
        <v>67.349171826861792</v>
      </c>
      <c r="C1604" s="441">
        <f>hourly1!$F1605*유형화!$G$71/hourly1!$F$8763+유형화!$G$72*hourly1!$G1605/hourly1!$F$8763+유형화!$G$74*hourly1!I1605/hourly1!$I$8763+유형화!$H$63*hourly1!P1605/hourly1!$P$8763</f>
        <v>5.5602918541939861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799">
        <f>(유형화!$F$71+유형화!$F$72+유형화!$F$73+유형화!$F$74+유형화!$G$63)*hourly1!O1606/hourly1!$O$8763</f>
        <v>68.136538847007429</v>
      </c>
      <c r="C1605" s="441">
        <f>hourly1!$F1606*유형화!$G$71/hourly1!$F$8763+유형화!$G$72*hourly1!$G1606/hourly1!$F$8763+유형화!$G$74*hourly1!I1606/hourly1!$I$8763+유형화!$H$63*hourly1!P1606/hourly1!$P$8763</f>
        <v>5.4603817559995651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799">
        <f>(유형화!$F$71+유형화!$F$72+유형화!$F$73+유형화!$F$74+유형화!$G$63)*hourly1!O1607/hourly1!$O$8763</f>
        <v>65.782546969175115</v>
      </c>
      <c r="C1606" s="441">
        <f>hourly1!$F1607*유형화!$G$71/hourly1!$F$8763+유형화!$G$72*hourly1!$G1607/hourly1!$F$8763+유형화!$G$74*hourly1!I1607/hourly1!$I$8763+유형화!$H$63*hourly1!P1607/hourly1!$P$8763</f>
        <v>6.7829411515782256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799">
        <f>(유형화!$F$71+유형화!$F$72+유형화!$F$73+유형화!$F$74+유형화!$G$63)*hourly1!O1608/hourly1!$O$8763</f>
        <v>63.402369234617318</v>
      </c>
      <c r="C1607" s="441">
        <f>hourly1!$F1608*유형화!$G$71/hourly1!$F$8763+유형화!$G$72*hourly1!$G1608/hourly1!$F$8763+유형화!$G$74*hourly1!I1608/hourly1!$I$8763+유형화!$H$63*hourly1!P1608/hourly1!$P$8763</f>
        <v>0.57317893233029227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799">
        <f>(유형화!$F$71+유형화!$F$72+유형화!$F$73+유형화!$F$74+유형화!$G$63)*hourly1!O1609/hourly1!$O$8763</f>
        <v>62.850478787944347</v>
      </c>
      <c r="C1608" s="441">
        <f>hourly1!$F1609*유형화!$G$71/hourly1!$F$8763+유형화!$G$72*hourly1!$G1609/hourly1!$F$8763+유형화!$G$74*hourly1!I1609/hourly1!$I$8763+유형화!$H$63*hourly1!P1609/hourly1!$P$8763</f>
        <v>0.41632914881137639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799">
        <f>(유형화!$F$71+유형화!$F$72+유형화!$F$73+유형화!$F$74+유형화!$G$63)*hourly1!O1610/hourly1!$O$8763</f>
        <v>62.797235898595204</v>
      </c>
      <c r="C1609" s="441">
        <f>hourly1!$F1610*유형화!$G$71/hourly1!$F$8763+유형화!$G$72*hourly1!$G1610/hourly1!$F$8763+유형화!$G$74*hourly1!I1610/hourly1!$I$8763+유형화!$H$63*hourly1!P1610/hourly1!$P$8763</f>
        <v>0.37080619284668503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799">
        <f>(유형화!$F$71+유형화!$F$72+유형화!$F$73+유형화!$F$74+유형화!$G$63)*hourly1!O1611/hourly1!$O$8763</f>
        <v>62.583000463897356</v>
      </c>
      <c r="C1610" s="441">
        <f>hourly1!$F1611*유형화!$G$71/hourly1!$F$8763+유형화!$G$72*hourly1!$G1611/hourly1!$F$8763+유형화!$G$74*hourly1!I1611/hourly1!$I$8763+유형화!$H$63*hourly1!P1611/hourly1!$P$8763</f>
        <v>0.29549621232793272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799">
        <f>(유형화!$F$71+유형화!$F$72+유형화!$F$73+유형화!$F$74+유형화!$G$63)*hourly1!O1612/hourly1!$O$8763</f>
        <v>59.403188142794683</v>
      </c>
      <c r="C1611" s="441">
        <f>hourly1!$F1612*유형화!$G$71/hourly1!$F$8763+유형화!$G$72*hourly1!$G1612/hourly1!$F$8763+유형화!$G$74*hourly1!I1612/hourly1!$I$8763+유형화!$H$63*hourly1!P1612/hourly1!$P$8763</f>
        <v>0.46402405046810535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799">
        <f>(유형화!$F$71+유형화!$F$72+유형화!$F$73+유형화!$F$74+유형화!$G$63)*hourly1!O1613/hourly1!$O$8763</f>
        <v>58.983318730034945</v>
      </c>
      <c r="C1612" s="441">
        <f>hourly1!$F1613*유형화!$G$71/hourly1!$F$8763+유형화!$G$72*hourly1!$G1613/hourly1!$F$8763+유형화!$G$74*hourly1!I1613/hourly1!$I$8763+유형화!$H$63*hourly1!P1613/hourly1!$P$8763</f>
        <v>1.1380474994606979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799">
        <f>(유형화!$F$71+유형화!$F$72+유형화!$F$73+유형화!$F$74+유형화!$G$63)*hourly1!O1614/hourly1!$O$8763</f>
        <v>58.119332570987865</v>
      </c>
      <c r="C1613" s="441">
        <f>hourly1!$F1614*유형화!$G$71/hourly1!$F$8763+유형화!$G$72*hourly1!$G1614/hourly1!$F$8763+유형화!$G$74*hourly1!I1614/hourly1!$I$8763+유형화!$H$63*hourly1!P1614/hourly1!$P$8763</f>
        <v>1.7711861282451113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799">
        <f>(유형화!$F$71+유형화!$F$72+유형화!$F$73+유형화!$F$74+유형화!$G$63)*hourly1!O1615/hourly1!$O$8763</f>
        <v>58.728378044693727</v>
      </c>
      <c r="C1614" s="441">
        <f>hourly1!$F1615*유형화!$G$71/hourly1!$F$8763+유형화!$G$72*hourly1!$G1615/hourly1!$F$8763+유형화!$G$74*hourly1!I1615/hourly1!$I$8763+유형화!$H$63*hourly1!P1615/hourly1!$P$8763</f>
        <v>2.4248569790559764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799">
        <f>(유형화!$F$71+유형화!$F$72+유형화!$F$73+유형화!$F$74+유형화!$G$63)*hourly1!O1616/hourly1!$O$8763</f>
        <v>60.223542115138464</v>
      </c>
      <c r="C1615" s="441">
        <f>hourly1!$F1616*유형화!$G$71/hourly1!$F$8763+유형화!$G$72*hourly1!$G1616/hourly1!$F$8763+유형화!$G$74*hourly1!I1616/hourly1!$I$8763+유형화!$H$63*hourly1!P1616/hourly1!$P$8763</f>
        <v>2.8380006480324025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799">
        <f>(유형화!$F$71+유형화!$F$72+유형화!$F$73+유형화!$F$74+유형화!$G$63)*hourly1!O1617/hourly1!$O$8763</f>
        <v>61.901995760997359</v>
      </c>
      <c r="C1616" s="441">
        <f>hourly1!$F1617*유형화!$G$71/hourly1!$F$8763+유형화!$G$72*hourly1!$G1617/hourly1!$F$8763+유형화!$G$74*hourly1!I1617/hourly1!$I$8763+유형화!$H$63*hourly1!P1617/hourly1!$P$8763</f>
        <v>11.995718753756062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799">
        <f>(유형화!$F$71+유형화!$F$72+유형화!$F$73+유형화!$F$74+유형화!$G$63)*hourly1!O1618/hourly1!$O$8763</f>
        <v>63.285998513124881</v>
      </c>
      <c r="C1617" s="441">
        <f>hourly1!$F1618*유형화!$G$71/hourly1!$F$8763+유형화!$G$72*hourly1!$G1618/hourly1!$F$8763+유형화!$G$74*hourly1!I1618/hourly1!$I$8763+유형화!$H$63*hourly1!P1618/hourly1!$P$8763</f>
        <v>12.191350470360879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799">
        <f>(유형화!$F$71+유형화!$F$72+유형화!$F$73+유형화!$F$74+유형화!$G$63)*hourly1!O1619/hourly1!$O$8763</f>
        <v>65.088818337367087</v>
      </c>
      <c r="C1618" s="441">
        <f>hourly1!$F1619*유형화!$G$71/hourly1!$F$8763+유형화!$G$72*hourly1!$G1619/hourly1!$F$8763+유형화!$G$74*hourly1!I1619/hourly1!$I$8763+유형화!$H$63*hourly1!P1619/hourly1!$P$8763</f>
        <v>11.274039882185491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799">
        <f>(유형화!$F$71+유형화!$F$72+유형화!$F$73+유형화!$F$74+유형화!$G$63)*hourly1!O1620/hourly1!$O$8763</f>
        <v>68.925622685615537</v>
      </c>
      <c r="C1619" s="441">
        <f>hourly1!$F1620*유형화!$G$71/hourly1!$F$8763+유형화!$G$72*hourly1!$G1620/hourly1!$F$8763+유형화!$G$74*hourly1!I1620/hourly1!$I$8763+유형화!$H$63*hourly1!P1620/hourly1!$P$8763</f>
        <v>9.8433184260483504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799">
        <f>(유형화!$F$71+유형화!$F$72+유형화!$F$73+유형화!$F$74+유형화!$G$63)*hourly1!O1621/hourly1!$O$8763</f>
        <v>68.450355416387694</v>
      </c>
      <c r="C1620" s="441">
        <f>hourly1!$F1621*유형화!$G$71/hourly1!$F$8763+유형화!$G$72*hourly1!$G1621/hourly1!$F$8763+유형화!$G$74*hourly1!I1621/hourly1!$I$8763+유형화!$H$63*hourly1!P1621/hourly1!$P$8763</f>
        <v>8.4961906391835829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799">
        <f>(유형화!$F$71+유형화!$F$72+유형화!$F$73+유형화!$F$74+유형화!$G$63)*hourly1!O1622/hourly1!$O$8763</f>
        <v>67.589795069713347</v>
      </c>
      <c r="C1621" s="441">
        <f>hourly1!$F1622*유형화!$G$71/hourly1!$F$8763+유형화!$G$72*hourly1!$G1622/hourly1!$F$8763+유형화!$G$74*hourly1!I1622/hourly1!$I$8763+유형화!$H$63*hourly1!P1622/hourly1!$P$8763</f>
        <v>7.4336738524617072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799">
        <f>(유형화!$F$71+유형화!$F$72+유형화!$F$73+유형화!$F$74+유형화!$G$63)*hourly1!O1623/hourly1!$O$8763</f>
        <v>64.304879102399539</v>
      </c>
      <c r="C1622" s="441">
        <f>hourly1!$F1623*유형화!$G$71/hourly1!$F$8763+유형화!$G$72*hourly1!$G1623/hourly1!$F$8763+유형화!$G$74*hourly1!I1623/hourly1!$I$8763+유형화!$H$63*hourly1!P1623/hourly1!$P$8763</f>
        <v>5.1105459505128783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799">
        <f>(유형화!$F$71+유형화!$F$72+유형화!$F$73+유형화!$F$74+유형화!$G$63)*hourly1!O1624/hourly1!$O$8763</f>
        <v>62.056863833615949</v>
      </c>
      <c r="C1623" s="441">
        <f>hourly1!$F1624*유형화!$G$71/hourly1!$F$8763+유형화!$G$72*hourly1!$G1624/hourly1!$F$8763+유형화!$G$74*hourly1!I1624/hourly1!$I$8763+유형화!$H$63*hourly1!P1624/hourly1!$P$8763</f>
        <v>5.4866315266607772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799">
        <f>(유형화!$F$71+유형화!$F$72+유형화!$F$73+유형화!$F$74+유형화!$G$63)*hourly1!O1625/hourly1!$O$8763</f>
        <v>64.786680227228857</v>
      </c>
      <c r="C1624" s="441">
        <f>hourly1!$F1625*유형화!$G$71/hourly1!$F$8763+유형화!$G$72*hourly1!$G1625/hourly1!$F$8763+유형화!$G$74*hourly1!I1625/hourly1!$I$8763+유형화!$H$63*hourly1!P1625/hourly1!$P$8763</f>
        <v>5.195363232682249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799">
        <f>(유형화!$F$71+유형화!$F$72+유형화!$F$73+유형화!$F$74+유형화!$G$63)*hourly1!O1626/hourly1!$O$8763</f>
        <v>64.129745937722078</v>
      </c>
      <c r="C1625" s="441">
        <f>hourly1!$F1626*유형화!$G$71/hourly1!$F$8763+유형화!$G$72*hourly1!$G1626/hourly1!$F$8763+유형화!$G$74*hourly1!I1626/hourly1!$I$8763+유형화!$H$63*hourly1!P1626/hourly1!$P$8763</f>
        <v>4.9486594237414057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799">
        <f>(유형화!$F$71+유형화!$F$72+유형화!$F$73+유형화!$F$74+유형화!$G$63)*hourly1!O1627/hourly1!$O$8763</f>
        <v>64.670147633672428</v>
      </c>
      <c r="C1626" s="441">
        <f>hourly1!$F1627*유형화!$G$71/hourly1!$F$8763+유형화!$G$72*hourly1!$G1627/hourly1!$F$8763+유형화!$G$74*hourly1!I1627/hourly1!$I$8763+유형화!$H$63*hourly1!P1627/hourly1!$P$8763</f>
        <v>5.2322456376467352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799">
        <f>(유형화!$F$71+유형화!$F$72+유형화!$F$73+유형화!$F$74+유형화!$G$63)*hourly1!O1628/hourly1!$O$8763</f>
        <v>65.007470513308732</v>
      </c>
      <c r="C1627" s="441">
        <f>hourly1!$F1628*유형화!$G$71/hourly1!$F$8763+유형화!$G$72*hourly1!$G1628/hourly1!$F$8763+유형화!$G$74*hourly1!I1628/hourly1!$I$8763+유형화!$H$63*hourly1!P1628/hourly1!$P$8763</f>
        <v>5.5738034794425726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799">
        <f>(유형화!$F$71+유형화!$F$72+유형화!$F$73+유형화!$F$74+유형화!$G$63)*hourly1!O1629/hourly1!$O$8763</f>
        <v>65.505937175593331</v>
      </c>
      <c r="C1628" s="441">
        <f>hourly1!$F1629*유형화!$G$71/hourly1!$F$8763+유형화!$G$72*hourly1!$G1629/hourly1!$F$8763+유형화!$G$74*hourly1!I1629/hourly1!$I$8763+유형화!$H$63*hourly1!P1629/hourly1!$P$8763</f>
        <v>5.3788449348029204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799">
        <f>(유형화!$F$71+유형화!$F$72+유형화!$F$73+유형화!$F$74+유형화!$G$63)*hourly1!O1630/hourly1!$O$8763</f>
        <v>67.638816316198245</v>
      </c>
      <c r="C1629" s="441">
        <f>hourly1!$F1630*유형화!$G$71/hourly1!$F$8763+유형화!$G$72*hourly1!$G1630/hourly1!$F$8763+유형화!$G$74*hourly1!I1630/hourly1!$I$8763+유형화!$H$63*hourly1!P1630/hourly1!$P$8763</f>
        <v>5.1413048044737746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799">
        <f>(유형화!$F$71+유형화!$F$72+유형화!$F$73+유형화!$F$74+유형화!$G$63)*hourly1!O1631/hourly1!$O$8763</f>
        <v>65.726888411478484</v>
      </c>
      <c r="C1630" s="441">
        <f>hourly1!$F1631*유형화!$G$71/hourly1!$F$8763+유형화!$G$72*hourly1!$G1631/hourly1!$F$8763+유형화!$G$74*hourly1!I1631/hourly1!$I$8763+유형화!$H$63*hourly1!P1631/hourly1!$P$8763</f>
        <v>6.3204098707165457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799">
        <f>(유형화!$F$71+유형화!$F$72+유형화!$F$73+유형화!$F$74+유형화!$G$63)*hourly1!O1632/hourly1!$O$8763</f>
        <v>63.70976819744206</v>
      </c>
      <c r="C1631" s="441">
        <f>hourly1!$F1632*유형화!$G$71/hourly1!$F$8763+유형화!$G$72*hourly1!$G1632/hourly1!$F$8763+유형화!$G$74*hourly1!I1632/hourly1!$I$8763+유형화!$H$63*hourly1!P1632/hourly1!$P$8763</f>
        <v>0.50902829189053034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799">
        <f>(유형화!$F$71+유형화!$F$72+유형화!$F$73+유형화!$F$74+유형화!$G$63)*hourly1!O1633/hourly1!$O$8763</f>
        <v>62.621816104390156</v>
      </c>
      <c r="C1632" s="441">
        <f>hourly1!$F1633*유형화!$G$71/hourly1!$F$8763+유형화!$G$72*hourly1!$G1633/hourly1!$F$8763+유형화!$G$74*hourly1!I1633/hourly1!$I$8763+유형화!$H$63*hourly1!P1633/hourly1!$P$8763</f>
        <v>0.45533292807999937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799">
        <f>(유형화!$F$71+유형화!$F$72+유형화!$F$73+유형화!$F$74+유형화!$G$63)*hourly1!O1634/hourly1!$O$8763</f>
        <v>62.851950966420098</v>
      </c>
      <c r="C1633" s="441">
        <f>hourly1!$F1634*유형화!$G$71/hourly1!$F$8763+유형화!$G$72*hourly1!$G1634/hourly1!$F$8763+유형화!$G$74*hourly1!I1634/hourly1!$I$8763+유형화!$H$63*hourly1!P1634/hourly1!$P$8763</f>
        <v>0.36200140410797543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799">
        <f>(유형화!$F$71+유형화!$F$72+유형화!$F$73+유형화!$F$74+유형화!$G$63)*hourly1!O1635/hourly1!$O$8763</f>
        <v>61.871822082784242</v>
      </c>
      <c r="C1634" s="441">
        <f>hourly1!$F1635*유형화!$G$71/hourly1!$F$8763+유형화!$G$72*hourly1!$G1635/hourly1!$F$8763+유형화!$G$74*hourly1!I1635/hourly1!$I$8763+유형화!$H$63*hourly1!P1635/hourly1!$P$8763</f>
        <v>0.30682193704395727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799">
        <f>(유형화!$F$71+유형화!$F$72+유형화!$F$73+유형화!$F$74+유형화!$G$63)*hourly1!O1636/hourly1!$O$8763</f>
        <v>58.007971247784113</v>
      </c>
      <c r="C1635" s="441">
        <f>hourly1!$F1636*유형화!$G$71/hourly1!$F$8763+유형화!$G$72*hourly1!$G1636/hourly1!$F$8763+유형화!$G$74*hourly1!I1636/hourly1!$I$8763+유형화!$H$63*hourly1!P1636/hourly1!$P$8763</f>
        <v>0.29960310996735762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799">
        <f>(유형화!$F$71+유형화!$F$72+유형화!$F$73+유형화!$F$74+유형화!$G$63)*hourly1!O1637/hourly1!$O$8763</f>
        <v>56.960938682544267</v>
      </c>
      <c r="C1636" s="441">
        <f>hourly1!$F1637*유형화!$G$71/hourly1!$F$8763+유형화!$G$72*hourly1!$G1637/hourly1!$F$8763+유형화!$G$74*hourly1!I1637/hourly1!$I$8763+유형화!$H$63*hourly1!P1637/hourly1!$P$8763</f>
        <v>0.36825436538478795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799">
        <f>(유형화!$F$71+유형화!$F$72+유형화!$F$73+유형화!$F$74+유형화!$G$63)*hourly1!O1638/hourly1!$O$8763</f>
        <v>57.200646421480371</v>
      </c>
      <c r="C1637" s="441">
        <f>hourly1!$F1638*유형화!$G$71/hourly1!$F$8763+유형화!$G$72*hourly1!$G1638/hourly1!$F$8763+유형화!$G$74*hourly1!I1638/hourly1!$I$8763+유형화!$H$63*hourly1!P1638/hourly1!$P$8763</f>
        <v>0.57498721726367941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799">
        <f>(유형화!$F$71+유형화!$F$72+유형화!$F$73+유형화!$F$74+유형화!$G$63)*hourly1!O1639/hourly1!$O$8763</f>
        <v>57.57103615849794</v>
      </c>
      <c r="C1638" s="441">
        <f>hourly1!$F1639*유형화!$G$71/hourly1!$F$8763+유형화!$G$72*hourly1!$G1639/hourly1!$F$8763+유형화!$G$74*hourly1!I1639/hourly1!$I$8763+유형화!$H$63*hourly1!P1639/hourly1!$P$8763</f>
        <v>1.1249883927159869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799">
        <f>(유형화!$F$71+유형화!$F$72+유형화!$F$73+유형화!$F$74+유형화!$G$63)*hourly1!O1640/hourly1!$O$8763</f>
        <v>58.36111238285261</v>
      </c>
      <c r="C1639" s="441">
        <f>hourly1!$F1640*유형화!$G$71/hourly1!$F$8763+유형화!$G$72*hourly1!$G1640/hourly1!$F$8763+유형화!$G$74*hourly1!I1640/hourly1!$I$8763+유형화!$H$63*hourly1!P1640/hourly1!$P$8763</f>
        <v>1.3929281293166185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799">
        <f>(유형화!$F$71+유형화!$F$72+유형화!$F$73+유형화!$F$74+유형화!$G$63)*hourly1!O1641/hourly1!$O$8763</f>
        <v>59.81226370910607</v>
      </c>
      <c r="C1640" s="441">
        <f>hourly1!$F1641*유형화!$G$71/hourly1!$F$8763+유형화!$G$72*hourly1!$G1641/hourly1!$F$8763+유형화!$G$74*hourly1!I1641/hourly1!$I$8763+유형화!$H$63*hourly1!P1641/hourly1!$P$8763</f>
        <v>10.550469354454791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799">
        <f>(유형화!$F$71+유형화!$F$72+유형화!$F$73+유형화!$F$74+유형화!$G$63)*hourly1!O1642/hourly1!$O$8763</f>
        <v>61.152417102297534</v>
      </c>
      <c r="C1641" s="441">
        <f>hourly1!$F1642*유형화!$G$71/hourly1!$F$8763+유형화!$G$72*hourly1!$G1642/hourly1!$F$8763+유형화!$G$74*hourly1!I1642/hourly1!$I$8763+유형화!$H$63*hourly1!P1642/hourly1!$P$8763</f>
        <v>10.783120877530816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799">
        <f>(유형화!$F$71+유형화!$F$72+유형화!$F$73+유형화!$F$74+유형화!$G$63)*hourly1!O1643/hourly1!$O$8763</f>
        <v>64.324775871798153</v>
      </c>
      <c r="C1642" s="441">
        <f>hourly1!$F1643*유형화!$G$71/hourly1!$F$8763+유형화!$G$72*hourly1!$G1643/hourly1!$F$8763+유형화!$G$74*hourly1!I1643/hourly1!$I$8763+유형화!$H$63*hourly1!P1643/hourly1!$P$8763</f>
        <v>9.8899546681794082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799">
        <f>(유형화!$F$71+유형화!$F$72+유형화!$F$73+유형화!$F$74+유형화!$G$63)*hourly1!O1644/hourly1!$O$8763</f>
        <v>67.759672158661061</v>
      </c>
      <c r="C1643" s="441">
        <f>hourly1!$F1644*유형화!$G$71/hourly1!$F$8763+유형화!$G$72*hourly1!$G1644/hourly1!$F$8763+유형화!$G$74*hourly1!I1644/hourly1!$I$8763+유형화!$H$63*hourly1!P1644/hourly1!$P$8763</f>
        <v>8.5805666144303672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799">
        <f>(유형화!$F$71+유형화!$F$72+유형화!$F$73+유형화!$F$74+유형화!$G$63)*hourly1!O1645/hourly1!$O$8763</f>
        <v>67.254446477316804</v>
      </c>
      <c r="C1644" s="441">
        <f>hourly1!$F1645*유형화!$G$71/hourly1!$F$8763+유형화!$G$72*hourly1!$G1645/hourly1!$F$8763+유형화!$G$74*hourly1!I1645/hourly1!$I$8763+유형화!$H$63*hourly1!P1645/hourly1!$P$8763</f>
        <v>7.423974641935815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799">
        <f>(유형화!$F$71+유형화!$F$72+유형화!$F$73+유형화!$F$74+유형화!$G$63)*hourly1!O1646/hourly1!$O$8763</f>
        <v>66.806931174281033</v>
      </c>
      <c r="C1645" s="441">
        <f>hourly1!$F1646*유형화!$G$71/hourly1!$F$8763+유형화!$G$72*hourly1!$G1646/hourly1!$F$8763+유형화!$G$74*hourly1!I1646/hourly1!$I$8763+유형화!$H$63*hourly1!P1646/hourly1!$P$8763</f>
        <v>6.3854176007632697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799">
        <f>(유형화!$F$71+유형화!$F$72+유형화!$F$73+유형화!$F$74+유형화!$G$63)*hourly1!O1647/hourly1!$O$8763</f>
        <v>63.335808162534541</v>
      </c>
      <c r="C1646" s="441">
        <f>hourly1!$F1647*유형화!$G$71/hourly1!$F$8763+유형화!$G$72*hourly1!$G1647/hourly1!$F$8763+유형화!$G$74*hourly1!I1647/hourly1!$I$8763+유형화!$H$63*hourly1!P1647/hourly1!$P$8763</f>
        <v>3.9541129677826019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799">
        <f>(유형화!$F$71+유형화!$F$72+유형화!$F$73+유형화!$F$74+유형화!$G$63)*hourly1!O1648/hourly1!$O$8763</f>
        <v>60.903838198069728</v>
      </c>
      <c r="C1647" s="441">
        <f>hourly1!$F1648*유형화!$G$71/hourly1!$F$8763+유형화!$G$72*hourly1!$G1648/hourly1!$F$8763+유형화!$G$74*hourly1!I1648/hourly1!$I$8763+유형화!$H$63*hourly1!P1648/hourly1!$P$8763</f>
        <v>4.333876300405735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799">
        <f>(유형화!$F$71+유형화!$F$72+유형화!$F$73+유형화!$F$74+유형화!$G$63)*hourly1!O1649/hourly1!$O$8763</f>
        <v>63.322826488070561</v>
      </c>
      <c r="C1648" s="441">
        <f>hourly1!$F1649*유형화!$G$71/hourly1!$F$8763+유형화!$G$72*hourly1!$G1649/hourly1!$F$8763+유형화!$G$74*hourly1!I1649/hourly1!$I$8763+유형화!$H$63*hourly1!P1649/hourly1!$P$8763</f>
        <v>4.1349510028926071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799">
        <f>(유형화!$F$71+유형화!$F$72+유형화!$F$73+유형화!$F$74+유형화!$G$63)*hourly1!O1650/hourly1!$O$8763</f>
        <v>62.20721851848873</v>
      </c>
      <c r="C1649" s="441">
        <f>hourly1!$F1650*유형화!$G$71/hourly1!$F$8763+유형화!$G$72*hourly1!$G1650/hourly1!$F$8763+유형화!$G$74*hourly1!I1650/hourly1!$I$8763+유형화!$H$63*hourly1!P1650/hourly1!$P$8763</f>
        <v>4.0966472318209508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799">
        <f>(유형화!$F$71+유형화!$F$72+유형화!$F$73+유형화!$F$74+유형화!$G$63)*hourly1!O1651/hourly1!$O$8763</f>
        <v>62.717564973237309</v>
      </c>
      <c r="C1650" s="441">
        <f>hourly1!$F1651*유형화!$G$71/hourly1!$F$8763+유형화!$G$72*hourly1!$G1651/hourly1!$F$8763+유형화!$G$74*hourly1!I1651/hourly1!$I$8763+유형화!$H$63*hourly1!P1651/hourly1!$P$8763</f>
        <v>4.1903306086096315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799">
        <f>(유형화!$F$71+유형화!$F$72+유형화!$F$73+유형화!$F$74+유형화!$G$63)*hourly1!O1652/hourly1!$O$8763</f>
        <v>63.809690432495067</v>
      </c>
      <c r="C1651" s="441">
        <f>hourly1!$F1652*유형화!$G$71/hourly1!$F$8763+유형화!$G$72*hourly1!$G1652/hourly1!$F$8763+유형화!$G$74*hourly1!I1652/hourly1!$I$8763+유형화!$H$63*hourly1!P1652/hourly1!$P$8763</f>
        <v>4.563976830924827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799">
        <f>(유형화!$F$71+유형화!$F$72+유형화!$F$73+유형화!$F$74+유형화!$G$63)*hourly1!O1653/hourly1!$O$8763</f>
        <v>64.279731436264044</v>
      </c>
      <c r="C1652" s="441">
        <f>hourly1!$F1653*유형화!$G$71/hourly1!$F$8763+유형화!$G$72*hourly1!$G1653/hourly1!$F$8763+유형화!$G$74*hourly1!I1653/hourly1!$I$8763+유형화!$H$63*hourly1!P1653/hourly1!$P$8763</f>
        <v>4.1458113277135116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799">
        <f>(유형화!$F$71+유형화!$F$72+유형화!$F$73+유형화!$F$74+유형화!$G$63)*hourly1!O1654/hourly1!$O$8763</f>
        <v>65.514609813834753</v>
      </c>
      <c r="C1653" s="441">
        <f>hourly1!$F1654*유형화!$G$71/hourly1!$F$8763+유형화!$G$72*hourly1!$G1654/hourly1!$F$8763+유형화!$G$74*hourly1!I1654/hourly1!$I$8763+유형화!$H$63*hourly1!P1654/hourly1!$P$8763</f>
        <v>4.1256705568546321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799">
        <f>(유형화!$F$71+유형화!$F$72+유형화!$F$73+유형화!$F$74+유형화!$G$63)*hourly1!O1655/hourly1!$O$8763</f>
        <v>64.622522327291975</v>
      </c>
      <c r="C1654" s="441">
        <f>hourly1!$F1655*유형화!$G$71/hourly1!$F$8763+유형화!$G$72*hourly1!$G1655/hourly1!$F$8763+유형화!$G$74*hourly1!I1655/hourly1!$I$8763+유형화!$H$63*hourly1!P1655/hourly1!$P$8763</f>
        <v>5.4215778768396516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799">
        <f>(유형화!$F$71+유형화!$F$72+유형화!$F$73+유형화!$F$74+유형화!$G$63)*hourly1!O1656/hourly1!$O$8763</f>
        <v>63.25374601424128</v>
      </c>
      <c r="C1655" s="441">
        <f>hourly1!$F1656*유형화!$G$71/hourly1!$F$8763+유형화!$G$72*hourly1!$G1656/hourly1!$F$8763+유형화!$G$74*hourly1!I1656/hourly1!$I$8763+유형화!$H$63*hourly1!P1656/hourly1!$P$8763</f>
        <v>0.49437475516168117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799">
        <f>(유형화!$F$71+유형화!$F$72+유형화!$F$73+유형화!$F$74+유형화!$G$63)*hourly1!O1657/hourly1!$O$8763</f>
        <v>62.542805280918898</v>
      </c>
      <c r="C1656" s="441">
        <f>hourly1!$F1657*유형화!$G$71/hourly1!$F$8763+유형화!$G$72*hourly1!$G1657/hourly1!$F$8763+유형화!$G$74*hourly1!I1657/hourly1!$I$8763+유형화!$H$63*hourly1!P1657/hourly1!$P$8763</f>
        <v>0.47221136733159907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799">
        <f>(유형화!$F$71+유형화!$F$72+유형화!$F$73+유형화!$F$74+유형화!$G$63)*hourly1!O1658/hourly1!$O$8763</f>
        <v>62.989381498297682</v>
      </c>
      <c r="C1657" s="441">
        <f>hourly1!$F1658*유형화!$G$71/hourly1!$F$8763+유형화!$G$72*hourly1!$G1658/hourly1!$F$8763+유형화!$G$74*hourly1!I1658/hourly1!$I$8763+유형화!$H$63*hourly1!P1658/hourly1!$P$8763</f>
        <v>0.361322745624302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799">
        <f>(유형화!$F$71+유형화!$F$72+유형화!$F$73+유형화!$F$74+유형화!$G$63)*hourly1!O1659/hourly1!$O$8763</f>
        <v>61.404228593067742</v>
      </c>
      <c r="C1658" s="441">
        <f>hourly1!$F1659*유형화!$G$71/hourly1!$F$8763+유형화!$G$72*hourly1!$G1659/hourly1!$F$8763+유형화!$G$74*hourly1!I1659/hourly1!$I$8763+유형화!$H$63*hourly1!P1659/hourly1!$P$8763</f>
        <v>0.28491546140611301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799">
        <f>(유형화!$F$71+유형화!$F$72+유형화!$F$73+유형화!$F$74+유형화!$G$63)*hourly1!O1660/hourly1!$O$8763</f>
        <v>57.365634833079554</v>
      </c>
      <c r="C1659" s="441">
        <f>hourly1!$F1660*유형화!$G$71/hourly1!$F$8763+유형화!$G$72*hourly1!$G1660/hourly1!$F$8763+유형화!$G$74*hourly1!I1660/hourly1!$I$8763+유형화!$H$63*hourly1!P1660/hourly1!$P$8763</f>
        <v>0.26026035927332047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799">
        <f>(유형화!$F$71+유형화!$F$72+유형화!$F$73+유형화!$F$74+유형화!$G$63)*hourly1!O1661/hourly1!$O$8763</f>
        <v>56.438522322755901</v>
      </c>
      <c r="C1660" s="441">
        <f>hourly1!$F1661*유형화!$G$71/hourly1!$F$8763+유형화!$G$72*hourly1!$G1661/hourly1!$F$8763+유형화!$G$74*hourly1!I1661/hourly1!$I$8763+유형화!$H$63*hourly1!P1661/hourly1!$P$8763</f>
        <v>0.28590899834266809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799">
        <f>(유형화!$F$71+유형화!$F$72+유형화!$F$73+유형화!$F$74+유형화!$G$63)*hourly1!O1662/hourly1!$O$8763</f>
        <v>56.585618217018713</v>
      </c>
      <c r="C1661" s="441">
        <f>hourly1!$F1662*유형화!$G$71/hourly1!$F$8763+유형화!$G$72*hourly1!$G1662/hourly1!$F$8763+유형화!$G$74*hourly1!I1662/hourly1!$I$8763+유형화!$H$63*hourly1!P1662/hourly1!$P$8763</f>
        <v>0.4163922437740939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799">
        <f>(유형화!$F$71+유형화!$F$72+유형화!$F$73+유형화!$F$74+유형화!$G$63)*hourly1!O1663/hourly1!$O$8763</f>
        <v>57.007460901826505</v>
      </c>
      <c r="C1662" s="441">
        <f>hourly1!$F1663*유형화!$G$71/hourly1!$F$8763+유형화!$G$72*hourly1!$G1663/hourly1!$F$8763+유형화!$G$74*hourly1!I1663/hourly1!$I$8763+유형화!$H$63*hourly1!P1663/hourly1!$P$8763</f>
        <v>0.90300898302198684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799">
        <f>(유형화!$F$71+유형화!$F$72+유형화!$F$73+유형화!$F$74+유형화!$G$63)*hourly1!O1664/hourly1!$O$8763</f>
        <v>56.920275757818693</v>
      </c>
      <c r="C1663" s="441">
        <f>hourly1!$F1664*유형화!$G$71/hourly1!$F$8763+유형화!$G$72*hourly1!$G1664/hourly1!$F$8763+유형화!$G$74*hourly1!I1664/hourly1!$I$8763+유형화!$H$63*hourly1!P1664/hourly1!$P$8763</f>
        <v>1.5503655666754403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799">
        <f>(유형화!$F$71+유형화!$F$72+유형화!$F$73+유형화!$F$74+유형화!$G$63)*hourly1!O1665/hourly1!$O$8763</f>
        <v>57.942591559838206</v>
      </c>
      <c r="C1664" s="441">
        <f>hourly1!$F1665*유형화!$G$71/hourly1!$F$8763+유형화!$G$72*hourly1!$G1665/hourly1!$F$8763+유형화!$G$74*hourly1!I1665/hourly1!$I$8763+유형화!$H$63*hourly1!P1665/hourly1!$P$8763</f>
        <v>11.129260200816098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799">
        <f>(유형화!$F$71+유형화!$F$72+유형화!$F$73+유형화!$F$74+유형화!$G$63)*hourly1!O1666/hourly1!$O$8763</f>
        <v>58.469893666556082</v>
      </c>
      <c r="C1665" s="441">
        <f>hourly1!$F1666*유형화!$G$71/hourly1!$F$8763+유형화!$G$72*hourly1!$G1666/hourly1!$F$8763+유형화!$G$74*hourly1!I1666/hourly1!$I$8763+유형화!$H$63*hourly1!P1666/hourly1!$P$8763</f>
        <v>11.00893357457222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799">
        <f>(유형화!$F$71+유형화!$F$72+유형화!$F$73+유형화!$F$74+유형화!$G$63)*hourly1!O1667/hourly1!$O$8763</f>
        <v>58.714944600832041</v>
      </c>
      <c r="C1666" s="441">
        <f>hourly1!$F1667*유형화!$G$71/hourly1!$F$8763+유형화!$G$72*hourly1!$G1667/hourly1!$F$8763+유형화!$G$74*hourly1!I1667/hourly1!$I$8763+유형화!$H$63*hourly1!P1667/hourly1!$P$8763</f>
        <v>9.8840322100059801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799">
        <f>(유형화!$F$71+유형화!$F$72+유형화!$F$73+유형화!$F$74+유형화!$G$63)*hourly1!O1668/hourly1!$O$8763</f>
        <v>59.667300862912775</v>
      </c>
      <c r="C1667" s="441">
        <f>hourly1!$F1668*유형화!$G$71/hourly1!$F$8763+유형화!$G$72*hourly1!$G1668/hourly1!$F$8763+유형화!$G$74*hourly1!I1668/hourly1!$I$8763+유형화!$H$63*hourly1!P1668/hourly1!$P$8763</f>
        <v>8.3274156691667578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799">
        <f>(유형화!$F$71+유형화!$F$72+유형화!$F$73+유형화!$F$74+유형화!$G$63)*hourly1!O1669/hourly1!$O$8763</f>
        <v>59.058823006624593</v>
      </c>
      <c r="C1668" s="441">
        <f>hourly1!$F1669*유형화!$G$71/hourly1!$F$8763+유형화!$G$72*hourly1!$G1669/hourly1!$F$8763+유형화!$G$74*hourly1!I1669/hourly1!$I$8763+유형화!$H$63*hourly1!P1669/hourly1!$P$8763</f>
        <v>6.7734198950870672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799">
        <f>(유형화!$F$71+유형화!$F$72+유형화!$F$73+유형화!$F$74+유형화!$G$63)*hourly1!O1670/hourly1!$O$8763</f>
        <v>58.777288469620203</v>
      </c>
      <c r="C1669" s="441">
        <f>hourly1!$F1670*유형화!$G$71/hourly1!$F$8763+유형화!$G$72*hourly1!$G1670/hourly1!$F$8763+유형화!$G$74*hourly1!I1670/hourly1!$I$8763+유형화!$H$63*hourly1!P1670/hourly1!$P$8763</f>
        <v>5.7728072580246259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799">
        <f>(유형화!$F$71+유형화!$F$72+유형화!$F$73+유형화!$F$74+유형화!$G$63)*hourly1!O1671/hourly1!$O$8763</f>
        <v>55.895607020237925</v>
      </c>
      <c r="C1670" s="441">
        <f>hourly1!$F1671*유형화!$G$71/hourly1!$F$8763+유형화!$G$72*hourly1!$G1671/hourly1!$F$8763+유형화!$G$74*hourly1!I1671/hourly1!$I$8763+유형화!$H$63*hourly1!P1671/hourly1!$P$8763</f>
        <v>3.574787841006394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799">
        <f>(유형화!$F$71+유형화!$F$72+유형화!$F$73+유형화!$F$74+유형화!$G$63)*hourly1!O1672/hourly1!$O$8763</f>
        <v>55.190042462348728</v>
      </c>
      <c r="C1671" s="441">
        <f>hourly1!$F1672*유형화!$G$71/hourly1!$F$8763+유형화!$G$72*hourly1!$G1672/hourly1!$F$8763+유형화!$G$74*hourly1!I1672/hourly1!$I$8763+유형화!$H$63*hourly1!P1672/hourly1!$P$8763</f>
        <v>3.9867399812918025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799">
        <f>(유형화!$F$71+유형화!$F$72+유형화!$F$73+유형화!$F$74+유형화!$G$63)*hourly1!O1673/hourly1!$O$8763</f>
        <v>56.235898884063197</v>
      </c>
      <c r="C1672" s="441">
        <f>hourly1!$F1673*유형화!$G$71/hourly1!$F$8763+유형화!$G$72*hourly1!$G1673/hourly1!$F$8763+유형화!$G$74*hourly1!I1673/hourly1!$I$8763+유형화!$H$63*hourly1!P1673/hourly1!$P$8763</f>
        <v>3.6853569326472888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799">
        <f>(유형화!$F$71+유형화!$F$72+유형화!$F$73+유형화!$F$74+유형화!$G$63)*hourly1!O1674/hourly1!$O$8763</f>
        <v>55.576931212048152</v>
      </c>
      <c r="C1673" s="441">
        <f>hourly1!$F1674*유형화!$G$71/hourly1!$F$8763+유형화!$G$72*hourly1!$G1674/hourly1!$F$8763+유형화!$G$74*hourly1!I1674/hourly1!$I$8763+유형화!$H$63*hourly1!P1674/hourly1!$P$8763</f>
        <v>3.563927277641219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799">
        <f>(유형화!$F$71+유형화!$F$72+유형화!$F$73+유형화!$F$74+유형화!$G$63)*hourly1!O1675/hourly1!$O$8763</f>
        <v>55.802655335850012</v>
      </c>
      <c r="C1674" s="441">
        <f>hourly1!$F1675*유형화!$G$71/hourly1!$F$8763+유형화!$G$72*hourly1!$G1675/hourly1!$F$8763+유형화!$G$74*hourly1!I1675/hourly1!$I$8763+유형화!$H$63*hourly1!P1675/hourly1!$P$8763</f>
        <v>3.9292633327874298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799">
        <f>(유형화!$F$71+유형화!$F$72+유형화!$F$73+유형화!$F$74+유형화!$G$63)*hourly1!O1676/hourly1!$O$8763</f>
        <v>55.309132314705757</v>
      </c>
      <c r="C1675" s="441">
        <f>hourly1!$F1676*유형화!$G$71/hourly1!$F$8763+유형화!$G$72*hourly1!$G1676/hourly1!$F$8763+유형화!$G$74*hourly1!I1676/hourly1!$I$8763+유형화!$H$63*hourly1!P1676/hourly1!$P$8763</f>
        <v>4.4613226385768279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799">
        <f>(유형화!$F$71+유형화!$F$72+유형화!$F$73+유형화!$F$74+유형화!$G$63)*hourly1!O1677/hourly1!$O$8763</f>
        <v>55.591775148105455</v>
      </c>
      <c r="C1676" s="441">
        <f>hourly1!$F1677*유형화!$G$71/hourly1!$F$8763+유형화!$G$72*hourly1!$G1677/hourly1!$F$8763+유형화!$G$74*hourly1!I1677/hourly1!$I$8763+유형화!$H$63*hourly1!P1677/hourly1!$P$8763</f>
        <v>4.1454508873026752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799">
        <f>(유형화!$F$71+유형화!$F$72+유형화!$F$73+유형화!$F$74+유형화!$G$63)*hourly1!O1678/hourly1!$O$8763</f>
        <v>56.682276238014751</v>
      </c>
      <c r="C1677" s="441">
        <f>hourly1!$F1678*유형화!$G$71/hourly1!$F$8763+유형화!$G$72*hourly1!$G1678/hourly1!$F$8763+유형화!$G$74*hourly1!I1678/hourly1!$I$8763+유형화!$H$63*hourly1!P1678/hourly1!$P$8763</f>
        <v>4.2591171186352437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799">
        <f>(유형화!$F$71+유형화!$F$72+유형화!$F$73+유형화!$F$74+유형화!$G$63)*hourly1!O1679/hourly1!$O$8763</f>
        <v>56.429242577654882</v>
      </c>
      <c r="C1678" s="441">
        <f>hourly1!$F1679*유형화!$G$71/hourly1!$F$8763+유형화!$G$72*hourly1!$G1679/hourly1!$F$8763+유형화!$G$74*hourly1!I1679/hourly1!$I$8763+유형화!$H$63*hourly1!P1679/hourly1!$P$8763</f>
        <v>5.8857419933149497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799">
        <f>(유형화!$F$71+유형화!$F$72+유형화!$F$73+유형화!$F$74+유형화!$G$63)*hourly1!O1680/hourly1!$O$8763</f>
        <v>56.078891228772981</v>
      </c>
      <c r="C1679" s="441">
        <f>hourly1!$F1680*유형화!$G$71/hourly1!$F$8763+유형화!$G$72*hourly1!$G1680/hourly1!$F$8763+유형화!$G$74*hourly1!I1680/hourly1!$I$8763+유형화!$H$63*hourly1!P1680/hourly1!$P$8763</f>
        <v>0.57289160574203757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799">
        <f>(유형화!$F$71+유형화!$F$72+유형화!$F$73+유형화!$F$74+유형화!$G$63)*hourly1!O1681/hourly1!$O$8763</f>
        <v>56.768088344844877</v>
      </c>
      <c r="C1680" s="441">
        <f>hourly1!$F1681*유형화!$G$71/hourly1!$F$8763+유형화!$G$72*hourly1!$G1681/hourly1!$F$8763+유형화!$G$74*hourly1!I1681/hourly1!$I$8763+유형화!$H$63*hourly1!P1681/hourly1!$P$8763</f>
        <v>0.41617206740135798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799">
        <f>(유형화!$F$71+유형화!$F$72+유형화!$F$73+유형화!$F$74+유형화!$G$63)*hourly1!O1682/hourly1!$O$8763</f>
        <v>57.946660916876503</v>
      </c>
      <c r="C1681" s="441">
        <f>hourly1!$F1682*유형화!$G$71/hourly1!$F$8763+유형화!$G$72*hourly1!$G1682/hourly1!$F$8763+유형화!$G$74*hourly1!I1682/hourly1!$I$8763+유형화!$H$63*hourly1!P1682/hourly1!$P$8763</f>
        <v>0.36964662908951923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799">
        <f>(유형화!$F$71+유형화!$F$72+유형화!$F$73+유형화!$F$74+유형화!$G$63)*hourly1!O1683/hourly1!$O$8763</f>
        <v>56.141201402287976</v>
      </c>
      <c r="C1682" s="441">
        <f>hourly1!$F1683*유형화!$G$71/hourly1!$F$8763+유형화!$G$72*hourly1!$G1683/hourly1!$F$8763+유형화!$G$74*hourly1!I1683/hourly1!$I$8763+유형화!$H$63*hourly1!P1683/hourly1!$P$8763</f>
        <v>0.29119621309183519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799">
        <f>(유형화!$F$71+유형화!$F$72+유형화!$F$73+유형화!$F$74+유형화!$G$63)*hourly1!O1684/hourly1!$O$8763</f>
        <v>52.630857527948059</v>
      </c>
      <c r="C1683" s="441">
        <f>hourly1!$F1684*유형화!$G$71/hourly1!$F$8763+유형화!$G$72*hourly1!$G1684/hourly1!$F$8763+유형화!$G$74*hourly1!I1684/hourly1!$I$8763+유형화!$H$63*hourly1!P1684/hourly1!$P$8763</f>
        <v>0.36560795511488542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799">
        <f>(유형화!$F$71+유형화!$F$72+유형화!$F$73+유형화!$F$74+유형화!$G$63)*hourly1!O1685/hourly1!$O$8763</f>
        <v>50.974243527383173</v>
      </c>
      <c r="C1684" s="441">
        <f>hourly1!$F1685*유형화!$G$71/hourly1!$F$8763+유형화!$G$72*hourly1!$G1685/hourly1!$F$8763+유형화!$G$74*hourly1!I1685/hourly1!$I$8763+유형화!$H$63*hourly1!P1685/hourly1!$P$8763</f>
        <v>1.0285939601568392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799">
        <f>(유형화!$F$71+유형화!$F$72+유형화!$F$73+유형화!$F$74+유형화!$G$63)*hourly1!O1686/hourly1!$O$8763</f>
        <v>50.468185023174037</v>
      </c>
      <c r="C1685" s="441">
        <f>hourly1!$F1686*유형화!$G$71/hourly1!$F$8763+유형화!$G$72*hourly1!$G1686/hourly1!$F$8763+유형화!$G$74*hourly1!I1686/hourly1!$I$8763+유형화!$H$63*hourly1!P1686/hourly1!$P$8763</f>
        <v>1.7604496079068401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799">
        <f>(유형화!$F$71+유형화!$F$72+유형화!$F$73+유형화!$F$74+유형화!$G$63)*hourly1!O1687/hourly1!$O$8763</f>
        <v>50.470316684319975</v>
      </c>
      <c r="C1686" s="441">
        <f>hourly1!$F1687*유형화!$G$71/hourly1!$F$8763+유형화!$G$72*hourly1!$G1687/hourly1!$F$8763+유형화!$G$74*hourly1!I1687/hourly1!$I$8763+유형화!$H$63*hourly1!P1687/hourly1!$P$8763</f>
        <v>2.4689584496413444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799">
        <f>(유형화!$F$71+유형화!$F$72+유형화!$F$73+유형화!$F$74+유형화!$G$63)*hourly1!O1688/hourly1!$O$8763</f>
        <v>50.56839635552906</v>
      </c>
      <c r="C1687" s="441">
        <f>hourly1!$F1688*유형화!$G$71/hourly1!$F$8763+유형화!$G$72*hourly1!$G1688/hourly1!$F$8763+유형화!$G$74*hourly1!I1688/hourly1!$I$8763+유형화!$H$63*hourly1!P1688/hourly1!$P$8763</f>
        <v>3.0958214554421195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799">
        <f>(유형화!$F$71+유형화!$F$72+유형화!$F$73+유형화!$F$74+유형화!$G$63)*hourly1!O1689/hourly1!$O$8763</f>
        <v>51.718083915508785</v>
      </c>
      <c r="C1688" s="441">
        <f>hourly1!$F1689*유형화!$G$71/hourly1!$F$8763+유형화!$G$72*hourly1!$G1689/hourly1!$F$8763+유형화!$G$74*hourly1!I1689/hourly1!$I$8763+유형화!$H$63*hourly1!P1689/hourly1!$P$8763</f>
        <v>12.589166834282587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799">
        <f>(유형화!$F$71+유형화!$F$72+유형화!$F$73+유형화!$F$74+유형화!$G$63)*hourly1!O1690/hourly1!$O$8763</f>
        <v>51.578900739508235</v>
      </c>
      <c r="C1689" s="441">
        <f>hourly1!$F1690*유형화!$G$71/hourly1!$F$8763+유형화!$G$72*hourly1!$G1690/hourly1!$F$8763+유형화!$G$74*hourly1!I1690/hourly1!$I$8763+유형화!$H$63*hourly1!P1690/hourly1!$P$8763</f>
        <v>12.39218459922246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799">
        <f>(유형화!$F$71+유형화!$F$72+유형화!$F$73+유형화!$F$74+유형화!$G$63)*hourly1!O1691/hourly1!$O$8763</f>
        <v>50.197200090626836</v>
      </c>
      <c r="C1690" s="441">
        <f>hourly1!$F1691*유형화!$G$71/hourly1!$F$8763+유형화!$G$72*hourly1!$G1691/hourly1!$F$8763+유형화!$G$74*hourly1!I1691/hourly1!$I$8763+유형화!$H$63*hourly1!P1691/hourly1!$P$8763</f>
        <v>11.024633962884772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799">
        <f>(유형화!$F$71+유형화!$F$72+유형화!$F$73+유형화!$F$74+유형화!$G$63)*hourly1!O1692/hourly1!$O$8763</f>
        <v>49.266751229047358</v>
      </c>
      <c r="C1691" s="441">
        <f>hourly1!$F1692*유형화!$G$71/hourly1!$F$8763+유형화!$G$72*hourly1!$G1692/hourly1!$F$8763+유형화!$G$74*hourly1!I1692/hourly1!$I$8763+유형화!$H$63*hourly1!P1692/hourly1!$P$8763</f>
        <v>9.3163008729414543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799">
        <f>(유형화!$F$71+유형화!$F$72+유형화!$F$73+유형화!$F$74+유형화!$G$63)*hourly1!O1693/hourly1!$O$8763</f>
        <v>50.000684077524781</v>
      </c>
      <c r="C1692" s="441">
        <f>hourly1!$F1693*유형화!$G$71/hourly1!$F$8763+유형화!$G$72*hourly1!$G1693/hourly1!$F$8763+유형화!$G$74*hourly1!I1693/hourly1!$I$8763+유형화!$H$63*hourly1!P1693/hourly1!$P$8763</f>
        <v>7.867325411947748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799">
        <f>(유형화!$F$71+유형화!$F$72+유형화!$F$73+유형화!$F$74+유형화!$G$63)*hourly1!O1694/hourly1!$O$8763</f>
        <v>50.078036653538902</v>
      </c>
      <c r="C1693" s="441">
        <f>hourly1!$F1694*유형화!$G$71/hourly1!$F$8763+유형화!$G$72*hourly1!$G1694/hourly1!$F$8763+유형화!$G$74*hourly1!I1694/hourly1!$I$8763+유형화!$H$63*hourly1!P1694/hourly1!$P$8763</f>
        <v>6.6658008805876694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799">
        <f>(유형화!$F$71+유형화!$F$72+유형화!$F$73+유형화!$F$74+유형화!$G$63)*hourly1!O1695/hourly1!$O$8763</f>
        <v>50.161275162537862</v>
      </c>
      <c r="C1694" s="441">
        <f>hourly1!$F1695*유형화!$G$71/hourly1!$F$8763+유형화!$G$72*hourly1!$G1695/hourly1!$F$8763+유형화!$G$74*hourly1!I1695/hourly1!$I$8763+유형화!$H$63*hourly1!P1695/hourly1!$P$8763</f>
        <v>4.5577759915737506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799">
        <f>(유형화!$F$71+유형화!$F$72+유형화!$F$73+유형화!$F$74+유형화!$G$63)*hourly1!O1696/hourly1!$O$8763</f>
        <v>50.755178448986712</v>
      </c>
      <c r="C1695" s="441">
        <f>hourly1!$F1696*유형화!$G$71/hourly1!$F$8763+유형화!$G$72*hourly1!$G1696/hourly1!$F$8763+유형화!$G$74*hourly1!I1696/hourly1!$I$8763+유형화!$H$63*hourly1!P1696/hourly1!$P$8763</f>
        <v>4.9104788607916303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799">
        <f>(유형화!$F$71+유형화!$F$72+유형화!$F$73+유형화!$F$74+유형화!$G$63)*hourly1!O1697/hourly1!$O$8763</f>
        <v>50.938784182370007</v>
      </c>
      <c r="C1696" s="441">
        <f>hourly1!$F1697*유형화!$G$71/hourly1!$F$8763+유형화!$G$72*hourly1!$G1697/hourly1!$F$8763+유형화!$G$74*hourly1!I1697/hourly1!$I$8763+유형화!$H$63*hourly1!P1697/hourly1!$P$8763</f>
        <v>4.5764730924350134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799">
        <f>(유형화!$F$71+유형화!$F$72+유형화!$F$73+유형화!$F$74+유형화!$G$63)*hourly1!O1698/hourly1!$O$8763</f>
        <v>50.726094537142501</v>
      </c>
      <c r="C1697" s="441">
        <f>hourly1!$F1698*유형화!$G$71/hourly1!$F$8763+유형화!$G$72*hourly1!$G1698/hourly1!$F$8763+유형화!$G$74*hourly1!I1698/hourly1!$I$8763+유형화!$H$63*hourly1!P1698/hourly1!$P$8763</f>
        <v>4.4116231300422264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799">
        <f>(유형화!$F$71+유형화!$F$72+유형화!$F$73+유형화!$F$74+유형화!$G$63)*hourly1!O1699/hourly1!$O$8763</f>
        <v>51.433049519766307</v>
      </c>
      <c r="C1698" s="441">
        <f>hourly1!$F1699*유형화!$G$71/hourly1!$F$8763+유형화!$G$72*hourly1!$G1699/hourly1!$F$8763+유형화!$G$74*hourly1!I1699/hourly1!$I$8763+유형화!$H$63*hourly1!P1699/hourly1!$P$8763</f>
        <v>4.705515053311669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799">
        <f>(유형화!$F$71+유형화!$F$72+유형화!$F$73+유형화!$F$74+유형화!$G$63)*hourly1!O1700/hourly1!$O$8763</f>
        <v>51.563704820831418</v>
      </c>
      <c r="C1699" s="441">
        <f>hourly1!$F1700*유형화!$G$71/hourly1!$F$8763+유형화!$G$72*hourly1!$G1700/hourly1!$F$8763+유형화!$G$74*hourly1!I1700/hourly1!$I$8763+유형화!$H$63*hourly1!P1700/hourly1!$P$8763</f>
        <v>5.1775968123391083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799">
        <f>(유형화!$F$71+유형화!$F$72+유형화!$F$73+유형화!$F$74+유형화!$G$63)*hourly1!O1701/hourly1!$O$8763</f>
        <v>51.978642829298821</v>
      </c>
      <c r="C1700" s="441">
        <f>hourly1!$F1701*유형화!$G$71/hourly1!$F$8763+유형화!$G$72*hourly1!$G1701/hourly1!$F$8763+유형화!$G$74*hourly1!I1701/hourly1!$I$8763+유형화!$H$63*hourly1!P1701/hourly1!$P$8763</f>
        <v>5.0171516893945594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799">
        <f>(유형화!$F$71+유형화!$F$72+유형화!$F$73+유형화!$F$74+유형화!$G$63)*hourly1!O1702/hourly1!$O$8763</f>
        <v>53.312499426777478</v>
      </c>
      <c r="C1701" s="441">
        <f>hourly1!$F1702*유형화!$G$71/hourly1!$F$8763+유형화!$G$72*hourly1!$G1702/hourly1!$F$8763+유형화!$G$74*hourly1!I1702/hourly1!$I$8763+유형화!$H$63*hourly1!P1702/hourly1!$P$8763</f>
        <v>5.1497888704246924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799">
        <f>(유형화!$F$71+유형화!$F$72+유형화!$F$73+유형화!$F$74+유형화!$G$63)*hourly1!O1703/hourly1!$O$8763</f>
        <v>53.495168634201065</v>
      </c>
      <c r="C1702" s="441">
        <f>hourly1!$F1703*유형화!$G$71/hourly1!$F$8763+유형화!$G$72*hourly1!$G1703/hourly1!$F$8763+유형화!$G$74*hourly1!I1703/hourly1!$I$8763+유형화!$H$63*hourly1!P1703/hourly1!$P$8763</f>
        <v>6.6911889100283872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799">
        <f>(유형화!$F$71+유형화!$F$72+유형화!$F$73+유형화!$F$74+유형화!$G$63)*hourly1!O1704/hourly1!$O$8763</f>
        <v>52.445952802742298</v>
      </c>
      <c r="C1703" s="441">
        <f>hourly1!$F1704*유형화!$G$71/hourly1!$F$8763+유형화!$G$72*hourly1!$G1704/hourly1!$F$8763+유형화!$G$74*hourly1!I1704/hourly1!$I$8763+유형화!$H$63*hourly1!P1704/hourly1!$P$8763</f>
        <v>0.57315519717418373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799">
        <f>(유형화!$F$71+유형화!$F$72+유형화!$F$73+유형화!$F$74+유형화!$G$63)*hourly1!O1705/hourly1!$O$8763</f>
        <v>52.740048660197928</v>
      </c>
      <c r="C1704" s="441">
        <f>hourly1!$F1705*유형화!$G$71/hourly1!$F$8763+유형화!$G$72*hourly1!$G1705/hourly1!$F$8763+유형화!$G$74*hourly1!I1705/hourly1!$I$8763+유형화!$H$63*hourly1!P1705/hourly1!$P$8763</f>
        <v>0.41633678222841597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799">
        <f>(유형화!$F$71+유형화!$F$72+유형화!$F$73+유형화!$F$74+유형화!$G$63)*hourly1!O1706/hourly1!$O$8763</f>
        <v>53.419791302030241</v>
      </c>
      <c r="C1705" s="441">
        <f>hourly1!$F1706*유형화!$G$71/hourly1!$F$8763+유형화!$G$72*hourly1!$G1706/hourly1!$F$8763+유형화!$G$74*hourly1!I1706/hourly1!$I$8763+유형화!$H$63*hourly1!P1706/hourly1!$P$8763</f>
        <v>0.374660114274532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799">
        <f>(유형화!$F$71+유형화!$F$72+유형화!$F$73+유형화!$F$74+유형화!$G$63)*hourly1!O1707/hourly1!$O$8763</f>
        <v>52.009106713948761</v>
      </c>
      <c r="C1706" s="441">
        <f>hourly1!$F1707*유형화!$G$71/hourly1!$F$8763+유형화!$G$72*hourly1!$G1707/hourly1!$F$8763+유형화!$G$74*hourly1!I1707/hourly1!$I$8763+유형화!$H$63*hourly1!P1707/hourly1!$P$8763</f>
        <v>0.35863542500995294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799">
        <f>(유형화!$F$71+유형화!$F$72+유형화!$F$73+유형화!$F$74+유형화!$G$63)*hourly1!O1708/hourly1!$O$8763</f>
        <v>50.149063610477093</v>
      </c>
      <c r="C1707" s="441">
        <f>hourly1!$F1708*유형화!$G$71/hourly1!$F$8763+유형화!$G$72*hourly1!$G1708/hourly1!$F$8763+유형화!$G$74*hourly1!I1708/hourly1!$I$8763+유형화!$H$63*hourly1!P1708/hourly1!$P$8763</f>
        <v>0.8237281943769682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799">
        <f>(유형화!$F$71+유형화!$F$72+유형화!$F$73+유형화!$F$74+유형화!$G$63)*hourly1!O1709/hourly1!$O$8763</f>
        <v>49.783217441187837</v>
      </c>
      <c r="C1708" s="441">
        <f>hourly1!$F1709*유형화!$G$71/hourly1!$F$8763+유형화!$G$72*hourly1!$G1709/hourly1!$F$8763+유형화!$G$74*hourly1!I1709/hourly1!$I$8763+유형화!$H$63*hourly1!P1709/hourly1!$P$8763</f>
        <v>1.6711148933878726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799">
        <f>(유형화!$F$71+유형화!$F$72+유형화!$F$73+유형화!$F$74+유형화!$G$63)*hourly1!O1710/hourly1!$O$8763</f>
        <v>49.39318686207384</v>
      </c>
      <c r="C1709" s="441">
        <f>hourly1!$F1710*유형화!$G$71/hourly1!$F$8763+유형화!$G$72*hourly1!$G1710/hourly1!$F$8763+유형화!$G$74*hourly1!I1710/hourly1!$I$8763+유형화!$H$63*hourly1!P1710/hourly1!$P$8763</f>
        <v>2.2924940046785709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799">
        <f>(유형화!$F$71+유형화!$F$72+유형화!$F$73+유형화!$F$74+유형화!$G$63)*hourly1!O1711/hourly1!$O$8763</f>
        <v>50.216387435984487</v>
      </c>
      <c r="C1710" s="441">
        <f>hourly1!$F1711*유형화!$G$71/hourly1!$F$8763+유형화!$G$72*hourly1!$G1711/hourly1!$F$8763+유형화!$G$74*hourly1!I1711/hourly1!$I$8763+유형화!$H$63*hourly1!P1711/hourly1!$P$8763</f>
        <v>2.9150296979229045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799">
        <f>(유형화!$F$71+유형화!$F$72+유형화!$F$73+유형화!$F$74+유형화!$G$63)*hourly1!O1712/hourly1!$O$8763</f>
        <v>52.926163991909384</v>
      </c>
      <c r="C1711" s="441">
        <f>hourly1!$F1712*유형화!$G$71/hourly1!$F$8763+유형화!$G$72*hourly1!$G1712/hourly1!$F$8763+유형화!$G$74*hourly1!I1712/hourly1!$I$8763+유형화!$H$63*hourly1!P1712/hourly1!$P$8763</f>
        <v>3.4890654025571162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799">
        <f>(유형화!$F$71+유형화!$F$72+유형화!$F$73+유형화!$F$74+유형화!$G$63)*hourly1!O1713/hourly1!$O$8763</f>
        <v>55.230160732181716</v>
      </c>
      <c r="C1712" s="441">
        <f>hourly1!$F1713*유형화!$G$71/hourly1!$F$8763+유형화!$G$72*hourly1!$G1713/hourly1!$F$8763+유형화!$G$74*hourly1!I1713/hourly1!$I$8763+유형화!$H$63*hourly1!P1713/hourly1!$P$8763</f>
        <v>12.928911739531529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799">
        <f>(유형화!$F$71+유형화!$F$72+유형화!$F$73+유형화!$F$74+유형화!$G$63)*hourly1!O1714/hourly1!$O$8763</f>
        <v>57.050444176985138</v>
      </c>
      <c r="C1713" s="441">
        <f>hourly1!$F1714*유형화!$G$71/hourly1!$F$8763+유형화!$G$72*hourly1!$G1714/hourly1!$F$8763+유형화!$G$74*hourly1!I1714/hourly1!$I$8763+유형화!$H$63*hourly1!P1714/hourly1!$P$8763</f>
        <v>12.763879290762638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799">
        <f>(유형화!$F$71+유형화!$F$72+유형화!$F$73+유형화!$F$74+유형화!$G$63)*hourly1!O1715/hourly1!$O$8763</f>
        <v>60.720106689000744</v>
      </c>
      <c r="C1714" s="441">
        <f>hourly1!$F1715*유형화!$G$71/hourly1!$F$8763+유형화!$G$72*hourly1!$G1715/hourly1!$F$8763+유형화!$G$74*hourly1!I1715/hourly1!$I$8763+유형화!$H$63*hourly1!P1715/hourly1!$P$8763</f>
        <v>11.559370331884361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799">
        <f>(유형화!$F$71+유형화!$F$72+유형화!$F$73+유형화!$F$74+유형화!$G$63)*hourly1!O1716/hourly1!$O$8763</f>
        <v>65.095785590931968</v>
      </c>
      <c r="C1715" s="441">
        <f>hourly1!$F1716*유형화!$G$71/hourly1!$F$8763+유형화!$G$72*hourly1!$G1716/hourly1!$F$8763+유형화!$G$74*hourly1!I1716/hourly1!$I$8763+유형화!$H$63*hourly1!P1716/hourly1!$P$8763</f>
        <v>9.9842509845019478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799">
        <f>(유형화!$F$71+유형화!$F$72+유형화!$F$73+유형화!$F$74+유형화!$G$63)*hourly1!O1717/hourly1!$O$8763</f>
        <v>64.764554445356083</v>
      </c>
      <c r="C1716" s="441">
        <f>hourly1!$F1717*유형화!$G$71/hourly1!$F$8763+유형화!$G$72*hourly1!$G1717/hourly1!$F$8763+유형화!$G$74*hourly1!I1717/hourly1!$I$8763+유형화!$H$63*hourly1!P1717/hourly1!$P$8763</f>
        <v>8.5994390453392704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799">
        <f>(유형화!$F$71+유형화!$F$72+유형화!$F$73+유형화!$F$74+유형화!$G$63)*hourly1!O1718/hourly1!$O$8763</f>
        <v>64.147971725826167</v>
      </c>
      <c r="C1717" s="441">
        <f>hourly1!$F1718*유형화!$G$71/hourly1!$F$8763+유형화!$G$72*hourly1!$G1718/hourly1!$F$8763+유형화!$G$74*hourly1!I1718/hourly1!$I$8763+유형화!$H$63*hourly1!P1718/hourly1!$P$8763</f>
        <v>7.4340474128080682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799">
        <f>(유형화!$F$71+유형화!$F$72+유형화!$F$73+유형화!$F$74+유형화!$G$63)*hourly1!O1719/hourly1!$O$8763</f>
        <v>62.275159654289915</v>
      </c>
      <c r="C1718" s="441">
        <f>hourly1!$F1719*유형화!$G$71/hourly1!$F$8763+유형화!$G$72*hourly1!$G1719/hourly1!$F$8763+유형화!$G$74*hourly1!I1719/hourly1!$I$8763+유형화!$H$63*hourly1!P1719/hourly1!$P$8763</f>
        <v>5.355992153996465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799">
        <f>(유형화!$F$71+유형화!$F$72+유형화!$F$73+유형화!$F$74+유형화!$G$63)*hourly1!O1720/hourly1!$O$8763</f>
        <v>60.33623325966785</v>
      </c>
      <c r="C1719" s="441">
        <f>hourly1!$F1720*유형화!$G$71/hourly1!$F$8763+유형화!$G$72*hourly1!$G1720/hourly1!$F$8763+유형화!$G$74*hourly1!I1720/hourly1!$I$8763+유형화!$H$63*hourly1!P1720/hourly1!$P$8763</f>
        <v>5.5963666674901145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799">
        <f>(유형화!$F$71+유형화!$F$72+유형화!$F$73+유형화!$F$74+유형화!$G$63)*hourly1!O1721/hourly1!$O$8763</f>
        <v>63.383146498969914</v>
      </c>
      <c r="C1720" s="441">
        <f>hourly1!$F1721*유형화!$G$71/hourly1!$F$8763+유형화!$G$72*hourly1!$G1721/hourly1!$F$8763+유형화!$G$74*hourly1!I1721/hourly1!$I$8763+유형화!$H$63*hourly1!P1721/hourly1!$P$8763</f>
        <v>5.0731850257177378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799">
        <f>(유형화!$F$71+유형화!$F$72+유형화!$F$73+유형화!$F$74+유형화!$G$63)*hourly1!O1722/hourly1!$O$8763</f>
        <v>62.879426596421325</v>
      </c>
      <c r="C1721" s="441">
        <f>hourly1!$F1722*유형화!$G$71/hourly1!$F$8763+유형화!$G$72*hourly1!$G1722/hourly1!$F$8763+유형화!$G$74*hourly1!I1722/hourly1!$I$8763+유형화!$H$63*hourly1!P1722/hourly1!$P$8763</f>
        <v>4.7339899650399007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799">
        <f>(유형화!$F$71+유형화!$F$72+유형화!$F$73+유형화!$F$74+유형화!$G$63)*hourly1!O1723/hourly1!$O$8763</f>
        <v>63.597313621872829</v>
      </c>
      <c r="C1722" s="441">
        <f>hourly1!$F1723*유형화!$G$71/hourly1!$F$8763+유형화!$G$72*hourly1!$G1723/hourly1!$F$8763+유형화!$G$74*hourly1!I1723/hourly1!$I$8763+유형화!$H$63*hourly1!P1723/hourly1!$P$8763</f>
        <v>4.9126977997073293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799">
        <f>(유형화!$F$71+유형화!$F$72+유형화!$F$73+유형화!$F$74+유형화!$G$63)*hourly1!O1724/hourly1!$O$8763</f>
        <v>63.817783429610536</v>
      </c>
      <c r="C1723" s="441">
        <f>hourly1!$F1724*유형화!$G$71/hourly1!$F$8763+유형화!$G$72*hourly1!$G1724/hourly1!$F$8763+유형화!$G$74*hourly1!I1724/hourly1!$I$8763+유형화!$H$63*hourly1!P1724/hourly1!$P$8763</f>
        <v>5.3092445116854909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799">
        <f>(유형화!$F$71+유형화!$F$72+유형화!$F$73+유형화!$F$74+유형화!$G$63)*hourly1!O1725/hourly1!$O$8763</f>
        <v>63.439206210929399</v>
      </c>
      <c r="C1724" s="441">
        <f>hourly1!$F1725*유형화!$G$71/hourly1!$F$8763+유형화!$G$72*hourly1!$G1725/hourly1!$F$8763+유형화!$G$74*hourly1!I1725/hourly1!$I$8763+유형화!$H$63*hourly1!P1725/hourly1!$P$8763</f>
        <v>5.2088650776152674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799">
        <f>(유형화!$F$71+유형화!$F$72+유형화!$F$73+유형화!$F$74+유형화!$G$63)*hourly1!O1726/hourly1!$O$8763</f>
        <v>64.519076281037627</v>
      </c>
      <c r="C1725" s="441">
        <f>hourly1!$F1726*유형화!$G$71/hourly1!$F$8763+유형화!$G$72*hourly1!$G1726/hourly1!$F$8763+유형화!$G$74*hourly1!I1726/hourly1!$I$8763+유형화!$H$63*hourly1!P1726/hourly1!$P$8763</f>
        <v>5.256259294203911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799">
        <f>(유형화!$F$71+유형화!$F$72+유형화!$F$73+유형화!$F$74+유형화!$G$63)*hourly1!O1727/hourly1!$O$8763</f>
        <v>62.855762421330589</v>
      </c>
      <c r="C1726" s="441">
        <f>hourly1!$F1727*유형화!$G$71/hourly1!$F$8763+유형화!$G$72*hourly1!$G1727/hourly1!$F$8763+유형화!$G$74*hourly1!I1727/hourly1!$I$8763+유형화!$H$63*hourly1!P1727/hourly1!$P$8763</f>
        <v>6.8061548498840949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799">
        <f>(유형화!$F$71+유형화!$F$72+유형화!$F$73+유형화!$F$74+유형화!$G$63)*hourly1!O1728/hourly1!$O$8763</f>
        <v>60.833490144772504</v>
      </c>
      <c r="C1727" s="441">
        <f>hourly1!$F1728*유형화!$G$71/hourly1!$F$8763+유형화!$G$72*hourly1!$G1728/hourly1!$F$8763+유형화!$G$74*hourly1!I1728/hourly1!$I$8763+유형화!$H$63*hourly1!P1728/hourly1!$P$8763</f>
        <v>0.57320040131571603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799">
        <f>(유형화!$F$71+유형화!$F$72+유형화!$F$73+유형화!$F$74+유형화!$G$63)*hourly1!O1729/hourly1!$O$8763</f>
        <v>60.200585578159398</v>
      </c>
      <c r="C1728" s="441">
        <f>hourly1!$F1729*유형화!$G$71/hourly1!$F$8763+유형화!$G$72*hourly1!$G1729/hourly1!$F$8763+유형화!$G$74*hourly1!I1729/hourly1!$I$8763+유형화!$H$63*hourly1!P1729/hourly1!$P$8763</f>
        <v>0.41637685766787369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799">
        <f>(유형화!$F$71+유형화!$F$72+유형화!$F$73+유형화!$F$74+유형화!$G$63)*hourly1!O1730/hourly1!$O$8763</f>
        <v>59.74681863877413</v>
      </c>
      <c r="C1729" s="441">
        <f>hourly1!$F1730*유형화!$G$71/hourly1!$F$8763+유형화!$G$72*hourly1!$G1730/hourly1!$F$8763+유형화!$G$74*hourly1!I1730/hourly1!$I$8763+유형화!$H$63*hourly1!P1730/hourly1!$P$8763</f>
        <v>0.37592964694592512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799">
        <f>(유형화!$F$71+유형화!$F$72+유형화!$F$73+유형화!$F$74+유형화!$G$63)*hourly1!O1731/hourly1!$O$8763</f>
        <v>58.378770489900141</v>
      </c>
      <c r="C1730" s="441">
        <f>hourly1!$F1731*유형화!$G$71/hourly1!$F$8763+유형화!$G$72*hourly1!$G1731/hourly1!$F$8763+유형화!$G$74*hourly1!I1731/hourly1!$I$8763+유형화!$H$63*hourly1!P1731/hourly1!$P$8763</f>
        <v>0.39749750897478014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799">
        <f>(유형화!$F$71+유형화!$F$72+유형화!$F$73+유형화!$F$74+유형화!$G$63)*hourly1!O1732/hourly1!$O$8763</f>
        <v>55.217661040432567</v>
      </c>
      <c r="C1731" s="441">
        <f>hourly1!$F1732*유형화!$G$71/hourly1!$F$8763+유형화!$G$72*hourly1!$G1732/hourly1!$F$8763+유형화!$G$74*hourly1!I1732/hourly1!$I$8763+유형화!$H$63*hourly1!P1732/hourly1!$P$8763</f>
        <v>1.0718055412963801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799">
        <f>(유형화!$F$71+유형화!$F$72+유형화!$F$73+유형화!$F$74+유형화!$G$63)*hourly1!O1733/hourly1!$O$8763</f>
        <v>55.038820183537744</v>
      </c>
      <c r="C1732" s="441">
        <f>hourly1!$F1733*유형화!$G$71/hourly1!$F$8763+유형화!$G$72*hourly1!$G1733/hourly1!$F$8763+유형화!$G$74*hourly1!I1733/hourly1!$I$8763+유형화!$H$63*hourly1!P1733/hourly1!$P$8763</f>
        <v>2.0516413291706797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799">
        <f>(유형화!$F$71+유형화!$F$72+유형화!$F$73+유형화!$F$74+유형화!$G$63)*hourly1!O1734/hourly1!$O$8763</f>
        <v>54.912448023730803</v>
      </c>
      <c r="C1733" s="441">
        <f>hourly1!$F1734*유형화!$G$71/hourly1!$F$8763+유형화!$G$72*hourly1!$G1734/hourly1!$F$8763+유형화!$G$74*hourly1!I1734/hourly1!$I$8763+유형화!$H$63*hourly1!P1734/hourly1!$P$8763</f>
        <v>2.721590203274125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799">
        <f>(유형화!$F$71+유형화!$F$72+유형화!$F$73+유형화!$F$74+유형화!$G$63)*hourly1!O1735/hourly1!$O$8763</f>
        <v>55.281639266843342</v>
      </c>
      <c r="C1734" s="441">
        <f>hourly1!$F1735*유형화!$G$71/hourly1!$F$8763+유형화!$G$72*hourly1!$G1735/hourly1!$F$8763+유형화!$G$74*hourly1!I1735/hourly1!$I$8763+유형화!$H$63*hourly1!P1735/hourly1!$P$8763</f>
        <v>3.4124329325362615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799">
        <f>(유형화!$F$71+유형화!$F$72+유형화!$F$73+유형화!$F$74+유형화!$G$63)*hourly1!O1736/hourly1!$O$8763</f>
        <v>54.931001873305512</v>
      </c>
      <c r="C1735" s="441">
        <f>hourly1!$F1736*유형화!$G$71/hourly1!$F$8763+유형화!$G$72*hourly1!$G1736/hourly1!$F$8763+유형화!$G$74*hourly1!I1736/hourly1!$I$8763+유형화!$H$63*hourly1!P1736/hourly1!$P$8763</f>
        <v>4.0508163151875562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799">
        <f>(유형화!$F$71+유형화!$F$72+유형화!$F$73+유형화!$F$74+유형화!$G$63)*hourly1!O1737/hourly1!$O$8763</f>
        <v>57.256073191214199</v>
      </c>
      <c r="C1736" s="441">
        <f>hourly1!$F1737*유형화!$G$71/hourly1!$F$8763+유형화!$G$72*hourly1!$G1737/hourly1!$F$8763+유형화!$G$74*hourly1!I1737/hourly1!$I$8763+유형화!$H$63*hourly1!P1737/hourly1!$P$8763</f>
        <v>13.419476028838154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799">
        <f>(유형화!$F$71+유형화!$F$72+유형화!$F$73+유형화!$F$74+유형화!$G$63)*hourly1!O1738/hourly1!$O$8763</f>
        <v>59.601316905593322</v>
      </c>
      <c r="C1737" s="441">
        <f>hourly1!$F1738*유형화!$G$71/hourly1!$F$8763+유형화!$G$72*hourly1!$G1738/hourly1!$F$8763+유형화!$G$74*hourly1!I1738/hourly1!$I$8763+유형화!$H$63*hourly1!P1738/hourly1!$P$8763</f>
        <v>13.230632328335757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799">
        <f>(유형화!$F$71+유형화!$F$72+유형화!$F$73+유형화!$F$74+유형화!$G$63)*hourly1!O1739/hourly1!$O$8763</f>
        <v>62.041190402098181</v>
      </c>
      <c r="C1738" s="441">
        <f>hourly1!$F1739*유형화!$G$71/hourly1!$F$8763+유형화!$G$72*hourly1!$G1739/hourly1!$F$8763+유형화!$G$74*hourly1!I1739/hourly1!$I$8763+유형화!$H$63*hourly1!P1739/hourly1!$P$8763</f>
        <v>11.937666736442344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799">
        <f>(유형화!$F$71+유형화!$F$72+유형화!$F$73+유형화!$F$74+유형화!$G$63)*hourly1!O1740/hourly1!$O$8763</f>
        <v>65.228382441577352</v>
      </c>
      <c r="C1739" s="441">
        <f>hourly1!$F1740*유형화!$G$71/hourly1!$F$8763+유형화!$G$72*hourly1!$G1740/hourly1!$F$8763+유형화!$G$74*hourly1!I1740/hourly1!$I$8763+유형화!$H$63*hourly1!P1740/hourly1!$P$8763</f>
        <v>10.329591661529465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799">
        <f>(유형화!$F$71+유형화!$F$72+유형화!$F$73+유형화!$F$74+유형화!$G$63)*hourly1!O1741/hourly1!$O$8763</f>
        <v>65.872277841224061</v>
      </c>
      <c r="C1740" s="441">
        <f>hourly1!$F1741*유형화!$G$71/hourly1!$F$8763+유형화!$G$72*hourly1!$G1741/hourly1!$F$8763+유형화!$G$74*hourly1!I1741/hourly1!$I$8763+유형화!$H$63*hourly1!P1741/hourly1!$P$8763</f>
        <v>8.9941172399527041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799">
        <f>(유형화!$F$71+유형화!$F$72+유형화!$F$73+유형화!$F$74+유형화!$G$63)*hourly1!O1742/hourly1!$O$8763</f>
        <v>65.614938782159328</v>
      </c>
      <c r="C1741" s="441">
        <f>hourly1!$F1742*유형화!$G$71/hourly1!$F$8763+유형화!$G$72*hourly1!$G1742/hourly1!$F$8763+유형화!$G$74*hourly1!I1742/hourly1!$I$8763+유형화!$H$63*hourly1!P1742/hourly1!$P$8763</f>
        <v>7.9078601684213821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799">
        <f>(유형화!$F$71+유형화!$F$72+유형화!$F$73+유형화!$F$74+유형화!$G$63)*hourly1!O1743/hourly1!$O$8763</f>
        <v>62.385745062942014</v>
      </c>
      <c r="C1742" s="441">
        <f>hourly1!$F1743*유형화!$G$71/hourly1!$F$8763+유형화!$G$72*hourly1!$G1743/hourly1!$F$8763+유형화!$G$74*hourly1!I1743/hourly1!$I$8763+유형화!$H$63*hourly1!P1743/hourly1!$P$8763</f>
        <v>5.9057157831760891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799">
        <f>(유형화!$F$71+유형화!$F$72+유형화!$F$73+유형화!$F$74+유형화!$G$63)*hourly1!O1744/hourly1!$O$8763</f>
        <v>60.623488003905173</v>
      </c>
      <c r="C1743" s="441">
        <f>hourly1!$F1744*유형화!$G$71/hourly1!$F$8763+유형화!$G$72*hourly1!$G1744/hourly1!$F$8763+유형화!$G$74*hourly1!I1744/hourly1!$I$8763+유형화!$H$63*hourly1!P1744/hourly1!$P$8763</f>
        <v>6.3719033515275756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799">
        <f>(유형화!$F$71+유형화!$F$72+유형화!$F$73+유형화!$F$74+유형화!$G$63)*hourly1!O1745/hourly1!$O$8763</f>
        <v>63.74340282982299</v>
      </c>
      <c r="C1744" s="441">
        <f>hourly1!$F1745*유형화!$G$71/hourly1!$F$8763+유형화!$G$72*hourly1!$G1745/hourly1!$F$8763+유형화!$G$74*hourly1!I1745/hourly1!$I$8763+유형화!$H$63*hourly1!P1745/hourly1!$P$8763</f>
        <v>6.052806123737799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799">
        <f>(유형화!$F$71+유형화!$F$72+유형화!$F$73+유형화!$F$74+유형화!$G$63)*hourly1!O1746/hourly1!$O$8763</f>
        <v>61.813413627348602</v>
      </c>
      <c r="C1745" s="441">
        <f>hourly1!$F1746*유형화!$G$71/hourly1!$F$8763+유형화!$G$72*hourly1!$G1746/hourly1!$F$8763+유형화!$G$74*hourly1!I1746/hourly1!$I$8763+유형화!$H$63*hourly1!P1746/hourly1!$P$8763</f>
        <v>6.000621341596112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799">
        <f>(유형화!$F$71+유형화!$F$72+유형화!$F$73+유형화!$F$74+유형화!$G$63)*hourly1!O1747/hourly1!$O$8763</f>
        <v>62.600920877287443</v>
      </c>
      <c r="C1746" s="441">
        <f>hourly1!$F1747*유형화!$G$71/hourly1!$F$8763+유형화!$G$72*hourly1!$G1747/hourly1!$F$8763+유형화!$G$74*hourly1!I1747/hourly1!$I$8763+유형화!$H$63*hourly1!P1747/hourly1!$P$8763</f>
        <v>6.1561839401667333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799">
        <f>(유형화!$F$71+유형화!$F$72+유형화!$F$73+유형화!$F$74+유형화!$G$63)*hourly1!O1748/hourly1!$O$8763</f>
        <v>63.041420775357395</v>
      </c>
      <c r="C1747" s="441">
        <f>hourly1!$F1748*유형화!$G$71/hourly1!$F$8763+유형화!$G$72*hourly1!$G1748/hourly1!$F$8763+유형화!$G$74*hourly1!I1748/hourly1!$I$8763+유형화!$H$63*hourly1!P1748/hourly1!$P$8763</f>
        <v>6.5894145882663402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799">
        <f>(유형화!$F$71+유형화!$F$72+유형화!$F$73+유형화!$F$74+유형화!$G$63)*hourly1!O1749/hourly1!$O$8763</f>
        <v>63.728357899951099</v>
      </c>
      <c r="C1748" s="441">
        <f>hourly1!$F1749*유형화!$G$71/hourly1!$F$8763+유형화!$G$72*hourly1!$G1749/hourly1!$F$8763+유형화!$G$74*hourly1!I1749/hourly1!$I$8763+유형화!$H$63*hourly1!P1749/hourly1!$P$8763</f>
        <v>6.3372576570278358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799">
        <f>(유형화!$F$71+유형화!$F$72+유형화!$F$73+유형화!$F$74+유형화!$G$63)*hourly1!O1750/hourly1!$O$8763</f>
        <v>64.692599871901763</v>
      </c>
      <c r="C1749" s="441">
        <f>hourly1!$F1750*유형화!$G$71/hourly1!$F$8763+유형화!$G$72*hourly1!$G1750/hourly1!$F$8763+유형화!$G$74*hourly1!I1750/hourly1!$I$8763+유형화!$H$63*hourly1!P1750/hourly1!$P$8763</f>
        <v>6.1568215690338057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799">
        <f>(유형화!$F$71+유형화!$F$72+유형화!$F$73+유형화!$F$74+유형화!$G$63)*hourly1!O1751/hourly1!$O$8763</f>
        <v>63.658013023547305</v>
      </c>
      <c r="C1750" s="441">
        <f>hourly1!$F1751*유형화!$G$71/hourly1!$F$8763+유형화!$G$72*hourly1!$G1751/hourly1!$F$8763+유형화!$G$74*hourly1!I1751/hourly1!$I$8763+유형화!$H$63*hourly1!P1751/hourly1!$P$8763</f>
        <v>7.4193039448847227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799">
        <f>(유형화!$F$71+유형화!$F$72+유형화!$F$73+유형화!$F$74+유형화!$G$63)*hourly1!O1752/hourly1!$O$8763</f>
        <v>61.48960548368067</v>
      </c>
      <c r="C1751" s="441">
        <f>hourly1!$F1752*유형화!$G$71/hourly1!$F$8763+유형화!$G$72*hourly1!$G1752/hourly1!$F$8763+유형화!$G$74*hourly1!I1752/hourly1!$I$8763+유형화!$H$63*hourly1!P1752/hourly1!$P$8763</f>
        <v>0.57332826105112744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799">
        <f>(유형화!$F$71+유형화!$F$72+유형화!$F$73+유형화!$F$74+유형화!$G$63)*hourly1!O1753/hourly1!$O$8763</f>
        <v>61.150393708063433</v>
      </c>
      <c r="C1752" s="441">
        <f>hourly1!$F1753*유형화!$G$71/hourly1!$F$8763+유형화!$G$72*hourly1!$G1753/hourly1!$F$8763+유형화!$G$74*hourly1!I1753/hourly1!$I$8763+유형화!$H$63*hourly1!P1753/hourly1!$P$8763</f>
        <v>0.41701889960418548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799">
        <f>(유형화!$F$71+유형화!$F$72+유형화!$F$73+유형화!$F$74+유형화!$G$63)*hourly1!O1754/hourly1!$O$8763</f>
        <v>60.754091206948466</v>
      </c>
      <c r="C1753" s="441">
        <f>hourly1!$F1754*유형화!$G$71/hourly1!$F$8763+유형화!$G$72*hourly1!$G1754/hourly1!$F$8763+유형화!$G$74*hourly1!I1754/hourly1!$I$8763+유형화!$H$63*hourly1!P1754/hourly1!$P$8763</f>
        <v>0.37695002011426015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799">
        <f>(유형화!$F$71+유형화!$F$72+유형화!$F$73+유형화!$F$74+유형화!$G$63)*hourly1!O1755/hourly1!$O$8763</f>
        <v>58.911091089206067</v>
      </c>
      <c r="C1754" s="441">
        <f>hourly1!$F1755*유형화!$G$71/hourly1!$F$8763+유형화!$G$72*hourly1!$G1755/hourly1!$F$8763+유형화!$G$74*hourly1!I1755/hourly1!$I$8763+유형화!$H$63*hourly1!P1755/hourly1!$P$8763</f>
        <v>0.3303167597867363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799">
        <f>(유형화!$F$71+유형화!$F$72+유형화!$F$73+유형화!$F$74+유형화!$G$63)*hourly1!O1756/hourly1!$O$8763</f>
        <v>56.137221135644857</v>
      </c>
      <c r="C1755" s="441">
        <f>hourly1!$F1756*유형화!$G$71/hourly1!$F$8763+유형화!$G$72*hourly1!$G1756/hourly1!$F$8763+유형화!$G$74*hourly1!I1756/hourly1!$I$8763+유형화!$H$63*hourly1!P1756/hourly1!$P$8763</f>
        <v>0.43251294711237376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799">
        <f>(유형화!$F$71+유형화!$F$72+유형화!$F$73+유형화!$F$74+유형화!$G$63)*hourly1!O1757/hourly1!$O$8763</f>
        <v>56.255416881903109</v>
      </c>
      <c r="C1756" s="441">
        <f>hourly1!$F1757*유형화!$G$71/hourly1!$F$8763+유형화!$G$72*hourly1!$G1757/hourly1!$F$8763+유형화!$G$74*hourly1!I1757/hourly1!$I$8763+유형화!$H$63*hourly1!P1757/hourly1!$P$8763</f>
        <v>0.80369667679946588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799">
        <f>(유형화!$F$71+유형화!$F$72+유형화!$F$73+유형화!$F$74+유형화!$G$63)*hourly1!O1758/hourly1!$O$8763</f>
        <v>56.047259369607886</v>
      </c>
      <c r="C1757" s="441">
        <f>hourly1!$F1758*유형화!$G$71/hourly1!$F$8763+유형화!$G$72*hourly1!$G1758/hourly1!$F$8763+유형화!$G$74*hourly1!I1758/hourly1!$I$8763+유형화!$H$63*hourly1!P1758/hourly1!$P$8763</f>
        <v>1.2720033532844188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799">
        <f>(유형화!$F$71+유형화!$F$72+유형화!$F$73+유형화!$F$74+유형화!$G$63)*hourly1!O1759/hourly1!$O$8763</f>
        <v>56.557774479517256</v>
      </c>
      <c r="C1758" s="441">
        <f>hourly1!$F1759*유형화!$G$71/hourly1!$F$8763+유형화!$G$72*hourly1!$G1759/hourly1!$F$8763+유형화!$G$74*hourly1!I1759/hourly1!$I$8763+유형화!$H$63*hourly1!P1759/hourly1!$P$8763</f>
        <v>1.7178506084847118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799">
        <f>(유형화!$F$71+유형화!$F$72+유형화!$F$73+유형화!$F$74+유형화!$G$63)*hourly1!O1760/hourly1!$O$8763</f>
        <v>58.119138638058836</v>
      </c>
      <c r="C1759" s="441">
        <f>hourly1!$F1760*유형화!$G$71/hourly1!$F$8763+유형화!$G$72*hourly1!$G1760/hourly1!$F$8763+유형화!$G$74*hourly1!I1760/hourly1!$I$8763+유형화!$H$63*hourly1!P1760/hourly1!$P$8763</f>
        <v>2.2278663949459778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799">
        <f>(유형화!$F$71+유형화!$F$72+유형화!$F$73+유형화!$F$74+유형화!$G$63)*hourly1!O1761/hourly1!$O$8763</f>
        <v>59.169820079046467</v>
      </c>
      <c r="C1760" s="441">
        <f>hourly1!$F1761*유형화!$G$71/hourly1!$F$8763+유형화!$G$72*hourly1!$G1761/hourly1!$F$8763+유형화!$G$74*hourly1!I1761/hourly1!$I$8763+유형화!$H$63*hourly1!P1761/hourly1!$P$8763</f>
        <v>11.750822514115736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799">
        <f>(유형화!$F$71+유형화!$F$72+유형화!$F$73+유형화!$F$74+유형화!$G$63)*hourly1!O1762/hourly1!$O$8763</f>
        <v>62.338473960481132</v>
      </c>
      <c r="C1761" s="441">
        <f>hourly1!$F1762*유형화!$G$71/hourly1!$F$8763+유형화!$G$72*hourly1!$G1762/hourly1!$F$8763+유형화!$G$74*hourly1!I1762/hourly1!$I$8763+유형화!$H$63*hourly1!P1762/hourly1!$P$8763</f>
        <v>11.470923240640513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799">
        <f>(유형화!$F$71+유형화!$F$72+유형화!$F$73+유형화!$F$74+유형화!$G$63)*hourly1!O1763/hourly1!$O$8763</f>
        <v>63.581524989835444</v>
      </c>
      <c r="C1762" s="441">
        <f>hourly1!$F1763*유형화!$G$71/hourly1!$F$8763+유형화!$G$72*hourly1!$G1763/hourly1!$F$8763+유형화!$G$74*hourly1!I1763/hourly1!$I$8763+유형화!$H$63*hourly1!P1763/hourly1!$P$8763</f>
        <v>10.244195790202898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799">
        <f>(유형화!$F$71+유형화!$F$72+유형화!$F$73+유형화!$F$74+유형화!$G$63)*hourly1!O1764/hourly1!$O$8763</f>
        <v>66.53855340857055</v>
      </c>
      <c r="C1763" s="441">
        <f>hourly1!$F1764*유형화!$G$71/hourly1!$F$8763+유형화!$G$72*hourly1!$G1764/hourly1!$F$8763+유형화!$G$74*hourly1!I1764/hourly1!$I$8763+유형화!$H$63*hourly1!P1764/hourly1!$P$8763</f>
        <v>8.7401408121995487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799">
        <f>(유형화!$F$71+유형화!$F$72+유형화!$F$73+유형화!$F$74+유형화!$G$63)*hourly1!O1765/hourly1!$O$8763</f>
        <v>66.294101907113046</v>
      </c>
      <c r="C1764" s="441">
        <f>hourly1!$F1765*유형화!$G$71/hourly1!$F$8763+유형화!$G$72*hourly1!$G1765/hourly1!$F$8763+유형화!$G$74*hourly1!I1765/hourly1!$I$8763+유형화!$H$63*hourly1!P1765/hourly1!$P$8763</f>
        <v>7.3545323736776602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799">
        <f>(유형화!$F$71+유형화!$F$72+유형화!$F$73+유형화!$F$74+유형화!$G$63)*hourly1!O1766/hourly1!$O$8763</f>
        <v>65.667102786378365</v>
      </c>
      <c r="C1765" s="441">
        <f>hourly1!$F1766*유형화!$G$71/hourly1!$F$8763+유형화!$G$72*hourly1!$G1766/hourly1!$F$8763+유형화!$G$74*hourly1!I1766/hourly1!$I$8763+유형화!$H$63*hourly1!P1766/hourly1!$P$8763</f>
        <v>6.0941425082727143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799">
        <f>(유형화!$F$71+유형화!$F$72+유형화!$F$73+유형화!$F$74+유형화!$G$63)*hourly1!O1767/hourly1!$O$8763</f>
        <v>63.05863697905432</v>
      </c>
      <c r="C1766" s="441">
        <f>hourly1!$F1767*유형화!$G$71/hourly1!$F$8763+유형화!$G$72*hourly1!$G1767/hourly1!$F$8763+유형화!$G$74*hourly1!I1767/hourly1!$I$8763+유형화!$H$63*hourly1!P1767/hourly1!$P$8763</f>
        <v>3.8445496981087972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799">
        <f>(유형화!$F$71+유형화!$F$72+유형화!$F$73+유형화!$F$74+유형화!$G$63)*hourly1!O1768/hourly1!$O$8763</f>
        <v>60.726991635267225</v>
      </c>
      <c r="C1767" s="441">
        <f>hourly1!$F1768*유형화!$G$71/hourly1!$F$8763+유형화!$G$72*hourly1!$G1768/hourly1!$F$8763+유형화!$G$74*hourly1!I1768/hourly1!$I$8763+유형화!$H$63*hourly1!P1768/hourly1!$P$8763</f>
        <v>4.179924472102603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799">
        <f>(유형화!$F$71+유형화!$F$72+유형화!$F$73+유형화!$F$74+유형화!$G$63)*hourly1!O1769/hourly1!$O$8763</f>
        <v>63.735629909013575</v>
      </c>
      <c r="C1768" s="441">
        <f>hourly1!$F1769*유형화!$G$71/hourly1!$F$8763+유형화!$G$72*hourly1!$G1769/hourly1!$F$8763+유형화!$G$74*hourly1!I1769/hourly1!$I$8763+유형화!$H$63*hourly1!P1769/hourly1!$P$8763</f>
        <v>3.7529427300270077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799">
        <f>(유형화!$F$71+유형화!$F$72+유형화!$F$73+유형화!$F$74+유형화!$G$63)*hourly1!O1770/hourly1!$O$8763</f>
        <v>63.33426369735907</v>
      </c>
      <c r="C1769" s="441">
        <f>hourly1!$F1770*유형화!$G$71/hourly1!$F$8763+유형화!$G$72*hourly1!$G1770/hourly1!$F$8763+유형화!$G$74*hourly1!I1770/hourly1!$I$8763+유형화!$H$63*hourly1!P1770/hourly1!$P$8763</f>
        <v>3.4826776637606986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799">
        <f>(유형화!$F$71+유형화!$F$72+유형화!$F$73+유형화!$F$74+유형화!$G$63)*hourly1!O1771/hourly1!$O$8763</f>
        <v>63.939299957821461</v>
      </c>
      <c r="C1770" s="441">
        <f>hourly1!$F1771*유형화!$G$71/hourly1!$F$8763+유형화!$G$72*hourly1!$G1771/hourly1!$F$8763+유형화!$G$74*hourly1!I1771/hourly1!$I$8763+유형화!$H$63*hourly1!P1771/hourly1!$P$8763</f>
        <v>3.7504435015793867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799">
        <f>(유형화!$F$71+유형화!$F$72+유형화!$F$73+유형화!$F$74+유형화!$G$63)*hourly1!O1772/hourly1!$O$8763</f>
        <v>63.604288089864703</v>
      </c>
      <c r="C1771" s="441">
        <f>hourly1!$F1772*유형화!$G$71/hourly1!$F$8763+유형화!$G$72*hourly1!$G1772/hourly1!$F$8763+유형화!$G$74*hourly1!I1772/hourly1!$I$8763+유형화!$H$63*hourly1!P1772/hourly1!$P$8763</f>
        <v>4.2250175712702553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799">
        <f>(유형화!$F$71+유형화!$F$72+유형화!$F$73+유형화!$F$74+유형화!$G$63)*hourly1!O1773/hourly1!$O$8763</f>
        <v>63.678329778257201</v>
      </c>
      <c r="C1772" s="441">
        <f>hourly1!$F1773*유형화!$G$71/hourly1!$F$8763+유형화!$G$72*hourly1!$G1773/hourly1!$F$8763+유형화!$G$74*hourly1!I1773/hourly1!$I$8763+유형화!$H$63*hourly1!P1773/hourly1!$P$8763</f>
        <v>3.989428494627552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799">
        <f>(유형화!$F$71+유형화!$F$72+유형화!$F$73+유형화!$F$74+유형화!$G$63)*hourly1!O1774/hourly1!$O$8763</f>
        <v>65.236870241189109</v>
      </c>
      <c r="C1773" s="441">
        <f>hourly1!$F1774*유형화!$G$71/hourly1!$F$8763+유형화!$G$72*hourly1!$G1774/hourly1!$F$8763+유형화!$G$74*hourly1!I1774/hourly1!$I$8763+유형화!$H$63*hourly1!P1774/hourly1!$P$8763</f>
        <v>3.91383941729829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799">
        <f>(유형화!$F$71+유형화!$F$72+유형화!$F$73+유형화!$F$74+유형화!$G$63)*hourly1!O1775/hourly1!$O$8763</f>
        <v>63.748195664993929</v>
      </c>
      <c r="C1774" s="441">
        <f>hourly1!$F1775*유형화!$G$71/hourly1!$F$8763+유형화!$G$72*hourly1!$G1775/hourly1!$F$8763+유형화!$G$74*hourly1!I1775/hourly1!$I$8763+유형화!$H$63*hourly1!P1775/hourly1!$P$8763</f>
        <v>5.2792685600597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799">
        <f>(유형화!$F$71+유형화!$F$72+유형화!$F$73+유형화!$F$74+유형화!$G$63)*hourly1!O1776/hourly1!$O$8763</f>
        <v>62.362337276787869</v>
      </c>
      <c r="C1775" s="441">
        <f>hourly1!$F1776*유형화!$G$71/hourly1!$F$8763+유형화!$G$72*hourly1!$G1776/hourly1!$F$8763+유형화!$G$74*hourly1!I1776/hourly1!$I$8763+유형화!$H$63*hourly1!P1776/hourly1!$P$8763</f>
        <v>0.57270709173953316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799">
        <f>(유형화!$F$71+유형화!$F$72+유형화!$F$73+유형화!$F$74+유형화!$G$63)*hourly1!O1777/hourly1!$O$8763</f>
        <v>62.150099157514084</v>
      </c>
      <c r="C1776" s="441">
        <f>hourly1!$F1777*유형화!$G$71/hourly1!$F$8763+유형화!$G$72*hourly1!$G1777/hourly1!$F$8763+유형화!$G$74*hourly1!I1777/hourly1!$I$8763+유형화!$H$63*hourly1!P1777/hourly1!$P$8763</f>
        <v>0.41602083032626169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799">
        <f>(유형화!$F$71+유형화!$F$72+유형화!$F$73+유형화!$F$74+유형화!$G$63)*hourly1!O1778/hourly1!$O$8763</f>
        <v>62.028208482169951</v>
      </c>
      <c r="C1777" s="441">
        <f>hourly1!$F1778*유형화!$G$71/hourly1!$F$8763+유형화!$G$72*hourly1!$G1778/hourly1!$F$8763+유형화!$G$74*hourly1!I1778/hourly1!$I$8763+유형화!$H$63*hourly1!P1778/hourly1!$P$8763</f>
        <v>0.36923907618289142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799">
        <f>(유형화!$F$71+유형화!$F$72+유형화!$F$73+유형화!$F$74+유형화!$G$63)*hourly1!O1779/hourly1!$O$8763</f>
        <v>60.664170532437041</v>
      </c>
      <c r="C1778" s="441">
        <f>hourly1!$F1779*유형화!$G$71/hourly1!$F$8763+유형화!$G$72*hourly1!$G1779/hourly1!$F$8763+유형화!$G$74*hourly1!I1779/hourly1!$I$8763+유형화!$H$63*hourly1!P1779/hourly1!$P$8763</f>
        <v>0.28253001858125026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799">
        <f>(유형화!$F$71+유형화!$F$72+유형화!$F$73+유형화!$F$74+유형화!$G$63)*hourly1!O1780/hourly1!$O$8763</f>
        <v>57.647374463050696</v>
      </c>
      <c r="C1779" s="441">
        <f>hourly1!$F1780*유형화!$G$71/hourly1!$F$8763+유형화!$G$72*hourly1!$G1780/hourly1!$F$8763+유형화!$G$74*hourly1!I1780/hourly1!$I$8763+유형화!$H$63*hourly1!P1780/hourly1!$P$8763</f>
        <v>0.28899230246594448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799">
        <f>(유형화!$F$71+유형화!$F$72+유형화!$F$73+유형화!$F$74+유형화!$G$63)*hourly1!O1781/hourly1!$O$8763</f>
        <v>56.900019391357745</v>
      </c>
      <c r="C1780" s="441">
        <f>hourly1!$F1781*유형화!$G$71/hourly1!$F$8763+유형화!$G$72*hourly1!$G1781/hourly1!$F$8763+유형화!$G$74*hourly1!I1781/hourly1!$I$8763+유형화!$H$63*hourly1!P1781/hourly1!$P$8763</f>
        <v>0.26652250450500897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799">
        <f>(유형화!$F$71+유형화!$F$72+유형화!$F$73+유형화!$F$74+유형화!$G$63)*hourly1!O1782/hourly1!$O$8763</f>
        <v>57.547814474659845</v>
      </c>
      <c r="C1781" s="441">
        <f>hourly1!$F1782*유형화!$G$71/hourly1!$F$8763+유형화!$G$72*hourly1!$G1782/hourly1!$F$8763+유형화!$G$74*hourly1!I1782/hourly1!$I$8763+유형화!$H$63*hourly1!P1782/hourly1!$P$8763</f>
        <v>0.25836226241757737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799">
        <f>(유형화!$F$71+유형화!$F$72+유형화!$F$73+유형화!$F$74+유형화!$G$63)*hourly1!O1783/hourly1!$O$8763</f>
        <v>57.746010687603153</v>
      </c>
      <c r="C1782" s="441">
        <f>hourly1!$F1783*유형화!$G$71/hourly1!$F$8763+유형화!$G$72*hourly1!$G1783/hourly1!$F$8763+유형화!$G$74*hourly1!I1783/hourly1!$I$8763+유형화!$H$63*hourly1!P1783/hourly1!$P$8763</f>
        <v>0.32294156693296705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799">
        <f>(유형화!$F$71+유형화!$F$72+유형화!$F$73+유형화!$F$74+유형화!$G$63)*hourly1!O1784/hourly1!$O$8763</f>
        <v>59.224043577918486</v>
      </c>
      <c r="C1783" s="441">
        <f>hourly1!$F1784*유형화!$G$71/hourly1!$F$8763+유형화!$G$72*hourly1!$G1784/hourly1!$F$8763+유형화!$G$74*hourly1!I1784/hourly1!$I$8763+유형화!$H$63*hourly1!P1784/hourly1!$P$8763</f>
        <v>0.49739269815155507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799">
        <f>(유형화!$F$71+유형화!$F$72+유형화!$F$73+유형화!$F$74+유형화!$G$63)*hourly1!O1785/hourly1!$O$8763</f>
        <v>60.625562541577843</v>
      </c>
      <c r="C1784" s="441">
        <f>hourly1!$F1785*유형화!$G$71/hourly1!$F$8763+유형화!$G$72*hourly1!$G1785/hourly1!$F$8763+유형화!$G$74*hourly1!I1785/hourly1!$I$8763+유형화!$H$63*hourly1!P1785/hourly1!$P$8763</f>
        <v>9.6991130400390446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799">
        <f>(유형화!$F$71+유형화!$F$72+유형화!$F$73+유형화!$F$74+유형화!$G$63)*hourly1!O1786/hourly1!$O$8763</f>
        <v>61.722857482228569</v>
      </c>
      <c r="C1785" s="441">
        <f>hourly1!$F1786*유형화!$G$71/hourly1!$F$8763+유형화!$G$72*hourly1!$G1786/hourly1!$F$8763+유형화!$G$74*hourly1!I1786/hourly1!$I$8763+유형화!$H$63*hourly1!P1786/hourly1!$P$8763</f>
        <v>9.8175998935042355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799">
        <f>(유형화!$F$71+유형화!$F$72+유형화!$F$73+유형화!$F$74+유형화!$G$63)*hourly1!O1787/hourly1!$O$8763</f>
        <v>63.209961420495105</v>
      </c>
      <c r="C1786" s="441">
        <f>hourly1!$F1787*유형화!$G$71/hourly1!$F$8763+유형화!$G$72*hourly1!$G1787/hourly1!$F$8763+유형화!$G$74*hourly1!I1787/hourly1!$I$8763+유형화!$H$63*hourly1!P1787/hourly1!$P$8763</f>
        <v>8.9312442426899512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799">
        <f>(유형화!$F$71+유형화!$F$72+유형화!$F$73+유형화!$F$74+유형화!$G$63)*hourly1!O1788/hourly1!$O$8763</f>
        <v>66.19402781756429</v>
      </c>
      <c r="C1787" s="441">
        <f>hourly1!$F1788*유형화!$G$71/hourly1!$F$8763+유형화!$G$72*hourly1!$G1788/hourly1!$F$8763+유형화!$G$74*hourly1!I1788/hourly1!$I$8763+유형화!$H$63*hourly1!P1788/hourly1!$P$8763</f>
        <v>7.4323721163121794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799">
        <f>(유형화!$F$71+유형화!$F$72+유형화!$F$73+유형화!$F$74+유형화!$G$63)*hourly1!O1789/hourly1!$O$8763</f>
        <v>66.185015125458349</v>
      </c>
      <c r="C1788" s="441">
        <f>hourly1!$F1789*유형화!$G$71/hourly1!$F$8763+유형화!$G$72*hourly1!$G1789/hourly1!$F$8763+유형화!$G$74*hourly1!I1789/hourly1!$I$8763+유형화!$H$63*hourly1!P1789/hourly1!$P$8763</f>
        <v>6.2767425507253183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799">
        <f>(유형화!$F$71+유형화!$F$72+유형화!$F$73+유형화!$F$74+유형화!$G$63)*hourly1!O1790/hourly1!$O$8763</f>
        <v>65.260897526612567</v>
      </c>
      <c r="C1789" s="441">
        <f>hourly1!$F1790*유형화!$G$71/hourly1!$F$8763+유형화!$G$72*hourly1!$G1790/hourly1!$F$8763+유형화!$G$74*hourly1!I1790/hourly1!$I$8763+유형화!$H$63*hourly1!P1790/hourly1!$P$8763</f>
        <v>5.5014872296690234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799">
        <f>(유형화!$F$71+유형화!$F$72+유형화!$F$73+유형화!$F$74+유형화!$G$63)*hourly1!O1791/hourly1!$O$8763</f>
        <v>62.427764467624208</v>
      </c>
      <c r="C1790" s="441">
        <f>hourly1!$F1791*유형화!$G$71/hourly1!$F$8763+유형화!$G$72*hourly1!$G1791/hourly1!$F$8763+유형화!$G$74*hourly1!I1791/hourly1!$I$8763+유형화!$H$63*hourly1!P1791/hourly1!$P$8763</f>
        <v>3.3982505207653104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799">
        <f>(유형화!$F$71+유형화!$F$72+유형화!$F$73+유형화!$F$74+유형화!$G$63)*hourly1!O1792/hourly1!$O$8763</f>
        <v>60.881527208865826</v>
      </c>
      <c r="C1791" s="441">
        <f>hourly1!$F1792*유형화!$G$71/hourly1!$F$8763+유형화!$G$72*hourly1!$G1792/hourly1!$F$8763+유형화!$G$74*hourly1!I1792/hourly1!$I$8763+유형화!$H$63*hourly1!P1792/hourly1!$P$8763</f>
        <v>4.4427339560919439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799">
        <f>(유형화!$F$71+유형화!$F$72+유형화!$F$73+유형화!$F$74+유형화!$G$63)*hourly1!O1793/hourly1!$O$8763</f>
        <v>63.582369958635667</v>
      </c>
      <c r="C1792" s="441">
        <f>hourly1!$F1793*유형화!$G$71/hourly1!$F$8763+유형화!$G$72*hourly1!$G1793/hourly1!$F$8763+유형화!$G$74*hourly1!I1793/hourly1!$I$8763+유형화!$H$63*hourly1!P1793/hourly1!$P$8763</f>
        <v>4.2713089976409764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799">
        <f>(유형화!$F$71+유형화!$F$72+유형화!$F$73+유형화!$F$74+유형화!$G$63)*hourly1!O1794/hourly1!$O$8763</f>
        <v>62.93653316396027</v>
      </c>
      <c r="C1793" s="441">
        <f>hourly1!$F1794*유형화!$G$71/hourly1!$F$8763+유형화!$G$72*hourly1!$G1794/hourly1!$F$8763+유형화!$G$74*hourly1!I1794/hourly1!$I$8763+유형화!$H$63*hourly1!P1794/hourly1!$P$8763</f>
        <v>4.1283698046831052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799">
        <f>(유형화!$F$71+유형화!$F$72+유형화!$F$73+유형화!$F$74+유형화!$G$63)*hourly1!O1795/hourly1!$O$8763</f>
        <v>64.247280010314341</v>
      </c>
      <c r="C1794" s="441">
        <f>hourly1!$F1795*유형화!$G$71/hourly1!$F$8763+유형화!$G$72*hourly1!$G1795/hourly1!$F$8763+유형화!$G$74*hourly1!I1795/hourly1!$I$8763+유형화!$H$63*hourly1!P1795/hourly1!$P$8763</f>
        <v>4.2763234370031187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799">
        <f>(유형화!$F$71+유형화!$F$72+유형화!$F$73+유형화!$F$74+유형화!$G$63)*hourly1!O1796/hourly1!$O$8763</f>
        <v>64.172542184265367</v>
      </c>
      <c r="C1795" s="441">
        <f>hourly1!$F1796*유형화!$G$71/hourly1!$F$8763+유형화!$G$72*hourly1!$G1796/hourly1!$F$8763+유형화!$G$74*hourly1!I1796/hourly1!$I$8763+유형화!$H$63*hourly1!P1796/hourly1!$P$8763</f>
        <v>4.5981184813556863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799">
        <f>(유형화!$F$71+유형화!$F$72+유형화!$F$73+유형화!$F$74+유형화!$G$63)*hourly1!O1797/hourly1!$O$8763</f>
        <v>63.867440454797027</v>
      </c>
      <c r="C1796" s="441">
        <f>hourly1!$F1797*유형화!$G$71/hourly1!$F$8763+유형화!$G$72*hourly1!$G1797/hourly1!$F$8763+유형화!$G$74*hourly1!I1797/hourly1!$I$8763+유형화!$H$63*hourly1!P1797/hourly1!$P$8763</f>
        <v>4.1642089362281256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799">
        <f>(유형화!$F$71+유형화!$F$72+유형화!$F$73+유형화!$F$74+유형화!$G$63)*hourly1!O1798/hourly1!$O$8763</f>
        <v>65.674405807779522</v>
      </c>
      <c r="C1797" s="441">
        <f>hourly1!$F1798*유형화!$G$71/hourly1!$F$8763+유형화!$G$72*hourly1!$G1798/hourly1!$F$8763+유형화!$G$74*hourly1!I1798/hourly1!$I$8763+유형화!$H$63*hourly1!P1798/hourly1!$P$8763</f>
        <v>4.0485855683298997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799">
        <f>(유형화!$F$71+유형화!$F$72+유형화!$F$73+유형화!$F$74+유형화!$G$63)*hourly1!O1799/hourly1!$O$8763</f>
        <v>64.379638970735158</v>
      </c>
      <c r="C1798" s="441">
        <f>hourly1!$F1799*유형화!$G$71/hourly1!$F$8763+유형화!$G$72*hourly1!$G1799/hourly1!$F$8763+유형화!$G$74*hourly1!I1799/hourly1!$I$8763+유형화!$H$63*hourly1!P1799/hourly1!$P$8763</f>
        <v>5.5433497236189746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799">
        <f>(유형화!$F$71+유형화!$F$72+유형화!$F$73+유형화!$F$74+유형화!$G$63)*hourly1!O1800/hourly1!$O$8763</f>
        <v>62.299663405038096</v>
      </c>
      <c r="C1799" s="441">
        <f>hourly1!$F1800*유형화!$G$71/hourly1!$F$8763+유형화!$G$72*hourly1!$G1800/hourly1!$F$8763+유형화!$G$74*hourly1!I1800/hourly1!$I$8763+유형화!$H$63*hourly1!P1800/hourly1!$P$8763</f>
        <v>0.50883674083169383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799">
        <f>(유형화!$F$71+유형화!$F$72+유형화!$F$73+유형화!$F$74+유형화!$G$63)*hourly1!O1801/hourly1!$O$8763</f>
        <v>61.72085236750592</v>
      </c>
      <c r="C1800" s="441">
        <f>hourly1!$F1801*유형화!$G$71/hourly1!$F$8763+유형화!$G$72*hourly1!$G1801/hourly1!$F$8763+유형화!$G$74*hourly1!I1801/hourly1!$I$8763+유형화!$H$63*hourly1!P1801/hourly1!$P$8763</f>
        <v>0.45520888505310642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799">
        <f>(유형화!$F$71+유형화!$F$72+유형화!$F$73+유형화!$F$74+유형화!$G$63)*hourly1!O1802/hourly1!$O$8763</f>
        <v>61.52564132626101</v>
      </c>
      <c r="C1801" s="441">
        <f>hourly1!$F1802*유형화!$G$71/hourly1!$F$8763+유형화!$G$72*hourly1!$G1802/hourly1!$F$8763+유형화!$G$74*hourly1!I1802/hourly1!$I$8763+유형화!$H$63*hourly1!P1802/hourly1!$P$8763</f>
        <v>0.36152813225152147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799">
        <f>(유형화!$F$71+유형화!$F$72+유형화!$F$73+유형화!$F$74+유형화!$G$63)*hourly1!O1803/hourly1!$O$8763</f>
        <v>60.000796994103936</v>
      </c>
      <c r="C1802" s="441">
        <f>hourly1!$F1803*유형화!$G$71/hourly1!$F$8763+유형화!$G$72*hourly1!$G1803/hourly1!$F$8763+유형화!$G$74*hourly1!I1803/hourly1!$I$8763+유형화!$H$63*hourly1!P1803/hourly1!$P$8763</f>
        <v>0.30497262249398233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799">
        <f>(유형화!$F$71+유형화!$F$72+유형화!$F$73+유형화!$F$74+유형화!$G$63)*hourly1!O1804/hourly1!$O$8763</f>
        <v>57.468106434701539</v>
      </c>
      <c r="C1803" s="441">
        <f>hourly1!$F1804*유형화!$G$71/hourly1!$F$8763+유형화!$G$72*hourly1!$G1804/hourly1!$F$8763+유형화!$G$74*hourly1!I1804/hourly1!$I$8763+유형화!$H$63*hourly1!P1804/hourly1!$P$8763</f>
        <v>0.31787345510726372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799">
        <f>(유형화!$F$71+유형화!$F$72+유형화!$F$73+유형화!$F$74+유형화!$G$63)*hourly1!O1805/hourly1!$O$8763</f>
        <v>56.619830178312846</v>
      </c>
      <c r="C1804" s="441">
        <f>hourly1!$F1805*유형화!$G$71/hourly1!$F$8763+유형화!$G$72*hourly1!$G1805/hourly1!$F$8763+유형화!$G$74*hourly1!I1805/hourly1!$I$8763+유형화!$H$63*hourly1!P1805/hourly1!$P$8763</f>
        <v>0.64132399678028562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799">
        <f>(유형화!$F$71+유형화!$F$72+유형화!$F$73+유형화!$F$74+유형화!$G$63)*hourly1!O1806/hourly1!$O$8763</f>
        <v>56.92706202745196</v>
      </c>
      <c r="C1805" s="441">
        <f>hourly1!$F1806*유형화!$G$71/hourly1!$F$8763+유형화!$G$72*hourly1!$G1806/hourly1!$F$8763+유형화!$G$74*hourly1!I1806/hourly1!$I$8763+유형화!$H$63*hourly1!P1806/hourly1!$P$8763</f>
        <v>1.314800344460997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799">
        <f>(유형화!$F$71+유형화!$F$72+유형화!$F$73+유형화!$F$74+유형화!$G$63)*hourly1!O1807/hourly1!$O$8763</f>
        <v>57.748811879291722</v>
      </c>
      <c r="C1806" s="441">
        <f>hourly1!$F1807*유형화!$G$71/hourly1!$F$8763+유형화!$G$72*hourly1!$G1807/hourly1!$F$8763+유형화!$G$74*hourly1!I1807/hourly1!$I$8763+유형화!$H$63*hourly1!P1807/hourly1!$P$8763</f>
        <v>2.0444815418039832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799">
        <f>(유형화!$F$71+유형화!$F$72+유형화!$F$73+유형화!$F$74+유형화!$G$63)*hourly1!O1808/hourly1!$O$8763</f>
        <v>59.006535510648654</v>
      </c>
      <c r="C1807" s="441">
        <f>hourly1!$F1808*유형화!$G$71/hourly1!$F$8763+유형화!$G$72*hourly1!$G1808/hourly1!$F$8763+유형화!$G$74*hourly1!I1808/hourly1!$I$8763+유형화!$H$63*hourly1!P1808/hourly1!$P$8763</f>
        <v>2.4784117210119803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799">
        <f>(유형화!$F$71+유형화!$F$72+유형화!$F$73+유형화!$F$74+유형화!$G$63)*hourly1!O1809/hourly1!$O$8763</f>
        <v>60.576736061388317</v>
      </c>
      <c r="C1808" s="441">
        <f>hourly1!$F1809*유형화!$G$71/hourly1!$F$8763+유형화!$G$72*hourly1!$G1809/hourly1!$F$8763+유형화!$G$74*hourly1!I1809/hourly1!$I$8763+유형화!$H$63*hourly1!P1809/hourly1!$P$8763</f>
        <v>11.560285149207694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799">
        <f>(유형화!$F$71+유형화!$F$72+유형화!$F$73+유형화!$F$74+유형화!$G$63)*hourly1!O1810/hourly1!$O$8763</f>
        <v>61.635214558484165</v>
      </c>
      <c r="C1809" s="441">
        <f>hourly1!$F1810*유형화!$G$71/hourly1!$F$8763+유형화!$G$72*hourly1!$G1810/hourly1!$F$8763+유형화!$G$74*hourly1!I1810/hourly1!$I$8763+유형화!$H$63*hourly1!P1810/hourly1!$P$8763</f>
        <v>11.689140449183293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799">
        <f>(유형화!$F$71+유형화!$F$72+유형화!$F$73+유형화!$F$74+유형화!$G$63)*hourly1!O1811/hourly1!$O$8763</f>
        <v>62.389396619604007</v>
      </c>
      <c r="C1810" s="441">
        <f>hourly1!$F1811*유형화!$G$71/hourly1!$F$8763+유형화!$G$72*hourly1!$G1811/hourly1!$F$8763+유형화!$G$74*hourly1!I1811/hourly1!$I$8763+유형화!$H$63*hourly1!P1811/hourly1!$P$8763</f>
        <v>10.725926307640485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799">
        <f>(유형화!$F$71+유형화!$F$72+유형화!$F$73+유형화!$F$74+유형화!$G$63)*hourly1!O1812/hourly1!$O$8763</f>
        <v>65.974875897346479</v>
      </c>
      <c r="C1811" s="441">
        <f>hourly1!$F1812*유형화!$G$71/hourly1!$F$8763+유형화!$G$72*hourly1!$G1812/hourly1!$F$8763+유형화!$G$74*hourly1!I1812/hourly1!$I$8763+유형화!$H$63*hourly1!P1812/hourly1!$P$8763</f>
        <v>9.5097267705661324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799">
        <f>(유형화!$F$71+유형화!$F$72+유형화!$F$73+유형화!$F$74+유형화!$G$63)*hourly1!O1813/hourly1!$O$8763</f>
        <v>65.146564997919796</v>
      </c>
      <c r="C1812" s="441">
        <f>hourly1!$F1813*유형화!$G$71/hourly1!$F$8763+유형화!$G$72*hourly1!$G1813/hourly1!$F$8763+유형화!$G$74*hourly1!I1813/hourly1!$I$8763+유형화!$H$63*hourly1!P1813/hourly1!$P$8763</f>
        <v>8.3579155833090262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799">
        <f>(유형화!$F$71+유형화!$F$72+유형화!$F$73+유형화!$F$74+유형화!$G$63)*hourly1!O1814/hourly1!$O$8763</f>
        <v>64.91292396175028</v>
      </c>
      <c r="C1813" s="441">
        <f>hourly1!$F1814*유형화!$G$71/hourly1!$F$8763+유형화!$G$72*hourly1!$G1814/hourly1!$F$8763+유형화!$G$74*hourly1!I1814/hourly1!$I$8763+유형화!$H$63*hourly1!P1814/hourly1!$P$8763</f>
        <v>7.2540856701197765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799">
        <f>(유형화!$F$71+유형화!$F$72+유형화!$F$73+유형화!$F$74+유형화!$G$63)*hourly1!O1815/hourly1!$O$8763</f>
        <v>61.534970949093932</v>
      </c>
      <c r="C1814" s="441">
        <f>hourly1!$F1815*유형화!$G$71/hourly1!$F$8763+유형화!$G$72*hourly1!$G1815/hourly1!$F$8763+유형화!$G$74*hourly1!I1815/hourly1!$I$8763+유형화!$H$63*hourly1!P1815/hourly1!$P$8763</f>
        <v>4.7987950517186766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799">
        <f>(유형화!$F$71+유형화!$F$72+유형화!$F$73+유형화!$F$74+유형화!$G$63)*hourly1!O1816/hourly1!$O$8763</f>
        <v>60.363060073077662</v>
      </c>
      <c r="C1815" s="441">
        <f>hourly1!$F1816*유형화!$G$71/hourly1!$F$8763+유형화!$G$72*hourly1!$G1816/hourly1!$F$8763+유형화!$G$74*hourly1!I1816/hourly1!$I$8763+유형화!$H$63*hourly1!P1816/hourly1!$P$8763</f>
        <v>5.1264890576328463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799">
        <f>(유형화!$F$71+유형화!$F$72+유형화!$F$73+유형화!$F$74+유형화!$G$63)*hourly1!O1817/hourly1!$O$8763</f>
        <v>62.553555814541639</v>
      </c>
      <c r="C1816" s="441">
        <f>hourly1!$F1817*유형화!$G$71/hourly1!$F$8763+유형화!$G$72*hourly1!$G1817/hourly1!$F$8763+유형화!$G$74*hourly1!I1817/hourly1!$I$8763+유형화!$H$63*hourly1!P1817/hourly1!$P$8763</f>
        <v>4.7325028799828948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799">
        <f>(유형화!$F$71+유형화!$F$72+유형화!$F$73+유형화!$F$74+유형화!$G$63)*hourly1!O1818/hourly1!$O$8763</f>
        <v>62.056408579231835</v>
      </c>
      <c r="C1817" s="441">
        <f>hourly1!$F1818*유형화!$G$71/hourly1!$F$8763+유형화!$G$72*hourly1!$G1818/hourly1!$F$8763+유형화!$G$74*hourly1!I1818/hourly1!$I$8763+유형화!$H$63*hourly1!P1818/hourly1!$P$8763</f>
        <v>4.6126515532218697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799">
        <f>(유형화!$F$71+유형화!$F$72+유형화!$F$73+유형화!$F$74+유형화!$G$63)*hourly1!O1819/hourly1!$O$8763</f>
        <v>62.501306852414224</v>
      </c>
      <c r="C1818" s="441">
        <f>hourly1!$F1819*유형화!$G$71/hourly1!$F$8763+유형화!$G$72*hourly1!$G1819/hourly1!$F$8763+유형화!$G$74*hourly1!I1819/hourly1!$I$8763+유형화!$H$63*hourly1!P1819/hourly1!$P$8763</f>
        <v>4.6906773603967276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799">
        <f>(유형화!$F$71+유형화!$F$72+유형화!$F$73+유형화!$F$74+유형화!$G$63)*hourly1!O1820/hourly1!$O$8763</f>
        <v>62.16593634197838</v>
      </c>
      <c r="C1819" s="441">
        <f>hourly1!$F1820*유형화!$G$71/hourly1!$F$8763+유형화!$G$72*hourly1!$G1820/hourly1!$F$8763+유형화!$G$74*hourly1!I1820/hourly1!$I$8763+유형화!$H$63*hourly1!P1820/hourly1!$P$8763</f>
        <v>5.0716829123709202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799">
        <f>(유형화!$F$71+유형화!$F$72+유형화!$F$73+유형화!$F$74+유형화!$G$63)*hourly1!O1821/hourly1!$O$8763</f>
        <v>61.782224907946691</v>
      </c>
      <c r="C1820" s="441">
        <f>hourly1!$F1821*유형화!$G$71/hourly1!$F$8763+유형화!$G$72*hourly1!$G1821/hourly1!$F$8763+유형화!$G$74*hourly1!I1821/hourly1!$I$8763+유형화!$H$63*hourly1!P1821/hourly1!$P$8763</f>
        <v>4.8581842290078709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799">
        <f>(유형화!$F$71+유형화!$F$72+유형화!$F$73+유형화!$F$74+유형화!$G$63)*hourly1!O1822/hourly1!$O$8763</f>
        <v>63.441862145353063</v>
      </c>
      <c r="C1821" s="441">
        <f>hourly1!$F1822*유형화!$G$71/hourly1!$F$8763+유형화!$G$72*hourly1!$G1822/hourly1!$F$8763+유형화!$G$74*hourly1!I1822/hourly1!$I$8763+유형화!$H$63*hourly1!P1822/hourly1!$P$8763</f>
        <v>4.7603751095814264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799">
        <f>(유형화!$F$71+유형화!$F$72+유형화!$F$73+유형화!$F$74+유형화!$G$63)*hourly1!O1823/hourly1!$O$8763</f>
        <v>62.282254441185835</v>
      </c>
      <c r="C1822" s="441">
        <f>hourly1!$F1823*유형화!$G$71/hourly1!$F$8763+유형화!$G$72*hourly1!$G1823/hourly1!$F$8763+유형화!$G$74*hourly1!I1823/hourly1!$I$8763+유형화!$H$63*hourly1!P1823/hourly1!$P$8763</f>
        <v>5.8799980855369736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799">
        <f>(유형화!$F$71+유형화!$F$72+유형화!$F$73+유형화!$F$74+유형화!$G$63)*hourly1!O1824/hourly1!$O$8763</f>
        <v>61.021827894757713</v>
      </c>
      <c r="C1823" s="441">
        <f>hourly1!$F1824*유형화!$G$71/hourly1!$F$8763+유형화!$G$72*hourly1!$G1824/hourly1!$F$8763+유형화!$G$74*hourly1!I1824/hourly1!$I$8763+유형화!$H$63*hourly1!P1824/hourly1!$P$8763</f>
        <v>0.49446814524827454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799">
        <f>(유형화!$F$71+유형화!$F$72+유형화!$F$73+유형화!$F$74+유형화!$G$63)*hourly1!O1825/hourly1!$O$8763</f>
        <v>60.724630097345248</v>
      </c>
      <c r="C1824" s="441">
        <f>hourly1!$F1825*유형화!$G$71/hourly1!$F$8763+유형화!$G$72*hourly1!$G1825/hourly1!$F$8763+유형화!$G$74*hourly1!I1825/hourly1!$I$8763+유형화!$H$63*hourly1!P1825/hourly1!$P$8763</f>
        <v>0.47227148049078571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799">
        <f>(유형화!$F$71+유형화!$F$72+유형화!$F$73+유형화!$F$74+유형화!$G$63)*hourly1!O1826/hourly1!$O$8763</f>
        <v>60.947306013620214</v>
      </c>
      <c r="C1825" s="441">
        <f>hourly1!$F1826*유형화!$G$71/hourly1!$F$8763+유형화!$G$72*hourly1!$G1826/hourly1!$F$8763+유형화!$G$74*hourly1!I1826/hourly1!$I$8763+유형화!$H$63*hourly1!P1826/hourly1!$P$8763</f>
        <v>0.36135053603321166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799">
        <f>(유형화!$F$71+유형화!$F$72+유형화!$F$73+유형화!$F$74+유형화!$G$63)*hourly1!O1827/hourly1!$O$8763</f>
        <v>58.810609465343923</v>
      </c>
      <c r="C1826" s="441">
        <f>hourly1!$F1827*유형화!$G$71/hourly1!$F$8763+유형화!$G$72*hourly1!$G1827/hourly1!$F$8763+유형화!$G$74*hourly1!I1827/hourly1!$I$8763+유형화!$H$63*hourly1!P1827/hourly1!$P$8763</f>
        <v>0.28473011249862101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799">
        <f>(유형화!$F$71+유형화!$F$72+유형화!$F$73+유형화!$F$74+유형화!$G$63)*hourly1!O1828/hourly1!$O$8763</f>
        <v>55.828528730712264</v>
      </c>
      <c r="C1827" s="441">
        <f>hourly1!$F1828*유형화!$G$71/hourly1!$F$8763+유형화!$G$72*hourly1!$G1828/hourly1!$F$8763+유형화!$G$74*hourly1!I1828/hourly1!$I$8763+유형화!$H$63*hourly1!P1828/hourly1!$P$8763</f>
        <v>0.25731719991600499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799">
        <f>(유형화!$F$71+유형화!$F$72+유형화!$F$73+유형화!$F$74+유형화!$G$63)*hourly1!O1829/hourly1!$O$8763</f>
        <v>55.89221940432661</v>
      </c>
      <c r="C1828" s="441">
        <f>hourly1!$F1829*유형화!$G$71/hourly1!$F$8763+유형화!$G$72*hourly1!$G1829/hourly1!$F$8763+유형화!$G$74*hourly1!I1829/hourly1!$I$8763+유형화!$H$63*hourly1!P1829/hourly1!$P$8763</f>
        <v>0.25510171989241376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799">
        <f>(유형화!$F$71+유형화!$F$72+유형화!$F$73+유형화!$F$74+유형화!$G$63)*hourly1!O1830/hourly1!$O$8763</f>
        <v>55.453129782282126</v>
      </c>
      <c r="C1829" s="441">
        <f>hourly1!$F1830*유형화!$G$71/hourly1!$F$8763+유형화!$G$72*hourly1!$G1830/hourly1!$F$8763+유형화!$G$74*hourly1!I1830/hourly1!$I$8763+유형화!$H$63*hourly1!P1830/hourly1!$P$8763</f>
        <v>0.25999915328399814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799">
        <f>(유형화!$F$71+유형화!$F$72+유형화!$F$73+유형화!$F$74+유형화!$G$63)*hourly1!O1831/hourly1!$O$8763</f>
        <v>56.13358576245173</v>
      </c>
      <c r="C1830" s="441">
        <f>hourly1!$F1831*유형화!$G$71/hourly1!$F$8763+유형화!$G$72*hourly1!$G1831/hourly1!$F$8763+유형화!$G$74*hourly1!I1831/hourly1!$I$8763+유형화!$H$63*hourly1!P1831/hourly1!$P$8763</f>
        <v>0.27718042450221303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799">
        <f>(유형화!$F$71+유형화!$F$72+유형화!$F$73+유형화!$F$74+유형화!$G$63)*hourly1!O1832/hourly1!$O$8763</f>
        <v>56.459324482538328</v>
      </c>
      <c r="C1831" s="441">
        <f>hourly1!$F1832*유형화!$G$71/hourly1!$F$8763+유형화!$G$72*hourly1!$G1832/hourly1!$F$8763+유형화!$G$74*hourly1!I1832/hourly1!$I$8763+유형화!$H$63*hourly1!P1832/hourly1!$P$8763</f>
        <v>0.57897484276185995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799">
        <f>(유형화!$F$71+유형화!$F$72+유형화!$F$73+유형화!$F$74+유형화!$G$63)*hourly1!O1833/hourly1!$O$8763</f>
        <v>56.294247873508603</v>
      </c>
      <c r="C1832" s="441">
        <f>hourly1!$F1833*유형화!$G$71/hourly1!$F$8763+유형화!$G$72*hourly1!$G1833/hourly1!$F$8763+유형화!$G$74*hourly1!I1833/hourly1!$I$8763+유형화!$H$63*hourly1!P1833/hourly1!$P$8763</f>
        <v>9.6239893626049042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799">
        <f>(유형화!$F$71+유형화!$F$72+유형화!$F$73+유형화!$F$74+유형화!$G$63)*hourly1!O1834/hourly1!$O$8763</f>
        <v>57.101127773109745</v>
      </c>
      <c r="C1833" s="441">
        <f>hourly1!$F1834*유형화!$G$71/hourly1!$F$8763+유형화!$G$72*hourly1!$G1834/hourly1!$F$8763+유형화!$G$74*hourly1!I1834/hourly1!$I$8763+유형화!$H$63*hourly1!P1834/hourly1!$P$8763</f>
        <v>9.5671999601783959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799">
        <f>(유형화!$F$71+유형화!$F$72+유형화!$F$73+유형화!$F$74+유형화!$G$63)*hourly1!O1835/hourly1!$O$8763</f>
        <v>57.798105207253585</v>
      </c>
      <c r="C1834" s="441">
        <f>hourly1!$F1835*유형화!$G$71/hourly1!$F$8763+유형화!$G$72*hourly1!$G1835/hourly1!$F$8763+유형화!$G$74*hourly1!I1835/hourly1!$I$8763+유형화!$H$63*hourly1!P1835/hourly1!$P$8763</f>
        <v>8.2882401380147428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799">
        <f>(유형화!$F$71+유형화!$F$72+유형화!$F$73+유형화!$F$74+유형화!$G$63)*hourly1!O1836/hourly1!$O$8763</f>
        <v>59.953608909070574</v>
      </c>
      <c r="C1835" s="441">
        <f>hourly1!$F1836*유형화!$G$71/hourly1!$F$8763+유형화!$G$72*hourly1!$G1836/hourly1!$F$8763+유형화!$G$74*hourly1!I1836/hourly1!$I$8763+유형화!$H$63*hourly1!P1836/hourly1!$P$8763</f>
        <v>6.6931755068129455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799">
        <f>(유형화!$F$71+유형화!$F$72+유형화!$F$73+유형화!$F$74+유형화!$G$63)*hourly1!O1837/hourly1!$O$8763</f>
        <v>60.437877494196456</v>
      </c>
      <c r="C1836" s="441">
        <f>hourly1!$F1837*유형화!$G$71/hourly1!$F$8763+유형화!$G$72*hourly1!$G1837/hourly1!$F$8763+유형화!$G$74*hourly1!I1837/hourly1!$I$8763+유형화!$H$63*hourly1!P1837/hourly1!$P$8763</f>
        <v>5.3515790847704592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799">
        <f>(유형화!$F$71+유형화!$F$72+유형화!$F$73+유형화!$F$74+유형화!$G$63)*hourly1!O1838/hourly1!$O$8763</f>
        <v>59.845655578342267</v>
      </c>
      <c r="C1837" s="441">
        <f>hourly1!$F1838*유형화!$G$71/hourly1!$F$8763+유형화!$G$72*hourly1!$G1838/hourly1!$F$8763+유형화!$G$74*hourly1!I1838/hourly1!$I$8763+유형화!$H$63*hourly1!P1838/hourly1!$P$8763</f>
        <v>4.2148930362886778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799">
        <f>(유형화!$F$71+유형화!$F$72+유형화!$F$73+유형화!$F$74+유형화!$G$63)*hourly1!O1839/hourly1!$O$8763</f>
        <v>56.416142125762022</v>
      </c>
      <c r="C1838" s="441">
        <f>hourly1!$F1839*유형화!$G$71/hourly1!$F$8763+유형화!$G$72*hourly1!$G1839/hourly1!$F$8763+유형화!$G$74*hourly1!I1839/hourly1!$I$8763+유형화!$H$63*hourly1!P1839/hourly1!$P$8763</f>
        <v>1.9608572195913243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799">
        <f>(유형화!$F$71+유형화!$F$72+유형화!$F$73+유형화!$F$74+유형화!$G$63)*hourly1!O1840/hourly1!$O$8763</f>
        <v>55.048639493430855</v>
      </c>
      <c r="C1839" s="441">
        <f>hourly1!$F1840*유형화!$G$71/hourly1!$F$8763+유형화!$G$72*hourly1!$G1840/hourly1!$F$8763+유형화!$G$74*hourly1!I1840/hourly1!$I$8763+유형화!$H$63*hourly1!P1840/hourly1!$P$8763</f>
        <v>2.3478950793810069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799">
        <f>(유형화!$F$71+유형화!$F$72+유형화!$F$73+유형화!$F$74+유형화!$G$63)*hourly1!O1841/hourly1!$O$8763</f>
        <v>55.437457182110386</v>
      </c>
      <c r="C1840" s="441">
        <f>hourly1!$F1841*유형화!$G$71/hourly1!$F$8763+유형화!$G$72*hourly1!$G1841/hourly1!$F$8763+유형화!$G$74*hourly1!I1841/hourly1!$I$8763+유형화!$H$63*hourly1!P1841/hourly1!$P$8763</f>
        <v>2.0779725627043617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799">
        <f>(유형화!$F$71+유형화!$F$72+유형화!$F$73+유형화!$F$74+유형화!$G$63)*hourly1!O1842/hourly1!$O$8763</f>
        <v>55.824812715943253</v>
      </c>
      <c r="C1841" s="441">
        <f>hourly1!$F1842*유형화!$G$71/hourly1!$F$8763+유형화!$G$72*hourly1!$G1842/hourly1!$F$8763+유형화!$G$74*hourly1!I1842/hourly1!$I$8763+유형화!$H$63*hourly1!P1842/hourly1!$P$8763</f>
        <v>2.0119402849643482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799">
        <f>(유형화!$F$71+유형화!$F$72+유형화!$F$73+유형화!$F$74+유형화!$G$63)*hourly1!O1843/hourly1!$O$8763</f>
        <v>56.40394657231429</v>
      </c>
      <c r="C1842" s="441">
        <f>hourly1!$F1843*유형화!$G$71/hourly1!$F$8763+유형화!$G$72*hourly1!$G1843/hourly1!$F$8763+유형화!$G$74*hourly1!I1843/hourly1!$I$8763+유형화!$H$63*hourly1!P1843/hourly1!$P$8763</f>
        <v>2.3511860363021992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799">
        <f>(유형화!$F$71+유형화!$F$72+유형화!$F$73+유형화!$F$74+유형화!$G$63)*hourly1!O1844/hourly1!$O$8763</f>
        <v>55.105273574590456</v>
      </c>
      <c r="C1843" s="441">
        <f>hourly1!$F1844*유형화!$G$71/hourly1!$F$8763+유형화!$G$72*hourly1!$G1844/hourly1!$F$8763+유형화!$G$74*hourly1!I1844/hourly1!$I$8763+유형화!$H$63*hourly1!P1844/hourly1!$P$8763</f>
        <v>2.8475183263593342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799">
        <f>(유형화!$F$71+유형화!$F$72+유형화!$F$73+유형화!$F$74+유형화!$G$63)*hourly1!O1845/hourly1!$O$8763</f>
        <v>55.154338288452493</v>
      </c>
      <c r="C1844" s="441">
        <f>hourly1!$F1845*유형화!$G$71/hourly1!$F$8763+유형화!$G$72*hourly1!$G1845/hourly1!$F$8763+유형화!$G$74*hourly1!I1845/hourly1!$I$8763+유형화!$H$63*hourly1!P1845/hourly1!$P$8763</f>
        <v>2.6505971586355277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799">
        <f>(유형화!$F$71+유형화!$F$72+유형화!$F$73+유형화!$F$74+유형화!$G$63)*hourly1!O1846/hourly1!$O$8763</f>
        <v>56.926525172868132</v>
      </c>
      <c r="C1845" s="441">
        <f>hourly1!$F1846*유형화!$G$71/hourly1!$F$8763+유형화!$G$72*hourly1!$G1846/hourly1!$F$8763+유형화!$G$74*hourly1!I1846/hourly1!$I$8763+유형화!$H$63*hourly1!P1846/hourly1!$P$8763</f>
        <v>2.5070181899120159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799">
        <f>(유형화!$F$71+유형화!$F$72+유형화!$F$73+유형화!$F$74+유형화!$G$63)*hourly1!O1847/hourly1!$O$8763</f>
        <v>56.424491634041146</v>
      </c>
      <c r="C1846" s="441">
        <f>hourly1!$F1847*유형화!$G$71/hourly1!$F$8763+유형화!$G$72*hourly1!$G1847/hourly1!$F$8763+유형화!$G$74*hourly1!I1847/hourly1!$I$8763+유형화!$H$63*hourly1!P1847/hourly1!$P$8763</f>
        <v>3.925775099744643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799">
        <f>(유형화!$F$71+유형화!$F$72+유형화!$F$73+유형화!$F$74+유형화!$G$63)*hourly1!O1848/hourly1!$O$8763</f>
        <v>56.17906744761688</v>
      </c>
      <c r="C1847" s="441">
        <f>hourly1!$F1848*유형화!$G$71/hourly1!$F$8763+유형화!$G$72*hourly1!$G1848/hourly1!$F$8763+유형화!$G$74*hourly1!I1848/hourly1!$I$8763+유형화!$H$63*hourly1!P1848/hourly1!$P$8763</f>
        <v>0.57229285959299581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799">
        <f>(유형화!$F$71+유형화!$F$72+유형화!$F$73+유형화!$F$74+유형화!$G$63)*hourly1!O1849/hourly1!$O$8763</f>
        <v>56.566656587666344</v>
      </c>
      <c r="C1848" s="441">
        <f>hourly1!$F1849*유형화!$G$71/hourly1!$F$8763+유형화!$G$72*hourly1!$G1849/hourly1!$F$8763+유형화!$G$74*hourly1!I1849/hourly1!$I$8763+유형화!$H$63*hourly1!P1849/hourly1!$P$8763</f>
        <v>0.41574113715504774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799">
        <f>(유형화!$F$71+유형화!$F$72+유형화!$F$73+유형화!$F$74+유형화!$G$63)*hourly1!O1850/hourly1!$O$8763</f>
        <v>57.229277574998846</v>
      </c>
      <c r="C1849" s="441">
        <f>hourly1!$F1850*유형화!$G$71/hourly1!$F$8763+유형화!$G$72*hourly1!$G1850/hourly1!$F$8763+유형화!$G$74*hourly1!I1850/hourly1!$I$8763+유형화!$H$63*hourly1!P1850/hourly1!$P$8763</f>
        <v>0.36899003595197577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799">
        <f>(유형화!$F$71+유형화!$F$72+유형화!$F$73+유형화!$F$74+유형화!$G$63)*hourly1!O1851/hourly1!$O$8763</f>
        <v>56.462001565273852</v>
      </c>
      <c r="C1850" s="441">
        <f>hourly1!$F1851*유형화!$G$71/hourly1!$F$8763+유형화!$G$72*hourly1!$G1851/hourly1!$F$8763+유형화!$G$74*hourly1!I1851/hourly1!$I$8763+유형화!$H$63*hourly1!P1851/hourly1!$P$8763</f>
        <v>0.28449705473463205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799">
        <f>(유형화!$F$71+유형화!$F$72+유형화!$F$73+유형화!$F$74+유형화!$G$63)*hourly1!O1852/hourly1!$O$8763</f>
        <v>53.239585144627654</v>
      </c>
      <c r="C1851" s="441">
        <f>hourly1!$F1852*유형화!$G$71/hourly1!$F$8763+유형화!$G$72*hourly1!$G1852/hourly1!$F$8763+유형화!$G$74*hourly1!I1852/hourly1!$I$8763+유형화!$H$63*hourly1!P1852/hourly1!$P$8763</f>
        <v>0.25632247025803712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799">
        <f>(유형화!$F$71+유형화!$F$72+유형화!$F$73+유형화!$F$74+유형화!$G$63)*hourly1!O1853/hourly1!$O$8763</f>
        <v>51.992777929217212</v>
      </c>
      <c r="C1852" s="441">
        <f>hourly1!$F1853*유형화!$G$71/hourly1!$F$8763+유형화!$G$72*hourly1!$G1853/hourly1!$F$8763+유형화!$G$74*hourly1!I1853/hourly1!$I$8763+유형화!$H$63*hourly1!P1853/hourly1!$P$8763</f>
        <v>0.25077679277879628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799">
        <f>(유형화!$F$71+유형화!$F$72+유형화!$F$73+유형화!$F$74+유형화!$G$63)*hourly1!O1854/hourly1!$O$8763</f>
        <v>51.416571808937753</v>
      </c>
      <c r="C1853" s="441">
        <f>hourly1!$F1854*유형화!$G$71/hourly1!$F$8763+유형화!$G$72*hourly1!$G1854/hourly1!$F$8763+유형화!$G$74*hourly1!I1854/hourly1!$I$8763+유형화!$H$63*hourly1!P1854/hourly1!$P$8763</f>
        <v>0.25087256830821453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799">
        <f>(유형화!$F$71+유형화!$F$72+유형화!$F$73+유형화!$F$74+유형화!$G$63)*hourly1!O1855/hourly1!$O$8763</f>
        <v>51.734348206778378</v>
      </c>
      <c r="C1854" s="441">
        <f>hourly1!$F1855*유형화!$G$71/hourly1!$F$8763+유형화!$G$72*hourly1!$G1855/hourly1!$F$8763+유형화!$G$74*hourly1!I1855/hourly1!$I$8763+유형화!$H$63*hourly1!P1855/hourly1!$P$8763</f>
        <v>0.2470357027965642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799">
        <f>(유형화!$F$71+유형화!$F$72+유형화!$F$73+유형화!$F$74+유형화!$G$63)*hourly1!O1856/hourly1!$O$8763</f>
        <v>52.71012902638418</v>
      </c>
      <c r="C1855" s="441">
        <f>hourly1!$F1856*유형화!$G$71/hourly1!$F$8763+유형화!$G$72*hourly1!$G1856/hourly1!$F$8763+유형화!$G$74*hourly1!I1856/hourly1!$I$8763+유형화!$H$63*hourly1!P1856/hourly1!$P$8763</f>
        <v>0.51799505219704689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799">
        <f>(유형화!$F$71+유형화!$F$72+유형화!$F$73+유형화!$F$74+유형화!$G$63)*hourly1!O1857/hourly1!$O$8763</f>
        <v>53.90458141689092</v>
      </c>
      <c r="C1856" s="441">
        <f>hourly1!$F1857*유형화!$G$71/hourly1!$F$8763+유형화!$G$72*hourly1!$G1857/hourly1!$F$8763+유형화!$G$74*hourly1!I1857/hourly1!$I$8763+유형화!$H$63*hourly1!P1857/hourly1!$P$8763</f>
        <v>7.7344444386609235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799">
        <f>(유형화!$F$71+유형화!$F$72+유형화!$F$73+유형화!$F$74+유형화!$G$63)*hourly1!O1858/hourly1!$O$8763</f>
        <v>53.831625179544986</v>
      </c>
      <c r="C1857" s="441">
        <f>hourly1!$F1858*유형화!$G$71/hourly1!$F$8763+유형화!$G$72*hourly1!$G1858/hourly1!$F$8763+유형화!$G$74*hourly1!I1858/hourly1!$I$8763+유형화!$H$63*hourly1!P1858/hourly1!$P$8763</f>
        <v>7.7494765451660799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799">
        <f>(유형화!$F$71+유형화!$F$72+유형화!$F$73+유형화!$F$74+유형화!$G$63)*hourly1!O1859/hourly1!$O$8763</f>
        <v>51.976476305156737</v>
      </c>
      <c r="C1858" s="441">
        <f>hourly1!$F1859*유형화!$G$71/hourly1!$F$8763+유형화!$G$72*hourly1!$G1859/hourly1!$F$8763+유형화!$G$74*hourly1!I1859/hourly1!$I$8763+유형화!$H$63*hourly1!P1859/hourly1!$P$8763</f>
        <v>6.4648483144898332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799">
        <f>(유형화!$F$71+유형화!$F$72+유형화!$F$73+유형화!$F$74+유형화!$G$63)*hourly1!O1860/hourly1!$O$8763</f>
        <v>50.724490422131133</v>
      </c>
      <c r="C1859" s="441">
        <f>hourly1!$F1860*유형화!$G$71/hourly1!$F$8763+유형화!$G$72*hourly1!$G1860/hourly1!$F$8763+유형화!$G$74*hourly1!I1860/hourly1!$I$8763+유형화!$H$63*hourly1!P1860/hourly1!$P$8763</f>
        <v>4.8668765441173871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799">
        <f>(유형화!$F$71+유형화!$F$72+유형화!$F$73+유형화!$F$74+유형화!$G$63)*hourly1!O1861/hourly1!$O$8763</f>
        <v>50.864532714966664</v>
      </c>
      <c r="C1860" s="441">
        <f>hourly1!$F1861*유형화!$G$71/hourly1!$F$8763+유형화!$G$72*hourly1!$G1861/hourly1!$F$8763+유형화!$G$74*hourly1!I1861/hourly1!$I$8763+유형화!$H$63*hourly1!P1861/hourly1!$P$8763</f>
        <v>3.939214565347767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799">
        <f>(유형화!$F$71+유형화!$F$72+유형화!$F$73+유형화!$F$74+유형화!$G$63)*hourly1!O1862/hourly1!$O$8763</f>
        <v>50.635053515253674</v>
      </c>
      <c r="C1861" s="441">
        <f>hourly1!$F1862*유형화!$G$71/hourly1!$F$8763+유형화!$G$72*hourly1!$G1862/hourly1!$F$8763+유형화!$G$74*hourly1!I1862/hourly1!$I$8763+유형화!$H$63*hourly1!P1862/hourly1!$P$8763</f>
        <v>2.7694867941216965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799">
        <f>(유형화!$F$71+유형화!$F$72+유형화!$F$73+유형화!$F$74+유형화!$G$63)*hourly1!O1863/hourly1!$O$8763</f>
        <v>50.63200832804835</v>
      </c>
      <c r="C1862" s="441">
        <f>hourly1!$F1863*유형화!$G$71/hourly1!$F$8763+유형화!$G$72*hourly1!$G1863/hourly1!$F$8763+유형화!$G$74*hourly1!I1863/hourly1!$I$8763+유형화!$H$63*hourly1!P1863/hourly1!$P$8763</f>
        <v>0.7373334188675027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799">
        <f>(유형화!$F$71+유형화!$F$72+유형화!$F$73+유형화!$F$74+유형화!$G$63)*hourly1!O1864/hourly1!$O$8763</f>
        <v>50.972604238252224</v>
      </c>
      <c r="C1863" s="441">
        <f>hourly1!$F1864*유형화!$G$71/hourly1!$F$8763+유형화!$G$72*hourly1!$G1864/hourly1!$F$8763+유형화!$G$74*hourly1!I1864/hourly1!$I$8763+유형화!$H$63*hourly1!P1864/hourly1!$P$8763</f>
        <v>0.88496489713401894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799">
        <f>(유형화!$F$71+유형화!$F$72+유형화!$F$73+유형화!$F$74+유형화!$G$63)*hourly1!O1865/hourly1!$O$8763</f>
        <v>50.883467341229945</v>
      </c>
      <c r="C1864" s="441">
        <f>hourly1!$F1865*유형화!$G$71/hourly1!$F$8763+유형화!$G$72*hourly1!$G1865/hourly1!$F$8763+유형화!$G$74*hourly1!I1865/hourly1!$I$8763+유형화!$H$63*hourly1!P1865/hourly1!$P$8763</f>
        <v>0.79031493891269111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799">
        <f>(유형화!$F$71+유형화!$F$72+유형화!$F$73+유형화!$F$74+유형화!$G$63)*hourly1!O1866/hourly1!$O$8763</f>
        <v>50.901628608598287</v>
      </c>
      <c r="C1865" s="441">
        <f>hourly1!$F1866*유형화!$G$71/hourly1!$F$8763+유형화!$G$72*hourly1!$G1866/hourly1!$F$8763+유형화!$G$74*hourly1!I1866/hourly1!$I$8763+유형화!$H$63*hourly1!P1866/hourly1!$P$8763</f>
        <v>0.9740545074027307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799">
        <f>(유형화!$F$71+유형화!$F$72+유형화!$F$73+유형화!$F$74+유형화!$G$63)*hourly1!O1867/hourly1!$O$8763</f>
        <v>51.841428210008175</v>
      </c>
      <c r="C1866" s="441">
        <f>hourly1!$F1867*유형화!$G$71/hourly1!$F$8763+유형화!$G$72*hourly1!$G1867/hourly1!$F$8763+유형화!$G$74*hourly1!I1867/hourly1!$I$8763+유형화!$H$63*hourly1!P1867/hourly1!$P$8763</f>
        <v>1.510446850811338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799">
        <f>(유형화!$F$71+유형화!$F$72+유형화!$F$73+유형화!$F$74+유형화!$G$63)*hourly1!O1868/hourly1!$O$8763</f>
        <v>52.515171813368461</v>
      </c>
      <c r="C1867" s="441">
        <f>hourly1!$F1868*유형화!$G$71/hourly1!$F$8763+유형화!$G$72*hourly1!$G1868/hourly1!$F$8763+유형화!$G$74*hourly1!I1868/hourly1!$I$8763+유형화!$H$63*hourly1!P1868/hourly1!$P$8763</f>
        <v>2.0249049281731817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799">
        <f>(유형화!$F$71+유형화!$F$72+유형화!$F$73+유형화!$F$74+유형화!$G$63)*hourly1!O1869/hourly1!$O$8763</f>
        <v>53.093570077996063</v>
      </c>
      <c r="C1868" s="441">
        <f>hourly1!$F1869*유형화!$G$71/hourly1!$F$8763+유형화!$G$72*hourly1!$G1869/hourly1!$F$8763+유형화!$G$74*hourly1!I1869/hourly1!$I$8763+유형화!$H$63*hourly1!P1869/hourly1!$P$8763</f>
        <v>1.6209010833802284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799">
        <f>(유형화!$F$71+유형화!$F$72+유형화!$F$73+유형화!$F$74+유형화!$G$63)*hourly1!O1870/hourly1!$O$8763</f>
        <v>54.998314414527869</v>
      </c>
      <c r="C1869" s="441">
        <f>hourly1!$F1870*유형화!$G$71/hourly1!$F$8763+유형화!$G$72*hourly1!$G1870/hourly1!$F$8763+유형화!$G$74*hourly1!I1870/hourly1!$I$8763+유형화!$H$63*hourly1!P1870/hourly1!$P$8763</f>
        <v>1.7722372736258978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799">
        <f>(유형화!$F$71+유형화!$F$72+유형화!$F$73+유형화!$F$74+유형화!$G$63)*hourly1!O1871/hourly1!$O$8763</f>
        <v>54.761829829437559</v>
      </c>
      <c r="C1870" s="441">
        <f>hourly1!$F1871*유형화!$G$71/hourly1!$F$8763+유형화!$G$72*hourly1!$G1871/hourly1!$F$8763+유형화!$G$74*hourly1!I1871/hourly1!$I$8763+유형화!$H$63*hourly1!P1871/hourly1!$P$8763</f>
        <v>3.4584304723509458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799">
        <f>(유형화!$F$71+유형화!$F$72+유형화!$F$73+유형화!$F$74+유형화!$G$63)*hourly1!O1872/hourly1!$O$8763</f>
        <v>54.752696882066488</v>
      </c>
      <c r="C1871" s="441">
        <f>hourly1!$F1872*유형화!$G$71/hourly1!$F$8763+유형화!$G$72*hourly1!$G1872/hourly1!$F$8763+유형화!$G$74*hourly1!I1872/hourly1!$I$8763+유형화!$H$63*hourly1!P1872/hourly1!$P$8763</f>
        <v>0.5722122316255166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799">
        <f>(유형화!$F$71+유형화!$F$72+유형화!$F$73+유형화!$F$74+유형화!$G$63)*hourly1!O1873/hourly1!$O$8763</f>
        <v>55.200998799067349</v>
      </c>
      <c r="C1872" s="441">
        <f>hourly1!$F1873*유형화!$G$71/hourly1!$F$8763+유형화!$G$72*hourly1!$G1873/hourly1!$F$8763+유형화!$G$74*hourly1!I1873/hourly1!$I$8763+유형화!$H$63*hourly1!P1873/hourly1!$P$8763</f>
        <v>0.41571907180891776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799">
        <f>(유형화!$F$71+유형화!$F$72+유형화!$F$73+유형화!$F$74+유형화!$G$63)*hourly1!O1874/hourly1!$O$8763</f>
        <v>55.415212440983353</v>
      </c>
      <c r="C1873" s="441">
        <f>hourly1!$F1874*유형화!$G$71/hourly1!$F$8763+유형화!$G$72*hourly1!$G1874/hourly1!$F$8763+유형화!$G$74*hourly1!I1874/hourly1!$I$8763+유형화!$H$63*hourly1!P1874/hourly1!$P$8763</f>
        <v>0.3689991006347102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799">
        <f>(유형화!$F$71+유형화!$F$72+유형화!$F$73+유형화!$F$74+유형화!$G$63)*hourly1!O1875/hourly1!$O$8763</f>
        <v>53.478158079048434</v>
      </c>
      <c r="C1874" s="441">
        <f>hourly1!$F1875*유형화!$G$71/hourly1!$F$8763+유형화!$G$72*hourly1!$G1875/hourly1!$F$8763+유형화!$G$74*hourly1!I1875/hourly1!$I$8763+유형화!$H$63*hourly1!P1875/hourly1!$P$8763</f>
        <v>0.28450862413233252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799">
        <f>(유형화!$F$71+유형화!$F$72+유형화!$F$73+유형화!$F$74+유형화!$G$63)*hourly1!O1876/hourly1!$O$8763</f>
        <v>52.318110254429456</v>
      </c>
      <c r="C1875" s="441">
        <f>hourly1!$F1876*유형화!$G$71/hourly1!$F$8763+유형화!$G$72*hourly1!$G1876/hourly1!$F$8763+유형화!$G$74*hourly1!I1876/hourly1!$I$8763+유형화!$H$63*hourly1!P1876/hourly1!$P$8763</f>
        <v>0.25635073775551187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799">
        <f>(유형화!$F$71+유형화!$F$72+유형화!$F$73+유형화!$F$74+유형화!$G$63)*hourly1!O1877/hourly1!$O$8763</f>
        <v>51.817769120977346</v>
      </c>
      <c r="C1876" s="441">
        <f>hourly1!$F1877*유형화!$G$71/hourly1!$F$8763+유형화!$G$72*hourly1!$G1877/hourly1!$F$8763+유형화!$G$74*hourly1!I1877/hourly1!$I$8763+유형화!$H$63*hourly1!P1877/hourly1!$P$8763</f>
        <v>0.25087912827598302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799">
        <f>(유형화!$F$71+유형화!$F$72+유형화!$F$73+유형화!$F$74+유형화!$G$63)*hourly1!O1878/hourly1!$O$8763</f>
        <v>51.51991600469588</v>
      </c>
      <c r="C1877" s="441">
        <f>hourly1!$F1878*유형화!$G$71/hourly1!$F$8763+유형화!$G$72*hourly1!$G1878/hourly1!$F$8763+유형화!$G$74*hourly1!I1878/hourly1!$I$8763+유형화!$H$63*hourly1!P1878/hourly1!$P$8763</f>
        <v>0.25099362953157633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799">
        <f>(유형화!$F$71+유형화!$F$72+유형화!$F$73+유형화!$F$74+유형화!$G$63)*hourly1!O1879/hourly1!$O$8763</f>
        <v>52.114898142940177</v>
      </c>
      <c r="C1878" s="441">
        <f>hourly1!$F1879*유형화!$G$71/hourly1!$F$8763+유형화!$G$72*hourly1!$G1879/hourly1!$F$8763+유형화!$G$74*hourly1!I1879/hourly1!$I$8763+유형화!$H$63*hourly1!P1879/hourly1!$P$8763</f>
        <v>0.24712611107962651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799">
        <f>(유형화!$F$71+유형화!$F$72+유형화!$F$73+유형화!$F$74+유형화!$G$63)*hourly1!O1880/hourly1!$O$8763</f>
        <v>53.487597879979937</v>
      </c>
      <c r="C1879" s="441">
        <f>hourly1!$F1880*유형화!$G$71/hourly1!$F$8763+유형화!$G$72*hourly1!$G1880/hourly1!$F$8763+유형화!$G$74*hourly1!I1880/hourly1!$I$8763+유형화!$H$63*hourly1!P1880/hourly1!$P$8763</f>
        <v>0.51872702532785719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799">
        <f>(유형화!$F$71+유형화!$F$72+유형화!$F$73+유형화!$F$74+유형화!$G$63)*hourly1!O1881/hourly1!$O$8763</f>
        <v>56.011421343948705</v>
      </c>
      <c r="C1880" s="441">
        <f>hourly1!$F1881*유형화!$G$71/hourly1!$F$8763+유형화!$G$72*hourly1!$G1881/hourly1!$F$8763+유형화!$G$74*hourly1!I1881/hourly1!$I$8763+유형화!$H$63*hourly1!P1881/hourly1!$P$8763</f>
        <v>8.3423610648252282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799">
        <f>(유형화!$F$71+유형화!$F$72+유형화!$F$73+유형화!$F$74+유형화!$G$63)*hourly1!O1882/hourly1!$O$8763</f>
        <v>58.52400883891795</v>
      </c>
      <c r="C1881" s="441">
        <f>hourly1!$F1882*유형화!$G$71/hourly1!$F$8763+유형화!$G$72*hourly1!$G1882/hourly1!$F$8763+유형화!$G$74*hourly1!I1882/hourly1!$I$8763+유형화!$H$63*hourly1!P1882/hourly1!$P$8763</f>
        <v>8.2853443296974998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799">
        <f>(유형화!$F$71+유형화!$F$72+유형화!$F$73+유형화!$F$74+유형화!$G$63)*hourly1!O1883/hourly1!$O$8763</f>
        <v>60.15341293515143</v>
      </c>
      <c r="C1882" s="441">
        <f>hourly1!$F1883*유형화!$G$71/hourly1!$F$8763+유형화!$G$72*hourly1!$G1883/hourly1!$F$8763+유형화!$G$74*hourly1!I1883/hourly1!$I$8763+유형화!$H$63*hourly1!P1883/hourly1!$P$8763</f>
        <v>7.1595763337529741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799">
        <f>(유형화!$F$71+유형화!$F$72+유형화!$F$73+유형화!$F$74+유형화!$G$63)*hourly1!O1884/hourly1!$O$8763</f>
        <v>64.303944055286252</v>
      </c>
      <c r="C1883" s="441">
        <f>hourly1!$F1884*유형화!$G$71/hourly1!$F$8763+유형화!$G$72*hourly1!$G1884/hourly1!$F$8763+유형화!$G$74*hourly1!I1884/hourly1!$I$8763+유형화!$H$63*hourly1!P1884/hourly1!$P$8763</f>
        <v>5.5977403247408102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799">
        <f>(유형화!$F$71+유형화!$F$72+유형화!$F$73+유형화!$F$74+유형화!$G$63)*hourly1!O1885/hourly1!$O$8763</f>
        <v>64.898684972871123</v>
      </c>
      <c r="C1884" s="441">
        <f>hourly1!$F1885*유형화!$G$71/hourly1!$F$8763+유형화!$G$72*hourly1!$G1885/hourly1!$F$8763+유형화!$G$74*hourly1!I1885/hourly1!$I$8763+유형화!$H$63*hourly1!P1885/hourly1!$P$8763</f>
        <v>4.2878330793609294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799">
        <f>(유형화!$F$71+유형화!$F$72+유형화!$F$73+유형화!$F$74+유형화!$G$63)*hourly1!O1886/hourly1!$O$8763</f>
        <v>65.565061497749198</v>
      </c>
      <c r="C1885" s="441">
        <f>hourly1!$F1886*유형화!$G$71/hourly1!$F$8763+유형화!$G$72*hourly1!$G1886/hourly1!$F$8763+유형화!$G$74*hourly1!I1886/hourly1!$I$8763+유형화!$H$63*hourly1!P1886/hourly1!$P$8763</f>
        <v>3.2312932581810383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799">
        <f>(유형화!$F$71+유형화!$F$72+유형화!$F$73+유형화!$F$74+유형화!$G$63)*hourly1!O1887/hourly1!$O$8763</f>
        <v>63.63650967035273</v>
      </c>
      <c r="C1886" s="441">
        <f>hourly1!$F1887*유형화!$G$71/hourly1!$F$8763+유형화!$G$72*hourly1!$G1887/hourly1!$F$8763+유형화!$G$74*hourly1!I1887/hourly1!$I$8763+유형화!$H$63*hourly1!P1887/hourly1!$P$8763</f>
        <v>1.0811919009957913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799">
        <f>(유형화!$F$71+유형화!$F$72+유형화!$F$73+유형화!$F$74+유형화!$G$63)*hourly1!O1888/hourly1!$O$8763</f>
        <v>62.379491054781468</v>
      </c>
      <c r="C1887" s="441">
        <f>hourly1!$F1888*유형화!$G$71/hourly1!$F$8763+유형화!$G$72*hourly1!$G1888/hourly1!$F$8763+유형화!$G$74*hourly1!I1888/hourly1!$I$8763+유형화!$H$63*hourly1!P1888/hourly1!$P$8763</f>
        <v>1.7124222947924654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799">
        <f>(유형화!$F$71+유형화!$F$72+유형화!$F$73+유형화!$F$74+유형화!$G$63)*hourly1!O1889/hourly1!$O$8763</f>
        <v>65.868379883899607</v>
      </c>
      <c r="C1888" s="441">
        <f>hourly1!$F1889*유형화!$G$71/hourly1!$F$8763+유형화!$G$72*hourly1!$G1889/hourly1!$F$8763+유형화!$G$74*hourly1!I1889/hourly1!$I$8763+유형화!$H$63*hourly1!P1889/hourly1!$P$8763</f>
        <v>1.5485420149079729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799">
        <f>(유형화!$F$71+유형화!$F$72+유형화!$F$73+유형화!$F$74+유형화!$G$63)*hourly1!O1890/hourly1!$O$8763</f>
        <v>65.032393016996195</v>
      </c>
      <c r="C1889" s="441">
        <f>hourly1!$F1890*유형화!$G$71/hourly1!$F$8763+유형화!$G$72*hourly1!$G1890/hourly1!$F$8763+유형화!$G$74*hourly1!I1890/hourly1!$I$8763+유형화!$H$63*hourly1!P1890/hourly1!$P$8763</f>
        <v>1.3077531499956463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799">
        <f>(유형화!$F$71+유형화!$F$72+유형화!$F$73+유형화!$F$74+유형화!$G$63)*hourly1!O1891/hourly1!$O$8763</f>
        <v>65.211988120918349</v>
      </c>
      <c r="C1890" s="441">
        <f>hourly1!$F1891*유형화!$G$71/hourly1!$F$8763+유형화!$G$72*hourly1!$G1891/hourly1!$F$8763+유형화!$G$74*hourly1!I1891/hourly1!$I$8763+유형화!$H$63*hourly1!P1891/hourly1!$P$8763</f>
        <v>1.6677262525830006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799">
        <f>(유형화!$F$71+유형화!$F$72+유형화!$F$73+유형화!$F$74+유형화!$G$63)*hourly1!O1892/hourly1!$O$8763</f>
        <v>65.393679030021673</v>
      </c>
      <c r="C1891" s="441">
        <f>hourly1!$F1892*유형화!$G$71/hourly1!$F$8763+유형화!$G$72*hourly1!$G1892/hourly1!$F$8763+유형화!$G$74*hourly1!I1892/hourly1!$I$8763+유형화!$H$63*hourly1!P1892/hourly1!$P$8763</f>
        <v>2.2573883968021966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799">
        <f>(유형화!$F$71+유형화!$F$72+유형화!$F$73+유형화!$F$74+유형화!$G$63)*hourly1!O1893/hourly1!$O$8763</f>
        <v>64.661498393326866</v>
      </c>
      <c r="C1892" s="441">
        <f>hourly1!$F1893*유형화!$G$71/hourly1!$F$8763+유형화!$G$72*hourly1!$G1893/hourly1!$F$8763+유형화!$G$74*hourly1!I1893/hourly1!$I$8763+유형화!$H$63*hourly1!P1893/hourly1!$P$8763</f>
        <v>2.0258165251487159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799">
        <f>(유형화!$F$71+유형화!$F$72+유형화!$F$73+유형화!$F$74+유형화!$G$63)*hourly1!O1894/hourly1!$O$8763</f>
        <v>64.924138012710472</v>
      </c>
      <c r="C1893" s="441">
        <f>hourly1!$F1894*유형화!$G$71/hourly1!$F$8763+유형화!$G$72*hourly1!$G1894/hourly1!$F$8763+유형화!$G$74*hourly1!I1894/hourly1!$I$8763+유형화!$H$63*hourly1!P1894/hourly1!$P$8763</f>
        <v>2.2447053551188239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799">
        <f>(유형화!$F$71+유형화!$F$72+유형화!$F$73+유형화!$F$74+유형화!$G$63)*hourly1!O1895/hourly1!$O$8763</f>
        <v>63.328487600035018</v>
      </c>
      <c r="C1894" s="441">
        <f>hourly1!$F1895*유형화!$G$71/hourly1!$F$8763+유형화!$G$72*hourly1!$G1895/hourly1!$F$8763+유형화!$G$74*hourly1!I1895/hourly1!$I$8763+유형화!$H$63*hourly1!P1895/hourly1!$P$8763</f>
        <v>4.0054945713251424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799">
        <f>(유형화!$F$71+유형화!$F$72+유형화!$F$73+유형화!$F$74+유형화!$G$63)*hourly1!O1896/hourly1!$O$8763</f>
        <v>61.571730428399029</v>
      </c>
      <c r="C1895" s="441">
        <f>hourly1!$F1896*유형화!$G$71/hourly1!$F$8763+유형화!$G$72*hourly1!$G1896/hourly1!$F$8763+유형화!$G$74*hourly1!I1896/hourly1!$I$8763+유형화!$H$63*hourly1!P1896/hourly1!$P$8763</f>
        <v>0.57237372610475867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799">
        <f>(유형화!$F$71+유형화!$F$72+유형화!$F$73+유형화!$F$74+유형화!$G$63)*hourly1!O1897/hourly1!$O$8763</f>
        <v>61.066872421204515</v>
      </c>
      <c r="C1896" s="441">
        <f>hourly1!$F1897*유형화!$G$71/hourly1!$F$8763+유형화!$G$72*hourly1!$G1897/hourly1!$F$8763+유형화!$G$74*hourly1!I1897/hourly1!$I$8763+유형화!$H$63*hourly1!P1897/hourly1!$P$8763</f>
        <v>0.41584156429797448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799">
        <f>(유형화!$F$71+유형화!$F$72+유형화!$F$73+유형화!$F$74+유형화!$G$63)*hourly1!O1898/hourly1!$O$8763</f>
        <v>60.529093645239698</v>
      </c>
      <c r="C1897" s="441">
        <f>hourly1!$F1898*유형화!$G$71/hourly1!$F$8763+유형화!$G$72*hourly1!$G1898/hourly1!$F$8763+유형화!$G$74*hourly1!I1898/hourly1!$I$8763+유형화!$H$63*hourly1!P1898/hourly1!$P$8763</f>
        <v>0.36911694151025842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799">
        <f>(유형화!$F$71+유형화!$F$72+유형화!$F$73+유형화!$F$74+유형화!$G$63)*hourly1!O1899/hourly1!$O$8763</f>
        <v>58.93254878604796</v>
      </c>
      <c r="C1898" s="441">
        <f>hourly1!$F1899*유형화!$G$71/hourly1!$F$8763+유형화!$G$72*hourly1!$G1899/hourly1!$F$8763+유형화!$G$74*hourly1!I1899/hourly1!$I$8763+유형화!$H$63*hourly1!P1899/hourly1!$P$8763</f>
        <v>0.28460475747817449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799">
        <f>(유형화!$F$71+유형화!$F$72+유형화!$F$73+유형화!$F$74+유형화!$G$63)*hourly1!O1900/hourly1!$O$8763</f>
        <v>56.633631942814482</v>
      </c>
      <c r="C1899" s="441">
        <f>hourly1!$F1900*유형화!$G$71/hourly1!$F$8763+유형화!$G$72*hourly1!$G1900/hourly1!$F$8763+유형화!$G$74*hourly1!I1900/hourly1!$I$8763+유형화!$H$63*hourly1!P1900/hourly1!$P$8763</f>
        <v>0.25646380774541039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799">
        <f>(유형화!$F$71+유형화!$F$72+유형화!$F$73+유형화!$F$74+유형화!$G$63)*hourly1!O1901/hourly1!$O$8763</f>
        <v>55.531206764748433</v>
      </c>
      <c r="C1900" s="441">
        <f>hourly1!$F1901*유형화!$G$71/hourly1!$F$8763+유형화!$G$72*hourly1!$G1901/hourly1!$F$8763+유형화!$G$74*hourly1!I1901/hourly1!$I$8763+유형화!$H$63*hourly1!P1901/hourly1!$P$8763</f>
        <v>0.2511819602425992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799">
        <f>(유형화!$F$71+유형화!$F$72+유형화!$F$73+유형화!$F$74+유형화!$G$63)*hourly1!O1902/hourly1!$O$8763</f>
        <v>54.895616881740544</v>
      </c>
      <c r="C1901" s="441">
        <f>hourly1!$F1902*유형화!$G$71/hourly1!$F$8763+유형화!$G$72*hourly1!$G1902/hourly1!$F$8763+유형화!$G$74*hourly1!I1902/hourly1!$I$8763+유형화!$H$63*hourly1!P1902/hourly1!$P$8763</f>
        <v>0.25421433516156466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799">
        <f>(유형화!$F$71+유형화!$F$72+유형화!$F$73+유형화!$F$74+유형화!$G$63)*hourly1!O1903/hourly1!$O$8763</f>
        <v>55.423344865922132</v>
      </c>
      <c r="C1902" s="441">
        <f>hourly1!$F1903*유형화!$G$71/hourly1!$F$8763+유형화!$G$72*hourly1!$G1903/hourly1!$F$8763+유형화!$G$74*hourly1!I1903/hourly1!$I$8763+유형화!$H$63*hourly1!P1903/hourly1!$P$8763</f>
        <v>0.26768934386279059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799">
        <f>(유형화!$F$71+유형화!$F$72+유형화!$F$73+유형화!$F$74+유형화!$G$63)*hourly1!O1904/hourly1!$O$8763</f>
        <v>56.181942780624063</v>
      </c>
      <c r="C1903" s="441">
        <f>hourly1!$F1904*유형화!$G$71/hourly1!$F$8763+유형화!$G$72*hourly1!$G1904/hourly1!$F$8763+유형화!$G$74*hourly1!I1904/hourly1!$I$8763+유형화!$H$63*hourly1!P1904/hourly1!$P$8763</f>
        <v>0.60179172265381431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799">
        <f>(유형화!$F$71+유형화!$F$72+유형화!$F$73+유형화!$F$74+유형화!$G$63)*hourly1!O1905/hourly1!$O$8763</f>
        <v>57.608199131552453</v>
      </c>
      <c r="C1904" s="441">
        <f>hourly1!$F1905*유형화!$G$71/hourly1!$F$8763+유형화!$G$72*hourly1!$G1905/hourly1!$F$8763+유형화!$G$74*hourly1!I1905/hourly1!$I$8763+유형화!$H$63*hourly1!P1905/hourly1!$P$8763</f>
        <v>9.9094257259652085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799">
        <f>(유형화!$F$71+유형화!$F$72+유형화!$F$73+유형화!$F$74+유형화!$G$63)*hourly1!O1906/hourly1!$O$8763</f>
        <v>59.358990620582205</v>
      </c>
      <c r="C1905" s="441">
        <f>hourly1!$F1906*유형화!$G$71/hourly1!$F$8763+유형화!$G$72*hourly1!$G1906/hourly1!$F$8763+유형화!$G$74*hourly1!I1906/hourly1!$I$8763+유형화!$H$63*hourly1!P1906/hourly1!$P$8763</f>
        <v>9.7268605109778488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799">
        <f>(유형화!$F$71+유형화!$F$72+유형화!$F$73+유형화!$F$74+유형화!$G$63)*hourly1!O1907/hourly1!$O$8763</f>
        <v>62.536172592112351</v>
      </c>
      <c r="C1906" s="441">
        <f>hourly1!$F1907*유형화!$G$71/hourly1!$F$8763+유형화!$G$72*hourly1!$G1907/hourly1!$F$8763+유형화!$G$74*hourly1!I1907/hourly1!$I$8763+유형화!$H$63*hourly1!P1907/hourly1!$P$8763</f>
        <v>8.4339674365463111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799">
        <f>(유형화!$F$71+유형화!$F$72+유형화!$F$73+유형화!$F$74+유형화!$G$63)*hourly1!O1908/hourly1!$O$8763</f>
        <v>63.795606537633837</v>
      </c>
      <c r="C1907" s="441">
        <f>hourly1!$F1908*유형화!$G$71/hourly1!$F$8763+유형화!$G$72*hourly1!$G1908/hourly1!$F$8763+유형화!$G$74*hourly1!I1908/hourly1!$I$8763+유형화!$H$63*hourly1!P1908/hourly1!$P$8763</f>
        <v>7.1214649486451211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799">
        <f>(유형화!$F$71+유형화!$F$72+유형화!$F$73+유형화!$F$74+유형화!$G$63)*hourly1!O1909/hourly1!$O$8763</f>
        <v>61.73973686956289</v>
      </c>
      <c r="C1908" s="441">
        <f>hourly1!$F1909*유형화!$G$71/hourly1!$F$8763+유형화!$G$72*hourly1!$G1909/hourly1!$F$8763+유형화!$G$74*hourly1!I1909/hourly1!$I$8763+유형화!$H$63*hourly1!P1909/hourly1!$P$8763</f>
        <v>6.0747263156718727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799">
        <f>(유형화!$F$71+유형화!$F$72+유형화!$F$73+유형화!$F$74+유형화!$G$63)*hourly1!O1910/hourly1!$O$8763</f>
        <v>62.418793516564477</v>
      </c>
      <c r="C1909" s="441">
        <f>hourly1!$F1910*유형화!$G$71/hourly1!$F$8763+유형화!$G$72*hourly1!$G1910/hourly1!$F$8763+유형화!$G$74*hourly1!I1910/hourly1!$I$8763+유형화!$H$63*hourly1!P1910/hourly1!$P$8763</f>
        <v>5.0496033728561205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799">
        <f>(유형화!$F$71+유형화!$F$72+유형화!$F$73+유형화!$F$74+유형화!$G$63)*hourly1!O1911/hourly1!$O$8763</f>
        <v>60.29512448497082</v>
      </c>
      <c r="C1910" s="441">
        <f>hourly1!$F1911*유형화!$G$71/hourly1!$F$8763+유형화!$G$72*hourly1!$G1911/hourly1!$F$8763+유형화!$G$74*hourly1!I1911/hourly1!$I$8763+유형화!$H$63*hourly1!P1911/hourly1!$P$8763</f>
        <v>2.9053114038544132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799">
        <f>(유형화!$F$71+유형화!$F$72+유형화!$F$73+유형화!$F$74+유형화!$G$63)*hourly1!O1912/hourly1!$O$8763</f>
        <v>59.676086019749462</v>
      </c>
      <c r="C1911" s="441">
        <f>hourly1!$F1912*유형화!$G$71/hourly1!$F$8763+유형화!$G$72*hourly1!$G1912/hourly1!$F$8763+유형화!$G$74*hourly1!I1912/hourly1!$I$8763+유형화!$H$63*hourly1!P1912/hourly1!$P$8763</f>
        <v>3.4201257471021491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799">
        <f>(유형화!$F$71+유형화!$F$72+유형화!$F$73+유형화!$F$74+유형화!$G$63)*hourly1!O1913/hourly1!$O$8763</f>
        <v>62.560249633040641</v>
      </c>
      <c r="C1912" s="441">
        <f>hourly1!$F1913*유형화!$G$71/hourly1!$F$8763+유형화!$G$72*hourly1!$G1913/hourly1!$F$8763+유형화!$G$74*hourly1!I1913/hourly1!$I$8763+유형화!$H$63*hourly1!P1913/hourly1!$P$8763</f>
        <v>3.0580578678981403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799">
        <f>(유형화!$F$71+유형화!$F$72+유형화!$F$73+유형화!$F$74+유형화!$G$63)*hourly1!O1914/hourly1!$O$8763</f>
        <v>61.934820442125783</v>
      </c>
      <c r="C1913" s="441">
        <f>hourly1!$F1914*유형화!$G$71/hourly1!$F$8763+유형화!$G$72*hourly1!$G1914/hourly1!$F$8763+유형화!$G$74*hourly1!I1914/hourly1!$I$8763+유형화!$H$63*hourly1!P1914/hourly1!$P$8763</f>
        <v>2.7363515620186454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799">
        <f>(유형화!$F$71+유형화!$F$72+유형화!$F$73+유형화!$F$74+유형화!$G$63)*hourly1!O1915/hourly1!$O$8763</f>
        <v>61.970207343867379</v>
      </c>
      <c r="C1914" s="441">
        <f>hourly1!$F1915*유형화!$G$71/hourly1!$F$8763+유형화!$G$72*hourly1!$G1915/hourly1!$F$8763+유형화!$G$74*hourly1!I1915/hourly1!$I$8763+유형화!$H$63*hourly1!P1915/hourly1!$P$8763</f>
        <v>2.9480975412661401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799">
        <f>(유형화!$F$71+유형화!$F$72+유형화!$F$73+유형화!$F$74+유형화!$G$63)*hourly1!O1916/hourly1!$O$8763</f>
        <v>62.707054674376394</v>
      </c>
      <c r="C1915" s="441">
        <f>hourly1!$F1916*유형화!$G$71/hourly1!$F$8763+유형화!$G$72*hourly1!$G1916/hourly1!$F$8763+유형화!$G$74*hourly1!I1916/hourly1!$I$8763+유형화!$H$63*hourly1!P1916/hourly1!$P$8763</f>
        <v>3.4633083451113666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799">
        <f>(유형화!$F$71+유형화!$F$72+유형화!$F$73+유형화!$F$74+유형화!$G$63)*hourly1!O1917/hourly1!$O$8763</f>
        <v>63.019619018431804</v>
      </c>
      <c r="C1916" s="441">
        <f>hourly1!$F1917*유형화!$G$71/hourly1!$F$8763+유형화!$G$72*hourly1!$G1917/hourly1!$F$8763+유형화!$G$74*hourly1!I1917/hourly1!$I$8763+유형화!$H$63*hourly1!P1917/hourly1!$P$8763</f>
        <v>3.2314824237970496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799">
        <f>(유형화!$F$71+유형화!$F$72+유형화!$F$73+유형화!$F$74+유형화!$G$63)*hourly1!O1918/hourly1!$O$8763</f>
        <v>64.636844516434167</v>
      </c>
      <c r="C1917" s="441">
        <f>hourly1!$F1918*유형화!$G$71/hourly1!$F$8763+유형화!$G$72*hourly1!$G1918/hourly1!$F$8763+유형화!$G$74*hourly1!I1918/hourly1!$I$8763+유형화!$H$63*hourly1!P1918/hourly1!$P$8763</f>
        <v>3.2499397876544145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799">
        <f>(유형화!$F$71+유형화!$F$72+유형화!$F$73+유형화!$F$74+유형화!$G$63)*hourly1!O1919/hourly1!$O$8763</f>
        <v>63.651567332041715</v>
      </c>
      <c r="C1918" s="441">
        <f>hourly1!$F1919*유형화!$G$71/hourly1!$F$8763+유형화!$G$72*hourly1!$G1919/hourly1!$F$8763+유형화!$G$74*hourly1!I1919/hourly1!$I$8763+유형화!$H$63*hourly1!P1919/hourly1!$P$8763</f>
        <v>4.7475373719308731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799">
        <f>(유형화!$F$71+유형화!$F$72+유형화!$F$73+유형화!$F$74+유형화!$G$63)*hourly1!O1920/hourly1!$O$8763</f>
        <v>61.549230713542919</v>
      </c>
      <c r="C1919" s="441">
        <f>hourly1!$F1920*유형화!$G$71/hourly1!$F$8763+유형화!$G$72*hourly1!$G1920/hourly1!$F$8763+유형화!$G$74*hourly1!I1920/hourly1!$I$8763+유형화!$H$63*hourly1!P1920/hourly1!$P$8763</f>
        <v>0.57260129735025167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799">
        <f>(유형화!$F$71+유형화!$F$72+유형화!$F$73+유형화!$F$74+유형화!$G$63)*hourly1!O1921/hourly1!$O$8763</f>
        <v>60.483270767781157</v>
      </c>
      <c r="C1920" s="441">
        <f>hourly1!$F1921*유형화!$G$71/hourly1!$F$8763+유형화!$G$72*hourly1!$G1921/hourly1!$F$8763+유형화!$G$74*hourly1!I1921/hourly1!$I$8763+유형화!$H$63*hourly1!P1921/hourly1!$P$8763</f>
        <v>0.41596656150199729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799">
        <f>(유형화!$F$71+유형화!$F$72+유형화!$F$73+유형화!$F$74+유형화!$G$63)*hourly1!O1922/hourly1!$O$8763</f>
        <v>61.058111865341615</v>
      </c>
      <c r="C1921" s="441">
        <f>hourly1!$F1922*유형화!$G$71/hourly1!$F$8763+유형화!$G$72*hourly1!$G1922/hourly1!$F$8763+유형화!$G$74*hourly1!I1922/hourly1!$I$8763+유형화!$H$63*hourly1!P1922/hourly1!$P$8763</f>
        <v>0.36921104722969927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799">
        <f>(유형화!$F$71+유형화!$F$72+유형화!$F$73+유형화!$F$74+유형화!$G$63)*hourly1!O1923/hourly1!$O$8763</f>
        <v>60.293154450424623</v>
      </c>
      <c r="C1922" s="441">
        <f>hourly1!$F1923*유형화!$G$71/hourly1!$F$8763+유형화!$G$72*hourly1!$G1923/hourly1!$F$8763+유형화!$G$74*hourly1!I1923/hourly1!$I$8763+유형화!$H$63*hourly1!P1923/hourly1!$P$8763</f>
        <v>0.28465950339100521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799">
        <f>(유형화!$F$71+유형화!$F$72+유형화!$F$73+유형화!$F$74+유형화!$G$63)*hourly1!O1924/hourly1!$O$8763</f>
        <v>56.376035231126771</v>
      </c>
      <c r="C1923" s="441">
        <f>hourly1!$F1924*유형화!$G$71/hourly1!$F$8763+유형화!$G$72*hourly1!$G1924/hourly1!$F$8763+유형화!$G$74*hourly1!I1924/hourly1!$I$8763+유형화!$H$63*hourly1!P1924/hourly1!$P$8763</f>
        <v>0.25650853479837643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799">
        <f>(유형화!$F$71+유형화!$F$72+유형화!$F$73+유형화!$F$74+유형화!$G$63)*hourly1!O1925/hourly1!$O$8763</f>
        <v>56.416457149342797</v>
      </c>
      <c r="C1924" s="441">
        <f>hourly1!$F1925*유형화!$G$71/hourly1!$F$8763+유형화!$G$72*hourly1!$G1925/hourly1!$F$8763+유형화!$G$74*hourly1!I1925/hourly1!$I$8763+유형화!$H$63*hourly1!P1925/hourly1!$P$8763</f>
        <v>0.25155814457608006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799">
        <f>(유형화!$F$71+유형화!$F$72+유형화!$F$73+유형화!$F$74+유형화!$G$63)*hourly1!O1926/hourly1!$O$8763</f>
        <v>56.370678845365795</v>
      </c>
      <c r="C1925" s="441">
        <f>hourly1!$F1926*유형화!$G$71/hourly1!$F$8763+유형화!$G$72*hourly1!$G1926/hourly1!$F$8763+유형화!$G$74*hourly1!I1926/hourly1!$I$8763+유형화!$H$63*hourly1!P1926/hourly1!$P$8763</f>
        <v>0.25465659626129439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799">
        <f>(유형화!$F$71+유형화!$F$72+유형화!$F$73+유형화!$F$74+유형화!$G$63)*hourly1!O1927/hourly1!$O$8763</f>
        <v>56.82123341921109</v>
      </c>
      <c r="C1926" s="441">
        <f>hourly1!$F1927*유형화!$G$71/hourly1!$F$8763+유형화!$G$72*hourly1!$G1927/hourly1!$F$8763+유형화!$G$74*hourly1!I1927/hourly1!$I$8763+유형화!$H$63*hourly1!P1927/hourly1!$P$8763</f>
        <v>0.26446661060640092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799">
        <f>(유형화!$F$71+유형화!$F$72+유형화!$F$73+유형화!$F$74+유형화!$G$63)*hourly1!O1928/hourly1!$O$8763</f>
        <v>57.605994996830702</v>
      </c>
      <c r="C1927" s="441">
        <f>hourly1!$F1928*유형화!$G$71/hourly1!$F$8763+유형화!$G$72*hourly1!$G1928/hourly1!$F$8763+유형화!$G$74*hourly1!I1928/hourly1!$I$8763+유형화!$H$63*hourly1!P1928/hourly1!$P$8763</f>
        <v>0.58145785019826079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799">
        <f>(유형화!$F$71+유형화!$F$72+유형화!$F$73+유형화!$F$74+유형화!$G$63)*hourly1!O1929/hourly1!$O$8763</f>
        <v>59.203450733492147</v>
      </c>
      <c r="C1928" s="441">
        <f>hourly1!$F1929*유형화!$G$71/hourly1!$F$8763+유형화!$G$72*hourly1!$G1929/hourly1!$F$8763+유형화!$G$74*hourly1!I1929/hourly1!$I$8763+유형화!$H$63*hourly1!P1929/hourly1!$P$8763</f>
        <v>9.7965376260821095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799">
        <f>(유형화!$F$71+유형화!$F$72+유형화!$F$73+유형화!$F$74+유형화!$G$63)*hourly1!O1930/hourly1!$O$8763</f>
        <v>61.268014679044917</v>
      </c>
      <c r="C1929" s="441">
        <f>hourly1!$F1930*유형화!$G$71/hourly1!$F$8763+유형화!$G$72*hourly1!$G1930/hourly1!$F$8763+유형화!$G$74*hourly1!I1930/hourly1!$I$8763+유형화!$H$63*hourly1!P1930/hourly1!$P$8763</f>
        <v>9.6425725585712883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799">
        <f>(유형화!$F$71+유형화!$F$72+유형화!$F$73+유형화!$F$74+유형화!$G$63)*hourly1!O1931/hourly1!$O$8763</f>
        <v>63.207440198474508</v>
      </c>
      <c r="C1930" s="441">
        <f>hourly1!$F1931*유형화!$G$71/hourly1!$F$8763+유형화!$G$72*hourly1!$G1931/hourly1!$F$8763+유형화!$G$74*hourly1!I1931/hourly1!$I$8763+유형화!$H$63*hourly1!P1931/hourly1!$P$8763</f>
        <v>8.3791552084051695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799">
        <f>(유형화!$F$71+유형화!$F$72+유형화!$F$73+유형화!$F$74+유형화!$G$63)*hourly1!O1932/hourly1!$O$8763</f>
        <v>66.419583009426731</v>
      </c>
      <c r="C1931" s="441">
        <f>hourly1!$F1932*유형화!$G$71/hourly1!$F$8763+유형화!$G$72*hourly1!$G1932/hourly1!$F$8763+유형화!$G$74*hourly1!I1932/hourly1!$I$8763+유형화!$H$63*hourly1!P1932/hourly1!$P$8763</f>
        <v>6.8748751638713053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799">
        <f>(유형화!$F$71+유형화!$F$72+유형화!$F$73+유형화!$F$74+유형화!$G$63)*hourly1!O1933/hourly1!$O$8763</f>
        <v>66.581939067333622</v>
      </c>
      <c r="C1932" s="441">
        <f>hourly1!$F1933*유형화!$G$71/hourly1!$F$8763+유형화!$G$72*hourly1!$G1933/hourly1!$F$8763+유형화!$G$74*hourly1!I1933/hourly1!$I$8763+유형화!$H$63*hourly1!P1933/hourly1!$P$8763</f>
        <v>5.4716594140426693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799">
        <f>(유형화!$F$71+유형화!$F$72+유형화!$F$73+유형화!$F$74+유형화!$G$63)*hourly1!O1934/hourly1!$O$8763</f>
        <v>65.126615114297536</v>
      </c>
      <c r="C1933" s="441">
        <f>hourly1!$F1934*유형화!$G$71/hourly1!$F$8763+유형화!$G$72*hourly1!$G1934/hourly1!$F$8763+유형화!$G$74*hourly1!I1934/hourly1!$I$8763+유형화!$H$63*hourly1!P1934/hourly1!$P$8763</f>
        <v>4.3633905495727596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799">
        <f>(유형화!$F$71+유형화!$F$72+유형화!$F$73+유형화!$F$74+유형화!$G$63)*hourly1!O1935/hourly1!$O$8763</f>
        <v>61.631563091724708</v>
      </c>
      <c r="C1934" s="441">
        <f>hourly1!$F1935*유형화!$G$71/hourly1!$F$8763+유형화!$G$72*hourly1!$G1935/hourly1!$F$8763+유형화!$G$74*hourly1!I1935/hourly1!$I$8763+유형화!$H$63*hourly1!P1935/hourly1!$P$8763</f>
        <v>2.1094194976481031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799">
        <f>(유형화!$F$71+유형화!$F$72+유형화!$F$73+유형화!$F$74+유형화!$G$63)*hourly1!O1936/hourly1!$O$8763</f>
        <v>60.527769006947516</v>
      </c>
      <c r="C1935" s="441">
        <f>hourly1!$F1936*유형화!$G$71/hourly1!$F$8763+유형화!$G$72*hourly1!$G1936/hourly1!$F$8763+유형화!$G$74*hourly1!I1936/hourly1!$I$8763+유형화!$H$63*hourly1!P1936/hourly1!$P$8763</f>
        <v>2.6495447012611968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799">
        <f>(유형화!$F$71+유형화!$F$72+유형화!$F$73+유형화!$F$74+유형화!$G$63)*hourly1!O1937/hourly1!$O$8763</f>
        <v>62.837748138568273</v>
      </c>
      <c r="C1936" s="441">
        <f>hourly1!$F1937*유형화!$G$71/hourly1!$F$8763+유형화!$G$72*hourly1!$G1937/hourly1!$F$8763+유형화!$G$74*hourly1!I1937/hourly1!$I$8763+유형화!$H$63*hourly1!P1937/hourly1!$P$8763</f>
        <v>2.312571561302581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799">
        <f>(유형화!$F$71+유형화!$F$72+유형화!$F$73+유형화!$F$74+유형화!$G$63)*hourly1!O1938/hourly1!$O$8763</f>
        <v>62.677782810647976</v>
      </c>
      <c r="C1937" s="441">
        <f>hourly1!$F1938*유형화!$G$71/hourly1!$F$8763+유형화!$G$72*hourly1!$G1938/hourly1!$F$8763+유형화!$G$74*hourly1!I1938/hourly1!$I$8763+유형화!$H$63*hourly1!P1938/hourly1!$P$8763</f>
        <v>2.2392871795585609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799">
        <f>(유형화!$F$71+유형화!$F$72+유형화!$F$73+유형화!$F$74+유형화!$G$63)*hourly1!O1939/hourly1!$O$8763</f>
        <v>63.264327770476193</v>
      </c>
      <c r="C1938" s="441">
        <f>hourly1!$F1939*유형화!$G$71/hourly1!$F$8763+유형화!$G$72*hourly1!$G1939/hourly1!$F$8763+유형화!$G$74*hourly1!I1939/hourly1!$I$8763+유형화!$H$63*hourly1!P1939/hourly1!$P$8763</f>
        <v>2.5629761462419411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799">
        <f>(유형화!$F$71+유형화!$F$72+유형화!$F$73+유형화!$F$74+유형화!$G$63)*hourly1!O1940/hourly1!$O$8763</f>
        <v>63.099668376951144</v>
      </c>
      <c r="C1939" s="441">
        <f>hourly1!$F1940*유형화!$G$71/hourly1!$F$8763+유형화!$G$72*hourly1!$G1940/hourly1!$F$8763+유형화!$G$74*hourly1!I1940/hourly1!$I$8763+유형화!$H$63*hourly1!P1940/hourly1!$P$8763</f>
        <v>2.9388425001942364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799">
        <f>(유형화!$F$71+유형화!$F$72+유형화!$F$73+유형화!$F$74+유형화!$G$63)*hourly1!O1941/hourly1!$O$8763</f>
        <v>62.765563809554834</v>
      </c>
      <c r="C1940" s="441">
        <f>hourly1!$F1941*유형화!$G$71/hourly1!$F$8763+유형화!$G$72*hourly1!$G1941/hourly1!$F$8763+유형화!$G$74*hourly1!I1941/hourly1!$I$8763+유형화!$H$63*hourly1!P1941/hourly1!$P$8763</f>
        <v>2.789135448125807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799">
        <f>(유형화!$F$71+유형화!$F$72+유형화!$F$73+유형화!$F$74+유형화!$G$63)*hourly1!O1942/hourly1!$O$8763</f>
        <v>63.83266167813715</v>
      </c>
      <c r="C1941" s="441">
        <f>hourly1!$F1942*유형화!$G$71/hourly1!$F$8763+유형화!$G$72*hourly1!$G1942/hourly1!$F$8763+유형화!$G$74*hourly1!I1942/hourly1!$I$8763+유형화!$H$63*hourly1!P1942/hourly1!$P$8763</f>
        <v>2.8768462724417501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799">
        <f>(유형화!$F$71+유형화!$F$72+유형화!$F$73+유형화!$F$74+유형화!$G$63)*hourly1!O1943/hourly1!$O$8763</f>
        <v>62.758608856476833</v>
      </c>
      <c r="C1942" s="441">
        <f>hourly1!$F1943*유형화!$G$71/hourly1!$F$8763+유형화!$G$72*hourly1!$G1943/hourly1!$F$8763+유형화!$G$74*hourly1!I1943/hourly1!$I$8763+유형화!$H$63*hourly1!P1943/hourly1!$P$8763</f>
        <v>4.4850610150320263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799">
        <f>(유형화!$F$71+유형화!$F$72+유형화!$F$73+유형화!$F$74+유형화!$G$63)*hourly1!O1944/hourly1!$O$8763</f>
        <v>60.81113254564282</v>
      </c>
      <c r="C1943" s="441">
        <f>hourly1!$F1944*유형화!$G$71/hourly1!$F$8763+유형화!$G$72*hourly1!$G1944/hourly1!$F$8763+유형화!$G$74*hourly1!I1944/hourly1!$I$8763+유형화!$H$63*hourly1!P1944/hourly1!$P$8763</f>
        <v>0.57250456764370361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799">
        <f>(유형화!$F$71+유형화!$F$72+유형화!$F$73+유형화!$F$74+유형화!$G$63)*hourly1!O1945/hourly1!$O$8763</f>
        <v>60.29254771226649</v>
      </c>
      <c r="C1944" s="441">
        <f>hourly1!$F1945*유형화!$G$71/hourly1!$F$8763+유형화!$G$72*hourly1!$G1945/hourly1!$F$8763+유형화!$G$74*hourly1!I1945/hourly1!$I$8763+유형화!$H$63*hourly1!P1945/hourly1!$P$8763</f>
        <v>0.41591229267773167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799">
        <f>(유형화!$F$71+유형화!$F$72+유형화!$F$73+유형화!$F$74+유형화!$G$63)*hourly1!O1946/hourly1!$O$8763</f>
        <v>60.09879460549918</v>
      </c>
      <c r="C1945" s="441">
        <f>hourly1!$F1946*유형화!$G$71/hourly1!$F$8763+유형화!$G$72*hourly1!$G1946/hourly1!$F$8763+유형화!$G$74*hourly1!I1946/hourly1!$I$8763+유형화!$H$63*hourly1!P1946/hourly1!$P$8763</f>
        <v>0.36915880603183482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799">
        <f>(유형화!$F$71+유형화!$F$72+유형화!$F$73+유형화!$F$74+유형화!$G$63)*hourly1!O1947/hourly1!$O$8763</f>
        <v>58.813864926529163</v>
      </c>
      <c r="C1946" s="441">
        <f>hourly1!$F1947*유형화!$G$71/hourly1!$F$8763+유형화!$G$72*hourly1!$G1947/hourly1!$F$8763+유형화!$G$74*hourly1!I1947/hourly1!$I$8763+유형화!$H$63*hourly1!P1947/hourly1!$P$8763</f>
        <v>0.28248660352183774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799">
        <f>(유형화!$F$71+유형화!$F$72+유형화!$F$73+유형화!$F$74+유형화!$G$63)*hourly1!O1948/hourly1!$O$8763</f>
        <v>56.349319546358217</v>
      </c>
      <c r="C1947" s="441">
        <f>hourly1!$F1948*유형화!$G$71/hourly1!$F$8763+유형화!$G$72*hourly1!$G1948/hourly1!$F$8763+유형화!$G$74*hourly1!I1948/hourly1!$I$8763+유형화!$H$63*hourly1!P1948/hourly1!$P$8763</f>
        <v>0.28893338202817054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799">
        <f>(유형화!$F$71+유형화!$F$72+유형화!$F$73+유형화!$F$74+유형화!$G$63)*hourly1!O1949/hourly1!$O$8763</f>
        <v>56.91489471047548</v>
      </c>
      <c r="C1948" s="441">
        <f>hourly1!$F1949*유형화!$G$71/hourly1!$F$8763+유형화!$G$72*hourly1!$G1949/hourly1!$F$8763+유형화!$G$74*hourly1!I1949/hourly1!$I$8763+유형화!$H$63*hourly1!P1949/hourly1!$P$8763</f>
        <v>0.26464158283760464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799">
        <f>(유형화!$F$71+유형화!$F$72+유형화!$F$73+유형화!$F$74+유형화!$G$63)*hourly1!O1950/hourly1!$O$8763</f>
        <v>56.777004298778152</v>
      </c>
      <c r="C1949" s="441">
        <f>hourly1!$F1950*유형화!$G$71/hourly1!$F$8763+유형화!$G$72*hourly1!$G1950/hourly1!$F$8763+유형화!$G$74*hourly1!I1950/hourly1!$I$8763+유형화!$H$63*hourly1!P1950/hourly1!$P$8763</f>
        <v>0.25273094754092396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799">
        <f>(유형화!$F$71+유형화!$F$72+유형화!$F$73+유형화!$F$74+유형화!$G$63)*hourly1!O1951/hourly1!$O$8763</f>
        <v>56.906174598637726</v>
      </c>
      <c r="C1950" s="441">
        <f>hourly1!$F1951*유형화!$G$71/hourly1!$F$8763+유형화!$G$72*hourly1!$G1951/hourly1!$F$8763+유형화!$G$74*hourly1!I1951/hourly1!$I$8763+유형화!$H$63*hourly1!P1951/hourly1!$P$8763</f>
        <v>0.28207284846386532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799">
        <f>(유형화!$F$71+유형화!$F$72+유형화!$F$73+유형화!$F$74+유형화!$G$63)*hourly1!O1952/hourly1!$O$8763</f>
        <v>58.193913024140819</v>
      </c>
      <c r="C1951" s="441">
        <f>hourly1!$F1952*유형화!$G$71/hourly1!$F$8763+유형화!$G$72*hourly1!$G1952/hourly1!$F$8763+유형화!$G$74*hourly1!I1952/hourly1!$I$8763+유형화!$H$63*hourly1!P1952/hourly1!$P$8763</f>
        <v>0.40646760890125255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799">
        <f>(유형화!$F$71+유형화!$F$72+유형화!$F$73+유형화!$F$74+유형화!$G$63)*hourly1!O1953/hourly1!$O$8763</f>
        <v>59.390728309188901</v>
      </c>
      <c r="C1952" s="441">
        <f>hourly1!$F1953*유형화!$G$71/hourly1!$F$8763+유형화!$G$72*hourly1!$G1953/hourly1!$F$8763+유형화!$G$74*hourly1!I1953/hourly1!$I$8763+유형화!$H$63*hourly1!P1953/hourly1!$P$8763</f>
        <v>9.3824659005746618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799">
        <f>(유형화!$F$71+유형화!$F$72+유형화!$F$73+유형화!$F$74+유형화!$G$63)*hourly1!O1954/hourly1!$O$8763</f>
        <v>60.284880283511598</v>
      </c>
      <c r="C1953" s="441">
        <f>hourly1!$F1954*유형화!$G$71/hourly1!$F$8763+유형화!$G$72*hourly1!$G1954/hourly1!$F$8763+유형화!$G$74*hourly1!I1954/hourly1!$I$8763+유형화!$H$63*hourly1!P1954/hourly1!$P$8763</f>
        <v>9.8606224282998927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799">
        <f>(유형화!$F$71+유형화!$F$72+유형화!$F$73+유형화!$F$74+유형화!$G$63)*hourly1!O1955/hourly1!$O$8763</f>
        <v>62.552193350509768</v>
      </c>
      <c r="C1954" s="441">
        <f>hourly1!$F1955*유형화!$G$71/hourly1!$F$8763+유형화!$G$72*hourly1!$G1955/hourly1!$F$8763+유형화!$G$74*hourly1!I1955/hourly1!$I$8763+유형화!$H$63*hourly1!P1955/hourly1!$P$8763</f>
        <v>8.9034915237769319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799">
        <f>(유형화!$F$71+유형화!$F$72+유형화!$F$73+유형화!$F$74+유형화!$G$63)*hourly1!O1956/hourly1!$O$8763</f>
        <v>66.403400037537651</v>
      </c>
      <c r="C1955" s="441">
        <f>hourly1!$F1956*유형화!$G$71/hourly1!$F$8763+유형화!$G$72*hourly1!$G1956/hourly1!$F$8763+유형화!$G$74*hourly1!I1956/hourly1!$I$8763+유형화!$H$63*hourly1!P1956/hourly1!$P$8763</f>
        <v>7.6554892629614981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799">
        <f>(유형화!$F$71+유형화!$F$72+유형화!$F$73+유형화!$F$74+유형화!$G$63)*hourly1!O1957/hourly1!$O$8763</f>
        <v>65.841854926882718</v>
      </c>
      <c r="C1956" s="441">
        <f>hourly1!$F1957*유형화!$G$71/hourly1!$F$8763+유형화!$G$72*hourly1!$G1957/hourly1!$F$8763+유형화!$G$74*hourly1!I1957/hourly1!$I$8763+유형화!$H$63*hourly1!P1957/hourly1!$P$8763</f>
        <v>6.7515555225150718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799">
        <f>(유형화!$F$71+유형화!$F$72+유형화!$F$73+유형화!$F$74+유형화!$G$63)*hourly1!O1958/hourly1!$O$8763</f>
        <v>64.6269539643271</v>
      </c>
      <c r="C1957" s="441">
        <f>hourly1!$F1958*유형화!$G$71/hourly1!$F$8763+유형화!$G$72*hourly1!$G1958/hourly1!$F$8763+유형화!$G$74*hourly1!I1958/hourly1!$I$8763+유형화!$H$63*hourly1!P1958/hourly1!$P$8763</f>
        <v>6.0036210359483784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799">
        <f>(유형화!$F$71+유형화!$F$72+유형화!$F$73+유형화!$F$74+유형화!$G$63)*hourly1!O1959/hourly1!$O$8763</f>
        <v>61.079571349122922</v>
      </c>
      <c r="C1958" s="441">
        <f>hourly1!$F1959*유형화!$G$71/hourly1!$F$8763+유형화!$G$72*hourly1!$G1959/hourly1!$F$8763+유형화!$G$74*hourly1!I1959/hourly1!$I$8763+유형화!$H$63*hourly1!P1959/hourly1!$P$8763</f>
        <v>3.5886921101439544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799">
        <f>(유형화!$F$71+유형화!$F$72+유형화!$F$73+유형화!$F$74+유형화!$G$63)*hourly1!O1960/hourly1!$O$8763</f>
        <v>59.712186599235743</v>
      </c>
      <c r="C1959" s="441">
        <f>hourly1!$F1960*유형화!$G$71/hourly1!$F$8763+유형화!$G$72*hourly1!$G1960/hourly1!$F$8763+유형화!$G$74*hourly1!I1960/hourly1!$I$8763+유형화!$H$63*hourly1!P1960/hourly1!$P$8763</f>
        <v>3.8462183153647778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799">
        <f>(유형화!$F$71+유형화!$F$72+유형화!$F$73+유형화!$F$74+유형화!$G$63)*hourly1!O1961/hourly1!$O$8763</f>
        <v>62.273539601273939</v>
      </c>
      <c r="C1960" s="441">
        <f>hourly1!$F1961*유형화!$G$71/hourly1!$F$8763+유형화!$G$72*hourly1!$G1961/hourly1!$F$8763+유형화!$G$74*hourly1!I1961/hourly1!$I$8763+유형화!$H$63*hourly1!P1961/hourly1!$P$8763</f>
        <v>3.6893192724515282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799">
        <f>(유형화!$F$71+유형화!$F$72+유형화!$F$73+유형화!$F$74+유형화!$G$63)*hourly1!O1962/hourly1!$O$8763</f>
        <v>61.41842186397561</v>
      </c>
      <c r="C1961" s="441">
        <f>hourly1!$F1962*유형화!$G$71/hourly1!$F$8763+유형화!$G$72*hourly1!$G1962/hourly1!$F$8763+유형화!$G$74*hourly1!I1962/hourly1!$I$8763+유형화!$H$63*hourly1!P1962/hourly1!$P$8763</f>
        <v>3.3170651945689218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799">
        <f>(유형화!$F$71+유형화!$F$72+유형화!$F$73+유형화!$F$74+유형화!$G$63)*hourly1!O1963/hourly1!$O$8763</f>
        <v>62.13949853386567</v>
      </c>
      <c r="C1962" s="441">
        <f>hourly1!$F1963*유형화!$G$71/hourly1!$F$8763+유형화!$G$72*hourly1!$G1963/hourly1!$F$8763+유형화!$G$74*hourly1!I1963/hourly1!$I$8763+유형화!$H$63*hourly1!P1963/hourly1!$P$8763</f>
        <v>3.3528858389320608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799">
        <f>(유형화!$F$71+유형화!$F$72+유형화!$F$73+유형화!$F$74+유형화!$G$63)*hourly1!O1964/hourly1!$O$8763</f>
        <v>62.49503770830102</v>
      </c>
      <c r="C1963" s="441">
        <f>hourly1!$F1964*유형화!$G$71/hourly1!$F$8763+유형화!$G$72*hourly1!$G1964/hourly1!$F$8763+유형화!$G$74*hourly1!I1964/hourly1!$I$8763+유형화!$H$63*hourly1!P1964/hourly1!$P$8763</f>
        <v>3.527538301525055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799">
        <f>(유형화!$F$71+유형화!$F$72+유형화!$F$73+유형화!$F$74+유형화!$G$63)*hourly1!O1965/hourly1!$O$8763</f>
        <v>62.400321883375483</v>
      </c>
      <c r="C1964" s="441">
        <f>hourly1!$F1965*유형화!$G$71/hourly1!$F$8763+유형화!$G$72*hourly1!$G1965/hourly1!$F$8763+유형화!$G$74*hourly1!I1965/hourly1!$I$8763+유형화!$H$63*hourly1!P1965/hourly1!$P$8763</f>
        <v>3.3519407264848384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799">
        <f>(유형화!$F$71+유형화!$F$72+유형화!$F$73+유형화!$F$74+유형화!$G$63)*hourly1!O1966/hourly1!$O$8763</f>
        <v>64.426078264512697</v>
      </c>
      <c r="C1965" s="441">
        <f>hourly1!$F1966*유형화!$G$71/hourly1!$F$8763+유형화!$G$72*hourly1!$G1966/hourly1!$F$8763+유형화!$G$74*hourly1!I1966/hourly1!$I$8763+유형화!$H$63*hourly1!P1966/hourly1!$P$8763</f>
        <v>3.4071758936388279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799">
        <f>(유형화!$F$71+유형화!$F$72+유형화!$F$73+유형화!$F$74+유형화!$G$63)*hourly1!O1967/hourly1!$O$8763</f>
        <v>63.217297581591865</v>
      </c>
      <c r="C1966" s="441">
        <f>hourly1!$F1967*유형화!$G$71/hourly1!$F$8763+유형화!$G$72*hourly1!$G1967/hourly1!$F$8763+유형화!$G$74*hourly1!I1967/hourly1!$I$8763+유형화!$H$63*hourly1!P1967/hourly1!$P$8763</f>
        <v>5.0262533464928225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799">
        <f>(유형화!$F$71+유형화!$F$72+유형화!$F$73+유형화!$F$74+유형화!$G$63)*hourly1!O1968/hourly1!$O$8763</f>
        <v>61.667838586215517</v>
      </c>
      <c r="C1967" s="441">
        <f>hourly1!$F1968*유형화!$G$71/hourly1!$F$8763+유형화!$G$72*hourly1!$G1968/hourly1!$F$8763+유형화!$G$74*hourly1!I1968/hourly1!$I$8763+유형화!$H$63*hourly1!P1968/hourly1!$P$8763</f>
        <v>0.50874263511225304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799">
        <f>(유형화!$F$71+유형화!$F$72+유형화!$F$73+유형화!$F$74+유형화!$G$63)*hourly1!O1969/hourly1!$O$8763</f>
        <v>60.875010953961052</v>
      </c>
      <c r="C1968" s="441">
        <f>hourly1!$F1969*유형화!$G$71/hourly1!$F$8763+유형화!$G$72*hourly1!$G1969/hourly1!$F$8763+유형화!$G$74*hourly1!I1969/hourly1!$I$8763+유형화!$H$63*hourly1!P1969/hourly1!$P$8763</f>
        <v>0.45514686353966122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799">
        <f>(유형화!$F$71+유형화!$F$72+유형화!$F$73+유형화!$F$74+유형화!$G$63)*hourly1!O1970/hourly1!$O$8763</f>
        <v>61.306741601884553</v>
      </c>
      <c r="C1969" s="441">
        <f>hourly1!$F1970*유형화!$G$71/hourly1!$F$8763+유형화!$G$72*hourly1!$G1970/hourly1!$F$8763+유형화!$G$74*hourly1!I1970/hourly1!$I$8763+유형화!$H$63*hourly1!P1970/hourly1!$P$8763</f>
        <v>0.36149807567192943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799">
        <f>(유형화!$F$71+유형화!$F$72+유형화!$F$73+유형화!$F$74+유형화!$G$63)*hourly1!O1971/hourly1!$O$8763</f>
        <v>59.527130452884705</v>
      </c>
      <c r="C1970" s="441">
        <f>hourly1!$F1971*유형화!$G$71/hourly1!$F$8763+유형화!$G$72*hourly1!$G1971/hourly1!$F$8763+유형화!$G$74*hourly1!I1971/hourly1!$I$8763+유형화!$H$63*hourly1!P1971/hourly1!$P$8763</f>
        <v>0.30405315355713913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799">
        <f>(유형화!$F$71+유형화!$F$72+유형화!$F$73+유형화!$F$74+유형화!$G$63)*hourly1!O1972/hourly1!$O$8763</f>
        <v>56.752219130829936</v>
      </c>
      <c r="C1971" s="441">
        <f>hourly1!$F1972*유형화!$G$71/hourly1!$F$8763+유형화!$G$72*hourly1!$G1972/hourly1!$F$8763+유형화!$G$74*hourly1!I1972/hourly1!$I$8763+유형화!$H$63*hourly1!P1972/hourly1!$P$8763</f>
        <v>0.31707671720375963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799">
        <f>(유형화!$F$71+유형화!$F$72+유형화!$F$73+유형화!$F$74+유형화!$G$63)*hourly1!O1973/hourly1!$O$8763</f>
        <v>56.187553952227873</v>
      </c>
      <c r="C1972" s="441">
        <f>hourly1!$F1973*유형화!$G$71/hourly1!$F$8763+유형화!$G$72*hourly1!$G1973/hourly1!$F$8763+유형화!$G$74*hourly1!I1973/hourly1!$I$8763+유형화!$H$63*hourly1!P1973/hourly1!$P$8763</f>
        <v>0.77046853169839946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799">
        <f>(유형화!$F$71+유형화!$F$72+유형화!$F$73+유형화!$F$74+유형화!$G$63)*hourly1!O1974/hourly1!$O$8763</f>
        <v>56.128897214237114</v>
      </c>
      <c r="C1973" s="441">
        <f>hourly1!$F1974*유형화!$G$71/hourly1!$F$8763+유형화!$G$72*hourly1!$G1974/hourly1!$F$8763+유형화!$G$74*hourly1!I1974/hourly1!$I$8763+유형화!$H$63*hourly1!P1974/hourly1!$P$8763</f>
        <v>1.5808546270528581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799">
        <f>(유형화!$F$71+유형화!$F$72+유형화!$F$73+유형화!$F$74+유형화!$G$63)*hourly1!O1975/hourly1!$O$8763</f>
        <v>56.706440643007262</v>
      </c>
      <c r="C1974" s="441">
        <f>hourly1!$F1975*유형화!$G$71/hourly1!$F$8763+유형화!$G$72*hourly1!$G1975/hourly1!$F$8763+유형화!$G$74*hourly1!I1975/hourly1!$I$8763+유형화!$H$63*hourly1!P1975/hourly1!$P$8763</f>
        <v>2.2899525538929622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799">
        <f>(유형화!$F$71+유형화!$F$72+유형화!$F$73+유형화!$F$74+유형화!$G$63)*hourly1!O1976/hourly1!$O$8763</f>
        <v>58.650651598325013</v>
      </c>
      <c r="C1975" s="441">
        <f>hourly1!$F1976*유형화!$G$71/hourly1!$F$8763+유형화!$G$72*hourly1!$G1976/hourly1!$F$8763+유형화!$G$74*hourly1!I1976/hourly1!$I$8763+유형화!$H$63*hourly1!P1976/hourly1!$P$8763</f>
        <v>2.7332687349839468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799">
        <f>(유형화!$F$71+유형화!$F$72+유형화!$F$73+유형화!$F$74+유형화!$G$63)*hourly1!O1977/hourly1!$O$8763</f>
        <v>60.670188405998061</v>
      </c>
      <c r="C1976" s="441">
        <f>hourly1!$F1977*유형화!$G$71/hourly1!$F$8763+유형화!$G$72*hourly1!$G1977/hourly1!$F$8763+유형화!$G$74*hourly1!I1977/hourly1!$I$8763+유형화!$H$63*hourly1!P1977/hourly1!$P$8763</f>
        <v>11.823539160467449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799">
        <f>(유형화!$F$71+유형화!$F$72+유형화!$F$73+유형화!$F$74+유형화!$G$63)*hourly1!O1978/hourly1!$O$8763</f>
        <v>61.427999645116294</v>
      </c>
      <c r="C1977" s="441">
        <f>hourly1!$F1978*유형화!$G$71/hourly1!$F$8763+유형화!$G$72*hourly1!$G1978/hourly1!$F$8763+유형화!$G$74*hourly1!I1978/hourly1!$I$8763+유형화!$H$63*hourly1!P1978/hourly1!$P$8763</f>
        <v>11.740572743385876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799">
        <f>(유형화!$F$71+유형화!$F$72+유형화!$F$73+유형화!$F$74+유형화!$G$63)*hourly1!O1979/hourly1!$O$8763</f>
        <v>62.501324884441125</v>
      </c>
      <c r="C1978" s="441">
        <f>hourly1!$F1979*유형화!$G$71/hourly1!$F$8763+유형화!$G$72*hourly1!$G1979/hourly1!$F$8763+유형화!$G$74*hourly1!I1979/hourly1!$I$8763+유형화!$H$63*hourly1!P1979/hourly1!$P$8763</f>
        <v>10.718215960069822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799">
        <f>(유형화!$F$71+유형화!$F$72+유형화!$F$73+유형화!$F$74+유형화!$G$63)*hourly1!O1980/hourly1!$O$8763</f>
        <v>65.873282003194348</v>
      </c>
      <c r="C1979" s="441">
        <f>hourly1!$F1980*유형화!$G$71/hourly1!$F$8763+유형화!$G$72*hourly1!$G1980/hourly1!$F$8763+유형화!$G$74*hourly1!I1980/hourly1!$I$8763+유형화!$H$63*hourly1!P1980/hourly1!$P$8763</f>
        <v>9.4172821542363803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799">
        <f>(유형화!$F$71+유형화!$F$72+유형화!$F$73+유형화!$F$74+유형화!$G$63)*hourly1!O1981/hourly1!$O$8763</f>
        <v>65.270340594340041</v>
      </c>
      <c r="C1980" s="441">
        <f>hourly1!$F1981*유형화!$G$71/hourly1!$F$8763+유형화!$G$72*hourly1!$G1981/hourly1!$F$8763+유형화!$G$74*hourly1!I1981/hourly1!$I$8763+유형화!$H$63*hourly1!P1981/hourly1!$P$8763</f>
        <v>8.1855725871869112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799">
        <f>(유형화!$F$71+유형화!$F$72+유형화!$F$73+유형화!$F$74+유형화!$G$63)*hourly1!O1982/hourly1!$O$8763</f>
        <v>64.696820961208772</v>
      </c>
      <c r="C1981" s="441">
        <f>hourly1!$F1982*유형화!$G$71/hourly1!$F$8763+유형화!$G$72*hourly1!$G1982/hourly1!$F$8763+유형화!$G$74*hourly1!I1982/hourly1!$I$8763+유형화!$H$63*hourly1!P1982/hourly1!$P$8763</f>
        <v>7.1504848147867062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799">
        <f>(유형화!$F$71+유형화!$F$72+유형화!$F$73+유형화!$F$74+유형화!$G$63)*hourly1!O1983/hourly1!$O$8763</f>
        <v>60.710977409451623</v>
      </c>
      <c r="C1982" s="441">
        <f>hourly1!$F1983*유형화!$G$71/hourly1!$F$8763+유형화!$G$72*hourly1!$G1983/hourly1!$F$8763+유형화!$G$74*hourly1!I1983/hourly1!$I$8763+유형화!$H$63*hourly1!P1983/hourly1!$P$8763</f>
        <v>4.7253935447319559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799">
        <f>(유형화!$F$71+유형화!$F$72+유형화!$F$73+유형화!$F$74+유형화!$G$63)*hourly1!O1984/hourly1!$O$8763</f>
        <v>59.583718324134338</v>
      </c>
      <c r="C1983" s="441">
        <f>hourly1!$F1984*유형화!$G$71/hourly1!$F$8763+유형화!$G$72*hourly1!$G1984/hourly1!$F$8763+유형화!$G$74*hourly1!I1984/hourly1!$I$8763+유형화!$H$63*hourly1!P1984/hourly1!$P$8763</f>
        <v>5.0631971766100357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799">
        <f>(유형화!$F$71+유형화!$F$72+유형화!$F$73+유형화!$F$74+유형화!$G$63)*hourly1!O1985/hourly1!$O$8763</f>
        <v>62.365243715066718</v>
      </c>
      <c r="C1984" s="441">
        <f>hourly1!$F1985*유형화!$G$71/hourly1!$F$8763+유형화!$G$72*hourly1!$G1985/hourly1!$F$8763+유형화!$G$74*hourly1!I1985/hourly1!$I$8763+유형화!$H$63*hourly1!P1985/hourly1!$P$8763</f>
        <v>4.7305773505346655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799">
        <f>(유형화!$F$71+유형화!$F$72+유형화!$F$73+유형화!$F$74+유형화!$G$63)*hourly1!O1986/hourly1!$O$8763</f>
        <v>61.373004330844772</v>
      </c>
      <c r="C1985" s="441">
        <f>hourly1!$F1986*유형화!$G$71/hourly1!$F$8763+유형화!$G$72*hourly1!$G1986/hourly1!$F$8763+유형화!$G$74*hourly1!I1986/hourly1!$I$8763+유형화!$H$63*hourly1!P1986/hourly1!$P$8763</f>
        <v>4.5418506560028256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799">
        <f>(유형화!$F$71+유형화!$F$72+유형화!$F$73+유형화!$F$74+유형화!$G$63)*hourly1!O1987/hourly1!$O$8763</f>
        <v>62.266000566490177</v>
      </c>
      <c r="C1986" s="441">
        <f>hourly1!$F1987*유형화!$G$71/hourly1!$F$8763+유형화!$G$72*hourly1!$G1987/hourly1!$F$8763+유형화!$G$74*hourly1!I1987/hourly1!$I$8763+유형화!$H$63*hourly1!P1987/hourly1!$P$8763</f>
        <v>4.6413102633197818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799">
        <f>(유형화!$F$71+유형화!$F$72+유형화!$F$73+유형화!$F$74+유형화!$G$63)*hourly1!O1988/hourly1!$O$8763</f>
        <v>61.990498728886195</v>
      </c>
      <c r="C1987" s="441">
        <f>hourly1!$F1988*유형화!$G$71/hourly1!$F$8763+유형화!$G$72*hourly1!$G1988/hourly1!$F$8763+유형화!$G$74*hourly1!I1988/hourly1!$I$8763+유형화!$H$63*hourly1!P1988/hourly1!$P$8763</f>
        <v>5.1353649325677377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799">
        <f>(유형화!$F$71+유형화!$F$72+유형화!$F$73+유형화!$F$74+유형화!$G$63)*hourly1!O1989/hourly1!$O$8763</f>
        <v>62.083967784258419</v>
      </c>
      <c r="C1988" s="441">
        <f>hourly1!$F1989*유형화!$G$71/hourly1!$F$8763+유형화!$G$72*hourly1!$G1989/hourly1!$F$8763+유형화!$G$74*hourly1!I1989/hourly1!$I$8763+유형화!$H$63*hourly1!P1989/hourly1!$P$8763</f>
        <v>4.8958960524425486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799">
        <f>(유형화!$F$71+유형화!$F$72+유형화!$F$73+유형화!$F$74+유형화!$G$63)*hourly1!O1990/hourly1!$O$8763</f>
        <v>63.607293388622416</v>
      </c>
      <c r="C1989" s="441">
        <f>hourly1!$F1990*유형화!$G$71/hourly1!$F$8763+유형화!$G$72*hourly1!$G1990/hourly1!$F$8763+유형화!$G$74*hourly1!I1990/hourly1!$I$8763+유형화!$H$63*hourly1!P1990/hourly1!$P$8763</f>
        <v>4.9565620380037521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799">
        <f>(유형화!$F$71+유형화!$F$72+유형화!$F$73+유형화!$F$74+유형화!$G$63)*hourly1!O1991/hourly1!$O$8763</f>
        <v>61.864636234708072</v>
      </c>
      <c r="C1990" s="441">
        <f>hourly1!$F1991*유형화!$G$71/hourly1!$F$8763+유형화!$G$72*hourly1!$G1991/hourly1!$F$8763+유형화!$G$74*hourly1!I1991/hourly1!$I$8763+유형화!$H$63*hourly1!P1991/hourly1!$P$8763</f>
        <v>6.2912654844594931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799">
        <f>(유형화!$F$71+유형화!$F$72+유형화!$F$73+유형화!$F$74+유형화!$G$63)*hourly1!O1992/hourly1!$O$8763</f>
        <v>60.855240391578334</v>
      </c>
      <c r="C1991" s="441">
        <f>hourly1!$F1992*유형화!$G$71/hourly1!$F$8763+유형화!$G$72*hourly1!$G1992/hourly1!$F$8763+유형화!$G$74*hourly1!I1992/hourly1!$I$8763+유형화!$H$63*hourly1!P1992/hourly1!$P$8763</f>
        <v>0.49459194973088483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799">
        <f>(유형화!$F$71+유형화!$F$72+유형화!$F$73+유형화!$F$74+유형화!$G$63)*hourly1!O1993/hourly1!$O$8763</f>
        <v>60.7568996736725</v>
      </c>
      <c r="C1992" s="441">
        <f>hourly1!$F1993*유형화!$G$71/hourly1!$F$8763+유형화!$G$72*hourly1!$G1993/hourly1!$F$8763+유형화!$G$74*hourly1!I1993/hourly1!$I$8763+유형화!$H$63*hourly1!P1993/hourly1!$P$8763</f>
        <v>0.47242033212305712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799">
        <f>(유형화!$F$71+유형화!$F$72+유형화!$F$73+유형화!$F$74+유형화!$G$63)*hourly1!O1994/hourly1!$O$8763</f>
        <v>60.570067303477266</v>
      </c>
      <c r="C1993" s="441">
        <f>hourly1!$F1994*유형화!$G$71/hourly1!$F$8763+유형화!$G$72*hourly1!$G1994/hourly1!$F$8763+유형화!$G$74*hourly1!I1994/hourly1!$I$8763+유형화!$H$63*hourly1!P1994/hourly1!$P$8763</f>
        <v>0.36230507097958048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799">
        <f>(유형화!$F$71+유형화!$F$72+유형화!$F$73+유형화!$F$74+유형화!$G$63)*hourly1!O1995/hourly1!$O$8763</f>
        <v>58.99951051641434</v>
      </c>
      <c r="C1994" s="441">
        <f>hourly1!$F1995*유형화!$G$71/hourly1!$F$8763+유형화!$G$72*hourly1!$G1995/hourly1!$F$8763+유형화!$G$74*hourly1!I1995/hourly1!$I$8763+유형화!$H$63*hourly1!P1995/hourly1!$P$8763</f>
        <v>0.29221217319094417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799">
        <f>(유형화!$F$71+유형화!$F$72+유형화!$F$73+유형화!$F$74+유형화!$G$63)*hourly1!O1996/hourly1!$O$8763</f>
        <v>57.339374126926629</v>
      </c>
      <c r="C1995" s="441">
        <f>hourly1!$F1996*유형화!$G$71/hourly1!$F$8763+유형화!$G$72*hourly1!$G1996/hourly1!$F$8763+유형화!$G$74*hourly1!I1996/hourly1!$I$8763+유형화!$H$63*hourly1!P1996/hourly1!$P$8763</f>
        <v>0.31048335323583903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799">
        <f>(유형화!$F$71+유형화!$F$72+유형화!$F$73+유형화!$F$74+유형화!$G$63)*hourly1!O1997/hourly1!$O$8763</f>
        <v>56.539510528286378</v>
      </c>
      <c r="C1996" s="441">
        <f>hourly1!$F1997*유형화!$G$71/hourly1!$F$8763+유형화!$G$72*hourly1!$G1997/hourly1!$F$8763+유형화!$G$74*hourly1!I1997/hourly1!$I$8763+유형화!$H$63*hourly1!P1997/hourly1!$P$8763</f>
        <v>0.48562507015222589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799">
        <f>(유형화!$F$71+유형화!$F$72+유형화!$F$73+유형화!$F$74+유형화!$G$63)*hourly1!O1998/hourly1!$O$8763</f>
        <v>56.747609345328961</v>
      </c>
      <c r="C1997" s="441">
        <f>hourly1!$F1998*유형화!$G$71/hourly1!$F$8763+유형화!$G$72*hourly1!$G1998/hourly1!$F$8763+유형화!$G$74*hourly1!I1998/hourly1!$I$8763+유형화!$H$63*hourly1!P1998/hourly1!$P$8763</f>
        <v>0.9923395230160108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799">
        <f>(유형화!$F$71+유형화!$F$72+유형화!$F$73+유형화!$F$74+유형화!$G$63)*hourly1!O1999/hourly1!$O$8763</f>
        <v>56.751072517766403</v>
      </c>
      <c r="C1998" s="441">
        <f>hourly1!$F1999*유형화!$G$71/hourly1!$F$8763+유형화!$G$72*hourly1!$G1999/hourly1!$F$8763+유형화!$G$74*hourly1!I1999/hourly1!$I$8763+유형화!$H$63*hourly1!P1999/hourly1!$P$8763</f>
        <v>1.5648388831988711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799">
        <f>(유형화!$F$71+유형화!$F$72+유형화!$F$73+유형화!$F$74+유형화!$G$63)*hourly1!O2000/hourly1!$O$8763</f>
        <v>57.041403742366938</v>
      </c>
      <c r="C1999" s="441">
        <f>hourly1!$F2000*유형화!$G$71/hourly1!$F$8763+유형화!$G$72*hourly1!$G2000/hourly1!$F$8763+유형화!$G$74*hourly1!I2000/hourly1!$I$8763+유형화!$H$63*hourly1!P2000/hourly1!$P$8763</f>
        <v>2.1390371557615859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799">
        <f>(유형화!$F$71+유형화!$F$72+유형화!$F$73+유형화!$F$74+유형화!$G$63)*hourly1!O2001/hourly1!$O$8763</f>
        <v>57.439457679476227</v>
      </c>
      <c r="C2000" s="441">
        <f>hourly1!$F2001*유형화!$G$71/hourly1!$F$8763+유형화!$G$72*hourly1!$G2001/hourly1!$F$8763+유형화!$G$74*hourly1!I2001/hourly1!$I$8763+유형화!$H$63*hourly1!P2001/hourly1!$P$8763</f>
        <v>11.600529120200965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799">
        <f>(유형화!$F$71+유형화!$F$72+유형화!$F$73+유형화!$F$74+유형화!$G$63)*hourly1!O2002/hourly1!$O$8763</f>
        <v>57.732616763487613</v>
      </c>
      <c r="C2001" s="441">
        <f>hourly1!$F2002*유형화!$G$71/hourly1!$F$8763+유형화!$G$72*hourly1!$G2002/hourly1!$F$8763+유형화!$G$74*hourly1!I2002/hourly1!$I$8763+유형화!$H$63*hourly1!P2002/hourly1!$P$8763</f>
        <v>11.075620298551247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799">
        <f>(유형화!$F$71+유형화!$F$72+유형화!$F$73+유형화!$F$74+유형화!$G$63)*hourly1!O2003/hourly1!$O$8763</f>
        <v>57.043912016400256</v>
      </c>
      <c r="C2002" s="441">
        <f>hourly1!$F2003*유형화!$G$71/hourly1!$F$8763+유형화!$G$72*hourly1!$G2003/hourly1!$F$8763+유형화!$G$74*hourly1!I2003/hourly1!$I$8763+유형화!$H$63*hourly1!P2003/hourly1!$P$8763</f>
        <v>9.5607672557847305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799">
        <f>(유형화!$F$71+유형화!$F$72+유형화!$F$73+유형화!$F$74+유형화!$G$63)*hourly1!O2004/hourly1!$O$8763</f>
        <v>58.575994725985524</v>
      </c>
      <c r="C2003" s="441">
        <f>hourly1!$F2004*유형화!$G$71/hourly1!$F$8763+유형화!$G$72*hourly1!$G2004/hourly1!$F$8763+유형화!$G$74*hourly1!I2004/hourly1!$I$8763+유형화!$H$63*hourly1!P2004/hourly1!$P$8763</f>
        <v>7.8210667854158693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799">
        <f>(유형화!$F$71+유형화!$F$72+유형화!$F$73+유형화!$F$74+유형화!$G$63)*hourly1!O2005/hourly1!$O$8763</f>
        <v>59.140621245481562</v>
      </c>
      <c r="C2004" s="441">
        <f>hourly1!$F2005*유형화!$G$71/hourly1!$F$8763+유형화!$G$72*hourly1!$G2005/hourly1!$F$8763+유형화!$G$74*hourly1!I2005/hourly1!$I$8763+유형화!$H$63*hourly1!P2005/hourly1!$P$8763</f>
        <v>6.3447407911694302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799">
        <f>(유형화!$F$71+유형화!$F$72+유형화!$F$73+유형화!$F$74+유형화!$G$63)*hourly1!O2006/hourly1!$O$8763</f>
        <v>59.599445053721418</v>
      </c>
      <c r="C2005" s="441">
        <f>hourly1!$F2006*유형화!$G$71/hourly1!$F$8763+유형화!$G$72*hourly1!$G2006/hourly1!$F$8763+유형화!$G$74*hourly1!I2006/hourly1!$I$8763+유형화!$H$63*hourly1!P2006/hourly1!$P$8763</f>
        <v>5.179666541806089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799">
        <f>(유형화!$F$71+유형화!$F$72+유형화!$F$73+유형화!$F$74+유형화!$G$63)*hourly1!O2007/hourly1!$O$8763</f>
        <v>57.074136835021513</v>
      </c>
      <c r="C2006" s="441">
        <f>hourly1!$F2007*유형화!$G$71/hourly1!$F$8763+유형화!$G$72*hourly1!$G2007/hourly1!$F$8763+유형화!$G$74*hourly1!I2007/hourly1!$I$8763+유형화!$H$63*hourly1!P2007/hourly1!$P$8763</f>
        <v>2.9525045276129314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799">
        <f>(유형화!$F$71+유형화!$F$72+유형화!$F$73+유형화!$F$74+유형화!$G$63)*hourly1!O2008/hourly1!$O$8763</f>
        <v>56.109329060876526</v>
      </c>
      <c r="C2007" s="441">
        <f>hourly1!$F2008*유형화!$G$71/hourly1!$F$8763+유형화!$G$72*hourly1!$G2008/hourly1!$F$8763+유형화!$G$74*hourly1!I2008/hourly1!$I$8763+유형화!$H$63*hourly1!P2008/hourly1!$P$8763</f>
        <v>3.3074899077977817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799">
        <f>(유형화!$F$71+유형화!$F$72+유형화!$F$73+유형화!$F$74+유형화!$G$63)*hourly1!O2009/hourly1!$O$8763</f>
        <v>57.316576839685553</v>
      </c>
      <c r="C2008" s="441">
        <f>hourly1!$F2009*유형화!$G$71/hourly1!$F$8763+유형화!$G$72*hourly1!$G2009/hourly1!$F$8763+유형화!$G$74*hourly1!I2009/hourly1!$I$8763+유형화!$H$63*hourly1!P2009/hourly1!$P$8763</f>
        <v>3.0254933529909391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799">
        <f>(유형화!$F$71+유형화!$F$72+유형화!$F$73+유형화!$F$74+유형화!$G$63)*hourly1!O2010/hourly1!$O$8763</f>
        <v>55.712288348722538</v>
      </c>
      <c r="C2009" s="441">
        <f>hourly1!$F2010*유형화!$G$71/hourly1!$F$8763+유형화!$G$72*hourly1!$G2010/hourly1!$F$8763+유형화!$G$74*hourly1!I2010/hourly1!$I$8763+유형화!$H$63*hourly1!P2010/hourly1!$P$8763</f>
        <v>2.9124165645804085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799">
        <f>(유형화!$F$71+유형화!$F$72+유형화!$F$73+유형화!$F$74+유형화!$G$63)*hourly1!O2011/hourly1!$O$8763</f>
        <v>55.651400471910819</v>
      </c>
      <c r="C2010" s="441">
        <f>hourly1!$F2011*유형화!$G$71/hourly1!$F$8763+유형화!$G$72*hourly1!$G2011/hourly1!$F$8763+유형화!$G$74*hourly1!I2011/hourly1!$I$8763+유형화!$H$63*hourly1!P2011/hourly1!$P$8763</f>
        <v>3.198538384936414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799">
        <f>(유형화!$F$71+유형화!$F$72+유형화!$F$73+유형화!$F$74+유형화!$G$63)*hourly1!O2012/hourly1!$O$8763</f>
        <v>54.616152935787959</v>
      </c>
      <c r="C2011" s="441">
        <f>hourly1!$F2012*유형화!$G$71/hourly1!$F$8763+유형화!$G$72*hourly1!$G2012/hourly1!$F$8763+유형화!$G$74*hourly1!I2012/hourly1!$I$8763+유형화!$H$63*hourly1!P2012/hourly1!$P$8763</f>
        <v>3.6970311705600274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799">
        <f>(유형화!$F$71+유형화!$F$72+유형화!$F$73+유형화!$F$74+유형화!$G$63)*hourly1!O2013/hourly1!$O$8763</f>
        <v>55.178403924888961</v>
      </c>
      <c r="C2012" s="441">
        <f>hourly1!$F2013*유형화!$G$71/hourly1!$F$8763+유형화!$G$72*hourly1!$G2013/hourly1!$F$8763+유형화!$G$74*hourly1!I2013/hourly1!$I$8763+유형화!$H$63*hourly1!P2013/hourly1!$P$8763</f>
        <v>3.5998498996850961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799">
        <f>(유형화!$F$71+유형화!$F$72+유형화!$F$73+유형화!$F$74+유형화!$G$63)*hourly1!O2014/hourly1!$O$8763</f>
        <v>57.256538803584071</v>
      </c>
      <c r="C2013" s="441">
        <f>hourly1!$F2014*유형화!$G$71/hourly1!$F$8763+유형화!$G$72*hourly1!$G2014/hourly1!$F$8763+유형화!$G$74*hourly1!I2014/hourly1!$I$8763+유형화!$H$63*hourly1!P2014/hourly1!$P$8763</f>
        <v>3.7474237695073938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799">
        <f>(유형화!$F$71+유형화!$F$72+유형화!$F$73+유형화!$F$74+유형화!$G$63)*hourly1!O2015/hourly1!$O$8763</f>
        <v>58.250657682404693</v>
      </c>
      <c r="C2014" s="441">
        <f>hourly1!$F2015*유형화!$G$71/hourly1!$F$8763+유형화!$G$72*hourly1!$G2015/hourly1!$F$8763+유형화!$G$74*hourly1!I2015/hourly1!$I$8763+유형화!$H$63*hourly1!P2015/hourly1!$P$8763</f>
        <v>5.3653022987976238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799">
        <f>(유형화!$F$71+유형화!$F$72+유형화!$F$73+유형화!$F$74+유형화!$G$63)*hourly1!O2016/hourly1!$O$8763</f>
        <v>57.44648205752452</v>
      </c>
      <c r="C2015" s="441">
        <f>hourly1!$F2016*유형화!$G$71/hourly1!$F$8763+유형화!$G$72*hourly1!$G2016/hourly1!$F$8763+유형화!$G$74*hourly1!I2016/hourly1!$I$8763+유형화!$H$63*hourly1!P2016/hourly1!$P$8763</f>
        <v>0.57275110315965305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799">
        <f>(유형화!$F$71+유형화!$F$72+유형화!$F$73+유형화!$F$74+유형화!$G$63)*hourly1!O2017/hourly1!$O$8763</f>
        <v>57.55584880884718</v>
      </c>
      <c r="C2016" s="441">
        <f>hourly1!$F2017*유형화!$G$71/hourly1!$F$8763+유형화!$G$72*hourly1!$G2017/hourly1!$F$8763+유형화!$G$74*hourly1!I2017/hourly1!$I$8763+유형화!$H$63*hourly1!P2017/hourly1!$P$8763</f>
        <v>0.41608142057401321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799">
        <f>(유형화!$F$71+유형화!$F$72+유형화!$F$73+유형화!$F$74+유형화!$G$63)*hourly1!O2018/hourly1!$O$8763</f>
        <v>58.130939143546001</v>
      </c>
      <c r="C2017" s="441">
        <f>hourly1!$F2018*유형화!$G$71/hourly1!$F$8763+유형화!$G$72*hourly1!$G2018/hourly1!$F$8763+유형화!$G$74*hourly1!I2018/hourly1!$I$8763+유형화!$H$63*hourly1!P2018/hourly1!$P$8763</f>
        <v>0.36931958487823058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799">
        <f>(유형화!$F$71+유형화!$F$72+유형화!$F$73+유형화!$F$74+유형화!$G$63)*hourly1!O2019/hourly1!$O$8763</f>
        <v>56.137206708811171</v>
      </c>
      <c r="C2018" s="441">
        <f>hourly1!$F2019*유형화!$G$71/hourly1!$F$8763+유형화!$G$72*hourly1!$G2019/hourly1!$F$8763+유형화!$G$74*hourly1!I2019/hourly1!$I$8763+유형화!$H$63*hourly1!P2019/hourly1!$P$8763</f>
        <v>0.285061211962712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799">
        <f>(유형화!$F$71+유형화!$F$72+유형화!$F$73+유형화!$F$74+유형화!$G$63)*hourly1!O2020/hourly1!$O$8763</f>
        <v>53.077428228946879</v>
      </c>
      <c r="C2019" s="441">
        <f>hourly1!$F2020*유형화!$G$71/hourly1!$F$8763+유형화!$G$72*hourly1!$G2020/hourly1!$F$8763+유형화!$G$74*hourly1!I2020/hourly1!$I$8763+유형화!$H$63*hourly1!P2020/hourly1!$P$8763</f>
        <v>0.26481977541662199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799">
        <f>(유형화!$F$71+유형화!$F$72+유형화!$F$73+유형화!$F$74+유형화!$G$63)*hourly1!O2021/hourly1!$O$8763</f>
        <v>51.509973199005287</v>
      </c>
      <c r="C2020" s="441">
        <f>hourly1!$F2021*유형화!$G$71/hourly1!$F$8763+유형화!$G$72*hourly1!$G2021/hourly1!$F$8763+유형화!$G$74*hourly1!I2021/hourly1!$I$8763+유형화!$H$63*hourly1!P2021/hourly1!$P$8763</f>
        <v>0.42327019107102071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799">
        <f>(유형화!$F$71+유형화!$F$72+유형화!$F$73+유형화!$F$74+유형화!$G$63)*hourly1!O2022/hourly1!$O$8763</f>
        <v>51.229800138114882</v>
      </c>
      <c r="C2021" s="441">
        <f>hourly1!$F2022*유형화!$G$71/hourly1!$F$8763+유형화!$G$72*hourly1!$G2022/hourly1!$F$8763+유형화!$G$74*hourly1!I2022/hourly1!$I$8763+유형화!$H$63*hourly1!P2022/hourly1!$P$8763</f>
        <v>1.0325052514846245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799">
        <f>(유형화!$F$71+유형화!$F$72+유형화!$F$73+유형화!$F$74+유형화!$G$63)*hourly1!O2023/hourly1!$O$8763</f>
        <v>51.361464284163944</v>
      </c>
      <c r="C2022" s="441">
        <f>hourly1!$F2023*유형화!$G$71/hourly1!$F$8763+유형화!$G$72*hourly1!$G2023/hourly1!$F$8763+유형화!$G$74*hourly1!I2023/hourly1!$I$8763+유형화!$H$63*hourly1!P2023/hourly1!$P$8763</f>
        <v>1.7844168676010712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799">
        <f>(유형화!$F$71+유형화!$F$72+유형화!$F$73+유형화!$F$74+유형화!$G$63)*hourly1!O2024/hourly1!$O$8763</f>
        <v>52.172722887391799</v>
      </c>
      <c r="C2023" s="441">
        <f>hourly1!$F2024*유형화!$G$71/hourly1!$F$8763+유형화!$G$72*hourly1!$G2024/hourly1!$F$8763+유형화!$G$74*hourly1!I2024/hourly1!$I$8763+유형화!$H$63*hourly1!P2024/hourly1!$P$8763</f>
        <v>2.4287735183579895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799">
        <f>(유형화!$F$71+유형화!$F$72+유형화!$F$73+유형화!$F$74+유형화!$G$63)*hourly1!O2025/hourly1!$O$8763</f>
        <v>52.170682106610897</v>
      </c>
      <c r="C2024" s="441">
        <f>hourly1!$F2025*유형화!$G$71/hourly1!$F$8763+유형화!$G$72*hourly1!$G2025/hourly1!$F$8763+유형화!$G$74*hourly1!I2025/hourly1!$I$8763+유형화!$H$63*hourly1!P2025/hourly1!$P$8763</f>
        <v>11.902562202015242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799">
        <f>(유형화!$F$71+유형화!$F$72+유형화!$F$73+유형화!$F$74+유형화!$G$63)*hourly1!O2026/hourly1!$O$8763</f>
        <v>51.732859846854033</v>
      </c>
      <c r="C2025" s="441">
        <f>hourly1!$F2026*유형화!$G$71/hourly1!$F$8763+유형화!$G$72*hourly1!$G2026/hourly1!$F$8763+유형화!$G$74*hourly1!I2026/hourly1!$I$8763+유형화!$H$63*hourly1!P2026/hourly1!$P$8763</f>
        <v>11.484554257302497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799">
        <f>(유형화!$F$71+유형화!$F$72+유형화!$F$73+유형화!$F$74+유형화!$G$63)*hourly1!O2027/hourly1!$O$8763</f>
        <v>50.842176842167952</v>
      </c>
      <c r="C2026" s="441">
        <f>hourly1!$F2027*유형화!$G$71/hourly1!$F$8763+유형화!$G$72*hourly1!$G2027/hourly1!$F$8763+유형화!$G$74*hourly1!I2027/hourly1!$I$8763+유형화!$H$63*hourly1!P2027/hourly1!$P$8763</f>
        <v>10.081177609355324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799">
        <f>(유형화!$F$71+유형화!$F$72+유형화!$F$73+유형화!$F$74+유형화!$G$63)*hourly1!O2028/hourly1!$O$8763</f>
        <v>51.658350110641713</v>
      </c>
      <c r="C2027" s="441">
        <f>hourly1!$F2028*유형화!$G$71/hourly1!$F$8763+유형화!$G$72*hourly1!$G2028/hourly1!$F$8763+유형화!$G$74*hourly1!I2028/hourly1!$I$8763+유형화!$H$63*hourly1!P2028/hourly1!$P$8763</f>
        <v>8.5078245631125711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799">
        <f>(유형화!$F$71+유형화!$F$72+유형화!$F$73+유형화!$F$74+유형화!$G$63)*hourly1!O2029/hourly1!$O$8763</f>
        <v>50.935980985551552</v>
      </c>
      <c r="C2028" s="441">
        <f>hourly1!$F2029*유형화!$G$71/hourly1!$F$8763+유형화!$G$72*hourly1!$G2029/hourly1!$F$8763+유형화!$G$74*hourly1!I2029/hourly1!$I$8763+유형화!$H$63*hourly1!P2029/hourly1!$P$8763</f>
        <v>7.1623322358485391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799">
        <f>(유형화!$F$71+유형화!$F$72+유형화!$F$73+유형화!$F$74+유형화!$G$63)*hourly1!O2030/hourly1!$O$8763</f>
        <v>52.042263093055396</v>
      </c>
      <c r="C2029" s="441">
        <f>hourly1!$F2030*유형화!$G$71/hourly1!$F$8763+유형화!$G$72*hourly1!$G2030/hourly1!$F$8763+유형화!$G$74*hourly1!I2030/hourly1!$I$8763+유형화!$H$63*hourly1!P2030/hourly1!$P$8763</f>
        <v>6.0823187030948578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799">
        <f>(유형화!$F$71+유형화!$F$72+유형화!$F$73+유형화!$F$74+유형화!$G$63)*hourly1!O2031/hourly1!$O$8763</f>
        <v>51.424537982851319</v>
      </c>
      <c r="C2030" s="441">
        <f>hourly1!$F2031*유형화!$G$71/hourly1!$F$8763+유형화!$G$72*hourly1!$G2031/hourly1!$F$8763+유형화!$G$74*hourly1!I2031/hourly1!$I$8763+유형화!$H$63*hourly1!P2031/hourly1!$P$8763</f>
        <v>3.8993098043242047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799">
        <f>(유형화!$F$71+유형화!$F$72+유형화!$F$73+유형화!$F$74+유형화!$G$63)*hourly1!O2032/hourly1!$O$8763</f>
        <v>52.082460064993576</v>
      </c>
      <c r="C2031" s="441">
        <f>hourly1!$F2032*유형화!$G$71/hourly1!$F$8763+유형화!$G$72*hourly1!$G2032/hourly1!$F$8763+유형화!$G$74*hourly1!I2032/hourly1!$I$8763+유형화!$H$63*hourly1!P2032/hourly1!$P$8763</f>
        <v>4.4108230525187677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799">
        <f>(유형화!$F$71+유형화!$F$72+유형화!$F$73+유형화!$F$74+유형화!$G$63)*hourly1!O2033/hourly1!$O$8763</f>
        <v>51.969837974712732</v>
      </c>
      <c r="C2032" s="441">
        <f>hourly1!$F2033*유형화!$G$71/hourly1!$F$8763+유형화!$G$72*hourly1!$G2033/hourly1!$F$8763+유형화!$G$74*hourly1!I2033/hourly1!$I$8763+유형화!$H$63*hourly1!P2033/hourly1!$P$8763</f>
        <v>4.0765943645301661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799">
        <f>(유형화!$F$71+유형화!$F$72+유형화!$F$73+유형화!$F$74+유형화!$G$63)*hourly1!O2034/hourly1!$O$8763</f>
        <v>51.666876413797759</v>
      </c>
      <c r="C2033" s="441">
        <f>hourly1!$F2034*유형화!$G$71/hourly1!$F$8763+유형화!$G$72*hourly1!$G2034/hourly1!$F$8763+유형화!$G$74*hourly1!I2034/hourly1!$I$8763+유형화!$H$63*hourly1!P2034/hourly1!$P$8763</f>
        <v>3.9158424736383401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799">
        <f>(유형화!$F$71+유형화!$F$72+유형화!$F$73+유형화!$F$74+유형화!$G$63)*hourly1!O2035/hourly1!$O$8763</f>
        <v>52.202249196545544</v>
      </c>
      <c r="C2034" s="441">
        <f>hourly1!$F2035*유형화!$G$71/hourly1!$F$8763+유형화!$G$72*hourly1!$G2035/hourly1!$F$8763+유형화!$G$74*hourly1!I2035/hourly1!$I$8763+유형화!$H$63*hourly1!P2035/hourly1!$P$8763</f>
        <v>4.1670678894537216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799">
        <f>(유형화!$F$71+유형화!$F$72+유형화!$F$73+유형화!$F$74+유형화!$G$63)*hourly1!O2036/hourly1!$O$8763</f>
        <v>52.253177407403328</v>
      </c>
      <c r="C2035" s="441">
        <f>hourly1!$F2036*유형화!$G$71/hourly1!$F$8763+유형화!$G$72*hourly1!$G2036/hourly1!$F$8763+유형화!$G$74*hourly1!I2036/hourly1!$I$8763+유형화!$H$63*hourly1!P2036/hourly1!$P$8763</f>
        <v>4.6048287320220158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799">
        <f>(유형화!$F$71+유형화!$F$72+유형화!$F$73+유형화!$F$74+유형화!$G$63)*hourly1!O2037/hourly1!$O$8763</f>
        <v>53.579514419352947</v>
      </c>
      <c r="C2036" s="441">
        <f>hourly1!$F2037*유형화!$G$71/hourly1!$F$8763+유형화!$G$72*hourly1!$G2037/hourly1!$F$8763+유형화!$G$74*hourly1!I2037/hourly1!$I$8763+유형화!$H$63*hourly1!P2037/hourly1!$P$8763</f>
        <v>4.5497422972281658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799">
        <f>(유형화!$F$71+유형화!$F$72+유형화!$F$73+유형화!$F$74+유형화!$G$63)*hourly1!O2038/hourly1!$O$8763</f>
        <v>55.438828064657315</v>
      </c>
      <c r="C2037" s="441">
        <f>hourly1!$F2038*유형화!$G$71/hourly1!$F$8763+유형화!$G$72*hourly1!$G2038/hourly1!$F$8763+유형화!$G$74*hourly1!I2038/hourly1!$I$8763+유형화!$H$63*hourly1!P2038/hourly1!$P$8763</f>
        <v>4.5023804033897887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799">
        <f>(유형화!$F$71+유형화!$F$72+유형화!$F$73+유형화!$F$74+유형화!$G$63)*hourly1!O2039/hourly1!$O$8763</f>
        <v>55.972788721811497</v>
      </c>
      <c r="C2038" s="441">
        <f>hourly1!$F2039*유형화!$G$71/hourly1!$F$8763+유형화!$G$72*hourly1!$G2039/hourly1!$F$8763+유형화!$G$74*hourly1!I2039/hourly1!$I$8763+유형화!$H$63*hourly1!P2039/hourly1!$P$8763</f>
        <v>5.9597957996421416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799">
        <f>(유형화!$F$71+유형화!$F$72+유형화!$F$73+유형화!$F$74+유형화!$G$63)*hourly1!O2040/hourly1!$O$8763</f>
        <v>54.853720783959453</v>
      </c>
      <c r="C2039" s="441">
        <f>hourly1!$F2040*유형화!$G$71/hourly1!$F$8763+유형화!$G$72*hourly1!$G2040/hourly1!$F$8763+유형화!$G$74*hourly1!I2040/hourly1!$I$8763+유형화!$H$63*hourly1!P2040/hourly1!$P$8763</f>
        <v>0.57292858010582293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799">
        <f>(유형화!$F$71+유형화!$F$72+유형화!$F$73+유형화!$F$74+유형화!$G$63)*hourly1!O2041/hourly1!$O$8763</f>
        <v>54.6283834451648</v>
      </c>
      <c r="C2040" s="441">
        <f>hourly1!$F2041*유형화!$G$71/hourly1!$F$8763+유형화!$G$72*hourly1!$G2041/hourly1!$F$8763+유형화!$G$74*hourly1!I2041/hourly1!$I$8763+유형화!$H$63*hourly1!P2041/hourly1!$P$8763</f>
        <v>0.41618327898263607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799">
        <f>(유형화!$F$71+유형화!$F$72+유형화!$F$73+유형화!$F$74+유형화!$G$63)*hourly1!O2042/hourly1!$O$8763</f>
        <v>55.601277219178591</v>
      </c>
      <c r="C2041" s="441">
        <f>hourly1!$F2042*유형화!$G$71/hourly1!$F$8763+유형화!$G$72*hourly1!$G2042/hourly1!$F$8763+유형화!$G$74*hourly1!I2042/hourly1!$I$8763+유형화!$H$63*hourly1!P2042/hourly1!$P$8763</f>
        <v>0.36939067107441026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799">
        <f>(유형화!$F$71+유형화!$F$72+유형화!$F$73+유형화!$F$74+유형화!$G$63)*hourly1!O2043/hourly1!$O$8763</f>
        <v>54.57109598561707</v>
      </c>
      <c r="C2042" s="441">
        <f>hourly1!$F2043*유형화!$G$71/hourly1!$F$8763+유형화!$G$72*hourly1!$G2043/hourly1!$F$8763+유형화!$G$74*hourly1!I2043/hourly1!$I$8763+유형화!$H$63*hourly1!P2043/hourly1!$P$8763</f>
        <v>0.28546292053441896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799">
        <f>(유형화!$F$71+유형화!$F$72+유형화!$F$73+유형화!$F$74+유형화!$G$63)*hourly1!O2044/hourly1!$O$8763</f>
        <v>52.336618726450389</v>
      </c>
      <c r="C2043" s="441">
        <f>hourly1!$F2044*유형화!$G$71/hourly1!$F$8763+유형화!$G$72*hourly1!$G2044/hourly1!$F$8763+유형화!$G$74*hourly1!I2044/hourly1!$I$8763+유형화!$H$63*hourly1!P2044/hourly1!$P$8763</f>
        <v>0.26304464813850026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799">
        <f>(유형화!$F$71+유형화!$F$72+유형화!$F$73+유형화!$F$74+유형화!$G$63)*hourly1!O2045/hourly1!$O$8763</f>
        <v>52.083273005253261</v>
      </c>
      <c r="C2044" s="441">
        <f>hourly1!$F2045*유형화!$G$71/hourly1!$F$8763+유형화!$G$72*hourly1!$G2045/hourly1!$F$8763+유형화!$G$74*hourly1!I2045/hourly1!$I$8763+유형화!$H$63*hourly1!P2045/hourly1!$P$8763</f>
        <v>0.30152052890998227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799">
        <f>(유형화!$F$71+유형화!$F$72+유형화!$F$73+유형화!$F$74+유형화!$G$63)*hourly1!O2046/hourly1!$O$8763</f>
        <v>52.06740061535502</v>
      </c>
      <c r="C2045" s="441">
        <f>hourly1!$F2046*유형화!$G$71/hourly1!$F$8763+유형화!$G$72*hourly1!$G2046/hourly1!$F$8763+유형화!$G$74*hourly1!I2046/hourly1!$I$8763+유형화!$H$63*hourly1!P2046/hourly1!$P$8763</f>
        <v>0.43056237051448465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799">
        <f>(유형화!$F$71+유형화!$F$72+유형화!$F$73+유형화!$F$74+유형화!$G$63)*hourly1!O2047/hourly1!$O$8763</f>
        <v>53.007608089475532</v>
      </c>
      <c r="C2046" s="441">
        <f>hourly1!$F2047*유형화!$G$71/hourly1!$F$8763+유형화!$G$72*hourly1!$G2047/hourly1!$F$8763+유형화!$G$74*hourly1!I2047/hourly1!$I$8763+유형화!$H$63*hourly1!P2047/hourly1!$P$8763</f>
        <v>0.85391525769275833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799">
        <f>(유형화!$F$71+유형화!$F$72+유형화!$F$73+유형화!$F$74+유형화!$G$63)*hourly1!O2048/hourly1!$O$8763</f>
        <v>54.16995305350779</v>
      </c>
      <c r="C2047" s="441">
        <f>hourly1!$F2048*유형화!$G$71/hourly1!$F$8763+유형화!$G$72*hourly1!$G2048/hourly1!$F$8763+유형화!$G$74*hourly1!I2048/hourly1!$I$8763+유형화!$H$63*hourly1!P2048/hourly1!$P$8763</f>
        <v>1.4326805798158257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799">
        <f>(유형화!$F$71+유형화!$F$72+유형화!$F$73+유형화!$F$74+유형화!$G$63)*hourly1!O2049/hourly1!$O$8763</f>
        <v>56.314802862901161</v>
      </c>
      <c r="C2048" s="441">
        <f>hourly1!$F2049*유형화!$G$71/hourly1!$F$8763+유형화!$G$72*hourly1!$G2049/hourly1!$F$8763+유형화!$G$74*hourly1!I2049/hourly1!$I$8763+유형화!$H$63*hourly1!P2049/hourly1!$P$8763</f>
        <v>10.958793236203594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799">
        <f>(유형화!$F$71+유형화!$F$72+유형화!$F$73+유형화!$F$74+유형화!$G$63)*hourly1!O2050/hourly1!$O$8763</f>
        <v>58.683365302333335</v>
      </c>
      <c r="C2049" s="441">
        <f>hourly1!$F2050*유형화!$G$71/hourly1!$F$8763+유형화!$G$72*hourly1!$G2050/hourly1!$F$8763+유형화!$G$74*hourly1!I2050/hourly1!$I$8763+유형화!$H$63*hourly1!P2050/hourly1!$P$8763</f>
        <v>10.501138039020207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799">
        <f>(유형화!$F$71+유형화!$F$72+유형화!$F$73+유형화!$F$74+유형화!$G$63)*hourly1!O2051/hourly1!$O$8763</f>
        <v>61.880183860235903</v>
      </c>
      <c r="C2050" s="441">
        <f>hourly1!$F2051*유형화!$G$71/hourly1!$F$8763+유형화!$G$72*hourly1!$G2051/hourly1!$F$8763+유형화!$G$74*hourly1!I2051/hourly1!$I$8763+유형화!$H$63*hourly1!P2051/hourly1!$P$8763</f>
        <v>9.0481240233240321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799">
        <f>(유형화!$F$71+유형화!$F$72+유형화!$F$73+유형화!$F$74+유형화!$G$63)*hourly1!O2052/hourly1!$O$8763</f>
        <v>65.805891250795341</v>
      </c>
      <c r="C2051" s="441">
        <f>hourly1!$F2052*유형화!$G$71/hourly1!$F$8763+유형화!$G$72*hourly1!$G2052/hourly1!$F$8763+유형화!$G$74*hourly1!I2052/hourly1!$I$8763+유형화!$H$63*hourly1!P2052/hourly1!$P$8763</f>
        <v>7.3648554967743838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799">
        <f>(유형화!$F$71+유형화!$F$72+유형화!$F$73+유형화!$F$74+유형화!$G$63)*hourly1!O2053/hourly1!$O$8763</f>
        <v>66.073670171589413</v>
      </c>
      <c r="C2052" s="441">
        <f>hourly1!$F2053*유형화!$G$71/hourly1!$F$8763+유형화!$G$72*hourly1!$G2053/hourly1!$F$8763+유형화!$G$74*hourly1!I2053/hourly1!$I$8763+유형화!$H$63*hourly1!P2053/hourly1!$P$8763</f>
        <v>5.9134165889754655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799">
        <f>(유형화!$F$71+유형화!$F$72+유형화!$F$73+유형화!$F$74+유형화!$G$63)*hourly1!O2054/hourly1!$O$8763</f>
        <v>65.778833542387332</v>
      </c>
      <c r="C2053" s="441">
        <f>hourly1!$F2054*유형화!$G$71/hourly1!$F$8763+유형화!$G$72*hourly1!$G2054/hourly1!$F$8763+유형화!$G$74*hourly1!I2054/hourly1!$I$8763+유형화!$H$63*hourly1!P2054/hourly1!$P$8763</f>
        <v>4.8874939264526658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799">
        <f>(유형화!$F$71+유형화!$F$72+유형화!$F$73+유형화!$F$74+유형화!$G$63)*hourly1!O2055/hourly1!$O$8763</f>
        <v>61.913277106540498</v>
      </c>
      <c r="C2054" s="441">
        <f>hourly1!$F2055*유형화!$G$71/hourly1!$F$8763+유형화!$G$72*hourly1!$G2055/hourly1!$F$8763+유형화!$G$74*hourly1!I2055/hourly1!$I$8763+유형화!$H$63*hourly1!P2055/hourly1!$P$8763</f>
        <v>2.7920595239405128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799">
        <f>(유형화!$F$71+유형화!$F$72+유형화!$F$73+유형화!$F$74+유형화!$G$63)*hourly1!O2056/hourly1!$O$8763</f>
        <v>61.434671329405816</v>
      </c>
      <c r="C2055" s="441">
        <f>hourly1!$F2056*유형화!$G$71/hourly1!$F$8763+유형화!$G$72*hourly1!$G2056/hourly1!$F$8763+유형화!$G$74*hourly1!I2056/hourly1!$I$8763+유형화!$H$63*hourly1!P2056/hourly1!$P$8763</f>
        <v>3.2267108225144652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799">
        <f>(유형화!$F$71+유형화!$F$72+유형화!$F$73+유형화!$F$74+유형화!$G$63)*hourly1!O2057/hourly1!$O$8763</f>
        <v>64.413116320122626</v>
      </c>
      <c r="C2056" s="441">
        <f>hourly1!$F2057*유형화!$G$71/hourly1!$F$8763+유형화!$G$72*hourly1!$G2057/hourly1!$F$8763+유형화!$G$74*hourly1!I2057/hourly1!$I$8763+유형화!$H$63*hourly1!P2057/hourly1!$P$8763</f>
        <v>3.0133933135339652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799">
        <f>(유형화!$F$71+유형화!$F$72+유형화!$F$73+유형화!$F$74+유형화!$G$63)*hourly1!O2058/hourly1!$O$8763</f>
        <v>64.544348859188247</v>
      </c>
      <c r="C2057" s="441">
        <f>hourly1!$F2058*유형화!$G$71/hourly1!$F$8763+유형화!$G$72*hourly1!$G2058/hourly1!$F$8763+유형화!$G$74*hourly1!I2058/hourly1!$I$8763+유형화!$H$63*hourly1!P2058/hourly1!$P$8763</f>
        <v>2.9028439017963739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799">
        <f>(유형화!$F$71+유형화!$F$72+유형화!$F$73+유형화!$F$74+유형화!$G$63)*hourly1!O2059/hourly1!$O$8763</f>
        <v>65.167184970692688</v>
      </c>
      <c r="C2058" s="441">
        <f>hourly1!$F2059*유형화!$G$71/hourly1!$F$8763+유형화!$G$72*hourly1!$G2059/hourly1!$F$8763+유형화!$G$74*hourly1!I2059/hourly1!$I$8763+유형화!$H$63*hourly1!P2059/hourly1!$P$8763</f>
        <v>3.2666423004976908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799">
        <f>(유형화!$F$71+유형화!$F$72+유형화!$F$73+유형화!$F$74+유형화!$G$63)*hourly1!O2060/hourly1!$O$8763</f>
        <v>64.767125639051685</v>
      </c>
      <c r="C2059" s="441">
        <f>hourly1!$F2060*유형화!$G$71/hourly1!$F$8763+유형화!$G$72*hourly1!$G2060/hourly1!$F$8763+유형화!$G$74*hourly1!I2060/hourly1!$I$8763+유형화!$H$63*hourly1!P2060/hourly1!$P$8763</f>
        <v>3.7101806855878112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799">
        <f>(유형화!$F$71+유형화!$F$72+유형화!$F$73+유형화!$F$74+유형화!$G$63)*hourly1!O2061/hourly1!$O$8763</f>
        <v>64.967158679248172</v>
      </c>
      <c r="C2060" s="441">
        <f>hourly1!$F2061*유형화!$G$71/hourly1!$F$8763+유형화!$G$72*hourly1!$G2061/hourly1!$F$8763+유형화!$G$74*hourly1!I2061/hourly1!$I$8763+유형화!$H$63*hourly1!P2061/hourly1!$P$8763</f>
        <v>3.4447880055634275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799">
        <f>(유형화!$F$71+유형화!$F$72+유형화!$F$73+유형화!$F$74+유형화!$G$63)*hourly1!O2062/hourly1!$O$8763</f>
        <v>66.231053363966851</v>
      </c>
      <c r="C2061" s="441">
        <f>hourly1!$F2062*유형화!$G$71/hourly1!$F$8763+유형화!$G$72*hourly1!$G2062/hourly1!$F$8763+유형화!$G$74*hourly1!I2062/hourly1!$I$8763+유형화!$H$63*hourly1!P2062/hourly1!$P$8763</f>
        <v>3.6492568336572289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799">
        <f>(유형화!$F$71+유형화!$F$72+유형화!$F$73+유형화!$F$74+유형화!$G$63)*hourly1!O2063/hourly1!$O$8763</f>
        <v>64.924247508963902</v>
      </c>
      <c r="C2062" s="441">
        <f>hourly1!$F2063*유형화!$G$71/hourly1!$F$8763+유형화!$G$72*hourly1!$G2063/hourly1!$F$8763+유형화!$G$74*hourly1!I2063/hourly1!$I$8763+유형화!$H$63*hourly1!P2063/hourly1!$P$8763</f>
        <v>5.3117950271538223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799">
        <f>(유형화!$F$71+유형화!$F$72+유형화!$F$73+유형화!$F$74+유형화!$G$63)*hourly1!O2064/hourly1!$O$8763</f>
        <v>62.815156158443841</v>
      </c>
      <c r="C2063" s="441">
        <f>hourly1!$F2064*유형화!$G$71/hourly1!$F$8763+유형화!$G$72*hourly1!$G2064/hourly1!$F$8763+유형화!$G$74*hourly1!I2064/hourly1!$I$8763+유형화!$H$63*hourly1!P2064/hourly1!$P$8763</f>
        <v>0.57275277296963045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799">
        <f>(유형화!$F$71+유형화!$F$72+유형화!$F$73+유형화!$F$74+유형화!$G$63)*hourly1!O2065/hourly1!$O$8763</f>
        <v>62.085950395059989</v>
      </c>
      <c r="C2064" s="441">
        <f>hourly1!$F2065*유형화!$G$71/hourly1!$F$8763+유형화!$G$72*hourly1!$G2065/hourly1!$F$8763+유형화!$G$74*hourly1!I2065/hourly1!$I$8763+유형화!$H$63*hourly1!P2065/hourly1!$P$8763</f>
        <v>0.41609096234531384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799">
        <f>(유형화!$F$71+유형화!$F$72+유형화!$F$73+유형화!$F$74+유형화!$G$63)*hourly1!O2066/hourly1!$O$8763</f>
        <v>61.929688413730496</v>
      </c>
      <c r="C2065" s="441">
        <f>hourly1!$F2066*유형화!$G$71/hourly1!$F$8763+유형화!$G$72*hourly1!$G2066/hourly1!$F$8763+유형화!$G$74*hourly1!I2066/hourly1!$I$8763+유형화!$H$63*hourly1!P2066/hourly1!$P$8763</f>
        <v>0.36933795278798082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799">
        <f>(유형화!$F$71+유형화!$F$72+유형화!$F$73+유형화!$F$74+유형화!$G$63)*hourly1!O2067/hourly1!$O$8763</f>
        <v>60.332927334868927</v>
      </c>
      <c r="C2066" s="441">
        <f>hourly1!$F2067*유형화!$G$71/hourly1!$F$8763+유형화!$G$72*hourly1!$G2067/hourly1!$F$8763+유형화!$G$74*hourly1!I2067/hourly1!$I$8763+유형화!$H$63*hourly1!P2067/hourly1!$P$8763</f>
        <v>0.28525705681863334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799">
        <f>(유형화!$F$71+유형화!$F$72+유형화!$F$73+유형화!$F$74+유형화!$G$63)*hourly1!O2068/hourly1!$O$8763</f>
        <v>56.679079224597622</v>
      </c>
      <c r="C2067" s="441">
        <f>hourly1!$F2068*유형화!$G$71/hourly1!$F$8763+유형화!$G$72*hourly1!$G2068/hourly1!$F$8763+유형화!$G$74*hourly1!I2068/hourly1!$I$8763+유형화!$H$63*hourly1!P2068/hourly1!$P$8763</f>
        <v>0.27599521723467996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799">
        <f>(유형화!$F$71+유형화!$F$72+유형화!$F$73+유형화!$F$74+유형화!$G$63)*hourly1!O2069/hourly1!$O$8763</f>
        <v>56.416952384097357</v>
      </c>
      <c r="C2068" s="441">
        <f>hourly1!$F2069*유형화!$G$71/hourly1!$F$8763+유형화!$G$72*hourly1!$G2069/hourly1!$F$8763+유형화!$G$74*hourly1!I2069/hourly1!$I$8763+유형화!$H$63*hourly1!P2069/hourly1!$P$8763</f>
        <v>0.71388046064629984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799">
        <f>(유형화!$F$71+유형화!$F$72+유형화!$F$73+유형화!$F$74+유형화!$G$63)*hourly1!O2070/hourly1!$O$8763</f>
        <v>55.903343716381109</v>
      </c>
      <c r="C2069" s="441">
        <f>hourly1!$F2070*유형화!$G$71/hourly1!$F$8763+유형화!$G$72*hourly1!$G2070/hourly1!$F$8763+유형화!$G$74*hourly1!I2070/hourly1!$I$8763+유형화!$H$63*hourly1!P2070/hourly1!$P$8763</f>
        <v>1.5080278925147759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799">
        <f>(유형화!$F$71+유형화!$F$72+유형화!$F$73+유형화!$F$74+유형화!$G$63)*hourly1!O2071/hourly1!$O$8763</f>
        <v>56.549353605786976</v>
      </c>
      <c r="C2070" s="441">
        <f>hourly1!$F2071*유형화!$G$71/hourly1!$F$8763+유형화!$G$72*hourly1!$G2071/hourly1!$F$8763+유형화!$G$74*hourly1!I2071/hourly1!$I$8763+유형화!$H$63*hourly1!P2071/hourly1!$P$8763</f>
        <v>2.2386501470521933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799">
        <f>(유형화!$F$71+유형화!$F$72+유형화!$F$73+유형화!$F$74+유형화!$G$63)*hourly1!O2072/hourly1!$O$8763</f>
        <v>57.390431378245808</v>
      </c>
      <c r="C2071" s="441">
        <f>hourly1!$F2072*유형화!$G$71/hourly1!$F$8763+유형화!$G$72*hourly1!$G2072/hourly1!$F$8763+유형화!$G$74*hourly1!I2072/hourly1!$I$8763+유형화!$H$63*hourly1!P2072/hourly1!$P$8763</f>
        <v>2.9776088086296451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799">
        <f>(유형화!$F$71+유형화!$F$72+유형화!$F$73+유형화!$F$74+유형화!$G$63)*hourly1!O2073/hourly1!$O$8763</f>
        <v>59.081569366597279</v>
      </c>
      <c r="C2072" s="441">
        <f>hourly1!$F2073*유형화!$G$71/hourly1!$F$8763+유형화!$G$72*hourly1!$G2073/hourly1!$F$8763+유형화!$G$74*hourly1!I2073/hourly1!$I$8763+유형화!$H$63*hourly1!P2073/hourly1!$P$8763</f>
        <v>12.351854990831766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799">
        <f>(유형화!$F$71+유형화!$F$72+유형화!$F$73+유형화!$F$74+유형화!$G$63)*hourly1!O2074/hourly1!$O$8763</f>
        <v>61.506599577575649</v>
      </c>
      <c r="C2073" s="441">
        <f>hourly1!$F2074*유형화!$G$71/hourly1!$F$8763+유형화!$G$72*hourly1!$G2074/hourly1!$F$8763+유형화!$G$74*hourly1!I2074/hourly1!$I$8763+유형화!$H$63*hourly1!P2074/hourly1!$P$8763</f>
        <v>11.977929313889648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799">
        <f>(유형화!$F$71+유형화!$F$72+유형화!$F$73+유형화!$F$74+유형화!$G$63)*hourly1!O2075/hourly1!$O$8763</f>
        <v>63.826259945947378</v>
      </c>
      <c r="C2074" s="441">
        <f>hourly1!$F2075*유형화!$G$71/hourly1!$F$8763+유형화!$G$72*hourly1!$G2075/hourly1!$F$8763+유형화!$G$74*hourly1!I2075/hourly1!$I$8763+유형화!$H$63*hourly1!P2075/hourly1!$P$8763</f>
        <v>10.946116038855145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799">
        <f>(유형화!$F$71+유형화!$F$72+유형화!$F$73+유형화!$F$74+유형화!$G$63)*hourly1!O2076/hourly1!$O$8763</f>
        <v>66.903122041432056</v>
      </c>
      <c r="C2075" s="441">
        <f>hourly1!$F2076*유형화!$G$71/hourly1!$F$8763+유형화!$G$72*hourly1!$G2076/hourly1!$F$8763+유형화!$G$74*hourly1!I2076/hourly1!$I$8763+유형화!$H$63*hourly1!P2076/hourly1!$P$8763</f>
        <v>9.3712742377453946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799">
        <f>(유형화!$F$71+유형화!$F$72+유형화!$F$73+유형화!$F$74+유형화!$G$63)*hourly1!O2077/hourly1!$O$8763</f>
        <v>66.534375201769052</v>
      </c>
      <c r="C2076" s="441">
        <f>hourly1!$F2077*유형화!$G$71/hourly1!$F$8763+유형화!$G$72*hourly1!$G2077/hourly1!$F$8763+유형화!$G$74*hourly1!I2077/hourly1!$I$8763+유형화!$H$63*hourly1!P2077/hourly1!$P$8763</f>
        <v>8.0502508288016621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799">
        <f>(유형화!$F$71+유형화!$F$72+유형화!$F$73+유형화!$F$74+유형화!$G$63)*hourly1!O2078/hourly1!$O$8763</f>
        <v>65.413539147464419</v>
      </c>
      <c r="C2077" s="441">
        <f>hourly1!$F2078*유형화!$G$71/hourly1!$F$8763+유형화!$G$72*hourly1!$G2078/hourly1!$F$8763+유형화!$G$74*hourly1!I2078/hourly1!$I$8763+유형화!$H$63*hourly1!P2078/hourly1!$P$8763</f>
        <v>7.0934978976942897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799">
        <f>(유형화!$F$71+유형화!$F$72+유형화!$F$73+유형화!$F$74+유형화!$G$63)*hourly1!O2079/hourly1!$O$8763</f>
        <v>60.967628533204767</v>
      </c>
      <c r="C2078" s="441">
        <f>hourly1!$F2079*유형화!$G$71/hourly1!$F$8763+유형화!$G$72*hourly1!$G2079/hourly1!$F$8763+유형화!$G$74*hourly1!I2079/hourly1!$I$8763+유형화!$H$63*hourly1!P2079/hourly1!$P$8763</f>
        <v>4.8548602337035547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799">
        <f>(유형화!$F$71+유형화!$F$72+유형화!$F$73+유형화!$F$74+유형화!$G$63)*hourly1!O2080/hourly1!$O$8763</f>
        <v>59.427906203036059</v>
      </c>
      <c r="C2079" s="441">
        <f>hourly1!$F2080*유형화!$G$71/hourly1!$F$8763+유형화!$G$72*hourly1!$G2080/hourly1!$F$8763+유형화!$G$74*hourly1!I2080/hourly1!$I$8763+유형화!$H$63*hourly1!P2080/hourly1!$P$8763</f>
        <v>5.4017134595320444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799">
        <f>(유형화!$F$71+유형화!$F$72+유형화!$F$73+유형화!$F$74+유형화!$G$63)*hourly1!O2081/hourly1!$O$8763</f>
        <v>62.022285955817416</v>
      </c>
      <c r="C2080" s="441">
        <f>hourly1!$F2081*유형화!$G$71/hourly1!$F$8763+유형화!$G$72*hourly1!$G2081/hourly1!$F$8763+유형화!$G$74*hourly1!I2081/hourly1!$I$8763+유형화!$H$63*hourly1!P2081/hourly1!$P$8763</f>
        <v>5.1786239840194952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799">
        <f>(유형화!$F$71+유형화!$F$72+유형화!$F$73+유형화!$F$74+유형화!$G$63)*hourly1!O2082/hourly1!$O$8763</f>
        <v>61.801491263502527</v>
      </c>
      <c r="C2081" s="441">
        <f>hourly1!$F2082*유형화!$G$71/hourly1!$F$8763+유형화!$G$72*hourly1!$G2082/hourly1!$F$8763+유형화!$G$74*hourly1!I2082/hourly1!$I$8763+유형화!$H$63*hourly1!P2082/hourly1!$P$8763</f>
        <v>4.8972097158062011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799">
        <f>(유형화!$F$71+유형화!$F$72+유형화!$F$73+유형화!$F$74+유형화!$G$63)*hourly1!O2083/hourly1!$O$8763</f>
        <v>62.783443010202468</v>
      </c>
      <c r="C2082" s="441">
        <f>hourly1!$F2083*유형화!$G$71/hourly1!$F$8763+유형화!$G$72*hourly1!$G2083/hourly1!$F$8763+유형화!$G$74*hourly1!I2083/hourly1!$I$8763+유형화!$H$63*hourly1!P2083/hourly1!$P$8763</f>
        <v>5.042844339884013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799">
        <f>(유형화!$F$71+유형화!$F$72+유형화!$F$73+유형화!$F$74+유형화!$G$63)*hourly1!O2084/hourly1!$O$8763</f>
        <v>63.59118622175415</v>
      </c>
      <c r="C2083" s="441">
        <f>hourly1!$F2084*유형화!$G$71/hourly1!$F$8763+유형화!$G$72*hourly1!$G2084/hourly1!$F$8763+유형화!$G$74*hourly1!I2084/hourly1!$I$8763+유형화!$H$63*hourly1!P2084/hourly1!$P$8763</f>
        <v>5.4268297870350244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799">
        <f>(유형화!$F$71+유형화!$F$72+유형화!$F$73+유형화!$F$74+유형화!$G$63)*hourly1!O2085/hourly1!$O$8763</f>
        <v>63.82242512142497</v>
      </c>
      <c r="C2084" s="441">
        <f>hourly1!$F2085*유형화!$G$71/hourly1!$F$8763+유형화!$G$72*hourly1!$G2085/hourly1!$F$8763+유형화!$G$74*hourly1!I2085/hourly1!$I$8763+유형화!$H$63*hourly1!P2085/hourly1!$P$8763</f>
        <v>5.2338925473730198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799">
        <f>(유형화!$F$71+유형화!$F$72+유형화!$F$73+유형화!$F$74+유형화!$G$63)*hourly1!O2086/hourly1!$O$8763</f>
        <v>64.70551153854413</v>
      </c>
      <c r="C2085" s="441">
        <f>hourly1!$F2086*유형화!$G$71/hourly1!$F$8763+유형화!$G$72*hourly1!$G2086/hourly1!$F$8763+유형화!$G$74*hourly1!I2086/hourly1!$I$8763+유형화!$H$63*hourly1!P2086/hourly1!$P$8763</f>
        <v>5.3352599125891613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799">
        <f>(유형화!$F$71+유형화!$F$72+유형화!$F$73+유형화!$F$74+유형화!$G$63)*hourly1!O2087/hourly1!$O$8763</f>
        <v>64.05508376214236</v>
      </c>
      <c r="C2086" s="441">
        <f>hourly1!$F2087*유형화!$G$71/hourly1!$F$8763+유형화!$G$72*hourly1!$G2087/hourly1!$F$8763+유형화!$G$74*hourly1!I2087/hourly1!$I$8763+유형화!$H$63*hourly1!P2087/hourly1!$P$8763</f>
        <v>6.9342974988157646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799">
        <f>(유형화!$F$71+유형화!$F$72+유형화!$F$73+유형화!$F$74+유형화!$G$63)*hourly1!O2088/hourly1!$O$8763</f>
        <v>61.873066323954646</v>
      </c>
      <c r="C2087" s="441">
        <f>hourly1!$F2088*유형화!$G$71/hourly1!$F$8763+유형화!$G$72*hourly1!$G2088/hourly1!$F$8763+유형화!$G$74*hourly1!I2088/hourly1!$I$8763+유형화!$H$63*hourly1!P2088/hourly1!$P$8763</f>
        <v>0.57324608254581211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799">
        <f>(유형화!$F$71+유형화!$F$72+유형화!$F$73+유형화!$F$74+유형화!$G$63)*hourly1!O2089/hourly1!$O$8763</f>
        <v>61.24603628381427</v>
      </c>
      <c r="C2088" s="441">
        <f>hourly1!$F2089*유형화!$G$71/hourly1!$F$8763+유형화!$G$72*hourly1!$G2089/hourly1!$F$8763+유형화!$G$74*hourly1!I2089/hourly1!$I$8763+유형화!$H$63*hourly1!P2089/hourly1!$P$8763</f>
        <v>0.4164208690879912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799">
        <f>(유형화!$F$71+유형화!$F$72+유형화!$F$73+유형화!$F$74+유형화!$G$63)*hourly1!O2090/hourly1!$O$8763</f>
        <v>60.996404082337897</v>
      </c>
      <c r="C2089" s="441">
        <f>hourly1!$F2090*유형화!$G$71/hourly1!$F$8763+유형화!$G$72*hourly1!$G2090/hourly1!$F$8763+유형화!$G$74*hourly1!I2090/hourly1!$I$8763+유형화!$H$63*hourly1!P2090/hourly1!$P$8763</f>
        <v>0.38391038446078452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799">
        <f>(유형화!$F$71+유형화!$F$72+유형화!$F$73+유형화!$F$74+유형화!$G$63)*hourly1!O2091/hourly1!$O$8763</f>
        <v>58.902235278057496</v>
      </c>
      <c r="C2090" s="441">
        <f>hourly1!$F2091*유형화!$G$71/hourly1!$F$8763+유형화!$G$72*hourly1!$G2091/hourly1!$F$8763+유형화!$G$74*hourly1!I2091/hourly1!$I$8763+유형화!$H$63*hourly1!P2091/hourly1!$P$8763</f>
        <v>0.47475007485795806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799">
        <f>(유형화!$F$71+유형화!$F$72+유형화!$F$73+유형화!$F$74+유형화!$G$63)*hourly1!O2092/hourly1!$O$8763</f>
        <v>55.934632100334163</v>
      </c>
      <c r="C2091" s="441">
        <f>hourly1!$F2092*유형화!$G$71/hourly1!$F$8763+유형화!$G$72*hourly1!$G2092/hourly1!$F$8763+유형화!$G$74*hourly1!I2092/hourly1!$I$8763+유형화!$H$63*hourly1!P2092/hourly1!$P$8763</f>
        <v>1.17571459584241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799">
        <f>(유형화!$F$71+유형화!$F$72+유형화!$F$73+유형화!$F$74+유형화!$G$63)*hourly1!O2093/hourly1!$O$8763</f>
        <v>55.490053042817678</v>
      </c>
      <c r="C2092" s="441">
        <f>hourly1!$F2093*유형화!$G$71/hourly1!$F$8763+유형화!$G$72*hourly1!$G2093/hourly1!$F$8763+유형화!$G$74*hourly1!I2093/hourly1!$I$8763+유형화!$H$63*hourly1!P2093/hourly1!$P$8763</f>
        <v>1.985593784596575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799">
        <f>(유형화!$F$71+유형화!$F$72+유형화!$F$73+유형화!$F$74+유형화!$G$63)*hourly1!O2094/hourly1!$O$8763</f>
        <v>55.126530032153497</v>
      </c>
      <c r="C2093" s="441">
        <f>hourly1!$F2094*유형화!$G$71/hourly1!$F$8763+유형화!$G$72*hourly1!$G2094/hourly1!$F$8763+유형화!$G$74*hourly1!I2094/hourly1!$I$8763+유형화!$H$63*hourly1!P2094/hourly1!$P$8763</f>
        <v>2.5697743004763636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799">
        <f>(유형화!$F$71+유형화!$F$72+유형화!$F$73+유형화!$F$74+유형화!$G$63)*hourly1!O2095/hourly1!$O$8763</f>
        <v>55.698450421173277</v>
      </c>
      <c r="C2094" s="441">
        <f>hourly1!$F2095*유형화!$G$71/hourly1!$F$8763+유형화!$G$72*hourly1!$G2095/hourly1!$F$8763+유형화!$G$74*hourly1!I2095/hourly1!$I$8763+유형화!$H$63*hourly1!P2095/hourly1!$P$8763</f>
        <v>3.1147742757742192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799">
        <f>(유형화!$F$71+유형화!$F$72+유형화!$F$73+유형화!$F$74+유형화!$G$63)*hourly1!O2096/hourly1!$O$8763</f>
        <v>56.995795698664757</v>
      </c>
      <c r="C2095" s="441">
        <f>hourly1!$F2096*유형화!$G$71/hourly1!$F$8763+유형화!$G$72*hourly1!$G2096/hourly1!$F$8763+유형화!$G$74*hourly1!I2096/hourly1!$I$8763+유형화!$H$63*hourly1!P2096/hourly1!$P$8763</f>
        <v>3.6983292092731883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799">
        <f>(유형화!$F$71+유형화!$F$72+유형화!$F$73+유형화!$F$74+유형화!$G$63)*hourly1!O2097/hourly1!$O$8763</f>
        <v>58.503394509802803</v>
      </c>
      <c r="C2096" s="441">
        <f>hourly1!$F2097*유형화!$G$71/hourly1!$F$8763+유형화!$G$72*hourly1!$G2097/hourly1!$F$8763+유형화!$G$74*hourly1!I2097/hourly1!$I$8763+유형화!$H$63*hourly1!P2097/hourly1!$P$8763</f>
        <v>13.087148777325135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799">
        <f>(유형화!$F$71+유형화!$F$72+유형화!$F$73+유형화!$F$74+유형화!$G$63)*hourly1!O2098/hourly1!$O$8763</f>
        <v>60.220499578543112</v>
      </c>
      <c r="C2097" s="441">
        <f>hourly1!$F2098*유형화!$G$71/hourly1!$F$8763+유형화!$G$72*hourly1!$G2098/hourly1!$F$8763+유형화!$G$74*hourly1!I2098/hourly1!$I$8763+유형화!$H$63*hourly1!P2098/hourly1!$P$8763</f>
        <v>13.235763177307755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799">
        <f>(유형화!$F$71+유형화!$F$72+유형화!$F$73+유형화!$F$74+유형화!$G$63)*hourly1!O2099/hourly1!$O$8763</f>
        <v>62.346825780973006</v>
      </c>
      <c r="C2098" s="441">
        <f>hourly1!$F2099*유형화!$G$71/hourly1!$F$8763+유형화!$G$72*hourly1!$G2099/hourly1!$F$8763+유형화!$G$74*hourly1!I2099/hourly1!$I$8763+유형화!$H$63*hourly1!P2099/hourly1!$P$8763</f>
        <v>12.122183601476852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799">
        <f>(유형화!$F$71+유형화!$F$72+유형화!$F$73+유형화!$F$74+유형화!$G$63)*hourly1!O2100/hourly1!$O$8763</f>
        <v>66.119182283211472</v>
      </c>
      <c r="C2099" s="441">
        <f>hourly1!$F2100*유형화!$G$71/hourly1!$F$8763+유형화!$G$72*hourly1!$G2100/hourly1!$F$8763+유형화!$G$74*hourly1!I2100/hourly1!$I$8763+유형화!$H$63*hourly1!P2100/hourly1!$P$8763</f>
        <v>10.36312275786929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799">
        <f>(유형화!$F$71+유형화!$F$72+유형화!$F$73+유형화!$F$74+유형화!$G$63)*hourly1!O2101/hourly1!$O$8763</f>
        <v>66.279939896028395</v>
      </c>
      <c r="C2100" s="441">
        <f>hourly1!$F2101*유형화!$G$71/hourly1!$F$8763+유형화!$G$72*hourly1!$G2101/hourly1!$F$8763+유형화!$G$74*hourly1!I2101/hourly1!$I$8763+유형화!$H$63*hourly1!P2101/hourly1!$P$8763</f>
        <v>8.8323891065848148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799">
        <f>(유형화!$F$71+유형화!$F$72+유형화!$F$73+유형화!$F$74+유형화!$G$63)*hourly1!O2102/hourly1!$O$8763</f>
        <v>65.923344620193078</v>
      </c>
      <c r="C2101" s="441">
        <f>hourly1!$F2102*유형화!$G$71/hourly1!$F$8763+유형화!$G$72*hourly1!$G2102/hourly1!$F$8763+유형화!$G$74*hourly1!I2102/hourly1!$I$8763+유형화!$H$63*hourly1!P2102/hourly1!$P$8763</f>
        <v>7.4666543885975534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799">
        <f>(유형화!$F$71+유형화!$F$72+유형화!$F$73+유형화!$F$74+유형화!$G$63)*hourly1!O2103/hourly1!$O$8763</f>
        <v>61.714507543629367</v>
      </c>
      <c r="C2102" s="441">
        <f>hourly1!$F2103*유형화!$G$71/hourly1!$F$8763+유형화!$G$72*hourly1!$G2103/hourly1!$F$8763+유형화!$G$74*hourly1!I2103/hourly1!$I$8763+유형화!$H$63*hourly1!P2103/hourly1!$P$8763</f>
        <v>5.2691967433645637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799">
        <f>(유형화!$F$71+유형화!$F$72+유형화!$F$73+유형화!$F$74+유형화!$G$63)*hourly1!O2104/hourly1!$O$8763</f>
        <v>60.21171818246134</v>
      </c>
      <c r="C2103" s="441">
        <f>hourly1!$F2104*유형화!$G$71/hourly1!$F$8763+유형화!$G$72*hourly1!$G2104/hourly1!$F$8763+유형화!$G$74*hourly1!I2104/hourly1!$I$8763+유형화!$H$63*hourly1!P2104/hourly1!$P$8763</f>
        <v>5.8519984732915713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799">
        <f>(유형화!$F$71+유형화!$F$72+유형화!$F$73+유형화!$F$74+유형화!$G$63)*hourly1!O2105/hourly1!$O$8763</f>
        <v>63.563433146427279</v>
      </c>
      <c r="C2104" s="441">
        <f>hourly1!$F2105*유형화!$G$71/hourly1!$F$8763+유형화!$G$72*hourly1!$G2105/hourly1!$F$8763+유형화!$G$74*hourly1!I2105/hourly1!$I$8763+유형화!$H$63*hourly1!P2105/hourly1!$P$8763</f>
        <v>5.8199240476127487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799">
        <f>(유형화!$F$71+유형화!$F$72+유형화!$F$73+유형화!$F$74+유형화!$G$63)*hourly1!O2106/hourly1!$O$8763</f>
        <v>62.944999568785754</v>
      </c>
      <c r="C2105" s="441">
        <f>hourly1!$F2106*유형화!$G$71/hourly1!$F$8763+유형화!$G$72*hourly1!$G2106/hourly1!$F$8763+유형화!$G$74*hourly1!I2106/hourly1!$I$8763+유형화!$H$63*hourly1!P2106/hourly1!$P$8763</f>
        <v>5.7565045453988191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799">
        <f>(유형화!$F$71+유형화!$F$72+유형화!$F$73+유형화!$F$74+유형화!$G$63)*hourly1!O2107/hourly1!$O$8763</f>
        <v>63.4231477500295</v>
      </c>
      <c r="C2106" s="441">
        <f>hourly1!$F2107*유형화!$G$71/hourly1!$F$8763+유형화!$G$72*hourly1!$G2107/hourly1!$F$8763+유형화!$G$74*hourly1!I2107/hourly1!$I$8763+유형화!$H$63*hourly1!P2107/hourly1!$P$8763</f>
        <v>6.5577918461864053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799">
        <f>(유형화!$F$71+유형화!$F$72+유형화!$F$73+유형화!$F$74+유형화!$G$63)*hourly1!O2108/hourly1!$O$8763</f>
        <v>62.985980471754516</v>
      </c>
      <c r="C2107" s="441">
        <f>hourly1!$F2108*유형화!$G$71/hourly1!$F$8763+유형화!$G$72*hourly1!$G2108/hourly1!$F$8763+유형화!$G$74*hourly1!I2108/hourly1!$I$8763+유형화!$H$63*hourly1!P2108/hourly1!$P$8763</f>
        <v>7.0123603996265498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799">
        <f>(유형화!$F$71+유형화!$F$72+유형화!$F$73+유형화!$F$74+유형화!$G$63)*hourly1!O2109/hourly1!$O$8763</f>
        <v>62.255918886615611</v>
      </c>
      <c r="C2108" s="441">
        <f>hourly1!$F2109*유형화!$G$71/hourly1!$F$8763+유형화!$G$72*hourly1!$G2109/hourly1!$F$8763+유형화!$G$74*hourly1!I2109/hourly1!$I$8763+유형화!$H$63*hourly1!P2109/hourly1!$P$8763</f>
        <v>6.3133328582158859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799">
        <f>(유형화!$F$71+유형화!$F$72+유형화!$F$73+유형화!$F$74+유형화!$G$63)*hourly1!O2110/hourly1!$O$8763</f>
        <v>63.261181684327454</v>
      </c>
      <c r="C2109" s="441">
        <f>hourly1!$F2110*유형화!$G$71/hourly1!$F$8763+유형화!$G$72*hourly1!$G2110/hourly1!$F$8763+유형화!$G$74*hourly1!I2110/hourly1!$I$8763+유형화!$H$63*hourly1!P2110/hourly1!$P$8763</f>
        <v>6.2343057614152793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799">
        <f>(유형화!$F$71+유형화!$F$72+유형화!$F$73+유형화!$F$74+유형화!$G$63)*hourly1!O2111/hourly1!$O$8763</f>
        <v>62.420257063385421</v>
      </c>
      <c r="C2110" s="441">
        <f>hourly1!$F2111*유형화!$G$71/hourly1!$F$8763+유형화!$G$72*hourly1!$G2111/hourly1!$F$8763+유형화!$G$74*hourly1!I2111/hourly1!$I$8763+유형화!$H$63*hourly1!P2111/hourly1!$P$8763</f>
        <v>7.6427630447629982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799">
        <f>(유형화!$F$71+유형화!$F$72+유형화!$F$73+유형화!$F$74+유형화!$G$63)*hourly1!O2112/hourly1!$O$8763</f>
        <v>61.189526652025251</v>
      </c>
      <c r="C2111" s="441">
        <f>hourly1!$F2112*유형화!$G$71/hourly1!$F$8763+유형화!$G$72*hourly1!$G2112/hourly1!$F$8763+유형화!$G$74*hourly1!I2112/hourly1!$I$8763+유형화!$H$63*hourly1!P2112/hourly1!$P$8763</f>
        <v>0.57339147528598633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799">
        <f>(유형화!$F$71+유형화!$F$72+유형화!$F$73+유형화!$F$74+유형화!$G$63)*hourly1!O2113/hourly1!$O$8763</f>
        <v>60.451823777549954</v>
      </c>
      <c r="C2112" s="441">
        <f>hourly1!$F2113*유형화!$G$71/hourly1!$F$8763+유형화!$G$72*hourly1!$G2113/hourly1!$F$8763+유형화!$G$74*hourly1!I2113/hourly1!$I$8763+유형화!$H$63*hourly1!P2113/hourly1!$P$8763</f>
        <v>0.41806157666293298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799">
        <f>(유형화!$F$71+유형화!$F$72+유형화!$F$73+유형화!$F$74+유형화!$G$63)*hourly1!O2114/hourly1!$O$8763</f>
        <v>60.463922473628358</v>
      </c>
      <c r="C2113" s="441">
        <f>hourly1!$F2114*유형화!$G$71/hourly1!$F$8763+유형화!$G$72*hourly1!$G2114/hourly1!$F$8763+유형화!$G$74*hourly1!I2114/hourly1!$I$8763+유형화!$H$63*hourly1!P2114/hourly1!$P$8763</f>
        <v>0.41559168916207012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799">
        <f>(유형화!$F$71+유형화!$F$72+유형화!$F$73+유형화!$F$74+유형화!$G$63)*hourly1!O2115/hourly1!$O$8763</f>
        <v>58.350087825251769</v>
      </c>
      <c r="C2114" s="441">
        <f>hourly1!$F2115*유형화!$G$71/hourly1!$F$8763+유형화!$G$72*hourly1!$G2115/hourly1!$F$8763+유형화!$G$74*hourly1!I2115/hourly1!$I$8763+유형화!$H$63*hourly1!P2115/hourly1!$P$8763</f>
        <v>0.63268869375428238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799">
        <f>(유형화!$F$71+유형화!$F$72+유형화!$F$73+유형화!$F$74+유형화!$G$63)*hourly1!O2116/hourly1!$O$8763</f>
        <v>55.39969391660744</v>
      </c>
      <c r="C2115" s="441">
        <f>hourly1!$F2116*유형화!$G$71/hourly1!$F$8763+유형화!$G$72*hourly1!$G2116/hourly1!$F$8763+유형화!$G$74*hourly1!I2116/hourly1!$I$8763+유형화!$H$63*hourly1!P2116/hourly1!$P$8763</f>
        <v>1.4931641982730681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799">
        <f>(유형화!$F$71+유형화!$F$72+유형화!$F$73+유형화!$F$74+유형화!$G$63)*hourly1!O2117/hourly1!$O$8763</f>
        <v>54.876803068340259</v>
      </c>
      <c r="C2116" s="441">
        <f>hourly1!$F2117*유형화!$G$71/hourly1!$F$8763+유형화!$G$72*hourly1!$G2117/hourly1!$F$8763+유형화!$G$74*hourly1!I2117/hourly1!$I$8763+유형화!$H$63*hourly1!P2117/hourly1!$P$8763</f>
        <v>2.3280930414032563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799">
        <f>(유형화!$F$71+유형화!$F$72+유형화!$F$73+유형화!$F$74+유형화!$G$63)*hourly1!O2118/hourly1!$O$8763</f>
        <v>54.144358980813152</v>
      </c>
      <c r="C2117" s="441">
        <f>hourly1!$F2118*유형화!$G$71/hourly1!$F$8763+유형화!$G$72*hourly1!$G2118/hourly1!$F$8763+유형화!$G$74*hourly1!I2118/hourly1!$I$8763+유형화!$H$63*hourly1!P2118/hourly1!$P$8763</f>
        <v>2.8859651047283417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799">
        <f>(유형화!$F$71+유형화!$F$72+유형화!$F$73+유형화!$F$74+유형화!$G$63)*hourly1!O2119/hourly1!$O$8763</f>
        <v>54.775916960790539</v>
      </c>
      <c r="C2118" s="441">
        <f>hourly1!$F2119*유형화!$G$71/hourly1!$F$8763+유형화!$G$72*hourly1!$G2119/hourly1!$F$8763+유형화!$G$74*hourly1!I2119/hourly1!$I$8763+유형화!$H$63*hourly1!P2119/hourly1!$P$8763</f>
        <v>3.4837520672090063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799">
        <f>(유형화!$F$71+유형화!$F$72+유형화!$F$73+유형화!$F$74+유형화!$G$63)*hourly1!O2120/hourly1!$O$8763</f>
        <v>56.197458313972476</v>
      </c>
      <c r="C2119" s="441">
        <f>hourly1!$F2120*유형화!$G$71/hourly1!$F$8763+유형화!$G$72*hourly1!$G2120/hourly1!$F$8763+유형화!$G$74*hourly1!I2120/hourly1!$I$8763+유형화!$H$63*hourly1!P2120/hourly1!$P$8763</f>
        <v>3.8332896923425985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799">
        <f>(유형화!$F$71+유형화!$F$72+유형화!$F$73+유형화!$F$74+유형화!$G$63)*hourly1!O2121/hourly1!$O$8763</f>
        <v>57.812712021803613</v>
      </c>
      <c r="C2120" s="441">
        <f>hourly1!$F2121*유형화!$G$71/hourly1!$F$8763+유형화!$G$72*hourly1!$G2121/hourly1!$F$8763+유형화!$G$74*hourly1!I2121/hourly1!$I$8763+유형화!$H$63*hourly1!P2121/hourly1!$P$8763</f>
        <v>12.845528108499899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799">
        <f>(유형화!$F$71+유형화!$F$72+유형화!$F$73+유형화!$F$74+유형화!$G$63)*hourly1!O2122/hourly1!$O$8763</f>
        <v>60.176635451345696</v>
      </c>
      <c r="C2121" s="441">
        <f>hourly1!$F2122*유형화!$G$71/hourly1!$F$8763+유형화!$G$72*hourly1!$G2122/hourly1!$F$8763+유형화!$G$74*hourly1!I2122/hourly1!$I$8763+유형화!$H$63*hourly1!P2122/hourly1!$P$8763</f>
        <v>12.575797142882077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799">
        <f>(유형화!$F$71+유형화!$F$72+유형화!$F$73+유형화!$F$74+유형화!$G$63)*hourly1!O2123/hourly1!$O$8763</f>
        <v>61.847747323764452</v>
      </c>
      <c r="C2122" s="441">
        <f>hourly1!$F2123*유형화!$G$71/hourly1!$F$8763+유형화!$G$72*hourly1!$G2123/hourly1!$F$8763+유형화!$G$74*hourly1!I2123/hourly1!$I$8763+유형화!$H$63*hourly1!P2123/hourly1!$P$8763</f>
        <v>11.369613126052169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799">
        <f>(유형화!$F$71+유형화!$F$72+유형화!$F$73+유형화!$F$74+유형화!$G$63)*hourly1!O2124/hourly1!$O$8763</f>
        <v>64.841024259154807</v>
      </c>
      <c r="C2123" s="441">
        <f>hourly1!$F2124*유형화!$G$71/hourly1!$F$8763+유형화!$G$72*hourly1!$G2124/hourly1!$F$8763+유형화!$G$74*hourly1!I2124/hourly1!$I$8763+유형화!$H$63*hourly1!P2124/hourly1!$P$8763</f>
        <v>9.8547754693918872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799">
        <f>(유형화!$F$71+유형화!$F$72+유형화!$F$73+유형화!$F$74+유형화!$G$63)*hourly1!O2125/hourly1!$O$8763</f>
        <v>63.587163475651771</v>
      </c>
      <c r="C2124" s="441">
        <f>hourly1!$F2125*유형화!$G$71/hourly1!$F$8763+유형화!$G$72*hourly1!$G2125/hourly1!$F$8763+유형화!$G$74*hourly1!I2125/hourly1!$I$8763+유형화!$H$63*hourly1!P2125/hourly1!$P$8763</f>
        <v>8.4304883874583911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799">
        <f>(유형화!$F$71+유형화!$F$72+유형화!$F$73+유형화!$F$74+유형화!$G$63)*hourly1!O2126/hourly1!$O$8763</f>
        <v>62.621403822414095</v>
      </c>
      <c r="C2125" s="441">
        <f>hourly1!$F2126*유형화!$G$71/hourly1!$F$8763+유형화!$G$72*hourly1!$G2126/hourly1!$F$8763+유형화!$G$74*hourly1!I2126/hourly1!$I$8763+유형화!$H$63*hourly1!P2126/hourly1!$P$8763</f>
        <v>7.2516129200875241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799">
        <f>(유형화!$F$71+유형화!$F$72+유형화!$F$73+유형화!$F$74+유형화!$G$63)*hourly1!O2127/hourly1!$O$8763</f>
        <v>58.67236993780724</v>
      </c>
      <c r="C2126" s="441">
        <f>hourly1!$F2127*유형화!$G$71/hourly1!$F$8763+유형화!$G$72*hourly1!$G2127/hourly1!$F$8763+유형화!$G$74*hourly1!I2127/hourly1!$I$8763+유형화!$H$63*hourly1!P2127/hourly1!$P$8763</f>
        <v>4.8470840479109372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799">
        <f>(유형화!$F$71+유형화!$F$72+유형화!$F$73+유형화!$F$74+유형화!$G$63)*hourly1!O2128/hourly1!$O$8763</f>
        <v>57.903746293930311</v>
      </c>
      <c r="C2127" s="441">
        <f>hourly1!$F2128*유형화!$G$71/hourly1!$F$8763+유형화!$G$72*hourly1!$G2128/hourly1!$F$8763+유형화!$G$74*hourly1!I2128/hourly1!$I$8763+유형화!$H$63*hourly1!P2128/hourly1!$P$8763</f>
        <v>5.210773670419429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799">
        <f>(유형화!$F$71+유형화!$F$72+유형화!$F$73+유형화!$F$74+유형화!$G$63)*hourly1!O2129/hourly1!$O$8763</f>
        <v>60.538487420106918</v>
      </c>
      <c r="C2128" s="441">
        <f>hourly1!$F2129*유형화!$G$71/hourly1!$F$8763+유형화!$G$72*hourly1!$G2129/hourly1!$F$8763+유형화!$G$74*hourly1!I2129/hourly1!$I$8763+유형화!$H$63*hourly1!P2129/hourly1!$P$8763</f>
        <v>4.995521805852257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799">
        <f>(유형화!$F$71+유형화!$F$72+유형화!$F$73+유형화!$F$74+유형화!$G$63)*hourly1!O2130/hourly1!$O$8763</f>
        <v>59.949897270232356</v>
      </c>
      <c r="C2129" s="441">
        <f>hourly1!$F2130*유형화!$G$71/hourly1!$F$8763+유형화!$G$72*hourly1!$G2130/hourly1!$F$8763+유형화!$G$74*hourly1!I2130/hourly1!$I$8763+유형화!$H$63*hourly1!P2130/hourly1!$P$8763</f>
        <v>4.7663542220219561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799">
        <f>(유형화!$F$71+유형화!$F$72+유형화!$F$73+유형화!$F$74+유형화!$G$63)*hourly1!O2131/hourly1!$O$8763</f>
        <v>60.185892693535763</v>
      </c>
      <c r="C2130" s="441">
        <f>hourly1!$F2131*유형화!$G$71/hourly1!$F$8763+유형화!$G$72*hourly1!$G2131/hourly1!$F$8763+유형화!$G$74*hourly1!I2131/hourly1!$I$8763+유형화!$H$63*hourly1!P2131/hourly1!$P$8763</f>
        <v>5.0521165561442665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799">
        <f>(유형화!$F$71+유형화!$F$72+유형화!$F$73+유형화!$F$74+유형화!$G$63)*hourly1!O2132/hourly1!$O$8763</f>
        <v>60.971233572873935</v>
      </c>
      <c r="C2131" s="441">
        <f>hourly1!$F2132*유형화!$G$71/hourly1!$F$8763+유형화!$G$72*hourly1!$G2132/hourly1!$F$8763+유형화!$G$74*hourly1!I2132/hourly1!$I$8763+유형화!$H$63*hourly1!P2132/hourly1!$P$8763</f>
        <v>5.4224637110326661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799">
        <f>(유형화!$F$71+유형화!$F$72+유형화!$F$73+유형화!$F$74+유형화!$G$63)*hourly1!O2133/hourly1!$O$8763</f>
        <v>61.117191209959536</v>
      </c>
      <c r="C2132" s="441">
        <f>hourly1!$F2133*유형화!$G$71/hourly1!$F$8763+유형화!$G$72*hourly1!$G2133/hourly1!$F$8763+유형화!$G$74*hourly1!I2133/hourly1!$I$8763+유형화!$H$63*hourly1!P2133/hourly1!$P$8763</f>
        <v>5.3865841462317769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799">
        <f>(유형화!$F$71+유형화!$F$72+유형화!$F$73+유형화!$F$74+유형화!$G$63)*hourly1!O2134/hourly1!$O$8763</f>
        <v>62.321489823545932</v>
      </c>
      <c r="C2133" s="441">
        <f>hourly1!$F2134*유형화!$G$71/hourly1!$F$8763+유형화!$G$72*hourly1!$G2134/hourly1!$F$8763+유형화!$G$74*hourly1!I2134/hourly1!$I$8763+유형화!$H$63*hourly1!P2134/hourly1!$P$8763</f>
        <v>5.2715316148015416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799">
        <f>(유형화!$F$71+유형화!$F$72+유형화!$F$73+유형화!$F$74+유형화!$G$63)*hourly1!O2135/hourly1!$O$8763</f>
        <v>61.867216274208367</v>
      </c>
      <c r="C2134" s="441">
        <f>hourly1!$F2135*유형화!$G$71/hourly1!$F$8763+유형화!$G$72*hourly1!$G2135/hourly1!$F$8763+유형화!$G$74*hourly1!I2135/hourly1!$I$8763+유형화!$H$63*hourly1!P2135/hourly1!$P$8763</f>
        <v>6.5578278663730618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799">
        <f>(유형화!$F$71+유형화!$F$72+유형화!$F$73+유형화!$F$74+유형화!$G$63)*hourly1!O2136/hourly1!$O$8763</f>
        <v>60.339916814566138</v>
      </c>
      <c r="C2135" s="441">
        <f>hourly1!$F2136*유형화!$G$71/hourly1!$F$8763+유형화!$G$72*hourly1!$G2136/hourly1!$F$8763+유형화!$G$74*hourly1!I2136/hourly1!$I$8763+유형화!$H$63*hourly1!P2136/hourly1!$P$8763</f>
        <v>0.50910987403514063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799">
        <f>(유형화!$F$71+유형화!$F$72+유형화!$F$73+유형화!$F$74+유형화!$G$63)*hourly1!O2137/hourly1!$O$8763</f>
        <v>60.104885045568984</v>
      </c>
      <c r="C2136" s="441">
        <f>hourly1!$F2137*유형화!$G$71/hourly1!$F$8763+유형화!$G$72*hourly1!$G2137/hourly1!$F$8763+유형화!$G$74*hourly1!I2137/hourly1!$I$8763+유형화!$H$63*hourly1!P2137/hourly1!$P$8763</f>
        <v>0.45543144686866616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799">
        <f>(유형화!$F$71+유형화!$F$72+유형화!$F$73+유형화!$F$74+유형화!$G$63)*hourly1!O2138/hourly1!$O$8763</f>
        <v>59.886852732295225</v>
      </c>
      <c r="C2137" s="441">
        <f>hourly1!$F2138*유형화!$G$71/hourly1!$F$8763+유형화!$G$72*hourly1!$G2138/hourly1!$F$8763+유형화!$G$74*hourly1!I2138/hourly1!$I$8763+유형화!$H$63*hourly1!P2138/hourly1!$P$8763</f>
        <v>0.3641648814779847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799">
        <f>(유형화!$F$71+유형화!$F$72+유형화!$F$73+유형화!$F$74+유형화!$G$63)*hourly1!O2139/hourly1!$O$8763</f>
        <v>58.158069974040338</v>
      </c>
      <c r="C2138" s="441">
        <f>hourly1!$F2139*유형화!$G$71/hourly1!$F$8763+유형화!$G$72*hourly1!$G2139/hourly1!$F$8763+유형화!$G$74*hourly1!I2139/hourly1!$I$8763+유형화!$H$63*hourly1!P2139/hourly1!$P$8763</f>
        <v>0.32485922441987414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799">
        <f>(유형화!$F$71+유형화!$F$72+유형화!$F$73+유형화!$F$74+유형화!$G$63)*hourly1!O2140/hourly1!$O$8763</f>
        <v>54.648423036378404</v>
      </c>
      <c r="C2139" s="441">
        <f>hourly1!$F2140*유형화!$G$71/hourly1!$F$8763+유형화!$G$72*hourly1!$G2140/hourly1!$F$8763+유형화!$G$74*hourly1!I2140/hourly1!$I$8763+유형화!$H$63*hourly1!P2140/hourly1!$P$8763</f>
        <v>0.48139126695451717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799">
        <f>(유형화!$F$71+유형화!$F$72+유형화!$F$73+유형화!$F$74+유형화!$G$63)*hourly1!O2141/hourly1!$O$8763</f>
        <v>54.193666088108309</v>
      </c>
      <c r="C2140" s="441">
        <f>hourly1!$F2141*유형화!$G$71/hourly1!$F$8763+유형화!$G$72*hourly1!$G2141/hourly1!$F$8763+유형화!$G$74*hourly1!I2141/hourly1!$I$8763+유형화!$H$63*hourly1!P2141/hourly1!$P$8763</f>
        <v>1.167231364796492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799">
        <f>(유형화!$F$71+유형화!$F$72+유형화!$F$73+유형화!$F$74+유형화!$G$63)*hourly1!O2142/hourly1!$O$8763</f>
        <v>53.660074398084333</v>
      </c>
      <c r="C2141" s="441">
        <f>hourly1!$F2142*유형화!$G$71/hourly1!$F$8763+유형화!$G$72*hourly1!$G2142/hourly1!$F$8763+유형화!$G$74*hourly1!I2142/hourly1!$I$8763+유형화!$H$63*hourly1!P2142/hourly1!$P$8763</f>
        <v>1.7884127228769988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799">
        <f>(유형화!$F$71+유형화!$F$72+유형화!$F$73+유형화!$F$74+유형화!$G$63)*hourly1!O2143/hourly1!$O$8763</f>
        <v>54.00127381197489</v>
      </c>
      <c r="C2142" s="441">
        <f>hourly1!$F2143*유형화!$G$71/hourly1!$F$8763+유형화!$G$72*hourly1!$G2143/hourly1!$F$8763+유형화!$G$74*hourly1!I2143/hourly1!$I$8763+유형화!$H$63*hourly1!P2143/hourly1!$P$8763</f>
        <v>2.3943203290942146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799">
        <f>(유형화!$F$71+유형화!$F$72+유형화!$F$73+유형화!$F$74+유형화!$G$63)*hourly1!O2144/hourly1!$O$8763</f>
        <v>55.038607135710663</v>
      </c>
      <c r="C2143" s="441">
        <f>hourly1!$F2144*유형화!$G$71/hourly1!$F$8763+유형화!$G$72*hourly1!$G2144/hourly1!$F$8763+유형화!$G$74*hourly1!I2144/hourly1!$I$8763+유형화!$H$63*hourly1!P2144/hourly1!$P$8763</f>
        <v>2.7321063086953914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799">
        <f>(유형화!$F$71+유형화!$F$72+유형화!$F$73+유형화!$F$74+유형화!$G$63)*hourly1!O2145/hourly1!$O$8763</f>
        <v>56.364275602005094</v>
      </c>
      <c r="C2144" s="441">
        <f>hourly1!$F2145*유형화!$G$71/hourly1!$F$8763+유형화!$G$72*hourly1!$G2145/hourly1!$F$8763+유형화!$G$74*hourly1!I2145/hourly1!$I$8763+유형화!$H$63*hourly1!P2145/hourly1!$P$8763</f>
        <v>11.756819159561028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799">
        <f>(유형화!$F$71+유형화!$F$72+유형화!$F$73+유형화!$F$74+유형화!$G$63)*hourly1!O2146/hourly1!$O$8763</f>
        <v>58.188479724224216</v>
      </c>
      <c r="C2145" s="441">
        <f>hourly1!$F2146*유형화!$G$71/hourly1!$F$8763+유형화!$G$72*hourly1!$G2146/hourly1!$F$8763+유형화!$G$74*hourly1!I2146/hourly1!$I$8763+유형화!$H$63*hourly1!P2146/hourly1!$P$8763</f>
        <v>11.525592103667879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799">
        <f>(유형화!$F$71+유형화!$F$72+유형화!$F$73+유형화!$F$74+유형화!$G$63)*hourly1!O2147/hourly1!$O$8763</f>
        <v>60.745844290609064</v>
      </c>
      <c r="C2146" s="441">
        <f>hourly1!$F2147*유형화!$G$71/hourly1!$F$8763+유형화!$G$72*hourly1!$G2147/hourly1!$F$8763+유형화!$G$74*hourly1!I2147/hourly1!$I$8763+유형화!$H$63*hourly1!P2147/hourly1!$P$8763</f>
        <v>10.457164070353839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799">
        <f>(유형화!$F$71+유형화!$F$72+유형화!$F$73+유형화!$F$74+유형화!$G$63)*hourly1!O2148/hourly1!$O$8763</f>
        <v>64.655358199772493</v>
      </c>
      <c r="C2147" s="441">
        <f>hourly1!$F2148*유형화!$G$71/hourly1!$F$8763+유형화!$G$72*hourly1!$G2148/hourly1!$F$8763+유형화!$G$74*hourly1!I2148/hourly1!$I$8763+유형화!$H$63*hourly1!P2148/hourly1!$P$8763</f>
        <v>9.1510258246372658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799">
        <f>(유형화!$F$71+유형화!$F$72+유형화!$F$73+유형화!$F$74+유형화!$G$63)*hourly1!O2149/hourly1!$O$8763</f>
        <v>64.208757256162428</v>
      </c>
      <c r="C2148" s="441">
        <f>hourly1!$F2149*유형화!$G$71/hourly1!$F$8763+유형화!$G$72*hourly1!$G2149/hourly1!$F$8763+유형화!$G$74*hourly1!I2149/hourly1!$I$8763+유형화!$H$63*hourly1!P2149/hourly1!$P$8763</f>
        <v>7.7884017240936236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799">
        <f>(유형화!$F$71+유형화!$F$72+유형화!$F$73+유형화!$F$74+유형화!$G$63)*hourly1!O2150/hourly1!$O$8763</f>
        <v>63.887599284063782</v>
      </c>
      <c r="C2149" s="441">
        <f>hourly1!$F2150*유형화!$G$71/hourly1!$F$8763+유형화!$G$72*hourly1!$G2150/hourly1!$F$8763+유형화!$G$74*hourly1!I2150/hourly1!$I$8763+유형화!$H$63*hourly1!P2150/hourly1!$P$8763</f>
        <v>6.5512804221795173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799">
        <f>(유형화!$F$71+유형화!$F$72+유형화!$F$73+유형화!$F$74+유형화!$G$63)*hourly1!O2151/hourly1!$O$8763</f>
        <v>60.592978928577551</v>
      </c>
      <c r="C2150" s="441">
        <f>hourly1!$F2151*유형화!$G$71/hourly1!$F$8763+유형화!$G$72*hourly1!$G2151/hourly1!$F$8763+유형화!$G$74*hourly1!I2151/hourly1!$I$8763+유형화!$H$63*hourly1!P2151/hourly1!$P$8763</f>
        <v>4.0997956585333322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799">
        <f>(유형화!$F$71+유형화!$F$72+유형화!$F$73+유형화!$F$74+유형화!$G$63)*hourly1!O2152/hourly1!$O$8763</f>
        <v>60.360541224888415</v>
      </c>
      <c r="C2151" s="441">
        <f>hourly1!$F2152*유형화!$G$71/hourly1!$F$8763+유형화!$G$72*hourly1!$G2152/hourly1!$F$8763+유형화!$G$74*hourly1!I2152/hourly1!$I$8763+유형화!$H$63*hourly1!P2152/hourly1!$P$8763</f>
        <v>4.4058185127443465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799">
        <f>(유형화!$F$71+유형화!$F$72+유형화!$F$73+유형화!$F$74+유형화!$G$63)*hourly1!O2153/hourly1!$O$8763</f>
        <v>63.867833993606922</v>
      </c>
      <c r="C2152" s="441">
        <f>hourly1!$F2153*유형화!$G$71/hourly1!$F$8763+유형화!$G$72*hourly1!$G2153/hourly1!$F$8763+유형화!$G$74*hourly1!I2153/hourly1!$I$8763+유형화!$H$63*hourly1!P2153/hourly1!$P$8763</f>
        <v>4.1585084435095379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799">
        <f>(유형화!$F$71+유형화!$F$72+유형화!$F$73+유형화!$F$74+유형화!$G$63)*hourly1!O2154/hourly1!$O$8763</f>
        <v>63.334717718361041</v>
      </c>
      <c r="C2153" s="441">
        <f>hourly1!$F2154*유형화!$G$71/hourly1!$F$8763+유형화!$G$72*hourly1!$G2154/hourly1!$F$8763+유형화!$G$74*hourly1!I2154/hourly1!$I$8763+유형화!$H$63*hourly1!P2154/hourly1!$P$8763</f>
        <v>4.0943444445899697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799">
        <f>(유형화!$F$71+유형화!$F$72+유형화!$F$73+유형화!$F$74+유형화!$G$63)*hourly1!O2155/hourly1!$O$8763</f>
        <v>62.450591966162165</v>
      </c>
      <c r="C2154" s="441">
        <f>hourly1!$F2155*유형화!$G$71/hourly1!$F$8763+유형화!$G$72*hourly1!$G2155/hourly1!$F$8763+유형화!$G$74*hourly1!I2155/hourly1!$I$8763+유형화!$H$63*hourly1!P2155/hourly1!$P$8763</f>
        <v>4.3163011925771357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799">
        <f>(유형화!$F$71+유형화!$F$72+유형화!$F$73+유형화!$F$74+유형화!$G$63)*hourly1!O2156/hourly1!$O$8763</f>
        <v>62.406796735631303</v>
      </c>
      <c r="C2155" s="441">
        <f>hourly1!$F2156*유형화!$G$71/hourly1!$F$8763+유형화!$G$72*hourly1!$G2156/hourly1!$F$8763+유형화!$G$74*hourly1!I2156/hourly1!$I$8763+유형화!$H$63*hourly1!P2156/hourly1!$P$8763</f>
        <v>4.8826936998562065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799">
        <f>(유형화!$F$71+유형화!$F$72+유형화!$F$73+유형화!$F$74+유형화!$G$63)*hourly1!O2157/hourly1!$O$8763</f>
        <v>61.076789638003426</v>
      </c>
      <c r="C2156" s="441">
        <f>hourly1!$F2157*유형화!$G$71/hourly1!$F$8763+유형화!$G$72*hourly1!$G2157/hourly1!$F$8763+유형화!$G$74*hourly1!I2157/hourly1!$I$8763+유형화!$H$63*hourly1!P2157/hourly1!$P$8763</f>
        <v>4.6947922492696286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799">
        <f>(유형화!$F$71+유형화!$F$72+유형화!$F$73+유형화!$F$74+유형화!$G$63)*hourly1!O2158/hourly1!$O$8763</f>
        <v>61.512921402562036</v>
      </c>
      <c r="C2157" s="441">
        <f>hourly1!$F2158*유형화!$G$71/hourly1!$F$8763+유형화!$G$72*hourly1!$G2158/hourly1!$F$8763+유형화!$G$74*hourly1!I2158/hourly1!$I$8763+유형화!$H$63*hourly1!P2158/hourly1!$P$8763</f>
        <v>4.2293320024354299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799">
        <f>(유형화!$F$71+유형화!$F$72+유형화!$F$73+유형화!$F$74+유형화!$G$63)*hourly1!O2159/hourly1!$O$8763</f>
        <v>60.31923598988957</v>
      </c>
      <c r="C2158" s="441">
        <f>hourly1!$F2159*유형화!$G$71/hourly1!$F$8763+유형화!$G$72*hourly1!$G2159/hourly1!$F$8763+유형화!$G$74*hourly1!I2159/hourly1!$I$8763+유형화!$H$63*hourly1!P2159/hourly1!$P$8763</f>
        <v>5.124056502312194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799">
        <f>(유형화!$F$71+유형화!$F$72+유형화!$F$73+유형화!$F$74+유형화!$G$63)*hourly1!O2160/hourly1!$O$8763</f>
        <v>58.58416895055867</v>
      </c>
      <c r="C2159" s="441">
        <f>hourly1!$F2160*유형화!$G$71/hourly1!$F$8763+유형화!$G$72*hourly1!$G2160/hourly1!$F$8763+유형화!$G$74*hourly1!I2160/hourly1!$I$8763+유형화!$H$63*hourly1!P2160/hourly1!$P$8763</f>
        <v>0.49424665688198477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799">
        <f>(유형화!$F$71+유형화!$F$72+유형화!$F$73+유형화!$F$74+유형화!$G$63)*hourly1!O2161/hourly1!$O$8763</f>
        <v>58.216370967646519</v>
      </c>
      <c r="C2160" s="441">
        <f>hourly1!$F2161*유형화!$G$71/hourly1!$F$8763+유형화!$G$72*hourly1!$G2161/hourly1!$F$8763+유형화!$G$74*hourly1!I2161/hourly1!$I$8763+유형화!$H$63*hourly1!P2161/hourly1!$P$8763</f>
        <v>0.47200860469148576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799">
        <f>(유형화!$F$71+유형화!$F$72+유형화!$F$73+유형화!$F$74+유형화!$G$63)*hourly1!O2162/hourly1!$O$8763</f>
        <v>58.034366360267377</v>
      </c>
      <c r="C2161" s="441">
        <f>hourly1!$F2162*유형화!$G$71/hourly1!$F$8763+유형화!$G$72*hourly1!$G2162/hourly1!$F$8763+유형화!$G$74*hourly1!I2162/hourly1!$I$8763+유형화!$H$63*hourly1!P2162/hourly1!$P$8763</f>
        <v>0.36112069861703611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799">
        <f>(유형화!$F$71+유형화!$F$72+유형화!$F$73+유형화!$F$74+유형화!$G$63)*hourly1!O2163/hourly1!$O$8763</f>
        <v>57.362975629839632</v>
      </c>
      <c r="C2162" s="441">
        <f>hourly1!$F2163*유형화!$G$71/hourly1!$F$8763+유형화!$G$72*hourly1!$G2163/hourly1!$F$8763+유형화!$G$74*hourly1!I2163/hourly1!$I$8763+유형화!$H$63*hourly1!P2163/hourly1!$P$8763</f>
        <v>0.28453689162980728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799">
        <f>(유형화!$F$71+유형화!$F$72+유형화!$F$73+유형화!$F$74+유형화!$G$63)*hourly1!O2164/hourly1!$O$8763</f>
        <v>54.098263561253347</v>
      </c>
      <c r="C2163" s="441">
        <f>hourly1!$F2164*유형화!$G$71/hourly1!$F$8763+유형화!$G$72*hourly1!$G2164/hourly1!$F$8763+유형화!$G$74*hourly1!I2164/hourly1!$I$8763+유형화!$H$63*hourly1!P2164/hourly1!$P$8763</f>
        <v>0.2563187728216586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799">
        <f>(유형화!$F$71+유형화!$F$72+유형화!$F$73+유형화!$F$74+유형화!$G$63)*hourly1!O2165/hourly1!$O$8763</f>
        <v>53.312441778030916</v>
      </c>
      <c r="C2164" s="441">
        <f>hourly1!$F2165*유형화!$G$71/hourly1!$F$8763+유형화!$G$72*hourly1!$G2165/hourly1!$F$8763+유형화!$G$74*hourly1!I2165/hourly1!$I$8763+유형화!$H$63*hourly1!P2165/hourly1!$P$8763</f>
        <v>0.2506228124444515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799">
        <f>(유형화!$F$71+유형화!$F$72+유형화!$F$73+유형화!$F$74+유형화!$G$63)*hourly1!O2166/hourly1!$O$8763</f>
        <v>53.224164894848833</v>
      </c>
      <c r="C2165" s="441">
        <f>hourly1!$F2166*유형화!$G$71/hourly1!$F$8763+유형화!$G$72*hourly1!$G2166/hourly1!$F$8763+유형화!$G$74*hourly1!I2166/hourly1!$I$8763+유형화!$H$63*hourly1!P2166/hourly1!$P$8763</f>
        <v>0.25064893304338365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799">
        <f>(유형화!$F$71+유형화!$F$72+유형화!$F$73+유형화!$F$74+유형화!$G$63)*hourly1!O2167/hourly1!$O$8763</f>
        <v>53.236548833531231</v>
      </c>
      <c r="C2166" s="441">
        <f>hourly1!$F2167*유형화!$G$71/hourly1!$F$8763+유형화!$G$72*hourly1!$G2167/hourly1!$F$8763+유형화!$G$74*hourly1!I2167/hourly1!$I$8763+유형화!$H$63*hourly1!P2167/hourly1!$P$8763</f>
        <v>0.24687563958301592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799">
        <f>(유형화!$F$71+유형화!$F$72+유형화!$F$73+유형화!$F$74+유형화!$G$63)*hourly1!O2168/hourly1!$O$8763</f>
        <v>54.876912318119267</v>
      </c>
      <c r="C2167" s="441">
        <f>hourly1!$F2168*유형화!$G$71/hourly1!$F$8763+유형화!$G$72*hourly1!$G2168/hourly1!$F$8763+유형화!$G$74*hourly1!I2168/hourly1!$I$8763+유형화!$H$63*hourly1!P2168/hourly1!$P$8763</f>
        <v>0.5177110652287481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799">
        <f>(유형화!$F$71+유형화!$F$72+유형화!$F$73+유형화!$F$74+유형화!$G$63)*hourly1!O2169/hourly1!$O$8763</f>
        <v>55.24202320072763</v>
      </c>
      <c r="C2168" s="441">
        <f>hourly1!$F2169*유형화!$G$71/hourly1!$F$8763+유형화!$G$72*hourly1!$G2169/hourly1!$F$8763+유형화!$G$74*hourly1!I2169/hourly1!$I$8763+유형화!$H$63*hourly1!P2169/hourly1!$P$8763</f>
        <v>6.1404916623597847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799">
        <f>(유형화!$F$71+유형화!$F$72+유형화!$F$73+유형화!$F$74+유형화!$G$63)*hourly1!O2170/hourly1!$O$8763</f>
        <v>55.287799098548795</v>
      </c>
      <c r="C2169" s="441">
        <f>hourly1!$F2170*유형화!$G$71/hourly1!$F$8763+유형화!$G$72*hourly1!$G2170/hourly1!$F$8763+유형화!$G$74*hourly1!I2170/hourly1!$I$8763+유형화!$H$63*hourly1!P2170/hourly1!$P$8763</f>
        <v>6.1348020234060749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799">
        <f>(유형화!$F$71+유형화!$F$72+유형화!$F$73+유형화!$F$74+유형화!$G$63)*hourly1!O2171/hourly1!$O$8763</f>
        <v>54.558302325666027</v>
      </c>
      <c r="C2170" s="441">
        <f>hourly1!$F2171*유형화!$G$71/hourly1!$F$8763+유형화!$G$72*hourly1!$G2171/hourly1!$F$8763+유형화!$G$74*hourly1!I2171/hourly1!$I$8763+유형화!$H$63*hourly1!P2171/hourly1!$P$8763</f>
        <v>5.1468180399306096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799">
        <f>(유형화!$F$71+유형화!$F$72+유형화!$F$73+유형화!$F$74+유형화!$G$63)*hourly1!O2172/hourly1!$O$8763</f>
        <v>54.304458130192174</v>
      </c>
      <c r="C2171" s="441">
        <f>hourly1!$F2172*유형화!$G$71/hourly1!$F$8763+유형화!$G$72*hourly1!$G2172/hourly1!$F$8763+유형화!$G$74*hourly1!I2172/hourly1!$I$8763+유형화!$H$63*hourly1!P2172/hourly1!$P$8763</f>
        <v>3.807300769854284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799">
        <f>(유형화!$F$71+유형화!$F$72+유형화!$F$73+유형화!$F$74+유형화!$G$63)*hourly1!O2173/hourly1!$O$8763</f>
        <v>55.627133690138606</v>
      </c>
      <c r="C2172" s="441">
        <f>hourly1!$F2173*유형화!$G$71/hourly1!$F$8763+유형화!$G$72*hourly1!$G2173/hourly1!$F$8763+유형화!$G$74*hourly1!I2173/hourly1!$I$8763+유형화!$H$63*hourly1!P2173/hourly1!$P$8763</f>
        <v>2.7276214376403676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799">
        <f>(유형화!$F$71+유형화!$F$72+유형화!$F$73+유형화!$F$74+유형화!$G$63)*hourly1!O2174/hourly1!$O$8763</f>
        <v>55.767035719846312</v>
      </c>
      <c r="C2173" s="441">
        <f>hourly1!$F2174*유형화!$G$71/hourly1!$F$8763+유형화!$G$72*hourly1!$G2174/hourly1!$F$8763+유형화!$G$74*hourly1!I2174/hourly1!$I$8763+유형화!$H$63*hourly1!P2174/hourly1!$P$8763</f>
        <v>1.4394360346236956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799">
        <f>(유형화!$F$71+유형화!$F$72+유형화!$F$73+유형화!$F$74+유형화!$G$63)*hourly1!O2175/hourly1!$O$8763</f>
        <v>53.633373758355759</v>
      </c>
      <c r="C2174" s="441">
        <f>hourly1!$F2175*유형화!$G$71/hourly1!$F$8763+유형화!$G$72*hourly1!$G2175/hourly1!$F$8763+유형화!$G$74*hourly1!I2175/hourly1!$I$8763+유형화!$H$63*hourly1!P2175/hourly1!$P$8763</f>
        <v>0.71210509482389461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799">
        <f>(유형화!$F$71+유형화!$F$72+유형화!$F$73+유형화!$F$74+유형화!$G$63)*hourly1!O2176/hourly1!$O$8763</f>
        <v>53.034600260945929</v>
      </c>
      <c r="C2175" s="441">
        <f>hourly1!$F2176*유형화!$G$71/hourly1!$F$8763+유형화!$G$72*hourly1!$G2176/hourly1!$F$8763+유형화!$G$74*hourly1!I2176/hourly1!$I$8763+유형화!$H$63*hourly1!P2176/hourly1!$P$8763</f>
        <v>0.65721927577161821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799">
        <f>(유형화!$F$71+유형화!$F$72+유형화!$F$73+유형화!$F$74+유형화!$G$63)*hourly1!O2177/hourly1!$O$8763</f>
        <v>54.235724921623962</v>
      </c>
      <c r="C2176" s="441">
        <f>hourly1!$F2177*유형화!$G$71/hourly1!$F$8763+유형화!$G$72*hourly1!$G2177/hourly1!$F$8763+유형화!$G$74*hourly1!I2177/hourly1!$I$8763+유형화!$H$63*hourly1!P2177/hourly1!$P$8763</f>
        <v>0.46951283513597319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799">
        <f>(유형화!$F$71+유형화!$F$72+유형화!$F$73+유형화!$F$74+유형화!$G$63)*hourly1!O2178/hourly1!$O$8763</f>
        <v>53.197660717442339</v>
      </c>
      <c r="C2177" s="441">
        <f>hourly1!$F2178*유형화!$G$71/hourly1!$F$8763+유형화!$G$72*hourly1!$G2178/hourly1!$F$8763+유형화!$G$74*hourly1!I2178/hourly1!$I$8763+유형화!$H$63*hourly1!P2178/hourly1!$P$8763</f>
        <v>0.43825458871967837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799">
        <f>(유형화!$F$71+유형화!$F$72+유형화!$F$73+유형화!$F$74+유형화!$G$63)*hourly1!O2179/hourly1!$O$8763</f>
        <v>53.342141830425618</v>
      </c>
      <c r="C2178" s="441">
        <f>hourly1!$F2179*유형화!$G$71/hourly1!$F$8763+유형화!$G$72*hourly1!$G2179/hourly1!$F$8763+유형화!$G$74*hourly1!I2179/hourly1!$I$8763+유형화!$H$63*hourly1!P2179/hourly1!$P$8763</f>
        <v>0.46946202520380365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799">
        <f>(유형화!$F$71+유형화!$F$72+유형화!$F$73+유형화!$F$74+유형화!$G$63)*hourly1!O2180/hourly1!$O$8763</f>
        <v>52.454992129235833</v>
      </c>
      <c r="C2179" s="441">
        <f>hourly1!$F2180*유형화!$G$71/hourly1!$F$8763+유형화!$G$72*hourly1!$G2180/hourly1!$F$8763+유형화!$G$74*hourly1!I2180/hourly1!$I$8763+유형화!$H$63*hourly1!P2180/hourly1!$P$8763</f>
        <v>0.65711682100229041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799">
        <f>(유형화!$F$71+유형화!$F$72+유형화!$F$73+유형화!$F$74+유형화!$G$63)*hourly1!O2181/hourly1!$O$8763</f>
        <v>52.913153339530666</v>
      </c>
      <c r="C2180" s="441">
        <f>hourly1!$F2181*유형화!$G$71/hourly1!$F$8763+유형화!$G$72*hourly1!$G2181/hourly1!$F$8763+유형화!$G$74*hourly1!I2181/hourly1!$I$8763+유형화!$H$63*hourly1!P2181/hourly1!$P$8763</f>
        <v>0.83719938636967417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799">
        <f>(유형화!$F$71+유형화!$F$72+유형화!$F$73+유형화!$F$74+유형화!$G$63)*hourly1!O2182/hourly1!$O$8763</f>
        <v>54.978166036179836</v>
      </c>
      <c r="C2181" s="441">
        <f>hourly1!$F2182*유형화!$G$71/hourly1!$F$8763+유형화!$G$72*hourly1!$G2182/hourly1!$F$8763+유형화!$G$74*hourly1!I2182/hourly1!$I$8763+유형화!$H$63*hourly1!P2182/hourly1!$P$8763</f>
        <v>0.84514219534361834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799">
        <f>(유형화!$F$71+유형화!$F$72+유형화!$F$73+유형화!$F$74+유형화!$G$63)*hourly1!O2183/hourly1!$O$8763</f>
        <v>55.370955515409399</v>
      </c>
      <c r="C2182" s="441">
        <f>hourly1!$F2183*유형화!$G$71/hourly1!$F$8763+유형화!$G$72*hourly1!$G2183/hourly1!$F$8763+유형화!$G$74*hourly1!I2183/hourly1!$I$8763+유형화!$H$63*hourly1!P2183/hourly1!$P$8763</f>
        <v>0.70462947482719862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799">
        <f>(유형화!$F$71+유형화!$F$72+유형화!$F$73+유형화!$F$74+유형화!$G$63)*hourly1!O2184/hourly1!$O$8763</f>
        <v>54.921451774068643</v>
      </c>
      <c r="C2183" s="441">
        <f>hourly1!$F2184*유형화!$G$71/hourly1!$F$8763+유형화!$G$72*hourly1!$G2184/hourly1!$F$8763+유형화!$G$74*hourly1!I2184/hourly1!$I$8763+유형화!$H$63*hourly1!P2184/hourly1!$P$8763</f>
        <v>0.57155384940585452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799">
        <f>(유형화!$F$71+유형화!$F$72+유형화!$F$73+유형화!$F$74+유형화!$G$63)*hourly1!O2185/hourly1!$O$8763</f>
        <v>55.130396085184756</v>
      </c>
      <c r="C2184" s="441">
        <f>hourly1!$F2185*유형화!$G$71/hourly1!$F$8763+유형화!$G$72*hourly1!$G2185/hourly1!$F$8763+유형화!$G$74*hourly1!I2185/hourly1!$I$8763+유형화!$H$63*hourly1!P2185/hourly1!$P$8763</f>
        <v>0.41529935314388317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799">
        <f>(유형화!$F$71+유형화!$F$72+유형화!$F$73+유형화!$F$74+유형화!$G$63)*hourly1!O2186/hourly1!$O$8763</f>
        <v>55.656041853611967</v>
      </c>
      <c r="C2185" s="441">
        <f>hourly1!$F2186*유형화!$G$71/hourly1!$F$8763+유형화!$G$72*hourly1!$G2186/hourly1!$F$8763+유형화!$G$74*hourly1!I2186/hourly1!$I$8763+유형화!$H$63*hourly1!P2186/hourly1!$P$8763</f>
        <v>0.36863746750245985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799">
        <f>(유형화!$F$71+유형화!$F$72+유형화!$F$73+유형화!$F$74+유형화!$G$63)*hourly1!O2187/hourly1!$O$8763</f>
        <v>54.598262083163952</v>
      </c>
      <c r="C2186" s="441">
        <f>hourly1!$F2187*유형화!$G$71/hourly1!$F$8763+유형화!$G$72*hourly1!$G2187/hourly1!$F$8763+유형화!$G$74*hourly1!I2187/hourly1!$I$8763+유형화!$H$63*hourly1!P2187/hourly1!$P$8763</f>
        <v>0.28424765668729268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799">
        <f>(유형화!$F$71+유형화!$F$72+유형화!$F$73+유형화!$F$74+유형화!$G$63)*hourly1!O2188/hourly1!$O$8763</f>
        <v>52.204311836777578</v>
      </c>
      <c r="C2187" s="441">
        <f>hourly1!$F2188*유형화!$G$71/hourly1!$F$8763+유형화!$G$72*hourly1!$G2188/hourly1!$F$8763+유형화!$G$74*hourly1!I2188/hourly1!$I$8763+유형화!$H$63*hourly1!P2188/hourly1!$P$8763</f>
        <v>0.25606233771798598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799">
        <f>(유형화!$F$71+유형화!$F$72+유형화!$F$73+유형화!$F$74+유형화!$G$63)*hourly1!O2189/hourly1!$O$8763</f>
        <v>50.715765502022251</v>
      </c>
      <c r="C2188" s="441">
        <f>hourly1!$F2189*유형화!$G$71/hourly1!$F$8763+유형화!$G$72*hourly1!$G2189/hourly1!$F$8763+유형화!$G$74*hourly1!I2189/hourly1!$I$8763+유형화!$H$63*hourly1!P2189/hourly1!$P$8763</f>
        <v>0.25016456887779537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799">
        <f>(유형화!$F$71+유형화!$F$72+유형화!$F$73+유형화!$F$74+유형화!$G$63)*hourly1!O2190/hourly1!$O$8763</f>
        <v>50.212697591948363</v>
      </c>
      <c r="C2189" s="441">
        <f>hourly1!$F2190*유형화!$G$71/hourly1!$F$8763+유형화!$G$72*hourly1!$G2190/hourly1!$F$8763+유형화!$G$74*hourly1!I2190/hourly1!$I$8763+유형화!$H$63*hourly1!P2190/hourly1!$P$8763</f>
        <v>0.25029028171466566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799">
        <f>(유형화!$F$71+유형화!$F$72+유형화!$F$73+유형화!$F$74+유형화!$G$63)*hourly1!O2191/hourly1!$O$8763</f>
        <v>50.587915893834001</v>
      </c>
      <c r="C2190" s="441">
        <f>hourly1!$F2191*유형화!$G$71/hourly1!$F$8763+유형화!$G$72*hourly1!$G2191/hourly1!$F$8763+유형화!$G$74*hourly1!I2191/hourly1!$I$8763+유형화!$H$63*hourly1!P2191/hourly1!$P$8763</f>
        <v>0.24673358646279522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799">
        <f>(유형화!$F$71+유형화!$F$72+유형화!$F$73+유형화!$F$74+유형화!$G$63)*hourly1!O2192/hourly1!$O$8763</f>
        <v>50.550939918080452</v>
      </c>
      <c r="C2191" s="441">
        <f>hourly1!$F2192*유형화!$G$71/hourly1!$F$8763+유형화!$G$72*hourly1!$G2192/hourly1!$F$8763+유형화!$G$74*hourly1!I2192/hourly1!$I$8763+유형화!$H$63*hourly1!P2192/hourly1!$P$8763</f>
        <v>0.51765357605666895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799">
        <f>(유형화!$F$71+유형화!$F$72+유형화!$F$73+유형화!$F$74+유형화!$G$63)*hourly1!O2193/hourly1!$O$8763</f>
        <v>50.670927854471486</v>
      </c>
      <c r="C2192" s="441">
        <f>hourly1!$F2193*유형화!$G$71/hourly1!$F$8763+유형화!$G$72*hourly1!$G2193/hourly1!$F$8763+유형화!$G$74*hourly1!I2193/hourly1!$I$8763+유형화!$H$63*hourly1!P2193/hourly1!$P$8763</f>
        <v>5.2304913829933319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799">
        <f>(유형화!$F$71+유형화!$F$72+유형화!$F$73+유형화!$F$74+유형화!$G$63)*hourly1!O2194/hourly1!$O$8763</f>
        <v>51.128691830860667</v>
      </c>
      <c r="C2193" s="441">
        <f>hourly1!$F2194*유형화!$G$71/hourly1!$F$8763+유형화!$G$72*hourly1!$G2194/hourly1!$F$8763+유형화!$G$74*hourly1!I2194/hourly1!$I$8763+유형화!$H$63*hourly1!P2194/hourly1!$P$8763</f>
        <v>5.1396124520616882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799">
        <f>(유형화!$F$71+유형화!$F$72+유형화!$F$73+유형화!$F$74+유형화!$G$63)*hourly1!O2195/hourly1!$O$8763</f>
        <v>49.932355659726994</v>
      </c>
      <c r="C2194" s="441">
        <f>hourly1!$F2195*유형화!$G$71/hourly1!$F$8763+유형화!$G$72*hourly1!$G2195/hourly1!$F$8763+유형화!$G$74*hourly1!I2195/hourly1!$I$8763+유형화!$H$63*hourly1!P2195/hourly1!$P$8763</f>
        <v>4.2914053992633141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799">
        <f>(유형화!$F$71+유형화!$F$72+유형화!$F$73+유형화!$F$74+유형화!$G$63)*hourly1!O2196/hourly1!$O$8763</f>
        <v>50.003064419221381</v>
      </c>
      <c r="C2195" s="441">
        <f>hourly1!$F2196*유형화!$G$71/hourly1!$F$8763+유형화!$G$72*hourly1!$G2196/hourly1!$F$8763+유형화!$G$74*hourly1!I2196/hourly1!$I$8763+유형화!$H$63*hourly1!P2196/hourly1!$P$8763</f>
        <v>3.3635917063300429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799">
        <f>(유형화!$F$71+유형화!$F$72+유형화!$F$73+유형화!$F$74+유형화!$G$63)*hourly1!O2197/hourly1!$O$8763</f>
        <v>50.40110405475447</v>
      </c>
      <c r="C2196" s="441">
        <f>hourly1!$F2197*유형화!$G$71/hourly1!$F$8763+유형화!$G$72*hourly1!$G2197/hourly1!$F$8763+유형화!$G$74*hourly1!I2197/hourly1!$I$8763+유형화!$H$63*hourly1!P2197/hourly1!$P$8763</f>
        <v>2.7839935068446739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799">
        <f>(유형화!$F$71+유형화!$F$72+유형화!$F$73+유형화!$F$74+유형화!$G$63)*hourly1!O2198/hourly1!$O$8763</f>
        <v>49.866173050099796</v>
      </c>
      <c r="C2197" s="441">
        <f>hourly1!$F2198*유형화!$G$71/hourly1!$F$8763+유형화!$G$72*hourly1!$G2198/hourly1!$F$8763+유형화!$G$74*hourly1!I2198/hourly1!$I$8763+유형화!$H$63*hourly1!P2198/hourly1!$P$8763</f>
        <v>1.893317103441704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799">
        <f>(유형화!$F$71+유형화!$F$72+유형화!$F$73+유형화!$F$74+유형화!$G$63)*hourly1!O2199/hourly1!$O$8763</f>
        <v>49.536316238722613</v>
      </c>
      <c r="C2198" s="441">
        <f>hourly1!$F2199*유형화!$G$71/hourly1!$F$8763+유형화!$G$72*hourly1!$G2199/hourly1!$F$8763+유형화!$G$74*hourly1!I2199/hourly1!$I$8763+유형화!$H$63*hourly1!P2199/hourly1!$P$8763</f>
        <v>0.71248068279666932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799">
        <f>(유형화!$F$71+유형화!$F$72+유형화!$F$73+유형화!$F$74+유형화!$G$63)*hourly1!O2200/hourly1!$O$8763</f>
        <v>48.63494826664548</v>
      </c>
      <c r="C2199" s="441">
        <f>hourly1!$F2200*유형화!$G$71/hourly1!$F$8763+유형화!$G$72*hourly1!$G2200/hourly1!$F$8763+유형화!$G$74*hourly1!I2200/hourly1!$I$8763+유형화!$H$63*hourly1!P2200/hourly1!$P$8763</f>
        <v>0.66747023922289961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799">
        <f>(유형화!$F$71+유형화!$F$72+유형화!$F$73+유형화!$F$74+유형화!$G$63)*hourly1!O2201/hourly1!$O$8763</f>
        <v>48.109098452767732</v>
      </c>
      <c r="C2200" s="441">
        <f>hourly1!$F2201*유형화!$G$71/hourly1!$F$8763+유형화!$G$72*hourly1!$G2201/hourly1!$F$8763+유형화!$G$74*hourly1!I2201/hourly1!$I$8763+유형화!$H$63*hourly1!P2201/hourly1!$P$8763</f>
        <v>0.48071189283799631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799">
        <f>(유형화!$F$71+유형화!$F$72+유형화!$F$73+유형화!$F$74+유형화!$G$63)*hourly1!O2202/hourly1!$O$8763</f>
        <v>48.41659165467631</v>
      </c>
      <c r="C2201" s="441">
        <f>hourly1!$F2202*유형화!$G$71/hourly1!$F$8763+유형화!$G$72*hourly1!$G2202/hourly1!$F$8763+유형화!$G$74*hourly1!I2202/hourly1!$I$8763+유형화!$H$63*hourly1!P2202/hourly1!$P$8763</f>
        <v>0.44355086815157863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799">
        <f>(유형화!$F$71+유형화!$F$72+유형화!$F$73+유형화!$F$74+유형화!$G$63)*hourly1!O2203/hourly1!$O$8763</f>
        <v>48.813709280985925</v>
      </c>
      <c r="C2202" s="441">
        <f>hourly1!$F2203*유형화!$G$71/hourly1!$F$8763+유형화!$G$72*hourly1!$G2203/hourly1!$F$8763+유형화!$G$74*hourly1!I2203/hourly1!$I$8763+유형화!$H$63*hourly1!P2203/hourly1!$P$8763</f>
        <v>0.5048610425476352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799">
        <f>(유형화!$F$71+유형화!$F$72+유형화!$F$73+유형화!$F$74+유형화!$G$63)*hourly1!O2204/hourly1!$O$8763</f>
        <v>50.295484854802673</v>
      </c>
      <c r="C2203" s="441">
        <f>hourly1!$F2204*유형화!$G$71/hourly1!$F$8763+유형화!$G$72*hourly1!$G2204/hourly1!$F$8763+유형화!$G$74*hourly1!I2204/hourly1!$I$8763+유형화!$H$63*hourly1!P2204/hourly1!$P$8763</f>
        <v>0.76323563050913323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799">
        <f>(유형화!$F$71+유형화!$F$72+유형화!$F$73+유형화!$F$74+유형화!$G$63)*hourly1!O2205/hourly1!$O$8763</f>
        <v>51.187350294172255</v>
      </c>
      <c r="C2204" s="441">
        <f>hourly1!$F2205*유형화!$G$71/hourly1!$F$8763+유형화!$G$72*hourly1!$G2205/hourly1!$F$8763+유형화!$G$74*hourly1!I2205/hourly1!$I$8763+유형화!$H$63*hourly1!P2205/hourly1!$P$8763</f>
        <v>0.84810980548989001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799">
        <f>(유형화!$F$71+유형화!$F$72+유형화!$F$73+유형화!$F$74+유형화!$G$63)*hourly1!O2206/hourly1!$O$8763</f>
        <v>53.561886308442269</v>
      </c>
      <c r="C2205" s="441">
        <f>hourly1!$F2206*유형화!$G$71/hourly1!$F$8763+유형화!$G$72*hourly1!$G2206/hourly1!$F$8763+유형화!$G$74*hourly1!I2206/hourly1!$I$8763+유형화!$H$63*hourly1!P2206/hourly1!$P$8763</f>
        <v>0.93138143998090384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799">
        <f>(유형화!$F$71+유형화!$F$72+유형화!$F$73+유형화!$F$74+유형화!$G$63)*hourly1!O2207/hourly1!$O$8763</f>
        <v>54.725666115128959</v>
      </c>
      <c r="C2206" s="441">
        <f>hourly1!$F2207*유형화!$G$71/hourly1!$F$8763+유형화!$G$72*hourly1!$G2207/hourly1!$F$8763+유형화!$G$74*hourly1!I2207/hourly1!$I$8763+유형화!$H$63*hourly1!P2207/hourly1!$P$8763</f>
        <v>2.5787131511018431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799">
        <f>(유형화!$F$71+유형화!$F$72+유형화!$F$73+유형화!$F$74+유형화!$G$63)*hourly1!O2208/hourly1!$O$8763</f>
        <v>54.38989029268992</v>
      </c>
      <c r="C2207" s="441">
        <f>hourly1!$F2208*유형화!$G$71/hourly1!$F$8763+유형화!$G$72*hourly1!$G2208/hourly1!$F$8763+유형화!$G$74*hourly1!I2208/hourly1!$I$8763+유형화!$H$63*hourly1!P2208/hourly1!$P$8763</f>
        <v>0.57212766767737522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799">
        <f>(유형화!$F$71+유형화!$F$72+유형화!$F$73+유형화!$F$74+유형화!$G$63)*hourly1!O2209/hourly1!$O$8763</f>
        <v>54.976542251703009</v>
      </c>
      <c r="C2208" s="441">
        <f>hourly1!$F2209*유형화!$G$71/hourly1!$F$8763+유형화!$G$72*hourly1!$G2209/hourly1!$F$8763+유형화!$G$74*hourly1!I2209/hourly1!$I$8763+유형화!$H$63*hourly1!P2209/hourly1!$P$8763</f>
        <v>0.41568197817299113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799">
        <f>(유형화!$F$71+유형화!$F$72+유형화!$F$73+유형화!$F$74+유형화!$G$63)*hourly1!O2210/hourly1!$O$8763</f>
        <v>55.15821361962881</v>
      </c>
      <c r="C2209" s="441">
        <f>hourly1!$F2210*유형화!$G$71/hourly1!$F$8763+유형화!$G$72*hourly1!$G2210/hourly1!$F$8763+유형화!$G$74*hourly1!I2210/hourly1!$I$8763+유형화!$H$63*hourly1!P2210/hourly1!$P$8763</f>
        <v>0.36898073272495879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799">
        <f>(유형화!$F$71+유형화!$F$72+유형화!$F$73+유형화!$F$74+유형화!$G$63)*hourly1!O2211/hourly1!$O$8763</f>
        <v>53.480672334126588</v>
      </c>
      <c r="C2210" s="441">
        <f>hourly1!$F2211*유형화!$G$71/hourly1!$F$8763+유형화!$G$72*hourly1!$G2211/hourly1!$F$8763+유형화!$G$74*hourly1!I2211/hourly1!$I$8763+유형화!$H$63*hourly1!P2211/hourly1!$P$8763</f>
        <v>0.28448596242549645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799">
        <f>(유형화!$F$71+유형화!$F$72+유형화!$F$73+유형화!$F$74+유형화!$G$63)*hourly1!O2212/hourly1!$O$8763</f>
        <v>49.631838684465777</v>
      </c>
      <c r="C2211" s="441">
        <f>hourly1!$F2212*유형화!$G$71/hourly1!$F$8763+유형화!$G$72*hourly1!$G2212/hourly1!$F$8763+유형화!$G$74*hourly1!I2212/hourly1!$I$8763+유형화!$H$63*hourly1!P2212/hourly1!$P$8763</f>
        <v>0.2563095888667829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799">
        <f>(유형화!$F$71+유형화!$F$72+유형화!$F$73+유형화!$F$74+유형화!$G$63)*hourly1!O2213/hourly1!$O$8763</f>
        <v>49.824131634445322</v>
      </c>
      <c r="C2212" s="441">
        <f>hourly1!$F2213*유형화!$G$71/hourly1!$F$8763+유형화!$G$72*hourly1!$G2213/hourly1!$F$8763+유형화!$G$74*hourly1!I2213/hourly1!$I$8763+유형화!$H$63*hourly1!P2213/hourly1!$P$8763</f>
        <v>0.25074447002851952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799">
        <f>(유형화!$F$71+유형화!$F$72+유형화!$F$73+유형화!$F$74+유형화!$G$63)*hourly1!O2214/hourly1!$O$8763</f>
        <v>50.514466886477543</v>
      </c>
      <c r="C2213" s="441">
        <f>hourly1!$F2214*유형화!$G$71/hourly1!$F$8763+유형화!$G$72*hourly1!$G2214/hourly1!$F$8763+유형화!$G$74*hourly1!I2214/hourly1!$I$8763+유형화!$H$63*hourly1!P2214/hourly1!$P$8763</f>
        <v>0.25084978732923707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799">
        <f>(유형화!$F$71+유형화!$F$72+유형화!$F$73+유형화!$F$74+유형화!$G$63)*hourly1!O2215/hourly1!$O$8763</f>
        <v>50.871804818982405</v>
      </c>
      <c r="C2214" s="441">
        <f>hourly1!$F2215*유형화!$G$71/hourly1!$F$8763+유형화!$G$72*hourly1!$G2215/hourly1!$F$8763+유형화!$G$74*hourly1!I2215/hourly1!$I$8763+유형화!$H$63*hourly1!P2215/hourly1!$P$8763</f>
        <v>0.24704572165642863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799">
        <f>(유형화!$F$71+유형화!$F$72+유형화!$F$73+유형화!$F$74+유형화!$G$63)*hourly1!O2216/hourly1!$O$8763</f>
        <v>50.954622201210753</v>
      </c>
      <c r="C2215" s="441">
        <f>hourly1!$F2216*유형화!$G$71/hourly1!$F$8763+유형화!$G$72*hourly1!$G2216/hourly1!$F$8763+유형화!$G$74*hourly1!I2216/hourly1!$I$8763+유형화!$H$63*hourly1!P2216/hourly1!$P$8763</f>
        <v>0.51799696055130795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799">
        <f>(유형화!$F$71+유형화!$F$72+유형화!$F$73+유형화!$F$74+유형화!$G$63)*hourly1!O2217/hourly1!$O$8763</f>
        <v>52.611017048656386</v>
      </c>
      <c r="C2216" s="441">
        <f>hourly1!$F2217*유형화!$G$71/hourly1!$F$8763+유형화!$G$72*hourly1!$G2217/hourly1!$F$8763+유형화!$G$74*hourly1!I2217/hourly1!$I$8763+유형화!$H$63*hourly1!P2217/hourly1!$P$8763</f>
        <v>7.5414573432438807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799">
        <f>(유형화!$F$71+유형화!$F$72+유형화!$F$73+유형화!$F$74+유형화!$G$63)*hourly1!O2218/hourly1!$O$8763</f>
        <v>57.315434080309913</v>
      </c>
      <c r="C2217" s="441">
        <f>hourly1!$F2218*유형화!$G$71/hourly1!$F$8763+유형화!$G$72*hourly1!$G2218/hourly1!$F$8763+유형화!$G$74*hourly1!I2218/hourly1!$I$8763+유형화!$H$63*hourly1!P2218/hourly1!$P$8763</f>
        <v>7.4873126812772881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799">
        <f>(유형화!$F$71+유형화!$F$72+유형화!$F$73+유형화!$F$74+유형화!$G$63)*hourly1!O2219/hourly1!$O$8763</f>
        <v>59.270096209926017</v>
      </c>
      <c r="C2218" s="441">
        <f>hourly1!$F2219*유형화!$G$71/hourly1!$F$8763+유형화!$G$72*hourly1!$G2219/hourly1!$F$8763+유형화!$G$74*hourly1!I2219/hourly1!$I$8763+유형화!$H$63*hourly1!P2219/hourly1!$P$8763</f>
        <v>6.6158709382761858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799">
        <f>(유형화!$F$71+유형화!$F$72+유형화!$F$73+유형화!$F$74+유형화!$G$63)*hourly1!O2220/hourly1!$O$8763</f>
        <v>60.690635438592061</v>
      </c>
      <c r="C2219" s="441">
        <f>hourly1!$F2220*유형화!$G$71/hourly1!$F$8763+유형화!$G$72*hourly1!$G2220/hourly1!$F$8763+유형화!$G$74*hourly1!I2220/hourly1!$I$8763+유형화!$H$63*hourly1!P2220/hourly1!$P$8763</f>
        <v>6.1050501841336811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799">
        <f>(유형화!$F$71+유형화!$F$72+유형화!$F$73+유형화!$F$74+유형화!$G$63)*hourly1!O2221/hourly1!$O$8763</f>
        <v>60.135551832189861</v>
      </c>
      <c r="C2220" s="441">
        <f>hourly1!$F2221*유형화!$G$71/hourly1!$F$8763+유형화!$G$72*hourly1!$G2221/hourly1!$F$8763+유형화!$G$74*hourly1!I2221/hourly1!$I$8763+유형화!$H$63*hourly1!P2221/hourly1!$P$8763</f>
        <v>5.2273058626449975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799">
        <f>(유형화!$F$71+유형화!$F$72+유형화!$F$73+유형화!$F$74+유형화!$G$63)*hourly1!O2222/hourly1!$O$8763</f>
        <v>59.939917226704125</v>
      </c>
      <c r="C2221" s="441">
        <f>hourly1!$F2222*유형화!$G$71/hourly1!$F$8763+유형화!$G$72*hourly1!$G2222/hourly1!$F$8763+유형화!$G$74*hourly1!I2222/hourly1!$I$8763+유형화!$H$63*hourly1!P2222/hourly1!$P$8763</f>
        <v>4.7824410520721123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799">
        <f>(유형화!$F$71+유형화!$F$72+유형화!$F$73+유형화!$F$74+유형화!$G$63)*hourly1!O2223/hourly1!$O$8763</f>
        <v>56.855795359005</v>
      </c>
      <c r="C2222" s="441">
        <f>hourly1!$F2223*유형화!$G$71/hourly1!$F$8763+유형화!$G$72*hourly1!$G2223/hourly1!$F$8763+유형화!$G$74*hourly1!I2223/hourly1!$I$8763+유형화!$H$63*hourly1!P2223/hourly1!$P$8763</f>
        <v>2.2207897402617283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799">
        <f>(유형화!$F$71+유형화!$F$72+유형화!$F$73+유형화!$F$74+유형화!$G$63)*hourly1!O2224/hourly1!$O$8763</f>
        <v>56.549554629905799</v>
      </c>
      <c r="C2223" s="441">
        <f>hourly1!$F2224*유형화!$G$71/hourly1!$F$8763+유형화!$G$72*hourly1!$G2224/hourly1!$F$8763+유형화!$G$74*hourly1!I2224/hourly1!$I$8763+유형화!$H$63*hourly1!P2224/hourly1!$P$8763</f>
        <v>3.0702856478183747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799">
        <f>(유형화!$F$71+유형화!$F$72+유형화!$F$73+유형화!$F$74+유형화!$G$63)*hourly1!O2225/hourly1!$O$8763</f>
        <v>57.705968928879535</v>
      </c>
      <c r="C2224" s="441">
        <f>hourly1!$F2225*유형화!$G$71/hourly1!$F$8763+유형화!$G$72*hourly1!$G2225/hourly1!$F$8763+유형화!$G$74*hourly1!I2225/hourly1!$I$8763+유형화!$H$63*hourly1!P2225/hourly1!$P$8763</f>
        <v>2.7484489774885263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799">
        <f>(유형화!$F$71+유형화!$F$72+유형화!$F$73+유형화!$F$74+유형화!$G$63)*hourly1!O2226/hourly1!$O$8763</f>
        <v>57.931097353344057</v>
      </c>
      <c r="C2225" s="441">
        <f>hourly1!$F2226*유형화!$G$71/hourly1!$F$8763+유형화!$G$72*hourly1!$G2226/hourly1!$F$8763+유형화!$G$74*hourly1!I2226/hourly1!$I$8763+유형화!$H$63*hourly1!P2226/hourly1!$P$8763</f>
        <v>2.7552083682770436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799">
        <f>(유형화!$F$71+유형화!$F$72+유형화!$F$73+유형화!$F$74+유형화!$G$63)*hourly1!O2227/hourly1!$O$8763</f>
        <v>58.630626095547875</v>
      </c>
      <c r="C2226" s="441">
        <f>hourly1!$F2227*유형화!$G$71/hourly1!$F$8763+유형화!$G$72*hourly1!$G2227/hourly1!$F$8763+유형화!$G$74*hourly1!I2227/hourly1!$I$8763+유형화!$H$63*hourly1!P2227/hourly1!$P$8763</f>
        <v>3.0861215292833797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799">
        <f>(유형화!$F$71+유형화!$F$72+유형화!$F$73+유형화!$F$74+유형화!$G$63)*hourly1!O2228/hourly1!$O$8763</f>
        <v>59.403341909487331</v>
      </c>
      <c r="C2227" s="441">
        <f>hourly1!$F2228*유형화!$G$71/hourly1!$F$8763+유형화!$G$72*hourly1!$G2228/hourly1!$F$8763+유형화!$G$74*hourly1!I2228/hourly1!$I$8763+유형화!$H$63*hourly1!P2228/hourly1!$P$8763</f>
        <v>3.4615661369442297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799">
        <f>(유형화!$F$71+유형화!$F$72+유형화!$F$73+유형화!$F$74+유형화!$G$63)*hourly1!O2229/hourly1!$O$8763</f>
        <v>59.071132590848663</v>
      </c>
      <c r="C2228" s="441">
        <f>hourly1!$F2229*유형화!$G$71/hourly1!$F$8763+유형화!$G$72*hourly1!$G2229/hourly1!$F$8763+유형화!$G$74*hourly1!I2229/hourly1!$I$8763+유형화!$H$63*hourly1!P2229/hourly1!$P$8763</f>
        <v>2.9176672820543539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799">
        <f>(유형화!$F$71+유형화!$F$72+유형화!$F$73+유형화!$F$74+유형화!$G$63)*hourly1!O2230/hourly1!$O$8763</f>
        <v>60.699499325817897</v>
      </c>
      <c r="C2229" s="441">
        <f>hourly1!$F2230*유형화!$G$71/hourly1!$F$8763+유형화!$G$72*hourly1!$G2230/hourly1!$F$8763+유형화!$G$74*hourly1!I2230/hourly1!$I$8763+유형화!$H$63*hourly1!P2230/hourly1!$P$8763</f>
        <v>3.0021554923860361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799">
        <f>(유형화!$F$71+유형화!$F$72+유형화!$F$73+유형화!$F$74+유형화!$G$63)*hourly1!O2231/hourly1!$O$8763</f>
        <v>60.246315513555153</v>
      </c>
      <c r="C2230" s="441">
        <f>hourly1!$F2231*유형화!$G$71/hourly1!$F$8763+유형화!$G$72*hourly1!$G2231/hourly1!$F$8763+유형화!$G$74*hourly1!I2231/hourly1!$I$8763+유형화!$H$63*hourly1!P2231/hourly1!$P$8763</f>
        <v>4.6089505386790943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799">
        <f>(유형화!$F$71+유형화!$F$72+유형화!$F$73+유형화!$F$74+유형화!$G$63)*hourly1!O2232/hourly1!$O$8763</f>
        <v>58.924303473812444</v>
      </c>
      <c r="C2231" s="441">
        <f>hourly1!$F2232*유형화!$G$71/hourly1!$F$8763+유형화!$G$72*hourly1!$G2232/hourly1!$F$8763+유형화!$G$74*hourly1!I2232/hourly1!$I$8763+유형화!$H$63*hourly1!P2232/hourly1!$P$8763</f>
        <v>0.57254106491892398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799">
        <f>(유형화!$F$71+유형화!$F$72+유형화!$F$73+유형화!$F$74+유형화!$G$63)*hourly1!O2233/hourly1!$O$8763</f>
        <v>59.129736150976896</v>
      </c>
      <c r="C2232" s="441">
        <f>hourly1!$F2233*유형화!$G$71/hourly1!$F$8763+유형화!$G$72*hourly1!$G2233/hourly1!$F$8763+유형화!$G$74*hourly1!I2233/hourly1!$I$8763+유형화!$H$63*hourly1!P2233/hourly1!$P$8763</f>
        <v>0.41593567001741411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799">
        <f>(유형화!$F$71+유형화!$F$72+유형화!$F$73+유형화!$F$74+유형화!$G$63)*hourly1!O2234/hourly1!$O$8763</f>
        <v>58.783379925891857</v>
      </c>
      <c r="C2233" s="441">
        <f>hourly1!$F2234*유형화!$G$71/hourly1!$F$8763+유형화!$G$72*hourly1!$G2234/hourly1!$F$8763+유형화!$G$74*hourly1!I2234/hourly1!$I$8763+유형화!$H$63*hourly1!P2234/hourly1!$P$8763</f>
        <v>0.36918564226361328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799">
        <f>(유형화!$F$71+유형화!$F$72+유형화!$F$73+유형화!$F$74+유형화!$G$63)*hourly1!O2235/hourly1!$O$8763</f>
        <v>56.318676837458078</v>
      </c>
      <c r="C2234" s="441">
        <f>hourly1!$F2235*유형화!$G$71/hourly1!$F$8763+유형화!$G$72*hourly1!$G2235/hourly1!$F$8763+유형화!$G$74*hourly1!I2235/hourly1!$I$8763+유형화!$H$63*hourly1!P2235/hourly1!$P$8763</f>
        <v>0.28464650272760972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799">
        <f>(유형화!$F$71+유형화!$F$72+유형화!$F$73+유형화!$F$74+유형화!$G$63)*hourly1!O2236/hourly1!$O$8763</f>
        <v>53.936863943225724</v>
      </c>
      <c r="C2235" s="441">
        <f>hourly1!$F2236*유형화!$G$71/hourly1!$F$8763+유형화!$G$72*hourly1!$G2236/hourly1!$F$8763+유형화!$G$74*hourly1!I2236/hourly1!$I$8763+유형화!$H$63*hourly1!P2236/hourly1!$P$8763</f>
        <v>0.25651342495616741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799">
        <f>(유형화!$F$71+유형화!$F$72+유형화!$F$73+유형화!$F$74+유형화!$G$63)*hourly1!O2237/hourly1!$O$8763</f>
        <v>53.295077298767751</v>
      </c>
      <c r="C2236" s="441">
        <f>hourly1!$F2237*유형화!$G$71/hourly1!$F$8763+유형화!$G$72*hourly1!$G2237/hourly1!$F$8763+유형화!$G$74*hourly1!I2237/hourly1!$I$8763+유형화!$H$63*hourly1!P2237/hourly1!$P$8763</f>
        <v>0.25324811154535415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799">
        <f>(유형화!$F$71+유형화!$F$72+유형화!$F$73+유형화!$F$74+유형화!$G$63)*hourly1!O2238/hourly1!$O$8763</f>
        <v>54.037712779603162</v>
      </c>
      <c r="C2237" s="441">
        <f>hourly1!$F2238*유형화!$G$71/hourly1!$F$8763+유형화!$G$72*hourly1!$G2238/hourly1!$F$8763+유형화!$G$74*hourly1!I2238/hourly1!$I$8763+유형화!$H$63*hourly1!P2238/hourly1!$P$8763</f>
        <v>0.26387251607086898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799">
        <f>(유형화!$F$71+유형화!$F$72+유형화!$F$73+유형화!$F$74+유형화!$G$63)*hourly1!O2239/hourly1!$O$8763</f>
        <v>54.231122287921238</v>
      </c>
      <c r="C2238" s="441">
        <f>hourly1!$F2239*유형화!$G$71/hourly1!$F$8763+유형화!$G$72*hourly1!$G2239/hourly1!$F$8763+유형화!$G$74*hourly1!I2239/hourly1!$I$8763+유형화!$H$63*hourly1!P2239/hourly1!$P$8763</f>
        <v>0.33488428643564228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799">
        <f>(유형화!$F$71+유형화!$F$72+유형화!$F$73+유형화!$F$74+유형화!$G$63)*hourly1!O2240/hourly1!$O$8763</f>
        <v>54.808602119224474</v>
      </c>
      <c r="C2239" s="441">
        <f>hourly1!$F2240*유형화!$G$71/hourly1!$F$8763+유형화!$G$72*hourly1!$G2240/hourly1!$F$8763+유형화!$G$74*hourly1!I2240/hourly1!$I$8763+유형화!$H$63*hourly1!P2240/hourly1!$P$8763</f>
        <v>0.7379706899181635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799">
        <f>(유형화!$F$71+유형화!$F$72+유형화!$F$73+유형화!$F$74+유형화!$G$63)*hourly1!O2241/hourly1!$O$8763</f>
        <v>56.504056083467184</v>
      </c>
      <c r="C2240" s="441">
        <f>hourly1!$F2241*유형화!$G$71/hourly1!$F$8763+유형화!$G$72*hourly1!$G2241/hourly1!$F$8763+유형화!$G$74*hourly1!I2241/hourly1!$I$8763+유형화!$H$63*hourly1!P2241/hourly1!$P$8763</f>
        <v>10.201667996249117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799">
        <f>(유형화!$F$71+유형화!$F$72+유형화!$F$73+유형화!$F$74+유형화!$G$63)*hourly1!O2242/hourly1!$O$8763</f>
        <v>57.862093915897482</v>
      </c>
      <c r="C2241" s="441">
        <f>hourly1!$F2242*유형화!$G$71/hourly1!$F$8763+유형화!$G$72*hourly1!$G2242/hourly1!$F$8763+유형화!$G$74*hourly1!I2242/hourly1!$I$8763+유형화!$H$63*hourly1!P2242/hourly1!$P$8763</f>
        <v>9.4845410266769488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799">
        <f>(유형화!$F$71+유형화!$F$72+유형화!$F$73+유형화!$F$74+유형화!$G$63)*hourly1!O2243/hourly1!$O$8763</f>
        <v>58.404933783106223</v>
      </c>
      <c r="C2242" s="441">
        <f>hourly1!$F2243*유형화!$G$71/hourly1!$F$8763+유형화!$G$72*hourly1!$G2243/hourly1!$F$8763+유형화!$G$74*hourly1!I2243/hourly1!$I$8763+유형화!$H$63*hourly1!P2243/hourly1!$P$8763</f>
        <v>7.9876057606008253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799">
        <f>(유형화!$F$71+유형화!$F$72+유형화!$F$73+유형화!$F$74+유형화!$G$63)*hourly1!O2244/hourly1!$O$8763</f>
        <v>60.779816817173042</v>
      </c>
      <c r="C2243" s="441">
        <f>hourly1!$F2244*유형화!$G$71/hourly1!$F$8763+유형화!$G$72*hourly1!$G2244/hourly1!$F$8763+유형화!$G$74*hourly1!I2244/hourly1!$I$8763+유형화!$H$63*hourly1!P2244/hourly1!$P$8763</f>
        <v>6.3454115776917925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799">
        <f>(유형화!$F$71+유형화!$F$72+유형화!$F$73+유형화!$F$74+유형화!$G$63)*hourly1!O2245/hourly1!$O$8763</f>
        <v>60.232605826435602</v>
      </c>
      <c r="C2244" s="441">
        <f>hourly1!$F2245*유형화!$G$71/hourly1!$F$8763+유형화!$G$72*hourly1!$G2245/hourly1!$F$8763+유형화!$G$74*hourly1!I2245/hourly1!$I$8763+유형화!$H$63*hourly1!P2245/hourly1!$P$8763</f>
        <v>4.9449328849603926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799">
        <f>(유형화!$F$71+유형화!$F$72+유형화!$F$73+유형화!$F$74+유형화!$G$63)*hourly1!O2246/hourly1!$O$8763</f>
        <v>59.463146181790215</v>
      </c>
      <c r="C2245" s="441">
        <f>hourly1!$F2246*유형화!$G$71/hourly1!$F$8763+유형화!$G$72*hourly1!$G2246/hourly1!$F$8763+유형화!$G$74*hourly1!I2246/hourly1!$I$8763+유형화!$H$63*hourly1!P2246/hourly1!$P$8763</f>
        <v>3.7188323288971539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799">
        <f>(유형화!$F$71+유형화!$F$72+유형화!$F$73+유형화!$F$74+유형화!$G$63)*hourly1!O2247/hourly1!$O$8763</f>
        <v>57.356324968604497</v>
      </c>
      <c r="C2246" s="441">
        <f>hourly1!$F2247*유형화!$G$71/hourly1!$F$8763+유형화!$G$72*hourly1!$G2247/hourly1!$F$8763+유형화!$G$74*hourly1!I2247/hourly1!$I$8763+유형화!$H$63*hourly1!P2247/hourly1!$P$8763</f>
        <v>1.4970324323578645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799">
        <f>(유형화!$F$71+유형화!$F$72+유형화!$F$73+유형화!$F$74+유형화!$G$63)*hourly1!O2248/hourly1!$O$8763</f>
        <v>56.863045852064289</v>
      </c>
      <c r="C2247" s="441">
        <f>hourly1!$F2248*유형화!$G$71/hourly1!$F$8763+유형화!$G$72*hourly1!$G2248/hourly1!$F$8763+유형화!$G$74*hourly1!I2248/hourly1!$I$8763+유형화!$H$63*hourly1!P2248/hourly1!$P$8763</f>
        <v>1.9668995462666896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799">
        <f>(유형화!$F$71+유형화!$F$72+유형화!$F$73+유형화!$F$74+유형화!$G$63)*hourly1!O2249/hourly1!$O$8763</f>
        <v>59.880350536532809</v>
      </c>
      <c r="C2248" s="441">
        <f>hourly1!$F2249*유형화!$G$71/hourly1!$F$8763+유형화!$G$72*hourly1!$G2249/hourly1!$F$8763+유형화!$G$74*hourly1!I2249/hourly1!$I$8763+유형화!$H$63*hourly1!P2249/hourly1!$P$8763</f>
        <v>1.654686825741607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799">
        <f>(유형화!$F$71+유형화!$F$72+유형화!$F$73+유형화!$F$74+유형화!$G$63)*hourly1!O2250/hourly1!$O$8763</f>
        <v>59.426381927548633</v>
      </c>
      <c r="C2249" s="441">
        <f>hourly1!$F2250*유형화!$G$71/hourly1!$F$8763+유형화!$G$72*hourly1!$G2250/hourly1!$F$8763+유형화!$G$74*hourly1!I2250/hourly1!$I$8763+유형화!$H$63*hourly1!P2250/hourly1!$P$8763</f>
        <v>1.5014792555998335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799">
        <f>(유형화!$F$71+유형화!$F$72+유형화!$F$73+유형화!$F$74+유형화!$G$63)*hourly1!O2251/hourly1!$O$8763</f>
        <v>60.104940996268553</v>
      </c>
      <c r="C2250" s="441">
        <f>hourly1!$F2251*유형화!$G$71/hourly1!$F$8763+유형화!$G$72*hourly1!$G2251/hourly1!$F$8763+유형화!$G$74*hourly1!I2251/hourly1!$I$8763+유형화!$H$63*hourly1!P2251/hourly1!$P$8763</f>
        <v>1.8348384496787595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799">
        <f>(유형화!$F$71+유형화!$F$72+유형화!$F$73+유형화!$F$74+유형화!$G$63)*hourly1!O2252/hourly1!$O$8763</f>
        <v>60.375628788771131</v>
      </c>
      <c r="C2251" s="441">
        <f>hourly1!$F2252*유형화!$G$71/hourly1!$F$8763+유형화!$G$72*hourly1!$G2252/hourly1!$F$8763+유형화!$G$74*hourly1!I2252/hourly1!$I$8763+유형화!$H$63*hourly1!P2252/hourly1!$P$8763</f>
        <v>2.4149259034875201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799">
        <f>(유형화!$F$71+유형화!$F$72+유형화!$F$73+유형화!$F$74+유형화!$G$63)*hourly1!O2253/hourly1!$O$8763</f>
        <v>60.118942891924362</v>
      </c>
      <c r="C2252" s="441">
        <f>hourly1!$F2253*유형화!$G$71/hourly1!$F$8763+유형화!$G$72*hourly1!$G2253/hourly1!$F$8763+유형화!$G$74*hourly1!I2253/hourly1!$I$8763+유형화!$H$63*hourly1!P2253/hourly1!$P$8763</f>
        <v>2.5126362655810044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799">
        <f>(유형화!$F$71+유형화!$F$72+유형화!$F$73+유형화!$F$74+유형화!$G$63)*hourly1!O2254/hourly1!$O$8763</f>
        <v>61.799058453062365</v>
      </c>
      <c r="C2253" s="441">
        <f>hourly1!$F2254*유형화!$G$71/hourly1!$F$8763+유형화!$G$72*hourly1!$G2254/hourly1!$F$8763+유형화!$G$74*hourly1!I2254/hourly1!$I$8763+유형화!$H$63*hourly1!P2254/hourly1!$P$8763</f>
        <v>2.6681154929248958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799">
        <f>(유형화!$F$71+유형화!$F$72+유형화!$F$73+유형화!$F$74+유형화!$G$63)*hourly1!O2255/hourly1!$O$8763</f>
        <v>61.471802239575005</v>
      </c>
      <c r="C2254" s="441">
        <f>hourly1!$F2255*유형화!$G$71/hourly1!$F$8763+유형화!$G$72*hourly1!$G2255/hourly1!$F$8763+유형화!$G$74*hourly1!I2255/hourly1!$I$8763+유형화!$H$63*hourly1!P2255/hourly1!$P$8763</f>
        <v>4.3144647594184038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799">
        <f>(유형화!$F$71+유형화!$F$72+유형화!$F$73+유형화!$F$74+유형화!$G$63)*hourly1!O2256/hourly1!$O$8763</f>
        <v>59.366987468437216</v>
      </c>
      <c r="C2255" s="441">
        <f>hourly1!$F2256*유형화!$G$71/hourly1!$F$8763+유형화!$G$72*hourly1!$G2256/hourly1!$F$8763+유형화!$G$74*hourly1!I2256/hourly1!$I$8763+유형화!$H$63*hourly1!P2256/hourly1!$P$8763</f>
        <v>0.57245542752151013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799">
        <f>(유형화!$F$71+유형화!$F$72+유형화!$F$73+유형화!$F$74+유형화!$G$63)*hourly1!O2257/hourly1!$O$8763</f>
        <v>59.058420530087176</v>
      </c>
      <c r="C2256" s="441">
        <f>hourly1!$F2257*유형화!$G$71/hourly1!$F$8763+유형화!$G$72*hourly1!$G2257/hourly1!$F$8763+유형화!$G$74*hourly1!I2257/hourly1!$I$8763+유형화!$H$63*hourly1!P2257/hourly1!$P$8763</f>
        <v>0.41588760334449315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799">
        <f>(유형화!$F$71+유형화!$F$72+유형화!$F$73+유형화!$F$74+유형화!$G$63)*hourly1!O2258/hourly1!$O$8763</f>
        <v>58.977712489939464</v>
      </c>
      <c r="C2257" s="441">
        <f>hourly1!$F2258*유형화!$G$71/hourly1!$F$8763+유형화!$G$72*hourly1!$G2258/hourly1!$F$8763+유형화!$G$74*hourly1!I2258/hourly1!$I$8763+유형화!$H$63*hourly1!P2258/hourly1!$P$8763</f>
        <v>0.3691496220769579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799">
        <f>(유형화!$F$71+유형화!$F$72+유형화!$F$73+유형화!$F$74+유형화!$G$63)*hourly1!O2259/hourly1!$O$8763</f>
        <v>56.965825447695892</v>
      </c>
      <c r="C2258" s="441">
        <f>hourly1!$F2259*유형화!$G$71/hourly1!$F$8763+유형화!$G$72*hourly1!$G2259/hourly1!$F$8763+유형화!$G$74*hourly1!I2259/hourly1!$I$8763+유형화!$H$63*hourly1!P2259/hourly1!$P$8763</f>
        <v>0.28461751959728765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799">
        <f>(유형화!$F$71+유형화!$F$72+유형화!$F$73+유형화!$F$74+유형화!$G$63)*hourly1!O2260/hourly1!$O$8763</f>
        <v>54.584384296461174</v>
      </c>
      <c r="C2259" s="441">
        <f>hourly1!$F2260*유형화!$G$71/hourly1!$F$8763+유형화!$G$72*hourly1!$G2260/hourly1!$F$8763+유형화!$G$74*hourly1!I2260/hourly1!$I$8763+유형화!$H$63*hourly1!P2260/hourly1!$P$8763</f>
        <v>0.25647275315600349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799">
        <f>(유형화!$F$71+유형화!$F$72+유형화!$F$73+유형화!$F$74+유형화!$G$63)*hourly1!O2261/hourly1!$O$8763</f>
        <v>53.650640269094517</v>
      </c>
      <c r="C2260" s="441">
        <f>hourly1!$F2261*유형화!$G$71/hourly1!$F$8763+유형화!$G$72*hourly1!$G2261/hourly1!$F$8763+유형화!$G$74*hourly1!I2261/hourly1!$I$8763+유형화!$H$63*hourly1!P2261/hourly1!$P$8763</f>
        <v>0.25117384973699469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799">
        <f>(유형화!$F$71+유형화!$F$72+유형화!$F$73+유형화!$F$74+유형화!$G$63)*hourly1!O2262/hourly1!$O$8763</f>
        <v>52.834131479258907</v>
      </c>
      <c r="C2261" s="441">
        <f>hourly1!$F2262*유형화!$G$71/hourly1!$F$8763+유형화!$G$72*hourly1!$G2262/hourly1!$F$8763+유형화!$G$74*hourly1!I2262/hourly1!$I$8763+유형화!$H$63*hourly1!P2262/hourly1!$P$8763</f>
        <v>0.25249144908130772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799">
        <f>(유형화!$F$71+유형화!$F$72+유형화!$F$73+유형화!$F$74+유형화!$G$63)*hourly1!O2263/hourly1!$O$8763</f>
        <v>53.559433429530962</v>
      </c>
      <c r="C2262" s="441">
        <f>hourly1!$F2263*유형화!$G$71/hourly1!$F$8763+유형화!$G$72*hourly1!$G2263/hourly1!$F$8763+유형화!$G$74*hourly1!I2263/hourly1!$I$8763+유형화!$H$63*hourly1!P2263/hourly1!$P$8763</f>
        <v>0.25519606415613694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799">
        <f>(유형화!$F$71+유형화!$F$72+유형화!$F$73+유형화!$F$74+유형화!$G$63)*hourly1!O2264/hourly1!$O$8763</f>
        <v>54.362432232071008</v>
      </c>
      <c r="C2263" s="441">
        <f>hourly1!$F2264*유형화!$G$71/hourly1!$F$8763+유형화!$G$72*hourly1!$G2264/hourly1!$F$8763+유형화!$G$74*hourly1!I2264/hourly1!$I$8763+유형화!$H$63*hourly1!P2264/hourly1!$P$8763</f>
        <v>0.56087958912529889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799">
        <f>(유형화!$F$71+유형화!$F$72+유형화!$F$73+유형화!$F$74+유형화!$G$63)*hourly1!O2265/hourly1!$O$8763</f>
        <v>55.579817640444027</v>
      </c>
      <c r="C2264" s="441">
        <f>hourly1!$F2265*유형화!$G$71/hourly1!$F$8763+유형화!$G$72*hourly1!$G2265/hourly1!$F$8763+유형화!$G$74*hourly1!I2265/hourly1!$I$8763+유형화!$H$63*hourly1!P2265/hourly1!$P$8763</f>
        <v>9.6326605665454341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799">
        <f>(유형화!$F$71+유형화!$F$72+유형화!$F$73+유형화!$F$74+유형화!$G$63)*hourly1!O2266/hourly1!$O$8763</f>
        <v>57.751372436202658</v>
      </c>
      <c r="C2265" s="441">
        <f>hourly1!$F2266*유형화!$G$71/hourly1!$F$8763+유형화!$G$72*hourly1!$G2266/hourly1!$F$8763+유형화!$G$74*hourly1!I2266/hourly1!$I$8763+유형화!$H$63*hourly1!P2266/hourly1!$P$8763</f>
        <v>9.437133093792049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799">
        <f>(유형화!$F$71+유형화!$F$72+유형화!$F$73+유형화!$F$74+유형화!$G$63)*hourly1!O2267/hourly1!$O$8763</f>
        <v>59.441334067889009</v>
      </c>
      <c r="C2266" s="441">
        <f>hourly1!$F2267*유형화!$G$71/hourly1!$F$8763+유형화!$G$72*hourly1!$G2267/hourly1!$F$8763+유형화!$G$74*hourly1!I2267/hourly1!$I$8763+유형화!$H$63*hourly1!P2267/hourly1!$P$8763</f>
        <v>8.8621801863916669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799">
        <f>(유형화!$F$71+유형화!$F$72+유형화!$F$73+유형화!$F$74+유형화!$G$63)*hourly1!O2268/hourly1!$O$8763</f>
        <v>61.647255914919143</v>
      </c>
      <c r="C2267" s="441">
        <f>hourly1!$F2268*유형화!$G$71/hourly1!$F$8763+유형화!$G$72*hourly1!$G2268/hourly1!$F$8763+유형화!$G$74*hourly1!I2268/hourly1!$I$8763+유형화!$H$63*hourly1!P2268/hourly1!$P$8763</f>
        <v>7.6480207992932652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799">
        <f>(유형화!$F$71+유형화!$F$72+유형화!$F$73+유형화!$F$74+유형화!$G$63)*hourly1!O2269/hourly1!$O$8763</f>
        <v>61.8424291314345</v>
      </c>
      <c r="C2268" s="441">
        <f>hourly1!$F2269*유형화!$G$71/hourly1!$F$8763+유형화!$G$72*hourly1!$G2269/hourly1!$F$8763+유형화!$G$74*hourly1!I2269/hourly1!$I$8763+유형화!$H$63*hourly1!P2269/hourly1!$P$8763</f>
        <v>7.0089578039811533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799">
        <f>(유형화!$F$71+유형화!$F$72+유형화!$F$73+유형화!$F$74+유형화!$G$63)*hourly1!O2270/hourly1!$O$8763</f>
        <v>62.311009549105783</v>
      </c>
      <c r="C2269" s="441">
        <f>hourly1!$F2270*유형화!$G$71/hourly1!$F$8763+유형화!$G$72*hourly1!$G2270/hourly1!$F$8763+유형화!$G$74*hourly1!I2270/hourly1!$I$8763+유형화!$H$63*hourly1!P2270/hourly1!$P$8763</f>
        <v>5.990866192435977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799">
        <f>(유형화!$F$71+유형화!$F$72+유형화!$F$73+유형화!$F$74+유형화!$G$63)*hourly1!O2271/hourly1!$O$8763</f>
        <v>59.90091205951731</v>
      </c>
      <c r="C2270" s="441">
        <f>hourly1!$F2271*유형화!$G$71/hourly1!$F$8763+유형화!$G$72*hourly1!$G2271/hourly1!$F$8763+유형화!$G$74*hourly1!I2271/hourly1!$I$8763+유형화!$H$63*hourly1!P2271/hourly1!$P$8763</f>
        <v>3.9236149619945779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799">
        <f>(유형화!$F$71+유형화!$F$72+유형화!$F$73+유형화!$F$74+유형화!$G$63)*hourly1!O2272/hourly1!$O$8763</f>
        <v>59.232456651340009</v>
      </c>
      <c r="C2271" s="441">
        <f>hourly1!$F2272*유형화!$G$71/hourly1!$F$8763+유형화!$G$72*hourly1!$G2272/hourly1!$F$8763+유형화!$G$74*hourly1!I2272/hourly1!$I$8763+유형화!$H$63*hourly1!P2272/hourly1!$P$8763</f>
        <v>4.2487970966141688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799">
        <f>(유형화!$F$71+유형화!$F$72+유형화!$F$73+유형화!$F$74+유형화!$G$63)*hourly1!O2273/hourly1!$O$8763</f>
        <v>62.57240196760587</v>
      </c>
      <c r="C2272" s="441">
        <f>hourly1!$F2273*유형화!$G$71/hourly1!$F$8763+유형화!$G$72*hourly1!$G2273/hourly1!$F$8763+유형화!$G$74*hourly1!I2273/hourly1!$I$8763+유형화!$H$63*hourly1!P2273/hourly1!$P$8763</f>
        <v>3.8005088177711928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799">
        <f>(유형화!$F$71+유형화!$F$72+유형화!$F$73+유형화!$F$74+유형화!$G$63)*hourly1!O2274/hourly1!$O$8763</f>
        <v>62.379963017907784</v>
      </c>
      <c r="C2273" s="441">
        <f>hourly1!$F2274*유형화!$G$71/hourly1!$F$8763+유형화!$G$72*hourly1!$G2274/hourly1!$F$8763+유형화!$G$74*hourly1!I2274/hourly1!$I$8763+유형화!$H$63*hourly1!P2274/hourly1!$P$8763</f>
        <v>3.619200850424666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799">
        <f>(유형화!$F$71+유형화!$F$72+유형화!$F$73+유형화!$F$74+유형화!$G$63)*hourly1!O2275/hourly1!$O$8763</f>
        <v>62.426435791798468</v>
      </c>
      <c r="C2274" s="441">
        <f>hourly1!$F2275*유형화!$G$71/hourly1!$F$8763+유형화!$G$72*hourly1!$G2275/hourly1!$F$8763+유형화!$G$74*hourly1!I2275/hourly1!$I$8763+유형화!$H$63*hourly1!P2275/hourly1!$P$8763</f>
        <v>3.319259682695654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799">
        <f>(유형화!$F$71+유형화!$F$72+유형화!$F$73+유형화!$F$74+유형화!$G$63)*hourly1!O2276/hourly1!$O$8763</f>
        <v>62.298896273662386</v>
      </c>
      <c r="C2275" s="441">
        <f>hourly1!$F2276*유형화!$G$71/hourly1!$F$8763+유형화!$G$72*hourly1!$G2276/hourly1!$F$8763+유형화!$G$74*hourly1!I2276/hourly1!$I$8763+유형화!$H$63*hourly1!P2276/hourly1!$P$8763</f>
        <v>3.5926680469722951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799">
        <f>(유형화!$F$71+유형화!$F$72+유형화!$F$73+유형화!$F$74+유형화!$G$63)*hourly1!O2277/hourly1!$O$8763</f>
        <v>61.481200980295355</v>
      </c>
      <c r="C2276" s="441">
        <f>hourly1!$F2277*유형화!$G$71/hourly1!$F$8763+유형화!$G$72*hourly1!$G2277/hourly1!$F$8763+유형화!$G$74*hourly1!I2277/hourly1!$I$8763+유형화!$H$63*hourly1!P2277/hourly1!$P$8763</f>
        <v>3.3781628260092824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799">
        <f>(유형화!$F$71+유형화!$F$72+유형화!$F$73+유형화!$F$74+유형화!$G$63)*hourly1!O2278/hourly1!$O$8763</f>
        <v>60.914700697740642</v>
      </c>
      <c r="C2277" s="441">
        <f>hourly1!$F2278*유형화!$G$71/hourly1!$F$8763+유형화!$G$72*hourly1!$G2278/hourly1!$F$8763+유형화!$G$74*hourly1!I2278/hourly1!$I$8763+유형화!$H$63*hourly1!P2278/hourly1!$P$8763</f>
        <v>3.3617649342147509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799">
        <f>(유형화!$F$71+유형화!$F$72+유형화!$F$73+유형화!$F$74+유형화!$G$63)*hourly1!O2279/hourly1!$O$8763</f>
        <v>60.37749123724052</v>
      </c>
      <c r="C2278" s="441">
        <f>hourly1!$F2279*유형화!$G$71/hourly1!$F$8763+유형화!$G$72*hourly1!$G2279/hourly1!$F$8763+유형화!$G$74*hourly1!I2279/hourly1!$I$8763+유형화!$H$63*hourly1!P2279/hourly1!$P$8763</f>
        <v>4.8180403273411043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799">
        <f>(유형화!$F$71+유형화!$F$72+유형화!$F$73+유형화!$F$74+유형화!$G$63)*hourly1!O2280/hourly1!$O$8763</f>
        <v>58.969711142916466</v>
      </c>
      <c r="C2279" s="441">
        <f>hourly1!$F2280*유형화!$G$71/hourly1!$F$8763+유형화!$G$72*hourly1!$G2280/hourly1!$F$8763+유형화!$G$74*hourly1!I2280/hourly1!$I$8763+유형화!$H$63*hourly1!P2280/hourly1!$P$8763</f>
        <v>0.57259092067396233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799">
        <f>(유형화!$F$71+유형화!$F$72+유형화!$F$73+유형화!$F$74+유형화!$G$63)*hourly1!O2281/hourly1!$O$8763</f>
        <v>58.180077101721437</v>
      </c>
      <c r="C2280" s="441">
        <f>hourly1!$F2281*유형화!$G$71/hourly1!$F$8763+유형화!$G$72*hourly1!$G2281/hourly1!$F$8763+유형화!$G$74*hourly1!I2281/hourly1!$I$8763+유형화!$H$63*hourly1!P2281/hourly1!$P$8763</f>
        <v>0.41595964371780514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799">
        <f>(유형화!$F$71+유형화!$F$72+유형화!$F$73+유형화!$F$74+유형화!$G$63)*hourly1!O2282/hourly1!$O$8763</f>
        <v>57.429802214452465</v>
      </c>
      <c r="C2281" s="441">
        <f>hourly1!$F2282*유형화!$G$71/hourly1!$F$8763+유형화!$G$72*hourly1!$G2282/hourly1!$F$8763+유형화!$G$74*hourly1!I2282/hourly1!$I$8763+유형화!$H$63*hourly1!P2282/hourly1!$P$8763</f>
        <v>0.36919375276921784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799">
        <f>(유형화!$F$71+유형화!$F$72+유형화!$F$73+유형화!$F$74+유형화!$G$63)*hourly1!O2283/hourly1!$O$8763</f>
        <v>56.324095711551152</v>
      </c>
      <c r="C2282" s="441">
        <f>hourly1!$F2283*유형화!$G$71/hourly1!$F$8763+유형화!$G$72*hourly1!$G2283/hourly1!$F$8763+유형화!$G$74*hourly1!I2283/hourly1!$I$8763+유형화!$H$63*hourly1!P2283/hourly1!$P$8763</f>
        <v>0.28249113586320501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799">
        <f>(유형화!$F$71+유형화!$F$72+유형화!$F$73+유형화!$F$74+유형화!$G$63)*hourly1!O2284/hourly1!$O$8763</f>
        <v>53.426302776947843</v>
      </c>
      <c r="C2283" s="441">
        <f>hourly1!$F2284*유형화!$G$71/hourly1!$F$8763+유형화!$G$72*hourly1!$G2284/hourly1!$F$8763+유형화!$G$74*hourly1!I2284/hourly1!$I$8763+유형화!$H$63*hourly1!P2284/hourly1!$P$8763</f>
        <v>0.28892455588971838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799">
        <f>(유형화!$F$71+유형화!$F$72+유형화!$F$73+유형화!$F$74+유형화!$G$63)*hourly1!O2285/hourly1!$O$8763</f>
        <v>52.467043689105012</v>
      </c>
      <c r="C2284" s="441">
        <f>hourly1!$F2285*유형화!$G$71/hourly1!$F$8763+유형화!$G$72*hourly1!$G2285/hourly1!$F$8763+유형화!$G$74*hourly1!I2285/hourly1!$I$8763+유형화!$H$63*hourly1!P2285/hourly1!$P$8763</f>
        <v>0.264130620984519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799">
        <f>(유형화!$F$71+유형화!$F$72+유형화!$F$73+유형화!$F$74+유형화!$G$63)*hourly1!O2286/hourly1!$O$8763</f>
        <v>52.593881336024353</v>
      </c>
      <c r="C2285" s="441">
        <f>hourly1!$F2286*유형화!$G$71/hourly1!$F$8763+유형화!$G$72*hourly1!$G2286/hourly1!$F$8763+유형화!$G$74*hourly1!I2286/hourly1!$I$8763+유형화!$H$63*hourly1!P2286/hourly1!$P$8763</f>
        <v>0.24844263697466823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799">
        <f>(유형화!$F$71+유형화!$F$72+유형화!$F$73+유형화!$F$74+유형화!$G$63)*hourly1!O2287/hourly1!$O$8763</f>
        <v>53.346020211217585</v>
      </c>
      <c r="C2286" s="441">
        <f>hourly1!$F2287*유형화!$G$71/hourly1!$F$8763+유형화!$G$72*hourly1!$G2287/hourly1!$F$8763+유형화!$G$74*hourly1!I2287/hourly1!$I$8763+유형화!$H$63*hourly1!P2287/hourly1!$P$8763</f>
        <v>0.25465981660910791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799">
        <f>(유형화!$F$71+유형화!$F$72+유형화!$F$73+유형화!$F$74+유형화!$G$63)*hourly1!O2288/hourly1!$O$8763</f>
        <v>55.356150235427684</v>
      </c>
      <c r="C2287" s="441">
        <f>hourly1!$F2288*유형화!$G$71/hourly1!$F$8763+유형화!$G$72*hourly1!$G2288/hourly1!$F$8763+유형화!$G$74*hourly1!I2288/hourly1!$I$8763+유형화!$H$63*hourly1!P2288/hourly1!$P$8763</f>
        <v>0.32213671852385839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799">
        <f>(유형화!$F$71+유형화!$F$72+유형화!$F$73+유형화!$F$74+유형화!$G$63)*hourly1!O2289/hourly1!$O$8763</f>
        <v>57.46316334812861</v>
      </c>
      <c r="C2288" s="441">
        <f>hourly1!$F2289*유형화!$G$71/hourly1!$F$8763+유형화!$G$72*hourly1!$G2289/hourly1!$F$8763+유형화!$G$74*hourly1!I2289/hourly1!$I$8763+유형화!$H$63*hourly1!P2289/hourly1!$P$8763</f>
        <v>8.7756834332014364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799">
        <f>(유형화!$F$71+유형화!$F$72+유형화!$F$73+유형화!$F$74+유형화!$G$63)*hourly1!O2290/hourly1!$O$8763</f>
        <v>57.999248762115016</v>
      </c>
      <c r="C2289" s="441">
        <f>hourly1!$F2290*유형화!$G$71/hourly1!$F$8763+유형화!$G$72*hourly1!$G2290/hourly1!$F$8763+유형화!$G$74*hourly1!I2290/hourly1!$I$8763+유형화!$H$63*hourly1!P2290/hourly1!$P$8763</f>
        <v>9.4667866528200495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799">
        <f>(유형화!$F$71+유형화!$F$72+유형화!$F$73+유형화!$F$74+유형화!$G$63)*hourly1!O2291/hourly1!$O$8763</f>
        <v>59.458055032790831</v>
      </c>
      <c r="C2290" s="441">
        <f>hourly1!$F2291*유형화!$G$71/hourly1!$F$8763+유형화!$G$72*hourly1!$G2291/hourly1!$F$8763+유형화!$G$74*hourly1!I2291/hourly1!$I$8763+유형화!$H$63*hourly1!P2291/hourly1!$P$8763</f>
        <v>9.5638736987033965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799">
        <f>(유형화!$F$71+유형화!$F$72+유형화!$F$73+유형화!$F$74+유형화!$G$63)*hourly1!O2292/hourly1!$O$8763</f>
        <v>62.687103093717241</v>
      </c>
      <c r="C2291" s="441">
        <f>hourly1!$F2292*유형화!$G$71/hourly1!$F$8763+유형화!$G$72*hourly1!$G2292/hourly1!$F$8763+유형화!$G$74*hourly1!I2292/hourly1!$I$8763+유형화!$H$63*hourly1!P2292/hourly1!$P$8763</f>
        <v>8.3875087906335679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799">
        <f>(유형화!$F$71+유형화!$F$72+유형화!$F$73+유형화!$F$74+유형화!$G$63)*hourly1!O2293/hourly1!$O$8763</f>
        <v>63.084650544111447</v>
      </c>
      <c r="C2292" s="441">
        <f>hourly1!$F2293*유형화!$G$71/hourly1!$F$8763+유형화!$G$72*hourly1!$G2293/hourly1!$F$8763+유형화!$G$74*hourly1!I2293/hourly1!$I$8763+유형화!$H$63*hourly1!P2293/hourly1!$P$8763</f>
        <v>7.2916345678095151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799">
        <f>(유형화!$F$71+유형화!$F$72+유형화!$F$73+유형화!$F$74+유형화!$G$63)*hourly1!O2294/hourly1!$O$8763</f>
        <v>63.074496173480746</v>
      </c>
      <c r="C2293" s="441">
        <f>hourly1!$F2294*유형화!$G$71/hourly1!$F$8763+유형화!$G$72*hourly1!$G2294/hourly1!$F$8763+유형화!$G$74*hourly1!I2294/hourly1!$I$8763+유형화!$H$63*hourly1!P2294/hourly1!$P$8763</f>
        <v>5.2019260629820128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799">
        <f>(유형화!$F$71+유형화!$F$72+유형화!$F$73+유형화!$F$74+유형화!$G$63)*hourly1!O2295/hourly1!$O$8763</f>
        <v>60.432498543905936</v>
      </c>
      <c r="C2294" s="441">
        <f>hourly1!$F2295*유형화!$G$71/hourly1!$F$8763+유형화!$G$72*hourly1!$G2295/hourly1!$F$8763+유형화!$G$74*hourly1!I2295/hourly1!$I$8763+유형화!$H$63*hourly1!P2295/hourly1!$P$8763</f>
        <v>3.0371431401147326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799">
        <f>(유형화!$F$71+유형화!$F$72+유형화!$F$73+유형화!$F$74+유형화!$G$63)*hourly1!O2296/hourly1!$O$8763</f>
        <v>59.264509638285858</v>
      </c>
      <c r="C2295" s="441">
        <f>hourly1!$F2296*유형화!$G$71/hourly1!$F$8763+유형화!$G$72*hourly1!$G2296/hourly1!$F$8763+유형화!$G$74*hourly1!I2296/hourly1!$I$8763+유형화!$H$63*hourly1!P2296/hourly1!$P$8763</f>
        <v>3.7228015864855952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799">
        <f>(유형화!$F$71+유형화!$F$72+유형화!$F$73+유형화!$F$74+유형화!$G$63)*hourly1!O2297/hourly1!$O$8763</f>
        <v>61.403578389552742</v>
      </c>
      <c r="C2296" s="441">
        <f>hourly1!$F2297*유형화!$G$71/hourly1!$F$8763+유형화!$G$72*hourly1!$G2297/hourly1!$F$8763+유형화!$G$74*hourly1!I2297/hourly1!$I$8763+유형화!$H$63*hourly1!P2297/hourly1!$P$8763</f>
        <v>3.3276139805568987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799">
        <f>(유형화!$F$71+유형화!$F$72+유형화!$F$73+유형화!$F$74+유형화!$G$63)*hourly1!O2298/hourly1!$O$8763</f>
        <v>60.639245439758191</v>
      </c>
      <c r="C2297" s="441">
        <f>hourly1!$F2298*유형화!$G$71/hourly1!$F$8763+유형화!$G$72*hourly1!$G2298/hourly1!$F$8763+유형화!$G$74*hourly1!I2298/hourly1!$I$8763+유형화!$H$63*hourly1!P2298/hourly1!$P$8763</f>
        <v>2.9382828753075128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799">
        <f>(유형화!$F$71+유형화!$F$72+유형화!$F$73+유형화!$F$74+유형화!$G$63)*hourly1!O2299/hourly1!$O$8763</f>
        <v>61.816842274176985</v>
      </c>
      <c r="C2298" s="441">
        <f>hourly1!$F2299*유형화!$G$71/hourly1!$F$8763+유형화!$G$72*hourly1!$G2299/hourly1!$F$8763+유형화!$G$74*hourly1!I2299/hourly1!$I$8763+유형화!$H$63*hourly1!P2299/hourly1!$P$8763</f>
        <v>3.1120156304193944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799">
        <f>(유형화!$F$71+유형화!$F$72+유형화!$F$73+유형화!$F$74+유형화!$G$63)*hourly1!O2300/hourly1!$O$8763</f>
        <v>62.46577919257571</v>
      </c>
      <c r="C2299" s="441">
        <f>hourly1!$F2300*유형화!$G$71/hourly1!$F$8763+유형화!$G$72*hourly1!$G2300/hourly1!$F$8763+유형화!$G$74*hourly1!I2300/hourly1!$I$8763+유형화!$H$63*hourly1!P2300/hourly1!$P$8763</f>
        <v>3.1921574446520595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799">
        <f>(유형화!$F$71+유형화!$F$72+유형화!$F$73+유형화!$F$74+유형화!$G$63)*hourly1!O2301/hourly1!$O$8763</f>
        <v>61.59131078729326</v>
      </c>
      <c r="C2300" s="441">
        <f>hourly1!$F2301*유형화!$G$71/hourly1!$F$8763+유형화!$G$72*hourly1!$G2301/hourly1!$F$8763+유형화!$G$74*hourly1!I2301/hourly1!$I$8763+유형화!$H$63*hourly1!P2301/hourly1!$P$8763</f>
        <v>2.8930570262466686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799">
        <f>(유형화!$F$71+유형화!$F$72+유형화!$F$73+유형화!$F$74+유형화!$G$63)*hourly1!O2302/hourly1!$O$8763</f>
        <v>62.744541422873269</v>
      </c>
      <c r="C2301" s="441">
        <f>hourly1!$F2302*유형화!$G$71/hourly1!$F$8763+유형화!$G$72*hourly1!$G2302/hourly1!$F$8763+유형화!$G$74*hourly1!I2302/hourly1!$I$8763+유형화!$H$63*hourly1!P2302/hourly1!$P$8763</f>
        <v>2.7645421289621801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799">
        <f>(유형화!$F$71+유형화!$F$72+유형화!$F$73+유형화!$F$74+유형화!$G$63)*hourly1!O2303/hourly1!$O$8763</f>
        <v>61.61598735397299</v>
      </c>
      <c r="C2302" s="441">
        <f>hourly1!$F2303*유형화!$G$71/hourly1!$F$8763+유형화!$G$72*hourly1!$G2303/hourly1!$F$8763+유형화!$G$74*hourly1!I2303/hourly1!$I$8763+유형화!$H$63*hourly1!P2303/hourly1!$P$8763</f>
        <v>4.1229270590617562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799">
        <f>(유형화!$F$71+유형화!$F$72+유형화!$F$73+유형화!$F$74+유형화!$G$63)*hourly1!O2304/hourly1!$O$8763</f>
        <v>59.239294092695786</v>
      </c>
      <c r="C2303" s="441">
        <f>hourly1!$F2304*유형화!$G$71/hourly1!$F$8763+유형화!$G$72*hourly1!$G2304/hourly1!$F$8763+유형화!$G$74*hourly1!I2304/hourly1!$I$8763+유형화!$H$63*hourly1!P2304/hourly1!$P$8763</f>
        <v>0.50846473102315659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799">
        <f>(유형화!$F$71+유형화!$F$72+유형화!$F$73+유형화!$F$74+유형화!$G$63)*hourly1!O2305/hourly1!$O$8763</f>
        <v>59.328710189658615</v>
      </c>
      <c r="C2304" s="441">
        <f>hourly1!$F2305*유형화!$G$71/hourly1!$F$8763+유형화!$G$72*hourly1!$G2305/hourly1!$F$8763+유형화!$G$74*hourly1!I2305/hourly1!$I$8763+유형화!$H$63*hourly1!P2305/hourly1!$P$8763</f>
        <v>0.45485583951502795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799">
        <f>(유형화!$F$71+유형화!$F$72+유형화!$F$73+유형화!$F$74+유형화!$G$63)*hourly1!O2306/hourly1!$O$8763</f>
        <v>58.779722357880807</v>
      </c>
      <c r="C2305" s="441">
        <f>hourly1!$F2306*유형화!$G$71/hourly1!$F$8763+유형화!$G$72*hourly1!$G2306/hourly1!$F$8763+유형화!$G$74*hourly1!I2306/hourly1!$I$8763+유형화!$H$63*hourly1!P2306/hourly1!$P$8763</f>
        <v>0.36124175984039791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799">
        <f>(유형화!$F$71+유형화!$F$72+유형화!$F$73+유형화!$F$74+유형화!$G$63)*hourly1!O2307/hourly1!$O$8763</f>
        <v>58.247822580282914</v>
      </c>
      <c r="C2306" s="441">
        <f>hourly1!$F2307*유형화!$G$71/hourly1!$F$8763+유형화!$G$72*hourly1!$G2307/hourly1!$F$8763+유형화!$G$74*hourly1!I2307/hourly1!$I$8763+유형화!$H$63*hourly1!P2307/hourly1!$P$8763</f>
        <v>0.30272684734651534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799">
        <f>(유형화!$F$71+유형화!$F$72+유형화!$F$73+유형화!$F$74+유형화!$G$63)*hourly1!O2308/hourly1!$O$8763</f>
        <v>53.61333204079537</v>
      </c>
      <c r="C2307" s="441">
        <f>hourly1!$F2308*유형화!$G$71/hourly1!$F$8763+유형화!$G$72*hourly1!$G2308/hourly1!$F$8763+유형화!$G$74*hourly1!I2308/hourly1!$I$8763+유형화!$H$63*hourly1!P2308/hourly1!$P$8763</f>
        <v>0.28140408956791507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799">
        <f>(유형화!$F$71+유형화!$F$72+유형화!$F$73+유형화!$F$74+유형화!$G$63)*hourly1!O2309/hourly1!$O$8763</f>
        <v>53.660882958372675</v>
      </c>
      <c r="C2308" s="441">
        <f>hourly1!$F2309*유형화!$G$71/hourly1!$F$8763+유형화!$G$72*hourly1!$G2309/hourly1!$F$8763+유형화!$G$74*hourly1!I2309/hourly1!$I$8763+유형화!$H$63*hourly1!P2309/hourly1!$P$8763</f>
        <v>0.26772023534737255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799">
        <f>(유형화!$F$71+유형화!$F$72+유형화!$F$73+유형화!$F$74+유형화!$G$63)*hourly1!O2310/hourly1!$O$8763</f>
        <v>53.064905692859128</v>
      </c>
      <c r="C2309" s="441">
        <f>hourly1!$F2310*유형화!$G$71/hourly1!$F$8763+유형화!$G$72*hourly1!$G2310/hourly1!$F$8763+유형화!$G$74*hourly1!I2310/hourly1!$I$8763+유형화!$H$63*hourly1!P2310/hourly1!$P$8763</f>
        <v>0.24698036052302738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799">
        <f>(유형화!$F$71+유형화!$F$72+유형화!$F$73+유형화!$F$74+유형화!$G$63)*hourly1!O2311/hourly1!$O$8763</f>
        <v>53.338795120173899</v>
      </c>
      <c r="C2310" s="441">
        <f>hourly1!$F2311*유형화!$G$71/hourly1!$F$8763+유형화!$G$72*hourly1!$G2311/hourly1!$F$8763+유형화!$G$74*hourly1!I2311/hourly1!$I$8763+유형화!$H$63*hourly1!P2311/hourly1!$P$8763</f>
        <v>0.24788098446155432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799">
        <f>(유형화!$F$71+유형화!$F$72+유형화!$F$73+유형화!$F$74+유형화!$G$63)*hourly1!O2312/hourly1!$O$8763</f>
        <v>54.698469560820932</v>
      </c>
      <c r="C2311" s="441">
        <f>hourly1!$F2312*유형화!$G$71/hourly1!$F$8763+유형화!$G$72*hourly1!$G2312/hourly1!$F$8763+유형화!$G$74*hourly1!I2312/hourly1!$I$8763+유형화!$H$63*hourly1!P2312/hourly1!$P$8763</f>
        <v>0.2713812937228306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799">
        <f>(유형화!$F$71+유형화!$F$72+유형화!$F$73+유형화!$F$74+유형화!$G$63)*hourly1!O2313/hourly1!$O$8763</f>
        <v>56.337146282681701</v>
      </c>
      <c r="C2312" s="441">
        <f>hourly1!$F2313*유형화!$G$71/hourly1!$F$8763+유형화!$G$72*hourly1!$G2313/hourly1!$F$8763+유형화!$G$74*hourly1!I2313/hourly1!$I$8763+유형화!$H$63*hourly1!P2313/hourly1!$P$8763</f>
        <v>7.9789451718808779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799">
        <f>(유형화!$F$71+유형화!$F$72+유형화!$F$73+유형화!$F$74+유형화!$G$63)*hourly1!O2314/hourly1!$O$8763</f>
        <v>59.337266486931235</v>
      </c>
      <c r="C2313" s="441">
        <f>hourly1!$F2314*유형화!$G$71/hourly1!$F$8763+유형화!$G$72*hourly1!$G2314/hourly1!$F$8763+유형화!$G$74*hourly1!I2314/hourly1!$I$8763+유형화!$H$63*hourly1!P2314/hourly1!$P$8763</f>
        <v>8.1258647147363128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799">
        <f>(유형화!$F$71+유형화!$F$72+유형화!$F$73+유형화!$F$74+유형화!$G$63)*hourly1!O2315/hourly1!$O$8763</f>
        <v>60.623709835918355</v>
      </c>
      <c r="C2314" s="441">
        <f>hourly1!$F2315*유형화!$G$71/hourly1!$F$8763+유형화!$G$72*hourly1!$G2315/hourly1!$F$8763+유형화!$G$74*hourly1!I2315/hourly1!$I$8763+유형화!$H$63*hourly1!P2315/hourly1!$P$8763</f>
        <v>7.7379425712914438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799">
        <f>(유형화!$F$71+유형화!$F$72+유형화!$F$73+유형화!$F$74+유형화!$G$63)*hourly1!O2316/hourly1!$O$8763</f>
        <v>62.663387870141186</v>
      </c>
      <c r="C2315" s="441">
        <f>hourly1!$F2316*유형화!$G$71/hourly1!$F$8763+유형화!$G$72*hourly1!$G2316/hourly1!$F$8763+유형화!$G$74*hourly1!I2316/hourly1!$I$8763+유형화!$H$63*hourly1!P2316/hourly1!$P$8763</f>
        <v>7.132235222999376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799">
        <f>(유형화!$F$71+유형화!$F$72+유형화!$F$73+유형화!$F$74+유형화!$G$63)*hourly1!O2317/hourly1!$O$8763</f>
        <v>62.034463785331226</v>
      </c>
      <c r="C2316" s="441">
        <f>hourly1!$F2317*유형화!$G$71/hourly1!$F$8763+유형화!$G$72*hourly1!$G2317/hourly1!$F$8763+유형화!$G$74*hourly1!I2317/hourly1!$I$8763+유형화!$H$63*hourly1!P2317/hourly1!$P$8763</f>
        <v>6.2802611981641316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799">
        <f>(유형화!$F$71+유형화!$F$72+유형화!$F$73+유형화!$F$74+유형화!$G$63)*hourly1!O2318/hourly1!$O$8763</f>
        <v>60.759828923965422</v>
      </c>
      <c r="C2317" s="441">
        <f>hourly1!$F2318*유형화!$G$71/hourly1!$F$8763+유형화!$G$72*hourly1!$G2318/hourly1!$F$8763+유형화!$G$74*hourly1!I2318/hourly1!$I$8763+유형화!$H$63*hourly1!P2318/hourly1!$P$8763</f>
        <v>5.7597081951126103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799">
        <f>(유형화!$F$71+유형화!$F$72+유형화!$F$73+유형화!$F$74+유형화!$G$63)*hourly1!O2319/hourly1!$O$8763</f>
        <v>58.821041835867675</v>
      </c>
      <c r="C2318" s="441">
        <f>hourly1!$F2319*유형화!$G$71/hourly1!$F$8763+유형화!$G$72*hourly1!$G2319/hourly1!$F$8763+유형화!$G$74*hourly1!I2319/hourly1!$I$8763+유형화!$H$63*hourly1!P2319/hourly1!$P$8763</f>
        <v>3.8229346043119974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799">
        <f>(유형화!$F$71+유형화!$F$72+유형화!$F$73+유형화!$F$74+유형화!$G$63)*hourly1!O2320/hourly1!$O$8763</f>
        <v>57.90895831640114</v>
      </c>
      <c r="C2319" s="441">
        <f>hourly1!$F2320*유형화!$G$71/hourly1!$F$8763+유형화!$G$72*hourly1!$G2320/hourly1!$F$8763+유형화!$G$74*hourly1!I2320/hourly1!$I$8763+유형화!$H$63*hourly1!P2320/hourly1!$P$8763</f>
        <v>4.419769775105542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799">
        <f>(유형화!$F$71+유형화!$F$72+유형화!$F$73+유형화!$F$74+유형화!$G$63)*hourly1!O2321/hourly1!$O$8763</f>
        <v>60.501816819067393</v>
      </c>
      <c r="C2320" s="441">
        <f>hourly1!$F2321*유형화!$G$71/hourly1!$F$8763+유형화!$G$72*hourly1!$G2321/hourly1!$F$8763+유형화!$G$74*hourly1!I2321/hourly1!$I$8763+유형화!$H$63*hourly1!P2321/hourly1!$P$8763</f>
        <v>4.4434986097894544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799">
        <f>(유형화!$F$71+유형화!$F$72+유형화!$F$73+유형화!$F$74+유형화!$G$63)*hourly1!O2322/hourly1!$O$8763</f>
        <v>60.425312417030852</v>
      </c>
      <c r="C2321" s="441">
        <f>hourly1!$F2322*유형화!$G$71/hourly1!$F$8763+유형화!$G$72*hourly1!$G2322/hourly1!$F$8763+유형화!$G$74*hourly1!I2322/hourly1!$I$8763+유형화!$H$63*hourly1!P2322/hourly1!$P$8763</f>
        <v>4.4359581057479094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799">
        <f>(유형화!$F$71+유형화!$F$72+유형화!$F$73+유형화!$F$74+유형화!$G$63)*hourly1!O2323/hourly1!$O$8763</f>
        <v>60.923157915333775</v>
      </c>
      <c r="C2322" s="441">
        <f>hourly1!$F2323*유형화!$G$71/hourly1!$F$8763+유형화!$G$72*hourly1!$G2323/hourly1!$F$8763+유형화!$G$74*hourly1!I2323/hourly1!$I$8763+유형화!$H$63*hourly1!P2323/hourly1!$P$8763</f>
        <v>4.4200413577711659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799">
        <f>(유형화!$F$71+유형화!$F$72+유형화!$F$73+유형화!$F$74+유형화!$G$63)*hourly1!O2324/hourly1!$O$8763</f>
        <v>60.895000973515465</v>
      </c>
      <c r="C2323" s="441">
        <f>hourly1!$F2324*유형화!$G$71/hourly1!$F$8763+유형화!$G$72*hourly1!$G2324/hourly1!$F$8763+유형화!$G$74*hourly1!I2324/hourly1!$I$8763+유형화!$H$63*hourly1!P2324/hourly1!$P$8763</f>
        <v>4.5662100824974772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799">
        <f>(유형화!$F$71+유형화!$F$72+유형화!$F$73+유형화!$F$74+유형화!$G$63)*hourly1!O2325/hourly1!$O$8763</f>
        <v>60.500711790478178</v>
      </c>
      <c r="C2324" s="441">
        <f>hourly1!$F2325*유형화!$G$71/hourly1!$F$8763+유형화!$G$72*hourly1!$G2325/hourly1!$F$8763+유형화!$G$74*hourly1!I2325/hourly1!$I$8763+유형화!$H$63*hourly1!P2325/hourly1!$P$8763</f>
        <v>3.9047618531725705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799">
        <f>(유형화!$F$71+유형화!$F$72+유형화!$F$73+유형화!$F$74+유형화!$G$63)*hourly1!O2326/hourly1!$O$8763</f>
        <v>61.79632193565098</v>
      </c>
      <c r="C2325" s="441">
        <f>hourly1!$F2326*유형화!$G$71/hourly1!$F$8763+유형화!$G$72*hourly1!$G2326/hourly1!$F$8763+유형화!$G$74*hourly1!I2326/hourly1!$I$8763+유형화!$H$63*hourly1!P2326/hourly1!$P$8763</f>
        <v>4.1831151211529862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799">
        <f>(유형화!$F$71+유형화!$F$72+유형화!$F$73+유형화!$F$74+유형화!$G$63)*hourly1!O2327/hourly1!$O$8763</f>
        <v>61.617988584703518</v>
      </c>
      <c r="C2326" s="441">
        <f>hourly1!$F2327*유형화!$G$71/hourly1!$F$8763+유형화!$G$72*hourly1!$G2327/hourly1!$F$8763+유형화!$G$74*hourly1!I2327/hourly1!$I$8763+유형화!$H$63*hourly1!P2327/hourly1!$P$8763</f>
        <v>5.1375038398766497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799">
        <f>(유형화!$F$71+유형화!$F$72+유형화!$F$73+유형화!$F$74+유형화!$G$63)*hourly1!O2328/hourly1!$O$8763</f>
        <v>59.317195668218922</v>
      </c>
      <c r="C2327" s="441">
        <f>hourly1!$F2328*유형화!$G$71/hourly1!$F$8763+유형화!$G$72*hourly1!$G2328/hourly1!$F$8763+유형화!$G$74*hourly1!I2328/hourly1!$I$8763+유형화!$H$63*hourly1!P2328/hourly1!$P$8763</f>
        <v>0.4943039075097827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799">
        <f>(유형화!$F$71+유형화!$F$72+유형화!$F$73+유형화!$F$74+유형화!$G$63)*hourly1!O2329/hourly1!$O$8763</f>
        <v>59.139253447905233</v>
      </c>
      <c r="C2328" s="441">
        <f>hourly1!$F2329*유형화!$G$71/hourly1!$F$8763+유형화!$G$72*hourly1!$G2329/hourly1!$F$8763+유형화!$G$74*hourly1!I2329/hourly1!$I$8763+유형화!$H$63*hourly1!P2329/hourly1!$P$8763</f>
        <v>0.47212274813065547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799">
        <f>(유형화!$F$71+유형화!$F$72+유형화!$F$73+유형화!$F$74+유형화!$G$63)*hourly1!O2330/hourly1!$O$8763</f>
        <v>58.636914106064445</v>
      </c>
      <c r="C2329" s="441">
        <f>hourly1!$F2330*유형화!$G$71/hourly1!$F$8763+유형화!$G$72*hourly1!$G2330/hourly1!$F$8763+유형화!$G$74*hourly1!I2330/hourly1!$I$8763+유형화!$H$63*hourly1!P2330/hourly1!$P$8763</f>
        <v>0.36124545727677648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799">
        <f>(유형화!$F$71+유형화!$F$72+유형화!$F$73+유형화!$F$74+유형화!$G$63)*hourly1!O2331/hourly1!$O$8763</f>
        <v>57.491608860965485</v>
      </c>
      <c r="C2330" s="441">
        <f>hourly1!$F2331*유형화!$G$71/hourly1!$F$8763+유형화!$G$72*hourly1!$G2331/hourly1!$F$8763+유형화!$G$74*hourly1!I2331/hourly1!$I$8763+유형화!$H$63*hourly1!P2331/hourly1!$P$8763</f>
        <v>0.2846678524408921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799">
        <f>(유형화!$F$71+유형화!$F$72+유형화!$F$73+유형화!$F$74+유형화!$G$63)*hourly1!O2332/hourly1!$O$8763</f>
        <v>53.989350954169858</v>
      </c>
      <c r="C2331" s="441">
        <f>hourly1!$F2332*유형화!$G$71/hourly1!$F$8763+유형화!$G$72*hourly1!$G2332/hourly1!$F$8763+유형화!$G$74*hourly1!I2332/hourly1!$I$8763+유형화!$H$63*hourly1!P2332/hourly1!$P$8763</f>
        <v>0.25650638789983404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799">
        <f>(유형화!$F$71+유형화!$F$72+유형화!$F$73+유형화!$F$74+유형화!$G$63)*hourly1!O2333/hourly1!$O$8763</f>
        <v>52.808190633241871</v>
      </c>
      <c r="C2332" s="441">
        <f>hourly1!$F2333*유형화!$G$71/hourly1!$F$8763+유형화!$G$72*hourly1!$G2333/hourly1!$F$8763+유형화!$G$74*hourly1!I2333/hourly1!$I$8763+유형화!$H$63*hourly1!P2333/hourly1!$P$8763</f>
        <v>0.25181970838182627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799">
        <f>(유형화!$F$71+유형화!$F$72+유형화!$F$73+유형화!$F$74+유형화!$G$63)*hourly1!O2334/hourly1!$O$8763</f>
        <v>52.657464607407555</v>
      </c>
      <c r="C2333" s="441">
        <f>hourly1!$F2334*유형화!$G$71/hourly1!$F$8763+유형화!$G$72*hourly1!$G2334/hourly1!$F$8763+유형화!$G$74*hourly1!I2334/hourly1!$I$8763+유형화!$H$63*hourly1!P2334/hourly1!$P$8763</f>
        <v>0.25476441827697816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799">
        <f>(유형화!$F$71+유형화!$F$72+유형화!$F$73+유형화!$F$74+유형화!$G$63)*hourly1!O2335/hourly1!$O$8763</f>
        <v>53.125973073745918</v>
      </c>
      <c r="C2334" s="441">
        <f>hourly1!$F2335*유형화!$G$71/hourly1!$F$8763+유형화!$G$72*hourly1!$G2335/hourly1!$F$8763+유형화!$G$74*hourly1!I2335/hourly1!$I$8763+유형화!$H$63*hourly1!P2335/hourly1!$P$8763</f>
        <v>0.2636999292824902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799">
        <f>(유형화!$F$71+유형화!$F$72+유형화!$F$73+유형화!$F$74+유형화!$G$63)*hourly1!O2336/hourly1!$O$8763</f>
        <v>53.592648780668874</v>
      </c>
      <c r="C2335" s="441">
        <f>hourly1!$F2336*유형화!$G$71/hourly1!$F$8763+유형화!$G$72*hourly1!$G2336/hourly1!$F$8763+유형화!$G$74*hourly1!I2336/hourly1!$I$8763+유형화!$H$63*hourly1!P2336/hourly1!$P$8763</f>
        <v>0.55409002248503458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799">
        <f>(유형화!$F$71+유형화!$F$72+유형화!$F$73+유형화!$F$74+유형화!$G$63)*hourly1!O2337/hourly1!$O$8763</f>
        <v>53.656720969384857</v>
      </c>
      <c r="C2336" s="441">
        <f>hourly1!$F2337*유형화!$G$71/hourly1!$F$8763+유형화!$G$72*hourly1!$G2337/hourly1!$F$8763+유형화!$G$74*hourly1!I2337/hourly1!$I$8763+유형화!$H$63*hourly1!P2337/hourly1!$P$8763</f>
        <v>9.3429081022099716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799">
        <f>(유형화!$F$71+유형화!$F$72+유형화!$F$73+유형화!$F$74+유형화!$G$63)*hourly1!O2338/hourly1!$O$8763</f>
        <v>54.503924692410024</v>
      </c>
      <c r="C2337" s="441">
        <f>hourly1!$F2338*유형화!$G$71/hourly1!$F$8763+유형화!$G$72*hourly1!$G2338/hourly1!$F$8763+유형화!$G$74*hourly1!I2338/hourly1!$I$8763+유형화!$H$63*hourly1!P2338/hourly1!$P$8763</f>
        <v>9.121641701376312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799">
        <f>(유형화!$F$71+유형화!$F$72+유형화!$F$73+유형화!$F$74+유형화!$G$63)*hourly1!O2339/hourly1!$O$8763</f>
        <v>54.919555570727759</v>
      </c>
      <c r="C2338" s="441">
        <f>hourly1!$F2339*유형화!$G$71/hourly1!$F$8763+유형화!$G$72*hourly1!$G2339/hourly1!$F$8763+유형화!$G$74*hourly1!I2339/hourly1!$I$8763+유형화!$H$63*hourly1!P2339/hourly1!$P$8763</f>
        <v>8.3516848066504732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799">
        <f>(유형화!$F$71+유형화!$F$72+유형화!$F$73+유형화!$F$74+유형화!$G$63)*hourly1!O2340/hourly1!$O$8763</f>
        <v>55.880460576246755</v>
      </c>
      <c r="C2339" s="441">
        <f>hourly1!$F2340*유형화!$G$71/hourly1!$F$8763+유형화!$G$72*hourly1!$G2340/hourly1!$F$8763+유형화!$G$74*hourly1!I2340/hourly1!$I$8763+유형화!$H$63*hourly1!P2340/hourly1!$P$8763</f>
        <v>7.0334252910357824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799">
        <f>(유형화!$F$71+유형화!$F$72+유형화!$F$73+유형화!$F$74+유형화!$G$63)*hourly1!O2341/hourly1!$O$8763</f>
        <v>55.634902847162685</v>
      </c>
      <c r="C2340" s="441">
        <f>hourly1!$F2341*유형화!$G$71/hourly1!$F$8763+유형화!$G$72*hourly1!$G2341/hourly1!$F$8763+유형화!$G$74*hourly1!I2341/hourly1!$I$8763+유형화!$H$63*hourly1!P2341/hourly1!$P$8763</f>
        <v>6.0199756319556244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799">
        <f>(유형화!$F$71+유형화!$F$72+유형화!$F$73+유형화!$F$74+유형화!$G$63)*hourly1!O2342/hourly1!$O$8763</f>
        <v>55.148378523252205</v>
      </c>
      <c r="C2341" s="441">
        <f>hourly1!$F2342*유형화!$G$71/hourly1!$F$8763+유형화!$G$72*hourly1!$G2342/hourly1!$F$8763+유형화!$G$74*hourly1!I2342/hourly1!$I$8763+유형화!$H$63*hourly1!P2342/hourly1!$P$8763</f>
        <v>4.771448692990873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799">
        <f>(유형화!$F$71+유형화!$F$72+유형화!$F$73+유형화!$F$74+유형화!$G$63)*hourly1!O2343/hourly1!$O$8763</f>
        <v>53.951781896354298</v>
      </c>
      <c r="C2342" s="441">
        <f>hourly1!$F2343*유형화!$G$71/hourly1!$F$8763+유형화!$G$72*hourly1!$G2343/hourly1!$F$8763+유형화!$G$74*hourly1!I2343/hourly1!$I$8763+유형화!$H$63*hourly1!P2343/hourly1!$P$8763</f>
        <v>2.4254155304934288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799">
        <f>(유형화!$F$71+유형화!$F$72+유형화!$F$73+유형화!$F$74+유형화!$G$63)*hourly1!O2344/hourly1!$O$8763</f>
        <v>54.119301947558135</v>
      </c>
      <c r="C2343" s="441">
        <f>hourly1!$F2344*유형화!$G$71/hourly1!$F$8763+유형화!$G$72*hourly1!$G2344/hourly1!$F$8763+유형화!$G$74*hourly1!I2344/hourly1!$I$8763+유형화!$H$63*hourly1!P2344/hourly1!$P$8763</f>
        <v>2.9622154268086542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799">
        <f>(유형화!$F$71+유형화!$F$72+유형화!$F$73+유형화!$F$74+유형화!$G$63)*hourly1!O2345/hourly1!$O$8763</f>
        <v>54.180570539439827</v>
      </c>
      <c r="C2344" s="441">
        <f>hourly1!$F2345*유형화!$G$71/hourly1!$F$8763+유형화!$G$72*hourly1!$G2345/hourly1!$F$8763+유형화!$G$74*hourly1!I2345/hourly1!$I$8763+유형화!$H$63*hourly1!P2345/hourly1!$P$8763</f>
        <v>2.7538073977060153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799">
        <f>(유형화!$F$71+유형화!$F$72+유형화!$F$73+유형화!$F$74+유형화!$G$63)*hourly1!O2346/hourly1!$O$8763</f>
        <v>54.773006920348912</v>
      </c>
      <c r="C2345" s="441">
        <f>hourly1!$F2346*유형화!$G$71/hourly1!$F$8763+유형화!$G$72*hourly1!$G2346/hourly1!$F$8763+유형화!$G$74*hourly1!I2346/hourly1!$I$8763+유형화!$H$63*hourly1!P2346/hourly1!$P$8763</f>
        <v>2.1917095224166863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799">
        <f>(유형화!$F$71+유형화!$F$72+유형화!$F$73+유형화!$F$74+유형화!$G$63)*hourly1!O2347/hourly1!$O$8763</f>
        <v>54.857327643902707</v>
      </c>
      <c r="C2346" s="441">
        <f>hourly1!$F2347*유형화!$G$71/hourly1!$F$8763+유형화!$G$72*hourly1!$G2347/hourly1!$F$8763+유형화!$G$74*hourly1!I2347/hourly1!$I$8763+유형화!$H$63*hourly1!P2347/hourly1!$P$8763</f>
        <v>2.577556449876067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799">
        <f>(유형화!$F$71+유형화!$F$72+유형화!$F$73+유형화!$F$74+유형화!$G$63)*hourly1!O2348/hourly1!$O$8763</f>
        <v>54.329568584753702</v>
      </c>
      <c r="C2347" s="441">
        <f>hourly1!$F2348*유형화!$G$71/hourly1!$F$8763+유형화!$G$72*hourly1!$G2348/hourly1!$F$8763+유형화!$G$74*hourly1!I2348/hourly1!$I$8763+유형화!$H$63*hourly1!P2348/hourly1!$P$8763</f>
        <v>3.1427332162194332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799">
        <f>(유형화!$F$71+유형화!$F$72+유형화!$F$73+유형화!$F$74+유형화!$G$63)*hourly1!O2349/hourly1!$O$8763</f>
        <v>54.32319533651971</v>
      </c>
      <c r="C2348" s="441">
        <f>hourly1!$F2349*유형화!$G$71/hourly1!$F$8763+유형화!$G$72*hourly1!$G2349/hourly1!$F$8763+유형화!$G$74*hourly1!I2349/hourly1!$I$8763+유형화!$H$63*hourly1!P2349/hourly1!$P$8763</f>
        <v>2.7506864035861058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799">
        <f>(유형화!$F$71+유형화!$F$72+유형화!$F$73+유형화!$F$74+유형화!$G$63)*hourly1!O2350/hourly1!$O$8763</f>
        <v>55.615963412628268</v>
      </c>
      <c r="C2349" s="441">
        <f>hourly1!$F2350*유형화!$G$71/hourly1!$F$8763+유형화!$G$72*hourly1!$G2350/hourly1!$F$8763+유형화!$G$74*hourly1!I2350/hourly1!$I$8763+유형화!$H$63*hourly1!P2350/hourly1!$P$8763</f>
        <v>2.9124191885675152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799">
        <f>(유형화!$F$71+유형화!$F$72+유형화!$F$73+유형화!$F$74+유형화!$G$63)*hourly1!O2351/hourly1!$O$8763</f>
        <v>56.271251630917462</v>
      </c>
      <c r="C2350" s="441">
        <f>hourly1!$F2351*유형화!$G$71/hourly1!$F$8763+유형화!$G$72*hourly1!$G2351/hourly1!$F$8763+유형화!$G$74*hourly1!I2351/hourly1!$I$8763+유형화!$H$63*hourly1!P2351/hourly1!$P$8763</f>
        <v>4.6202873557042556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799">
        <f>(유형화!$F$71+유형화!$F$72+유형화!$F$73+유형화!$F$74+유형화!$G$63)*hourly1!O2352/hourly1!$O$8763</f>
        <v>55.984390886114319</v>
      </c>
      <c r="C2351" s="441">
        <f>hourly1!$F2352*유형화!$G$71/hourly1!$F$8763+유형화!$G$72*hourly1!$G2352/hourly1!$F$8763+유형화!$G$74*hourly1!I2352/hourly1!$I$8763+유형화!$H$63*hourly1!P2352/hourly1!$P$8763</f>
        <v>0.57253748675468663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799">
        <f>(유형화!$F$71+유형화!$F$72+유형화!$F$73+유형화!$F$74+유형화!$G$63)*hourly1!O2353/hourly1!$O$8763</f>
        <v>56.046410329939455</v>
      </c>
      <c r="C2352" s="441">
        <f>hourly1!$F2353*유형화!$G$71/hourly1!$F$8763+유형화!$G$72*hourly1!$G2353/hourly1!$F$8763+유형화!$G$74*hourly1!I2353/hourly1!$I$8763+유형화!$H$63*hourly1!P2353/hourly1!$P$8763</f>
        <v>0.41594056017520631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799">
        <f>(유형화!$F$71+유형화!$F$72+유형화!$F$73+유형화!$F$74+유형화!$G$63)*hourly1!O2354/hourly1!$O$8763</f>
        <v>55.851157578962734</v>
      </c>
      <c r="C2353" s="441">
        <f>hourly1!$F2354*유형화!$G$71/hourly1!$F$8763+유형화!$G$72*hourly1!$G2354/hourly1!$F$8763+유형화!$G$74*hourly1!I2354/hourly1!$I$8763+유형화!$H$63*hourly1!P2354/hourly1!$P$8763</f>
        <v>0.36920090909769243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799">
        <f>(유형화!$F$71+유형화!$F$72+유형화!$F$73+유형화!$F$74+유형화!$G$63)*hourly1!O2355/hourly1!$O$8763</f>
        <v>54.707337765389376</v>
      </c>
      <c r="C2354" s="441">
        <f>hourly1!$F2355*유형화!$G$71/hourly1!$F$8763+유형화!$G$72*hourly1!$G2355/hourly1!$F$8763+유형화!$G$74*hourly1!I2355/hourly1!$I$8763+유형화!$H$63*hourly1!P2355/hourly1!$P$8763</f>
        <v>0.28467906402216897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799">
        <f>(유형화!$F$71+유형화!$F$72+유형화!$F$73+유형화!$F$74+유형화!$G$63)*hourly1!O2356/hourly1!$O$8763</f>
        <v>50.626709278900393</v>
      </c>
      <c r="C2355" s="441">
        <f>hourly1!$F2356*유형화!$G$71/hourly1!$F$8763+유형화!$G$72*hourly1!$G2356/hourly1!$F$8763+유형화!$G$74*hourly1!I2356/hourly1!$I$8763+유형화!$H$63*hourly1!P2356/hourly1!$P$8763</f>
        <v>0.25707006803934912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799">
        <f>(유형화!$F$71+유형화!$F$72+유형화!$F$73+유형화!$F$74+유형화!$G$63)*hourly1!O2357/hourly1!$O$8763</f>
        <v>48.550454602912801</v>
      </c>
      <c r="C2356" s="441">
        <f>hourly1!$F2357*유형화!$G$71/hourly1!$F$8763+유형화!$G$72*hourly1!$G2357/hourly1!$F$8763+유형화!$G$74*hourly1!I2357/hourly1!$I$8763+유형화!$H$63*hourly1!P2357/hourly1!$P$8763</f>
        <v>0.27470683956497161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799">
        <f>(유형화!$F$71+유형화!$F$72+유형화!$F$73+유형화!$F$74+유형화!$G$63)*hourly1!O2358/hourly1!$O$8763</f>
        <v>48.131278180210188</v>
      </c>
      <c r="C2357" s="441">
        <f>hourly1!$F2358*유형화!$G$71/hourly1!$F$8763+유형화!$G$72*hourly1!$G2358/hourly1!$F$8763+유형화!$G$74*hourly1!I2358/hourly1!$I$8763+유형화!$H$63*hourly1!P2358/hourly1!$P$8763</f>
        <v>0.41346327780158504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799">
        <f>(유형화!$F$71+유형화!$F$72+유형화!$F$73+유형화!$F$74+유형화!$G$63)*hourly1!O2359/hourly1!$O$8763</f>
        <v>48.24740077470922</v>
      </c>
      <c r="C2358" s="441">
        <f>hourly1!$F2359*유형화!$G$71/hourly1!$F$8763+유형화!$G$72*hourly1!$G2359/hourly1!$F$8763+유형화!$G$74*hourly1!I2359/hourly1!$I$8763+유형화!$H$63*hourly1!P2359/hourly1!$P$8763</f>
        <v>1.0455837995883579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799">
        <f>(유형화!$F$71+유형화!$F$72+유형화!$F$73+유형화!$F$74+유형화!$G$63)*hourly1!O2360/hourly1!$O$8763</f>
        <v>49.3492993056662</v>
      </c>
      <c r="C2359" s="441">
        <f>hourly1!$F2360*유형화!$G$71/hourly1!$F$8763+유형화!$G$72*hourly1!$G2360/hourly1!$F$8763+유형화!$G$74*hourly1!I2360/hourly1!$I$8763+유형화!$H$63*hourly1!P2360/hourly1!$P$8763</f>
        <v>1.8424438377651389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799">
        <f>(유형화!$F$71+유형화!$F$72+유형화!$F$73+유형화!$F$74+유형화!$G$63)*hourly1!O2361/hourly1!$O$8763</f>
        <v>49.478845356762889</v>
      </c>
      <c r="C2360" s="441">
        <f>hourly1!$F2361*유형화!$G$71/hourly1!$F$8763+유형화!$G$72*hourly1!$G2361/hourly1!$F$8763+유형화!$G$74*hourly1!I2361/hourly1!$I$8763+유형화!$H$63*hourly1!P2361/hourly1!$P$8763</f>
        <v>11.261327261011093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799">
        <f>(유형화!$F$71+유형화!$F$72+유형화!$F$73+유형화!$F$74+유형화!$G$63)*hourly1!O2362/hourly1!$O$8763</f>
        <v>50.456114751453065</v>
      </c>
      <c r="C2361" s="441">
        <f>hourly1!$F2362*유형화!$G$71/hourly1!$F$8763+유형화!$G$72*hourly1!$G2362/hourly1!$F$8763+유형화!$G$74*hourly1!I2362/hourly1!$I$8763+유형화!$H$63*hourly1!P2362/hourly1!$P$8763</f>
        <v>10.50391183193697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799">
        <f>(유형화!$F$71+유형화!$F$72+유형화!$F$73+유형화!$F$74+유형화!$G$63)*hourly1!O2363/hourly1!$O$8763</f>
        <v>50.330944570537596</v>
      </c>
      <c r="C2362" s="441">
        <f>hourly1!$F2363*유형화!$G$71/hourly1!$F$8763+유형화!$G$72*hourly1!$G2363/hourly1!$F$8763+유형화!$G$74*hourly1!I2363/hourly1!$I$8763+유형화!$H$63*hourly1!P2363/hourly1!$P$8763</f>
        <v>9.1091114473058852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799">
        <f>(유형화!$F$71+유형화!$F$72+유형화!$F$73+유형화!$F$74+유형화!$G$63)*hourly1!O2364/hourly1!$O$8763</f>
        <v>50.686537504676686</v>
      </c>
      <c r="C2363" s="441">
        <f>hourly1!$F2364*유형화!$G$71/hourly1!$F$8763+유형화!$G$72*hourly1!$G2364/hourly1!$F$8763+유형화!$G$74*hourly1!I2364/hourly1!$I$8763+유형화!$H$63*hourly1!P2364/hourly1!$P$8763</f>
        <v>7.4886259868245162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799">
        <f>(유형화!$F$71+유형화!$F$72+유형화!$F$73+유형화!$F$74+유형화!$G$63)*hourly1!O2365/hourly1!$O$8763</f>
        <v>51.595348052163835</v>
      </c>
      <c r="C2364" s="441">
        <f>hourly1!$F2365*유형화!$G$71/hourly1!$F$8763+유형화!$G$72*hourly1!$G2365/hourly1!$F$8763+유형화!$G$74*hourly1!I2365/hourly1!$I$8763+유형화!$H$63*hourly1!P2365/hourly1!$P$8763</f>
        <v>6.2023803066408822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799">
        <f>(유형화!$F$71+유형화!$F$72+유형화!$F$73+유형화!$F$74+유형화!$G$63)*hourly1!O2366/hourly1!$O$8763</f>
        <v>51.547016715816177</v>
      </c>
      <c r="C2365" s="441">
        <f>hourly1!$F2366*유형화!$G$71/hourly1!$F$8763+유형화!$G$72*hourly1!$G2366/hourly1!$F$8763+유형화!$G$74*hourly1!I2366/hourly1!$I$8763+유형화!$H$63*hourly1!P2366/hourly1!$P$8763</f>
        <v>5.144150757035991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799">
        <f>(유형화!$F$71+유형화!$F$72+유형화!$F$73+유형화!$F$74+유형화!$G$63)*hourly1!O2367/hourly1!$O$8763</f>
        <v>51.09962265394315</v>
      </c>
      <c r="C2366" s="441">
        <f>hourly1!$F2367*유형화!$G$71/hourly1!$F$8763+유형화!$G$72*hourly1!$G2367/hourly1!$F$8763+유형화!$G$74*hourly1!I2367/hourly1!$I$8763+유형화!$H$63*hourly1!P2367/hourly1!$P$8763</f>
        <v>3.0302711564248694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799">
        <f>(유형화!$F$71+유형화!$F$72+유형화!$F$73+유형화!$F$74+유형화!$G$63)*hourly1!O2368/hourly1!$O$8763</f>
        <v>51.61204398779207</v>
      </c>
      <c r="C2367" s="441">
        <f>hourly1!$F2368*유형화!$G$71/hourly1!$F$8763+유형화!$G$72*hourly1!$G2368/hourly1!$F$8763+유형화!$G$74*hourly1!I2368/hourly1!$I$8763+유형화!$H$63*hourly1!P2368/hourly1!$P$8763</f>
        <v>3.5065981687755747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799">
        <f>(유형화!$F$71+유형화!$F$72+유형화!$F$73+유형화!$F$74+유형화!$G$63)*hourly1!O2369/hourly1!$O$8763</f>
        <v>51.16826652766207</v>
      </c>
      <c r="C2368" s="441">
        <f>hourly1!$F2369*유형화!$G$71/hourly1!$F$8763+유형화!$G$72*hourly1!$G2369/hourly1!$F$8763+유형화!$G$74*hourly1!I2369/hourly1!$I$8763+유형화!$H$63*hourly1!P2369/hourly1!$P$8763</f>
        <v>3.2067037557259312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799">
        <f>(유형화!$F$71+유형화!$F$72+유형화!$F$73+유형화!$F$74+유형화!$G$63)*hourly1!O2370/hourly1!$O$8763</f>
        <v>50.656706318808439</v>
      </c>
      <c r="C2369" s="441">
        <f>hourly1!$F2370*유형화!$G$71/hourly1!$F$8763+유형화!$G$72*hourly1!$G2370/hourly1!$F$8763+유형화!$G$74*hourly1!I2370/hourly1!$I$8763+유형화!$H$63*hourly1!P2370/hourly1!$P$8763</f>
        <v>3.0062589311333663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799">
        <f>(유형화!$F$71+유형화!$F$72+유형화!$F$73+유형화!$F$74+유형화!$G$63)*hourly1!O2371/hourly1!$O$8763</f>
        <v>50.687208055461745</v>
      </c>
      <c r="C2370" s="441">
        <f>hourly1!$F2371*유형화!$G$71/hourly1!$F$8763+유형화!$G$72*hourly1!$G2371/hourly1!$F$8763+유형화!$G$74*hourly1!I2371/hourly1!$I$8763+유형화!$H$63*hourly1!P2371/hourly1!$P$8763</f>
        <v>3.2646350696327109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799">
        <f>(유형화!$F$71+유형화!$F$72+유형화!$F$73+유형화!$F$74+유형화!$G$63)*hourly1!O2372/hourly1!$O$8763</f>
        <v>50.866550316042172</v>
      </c>
      <c r="C2371" s="441">
        <f>hourly1!$F2372*유형화!$G$71/hourly1!$F$8763+유형화!$G$72*hourly1!$G2372/hourly1!$F$8763+유형화!$G$74*hourly1!I2372/hourly1!$I$8763+유형화!$H$63*hourly1!P2372/hourly1!$P$8763</f>
        <v>3.75752922094637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799">
        <f>(유형화!$F$71+유형화!$F$72+유형화!$F$73+유형화!$F$74+유형화!$G$63)*hourly1!O2373/hourly1!$O$8763</f>
        <v>51.380760387361953</v>
      </c>
      <c r="C2372" s="441">
        <f>hourly1!$F2373*유형화!$G$71/hourly1!$F$8763+유형화!$G$72*hourly1!$G2373/hourly1!$F$8763+유형화!$G$74*hourly1!I2373/hourly1!$I$8763+유형화!$H$63*hourly1!P2373/hourly1!$P$8763</f>
        <v>3.8129843259288019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799">
        <f>(유형화!$F$71+유형화!$F$72+유형화!$F$73+유형화!$F$74+유형화!$G$63)*hourly1!O2374/hourly1!$O$8763</f>
        <v>53.328275789642333</v>
      </c>
      <c r="C2373" s="441">
        <f>hourly1!$F2374*유형화!$G$71/hourly1!$F$8763+유형화!$G$72*hourly1!$G2374/hourly1!$F$8763+유형화!$G$74*hourly1!I2374/hourly1!$I$8763+유형화!$H$63*hourly1!P2374/hourly1!$P$8763</f>
        <v>3.7832246146950741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799">
        <f>(유형화!$F$71+유형화!$F$72+유형화!$F$73+유형화!$F$74+유형화!$G$63)*hourly1!O2375/hourly1!$O$8763</f>
        <v>54.689613872909554</v>
      </c>
      <c r="C2374" s="441">
        <f>hourly1!$F2375*유형화!$G$71/hourly1!$F$8763+유형화!$G$72*hourly1!$G2375/hourly1!$F$8763+유형화!$G$74*hourly1!I2375/hourly1!$I$8763+유형화!$H$63*hourly1!P2375/hourly1!$P$8763</f>
        <v>5.1543066605907013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799">
        <f>(유형화!$F$71+유형화!$F$72+유형화!$F$73+유형화!$F$74+유형화!$G$63)*hourly1!O2376/hourly1!$O$8763</f>
        <v>54.324271448812773</v>
      </c>
      <c r="C2375" s="441">
        <f>hourly1!$F2376*유형화!$G$71/hourly1!$F$8763+유형화!$G$72*hourly1!$G2376/hourly1!$F$8763+유형화!$G$74*hourly1!I2376/hourly1!$I$8763+유형화!$H$63*hourly1!P2376/hourly1!$P$8763</f>
        <v>0.57267560389424621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799">
        <f>(유형화!$F$71+유형화!$F$72+유형화!$F$73+유형화!$F$74+유형화!$G$63)*hourly1!O2377/hourly1!$O$8763</f>
        <v>54.646119515904438</v>
      </c>
      <c r="C2376" s="441">
        <f>hourly1!$F2377*유형화!$G$71/hourly1!$F$8763+유형화!$G$72*hourly1!$G2377/hourly1!$F$8763+유형화!$G$74*hourly1!I2377/hourly1!$I$8763+유형화!$H$63*hourly1!P2377/hourly1!$P$8763</f>
        <v>0.41600126969509788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799">
        <f>(유형화!$F$71+유형화!$F$72+유형화!$F$73+유형화!$F$74+유형화!$G$63)*hourly1!O2378/hourly1!$O$8763</f>
        <v>54.445620956271043</v>
      </c>
      <c r="C2377" s="441">
        <f>hourly1!$F2378*유형화!$G$71/hourly1!$F$8763+유형화!$G$72*hourly1!$G2378/hourly1!$F$8763+유형화!$G$74*hourly1!I2378/hourly1!$I$8763+유형화!$H$63*hourly1!P2378/hourly1!$P$8763</f>
        <v>0.36922094681742246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799">
        <f>(유형화!$F$71+유형화!$F$72+유형화!$F$73+유형화!$F$74+유형화!$G$63)*hourly1!O2379/hourly1!$O$8763</f>
        <v>52.237816901403519</v>
      </c>
      <c r="C2378" s="441">
        <f>hourly1!$F2379*유형화!$G$71/hourly1!$F$8763+유형화!$G$72*hourly1!$G2379/hourly1!$F$8763+유형화!$G$74*hourly1!I2379/hourly1!$I$8763+유형화!$H$63*hourly1!P2379/hourly1!$P$8763</f>
        <v>0.28463719950059263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799">
        <f>(유형화!$F$71+유형화!$F$72+유형화!$F$73+유형화!$F$74+유형화!$G$63)*hourly1!O2380/hourly1!$O$8763</f>
        <v>49.174504098810672</v>
      </c>
      <c r="C2379" s="441">
        <f>hourly1!$F2380*유형화!$G$71/hourly1!$F$8763+유형화!$G$72*hourly1!$G2380/hourly1!$F$8763+유형화!$G$74*hourly1!I2380/hourly1!$I$8763+유형화!$H$63*hourly1!P2380/hourly1!$P$8763</f>
        <v>0.25645378888554582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799">
        <f>(유형화!$F$71+유형화!$F$72+유형화!$F$73+유형화!$F$74+유형화!$G$63)*hourly1!O2381/hourly1!$O$8763</f>
        <v>49.339158528502878</v>
      </c>
      <c r="C2380" s="441">
        <f>hourly1!$F2381*유형화!$G$71/hourly1!$F$8763+유형화!$G$72*hourly1!$G2381/hourly1!$F$8763+유형화!$G$74*hourly1!I2381/hourly1!$I$8763+유형화!$H$63*hourly1!P2381/hourly1!$P$8763</f>
        <v>0.25103680604670642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799">
        <f>(유형화!$F$71+유형화!$F$72+유형화!$F$73+유형화!$F$74+유형화!$G$63)*hourly1!O2382/hourly1!$O$8763</f>
        <v>49.181824753233052</v>
      </c>
      <c r="C2381" s="441">
        <f>hourly1!$F2382*유형화!$G$71/hourly1!$F$8763+유형화!$G$72*hourly1!$G2382/hourly1!$F$8763+유형화!$G$74*hourly1!I2382/hourly1!$I$8763+유형화!$H$63*hourly1!P2382/hourly1!$P$8763</f>
        <v>0.25109179050381952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799">
        <f>(유형화!$F$71+유형화!$F$72+유형화!$F$73+유형화!$F$74+유형화!$G$63)*hourly1!O2383/hourly1!$O$8763</f>
        <v>50.169380027799889</v>
      </c>
      <c r="C2382" s="441">
        <f>hourly1!$F2383*유형화!$G$71/hourly1!$F$8763+유형화!$G$72*hourly1!$G2383/hourly1!$F$8763+유형화!$G$74*hourly1!I2383/hourly1!$I$8763+유형화!$H$63*hourly1!P2383/hourly1!$P$8763</f>
        <v>0.24792284898313052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799">
        <f>(유형화!$F$71+유형화!$F$72+유형화!$F$73+유형화!$F$74+유형화!$G$63)*hourly1!O2384/hourly1!$O$8763</f>
        <v>51.781321768168667</v>
      </c>
      <c r="C2383" s="441">
        <f>hourly1!$F2384*유형화!$G$71/hourly1!$F$8763+유형화!$G$72*hourly1!$G2384/hourly1!$F$8763+유형화!$G$74*hourly1!I2384/hourly1!$I$8763+유형화!$H$63*hourly1!P2384/hourly1!$P$8763</f>
        <v>0.51989171778709642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799">
        <f>(유형화!$F$71+유형화!$F$72+유형화!$F$73+유형화!$F$74+유형화!$G$63)*hourly1!O2385/hourly1!$O$8763</f>
        <v>54.162751420968426</v>
      </c>
      <c r="C2384" s="441">
        <f>hourly1!$F2385*유형화!$G$71/hourly1!$F$8763+유형화!$G$72*hourly1!$G2385/hourly1!$F$8763+유형화!$G$74*hourly1!I2385/hourly1!$I$8763+유형화!$H$63*hourly1!P2385/hourly1!$P$8763</f>
        <v>8.220237842317804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799">
        <f>(유형화!$F$71+유형화!$F$72+유형화!$F$73+유형화!$F$74+유형화!$G$63)*hourly1!O2386/hourly1!$O$8763</f>
        <v>56.6872868060467</v>
      </c>
      <c r="C2385" s="441">
        <f>hourly1!$F2386*유형화!$G$71/hourly1!$F$8763+유형화!$G$72*hourly1!$G2386/hourly1!$F$8763+유형화!$G$74*hourly1!I2386/hourly1!$I$8763+유형화!$H$63*hourly1!P2386/hourly1!$P$8763</f>
        <v>7.5519636683495532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799">
        <f>(유형화!$F$71+유형화!$F$72+유형화!$F$73+유형화!$F$74+유형화!$G$63)*hourly1!O2387/hourly1!$O$8763</f>
        <v>58.622047819627497</v>
      </c>
      <c r="C2386" s="441">
        <f>hourly1!$F2387*유형화!$G$71/hourly1!$F$8763+유형화!$G$72*hourly1!$G2387/hourly1!$F$8763+유형화!$G$74*hourly1!I2387/hourly1!$I$8763+유형화!$H$63*hourly1!P2387/hourly1!$P$8763</f>
        <v>6.1288664452971124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799">
        <f>(유형화!$F$71+유형화!$F$72+유형화!$F$73+유형화!$F$74+유형화!$G$63)*hourly1!O2388/hourly1!$O$8763</f>
        <v>60.130892877065826</v>
      </c>
      <c r="C2387" s="441">
        <f>hourly1!$F2388*유형화!$G$71/hourly1!$F$8763+유형화!$G$72*hourly1!$G2388/hourly1!$F$8763+유형화!$G$74*hourly1!I2388/hourly1!$I$8763+유형화!$H$63*hourly1!P2388/hourly1!$P$8763</f>
        <v>4.6981416495400063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799">
        <f>(유형화!$F$71+유형화!$F$72+유형화!$F$73+유형화!$F$74+유형화!$G$63)*hourly1!O2389/hourly1!$O$8763</f>
        <v>59.313409457742033</v>
      </c>
      <c r="C2388" s="441">
        <f>hourly1!$F2389*유형화!$G$71/hourly1!$F$8763+유형화!$G$72*hourly1!$G2389/hourly1!$F$8763+유형화!$G$74*hourly1!I2389/hourly1!$I$8763+유형화!$H$63*hourly1!P2389/hourly1!$P$8763</f>
        <v>3.387063986638116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799">
        <f>(유형화!$F$71+유형화!$F$72+유형화!$F$73+유형화!$F$74+유형화!$G$63)*hourly1!O2390/hourly1!$O$8763</f>
        <v>58.941059737081176</v>
      </c>
      <c r="C2389" s="441">
        <f>hourly1!$F2390*유형화!$G$71/hourly1!$F$8763+유형화!$G$72*hourly1!$G2390/hourly1!$F$8763+유형화!$G$74*hourly1!I2390/hourly1!$I$8763+유형화!$H$63*hourly1!P2390/hourly1!$P$8763</f>
        <v>2.2606968867281383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799">
        <f>(유형화!$F$71+유형화!$F$72+유형화!$F$73+유형화!$F$74+유형화!$G$63)*hourly1!O2391/hourly1!$O$8763</f>
        <v>56.440436806618344</v>
      </c>
      <c r="C2390" s="441">
        <f>hourly1!$F2391*유형화!$G$71/hourly1!$F$8763+유형화!$G$72*hourly1!$G2391/hourly1!$F$8763+유형화!$G$74*hourly1!I2391/hourly1!$I$8763+유형화!$H$63*hourly1!P2391/hourly1!$P$8763</f>
        <v>0.71232634464590061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799">
        <f>(유형화!$F$71+유형화!$F$72+유형화!$F$73+유형화!$F$74+유형화!$G$63)*hourly1!O2392/hourly1!$O$8763</f>
        <v>55.501169064645048</v>
      </c>
      <c r="C2391" s="441">
        <f>hourly1!$F2392*유형화!$G$71/hourly1!$F$8763+유형화!$G$72*hourly1!$G2392/hourly1!$F$8763+유형화!$G$74*hourly1!I2392/hourly1!$I$8763+유형화!$H$63*hourly1!P2392/hourly1!$P$8763</f>
        <v>0.67458470317591257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799">
        <f>(유형화!$F$71+유형화!$F$72+유형화!$F$73+유형화!$F$74+유형화!$G$63)*hourly1!O2393/hourly1!$O$8763</f>
        <v>59.03868208816781</v>
      </c>
      <c r="C2392" s="441">
        <f>hourly1!$F2393*유형화!$G$71/hourly1!$F$8763+유형화!$G$72*hourly1!$G2393/hourly1!$F$8763+유형화!$G$74*hourly1!I2393/hourly1!$I$8763+유형화!$H$63*hourly1!P2393/hourly1!$P$8763</f>
        <v>0.47989762192973062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799">
        <f>(유형화!$F$71+유형화!$F$72+유형화!$F$73+유형화!$F$74+유형화!$G$63)*hourly1!O2394/hourly1!$O$8763</f>
        <v>58.743447912926499</v>
      </c>
      <c r="C2393" s="441">
        <f>hourly1!$F2394*유형화!$G$71/hourly1!$F$8763+유형화!$G$72*hourly1!$G2394/hourly1!$F$8763+유형화!$G$74*hourly1!I2394/hourly1!$I$8763+유형화!$H$63*hourly1!P2394/hourly1!$P$8763</f>
        <v>0.44164859677089185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799">
        <f>(유형화!$F$71+유형화!$F$72+유형화!$F$73+유형화!$F$74+유형화!$G$63)*hourly1!O2395/hourly1!$O$8763</f>
        <v>59.363226105408522</v>
      </c>
      <c r="C2394" s="441">
        <f>hourly1!$F2395*유형화!$G$71/hourly1!$F$8763+유형화!$G$72*hourly1!$G2395/hourly1!$F$8763+유형화!$G$74*hourly1!I2395/hourly1!$I$8763+유형화!$H$63*hourly1!P2395/hourly1!$P$8763</f>
        <v>0.4779457333382866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799">
        <f>(유형화!$F$71+유형화!$F$72+유형화!$F$73+유형화!$F$74+유형화!$G$63)*hourly1!O2396/hourly1!$O$8763</f>
        <v>60.202452895508387</v>
      </c>
      <c r="C2395" s="441">
        <f>hourly1!$F2396*유형화!$G$71/hourly1!$F$8763+유형화!$G$72*hourly1!$G2396/hourly1!$F$8763+유형화!$G$74*hourly1!I2396/hourly1!$I$8763+유형화!$H$63*hourly1!P2396/hourly1!$P$8763</f>
        <v>0.73720555913208885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799">
        <f>(유형화!$F$71+유형화!$F$72+유형화!$F$73+유형화!$F$74+유형화!$G$63)*hourly1!O2397/hourly1!$O$8763</f>
        <v>60.401005930656702</v>
      </c>
      <c r="C2396" s="441">
        <f>hourly1!$F2397*유형화!$G$71/hourly1!$F$8763+유형화!$G$72*hourly1!$G2397/hourly1!$F$8763+유형화!$G$74*hourly1!I2397/hourly1!$I$8763+유형화!$H$63*hourly1!P2397/hourly1!$P$8763</f>
        <v>0.85193534014812233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799">
        <f>(유형화!$F$71+유형화!$F$72+유형화!$F$73+유형화!$F$74+유형화!$G$63)*hourly1!O2398/hourly1!$O$8763</f>
        <v>60.995934121311031</v>
      </c>
      <c r="C2397" s="441">
        <f>hourly1!$F2398*유형화!$G$71/hourly1!$F$8763+유형화!$G$72*hourly1!$G2398/hourly1!$F$8763+유형화!$G$74*hourly1!I2398/hourly1!$I$8763+유형화!$H$63*hourly1!P2398/hourly1!$P$8763</f>
        <v>0.89757220100769974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799">
        <f>(유형화!$F$71+유형화!$F$72+유형화!$F$73+유형화!$F$74+유형화!$G$63)*hourly1!O2399/hourly1!$O$8763</f>
        <v>60.642083900598799</v>
      </c>
      <c r="C2398" s="441">
        <f>hourly1!$F2399*유형화!$G$71/hourly1!$F$8763+유형화!$G$72*hourly1!$G2399/hourly1!$F$8763+유형화!$G$74*hourly1!I2399/hourly1!$I$8763+유형화!$H$63*hourly1!P2399/hourly1!$P$8763</f>
        <v>2.611566423862969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799">
        <f>(유형화!$F$71+유형화!$F$72+유형화!$F$73+유형화!$F$74+유형화!$G$63)*hourly1!O2400/hourly1!$O$8763</f>
        <v>59.488301924002961</v>
      </c>
      <c r="C2399" s="441">
        <f>hourly1!$F2400*유형화!$G$71/hourly1!$F$8763+유형화!$G$72*hourly1!$G2400/hourly1!$F$8763+유형화!$G$74*hourly1!I2400/hourly1!$I$8763+유형화!$H$63*hourly1!P2400/hourly1!$P$8763</f>
        <v>0.57203284632508689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799">
        <f>(유형화!$F$71+유형화!$F$72+유형화!$F$73+유형화!$F$74+유형화!$G$63)*hourly1!O2401/hourly1!$O$8763</f>
        <v>58.279506937485642</v>
      </c>
      <c r="C2400" s="441">
        <f>hourly1!$F2401*유형화!$G$71/hourly1!$F$8763+유형화!$G$72*hourly1!$G2401/hourly1!$F$8763+유형화!$G$74*hourly1!I2401/hourly1!$I$8763+유형화!$H$63*hourly1!P2401/hourly1!$P$8763</f>
        <v>0.41561912175455606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799">
        <f>(유형화!$F$71+유형화!$F$72+유형화!$F$73+유형화!$F$74+유형화!$G$63)*hourly1!O2402/hourly1!$O$8763</f>
        <v>57.605220868208313</v>
      </c>
      <c r="C2401" s="441">
        <f>hourly1!$F2402*유형화!$G$71/hourly1!$F$8763+유형화!$G$72*hourly1!$G2402/hourly1!$F$8763+유형화!$G$74*hourly1!I2402/hourly1!$I$8763+유형화!$H$63*hourly1!P2402/hourly1!$P$8763</f>
        <v>0.36891871121151232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799">
        <f>(유형화!$F$71+유형화!$F$72+유형화!$F$73+유형화!$F$74+유형화!$G$63)*hourly1!O2403/hourly1!$O$8763</f>
        <v>57.084977079266018</v>
      </c>
      <c r="C2402" s="441">
        <f>hourly1!$F2403*유형화!$G$71/hourly1!$F$8763+유형화!$G$72*hourly1!$G2403/hourly1!$F$8763+유형화!$G$74*hourly1!I2403/hourly1!$I$8763+유형화!$H$63*hourly1!P2403/hourly1!$P$8763</f>
        <v>0.28446664033861507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799">
        <f>(유형화!$F$71+유형화!$F$72+유형화!$F$73+유형화!$F$74+유형화!$G$63)*hourly1!O2404/hourly1!$O$8763</f>
        <v>53.59741899171194</v>
      </c>
      <c r="C2403" s="441">
        <f>hourly1!$F2404*유형화!$G$71/hourly1!$F$8763+유형화!$G$72*hourly1!$G2404/hourly1!$F$8763+유형화!$G$74*hourly1!I2404/hourly1!$I$8763+유형화!$H$63*hourly1!P2404/hourly1!$P$8763</f>
        <v>0.25631996554307102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799">
        <f>(유형화!$F$71+유형화!$F$72+유형화!$F$73+유형화!$F$74+유형화!$G$63)*hourly1!O2405/hourly1!$O$8763</f>
        <v>53.272639794454953</v>
      </c>
      <c r="C2404" s="441">
        <f>hourly1!$F2405*유형화!$G$71/hourly1!$F$8763+유형화!$G$72*hourly1!$G2405/hourly1!$F$8763+유형화!$G$74*hourly1!I2405/hourly1!$I$8763+유형화!$H$63*hourly1!P2405/hourly1!$P$8763</f>
        <v>0.25086004473338397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799">
        <f>(유형화!$F$71+유형화!$F$72+유형화!$F$73+유형화!$F$74+유형화!$G$63)*hourly1!O2406/hourly1!$O$8763</f>
        <v>53.245207319697307</v>
      </c>
      <c r="C2405" s="441">
        <f>hourly1!$F2406*유형화!$G$71/hourly1!$F$8763+유형화!$G$72*hourly1!$G2406/hourly1!$F$8763+유형화!$G$74*hourly1!I2406/hourly1!$I$8763+유형화!$H$63*hourly1!P2406/hourly1!$P$8763</f>
        <v>0.25099935459435607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799">
        <f>(유형화!$F$71+유형화!$F$72+유형화!$F$73+유형화!$F$74+유형화!$G$63)*hourly1!O2407/hourly1!$O$8763</f>
        <v>53.534380465123874</v>
      </c>
      <c r="C2406" s="441">
        <f>hourly1!$F2407*유형화!$G$71/hourly1!$F$8763+유형화!$G$72*hourly1!$G2407/hourly1!$F$8763+유형화!$G$74*hourly1!I2407/hourly1!$I$8763+유형화!$H$63*hourly1!P2407/hourly1!$P$8763</f>
        <v>0.24714960769145139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799">
        <f>(유형화!$F$71+유형화!$F$72+유형화!$F$73+유형화!$F$74+유형화!$G$63)*hourly1!O2408/hourly1!$O$8763</f>
        <v>54.052573177928252</v>
      </c>
      <c r="C2407" s="441">
        <f>hourly1!$F2408*유형화!$G$71/hourly1!$F$8763+유형화!$G$72*hourly1!$G2408/hourly1!$F$8763+유형화!$G$74*hourly1!I2408/hourly1!$I$8763+유형화!$H$63*hourly1!P2408/hourly1!$P$8763</f>
        <v>0.51876197206524144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799">
        <f>(유형화!$F$71+유형화!$F$72+유형화!$F$73+유형화!$F$74+유형화!$G$63)*hourly1!O2409/hourly1!$O$8763</f>
        <v>55.119379850135566</v>
      </c>
      <c r="C2408" s="441">
        <f>hourly1!$F2409*유형화!$G$71/hourly1!$F$8763+유형화!$G$72*hourly1!$G2409/hourly1!$F$8763+유형화!$G$74*hourly1!I2409/hourly1!$I$8763+유형화!$H$63*hourly1!P2409/hourly1!$P$8763</f>
        <v>8.5340522684276632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799">
        <f>(유형화!$F$71+유형화!$F$72+유형화!$F$73+유형화!$F$74+유형화!$G$63)*hourly1!O2410/hourly1!$O$8763</f>
        <v>57.977539670473604</v>
      </c>
      <c r="C2409" s="441">
        <f>hourly1!$F2410*유형화!$G$71/hourly1!$F$8763+유형화!$G$72*hourly1!$G2410/hourly1!$F$8763+유형화!$G$74*hourly1!I2410/hourly1!$I$8763+유형화!$H$63*hourly1!P2410/hourly1!$P$8763</f>
        <v>8.549322084310317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799">
        <f>(유형화!$F$71+유형화!$F$72+유형화!$F$73+유형화!$F$74+유형화!$G$63)*hourly1!O2411/hourly1!$O$8763</f>
        <v>59.597825122932484</v>
      </c>
      <c r="C2410" s="441">
        <f>hourly1!$F2411*유형화!$G$71/hourly1!$F$8763+유형화!$G$72*hourly1!$G2411/hourly1!$F$8763+유형화!$G$74*hourly1!I2411/hourly1!$I$8763+유형화!$H$63*hourly1!P2411/hourly1!$P$8763</f>
        <v>7.4526253608002522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799">
        <f>(유형화!$F$71+유형화!$F$72+유형화!$F$73+유형화!$F$74+유형화!$G$63)*hourly1!O2412/hourly1!$O$8763</f>
        <v>62.757832478270451</v>
      </c>
      <c r="C2411" s="441">
        <f>hourly1!$F2412*유형화!$G$71/hourly1!$F$8763+유형화!$G$72*hourly1!$G2412/hourly1!$F$8763+유형화!$G$74*hourly1!I2412/hourly1!$I$8763+유형화!$H$63*hourly1!P2412/hourly1!$P$8763</f>
        <v>6.3180280060559095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799">
        <f>(유형화!$F$71+유형화!$F$72+유형화!$F$73+유형화!$F$74+유형화!$G$63)*hourly1!O2413/hourly1!$O$8763</f>
        <v>62.473363542284496</v>
      </c>
      <c r="C2412" s="441">
        <f>hourly1!$F2413*유형화!$G$71/hourly1!$F$8763+유형화!$G$72*hourly1!$G2413/hourly1!$F$8763+유형화!$G$74*hourly1!I2413/hourly1!$I$8763+유형화!$H$63*hourly1!P2413/hourly1!$P$8763</f>
        <v>5.0059848351706595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799">
        <f>(유형화!$F$71+유형화!$F$72+유형화!$F$73+유형화!$F$74+유형화!$G$63)*hourly1!O2414/hourly1!$O$8763</f>
        <v>61.754102863469328</v>
      </c>
      <c r="C2413" s="441">
        <f>hourly1!$F2414*유형화!$G$71/hourly1!$F$8763+유형화!$G$72*hourly1!$G2414/hourly1!$F$8763+유형화!$G$74*hourly1!I2414/hourly1!$I$8763+유형화!$H$63*hourly1!P2414/hourly1!$P$8763</f>
        <v>3.8683949424025381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799">
        <f>(유형화!$F$71+유형화!$F$72+유형화!$F$73+유형화!$F$74+유형화!$G$63)*hourly1!O2415/hourly1!$O$8763</f>
        <v>57.583928371845005</v>
      </c>
      <c r="C2414" s="441">
        <f>hourly1!$F2415*유형화!$G$71/hourly1!$F$8763+유형화!$G$72*hourly1!$G2415/hourly1!$F$8763+유형화!$G$74*hourly1!I2415/hourly1!$I$8763+유형화!$H$63*hourly1!P2415/hourly1!$P$8763</f>
        <v>1.9649043618879878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799">
        <f>(유형화!$F$71+유형화!$F$72+유형화!$F$73+유형화!$F$74+유형화!$G$63)*hourly1!O2416/hourly1!$O$8763</f>
        <v>57.162328111784703</v>
      </c>
      <c r="C2415" s="441">
        <f>hourly1!$F2416*유형화!$G$71/hourly1!$F$8763+유형화!$G$72*hourly1!$G2416/hourly1!$F$8763+유형화!$G$74*hourly1!I2416/hourly1!$I$8763+유형화!$H$63*hourly1!P2416/hourly1!$P$8763</f>
        <v>2.6195865211844529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799">
        <f>(유형화!$F$71+유형화!$F$72+유형화!$F$73+유형화!$F$74+유형화!$G$63)*hourly1!O2417/hourly1!$O$8763</f>
        <v>59.423463221107411</v>
      </c>
      <c r="C2416" s="441">
        <f>hourly1!$F2417*유형화!$G$71/hourly1!$F$8763+유형화!$G$72*hourly1!$G2417/hourly1!$F$8763+유형화!$G$74*hourly1!I2417/hourly1!$I$8763+유형화!$H$63*hourly1!P2417/hourly1!$P$8763</f>
        <v>2.2652548716057459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799">
        <f>(유형화!$F$71+유형화!$F$72+유형화!$F$73+유형화!$F$74+유형화!$G$63)*hourly1!O2418/hourly1!$O$8763</f>
        <v>59.385078602726409</v>
      </c>
      <c r="C2417" s="441">
        <f>hourly1!$F2418*유형화!$G$71/hourly1!$F$8763+유형화!$G$72*hourly1!$G2418/hourly1!$F$8763+유형화!$G$74*hourly1!I2418/hourly1!$I$8763+유형화!$H$63*hourly1!P2418/hourly1!$P$8763</f>
        <v>1.7943238501970087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799">
        <f>(유형화!$F$71+유형화!$F$72+유형화!$F$73+유형화!$F$74+유형화!$G$63)*hourly1!O2419/hourly1!$O$8763</f>
        <v>59.624158920867515</v>
      </c>
      <c r="C2418" s="441">
        <f>hourly1!$F2419*유형화!$G$71/hourly1!$F$8763+유형화!$G$72*hourly1!$G2419/hourly1!$F$8763+유형화!$G$74*hourly1!I2419/hourly1!$I$8763+유형화!$H$63*hourly1!P2419/hourly1!$P$8763</f>
        <v>2.2381585072859895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799">
        <f>(유형화!$F$71+유형화!$F$72+유형화!$F$73+유형화!$F$74+유형화!$G$63)*hourly1!O2420/hourly1!$O$8763</f>
        <v>59.83961063906343</v>
      </c>
      <c r="C2419" s="441">
        <f>hourly1!$F2420*유형화!$G$71/hourly1!$F$8763+유형화!$G$72*hourly1!$G2420/hourly1!$F$8763+유형화!$G$74*hourly1!I2420/hourly1!$I$8763+유형화!$H$63*hourly1!P2420/hourly1!$P$8763</f>
        <v>2.6261478009463795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799">
        <f>(유형화!$F$71+유형화!$F$72+유형화!$F$73+유형화!$F$74+유형화!$G$63)*hourly1!O2421/hourly1!$O$8763</f>
        <v>59.540667845305471</v>
      </c>
      <c r="C2420" s="441">
        <f>hourly1!$F2421*유형화!$G$71/hourly1!$F$8763+유형화!$G$72*hourly1!$G2421/hourly1!$F$8763+유형화!$G$74*hourly1!I2421/hourly1!$I$8763+유형화!$H$63*hourly1!P2421/hourly1!$P$8763</f>
        <v>2.5652621161009952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799">
        <f>(유형화!$F$71+유형화!$F$72+유형화!$F$73+유형화!$F$74+유형화!$G$63)*hourly1!O2422/hourly1!$O$8763</f>
        <v>61.434622282009805</v>
      </c>
      <c r="C2421" s="441">
        <f>hourly1!$F2422*유형화!$G$71/hourly1!$F$8763+유형화!$G$72*hourly1!$G2422/hourly1!$F$8763+유형화!$G$74*hourly1!I2422/hourly1!$I$8763+유형화!$H$63*hourly1!P2422/hourly1!$P$8763</f>
        <v>2.5744929449282359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799">
        <f>(유형화!$F$71+유형화!$F$72+유형화!$F$73+유형화!$F$74+유형화!$G$63)*hourly1!O2423/hourly1!$O$8763</f>
        <v>62.078504890241085</v>
      </c>
      <c r="C2422" s="441">
        <f>hourly1!$F2423*유형화!$G$71/hourly1!$F$8763+유형화!$G$72*hourly1!$G2423/hourly1!$F$8763+유형화!$G$74*hourly1!I2423/hourly1!$I$8763+유형화!$H$63*hourly1!P2423/hourly1!$P$8763</f>
        <v>4.0948280931226986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799">
        <f>(유형화!$F$71+유형화!$F$72+유형화!$F$73+유형화!$F$74+유형화!$G$63)*hourly1!O2424/hourly1!$O$8763</f>
        <v>60.260655673105639</v>
      </c>
      <c r="C2423" s="441">
        <f>hourly1!$F2424*유형화!$G$71/hourly1!$F$8763+유형화!$G$72*hourly1!$G2424/hourly1!$F$8763+유형화!$G$74*hourly1!I2424/hourly1!$I$8763+유형화!$H$63*hourly1!P2424/hourly1!$P$8763</f>
        <v>0.57239972743155076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799">
        <f>(유형화!$F$71+유형화!$F$72+유형화!$F$73+유형화!$F$74+유형화!$G$63)*hourly1!O2425/hourly1!$O$8763</f>
        <v>59.079276759686643</v>
      </c>
      <c r="C2424" s="441">
        <f>hourly1!$F2425*유형화!$G$71/hourly1!$F$8763+유형화!$G$72*hourly1!$G2425/hourly1!$F$8763+유형화!$G$74*hourly1!I2425/hourly1!$I$8763+유형화!$H$63*hourly1!P2425/hourly1!$P$8763</f>
        <v>0.4158261781917541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799">
        <f>(유형화!$F$71+유형화!$F$72+유형화!$F$73+유형화!$F$74+유형화!$G$63)*hourly1!O2426/hourly1!$O$8763</f>
        <v>57.813288364819215</v>
      </c>
      <c r="C2425" s="441">
        <f>hourly1!$F2426*유형화!$G$71/hourly1!$F$8763+유형화!$G$72*hourly1!$G2426/hourly1!$F$8763+유형화!$G$74*hourly1!I2426/hourly1!$I$8763+유형화!$H$63*hourly1!P2426/hourly1!$P$8763</f>
        <v>0.36908509584854654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799">
        <f>(유형화!$F$71+유형화!$F$72+유형화!$F$73+유형화!$F$74+유형화!$G$63)*hourly1!O2427/hourly1!$O$8763</f>
        <v>55.732801688991721</v>
      </c>
      <c r="C2426" s="441">
        <f>hourly1!$F2427*유형화!$G$71/hourly1!$F$8763+유형화!$G$72*hourly1!$G2427/hourly1!$F$8763+유형화!$G$74*hourly1!I2427/hourly1!$I$8763+유형화!$H$63*hourly1!P2427/hourly1!$P$8763</f>
        <v>0.28454774539466027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799">
        <f>(유형화!$F$71+유형화!$F$72+유형화!$F$73+유형화!$F$74+유형화!$G$63)*hourly1!O2428/hourly1!$O$8763</f>
        <v>52.942253495452221</v>
      </c>
      <c r="C2427" s="441">
        <f>hourly1!$F2428*유형화!$G$71/hourly1!$F$8763+유형화!$G$72*hourly1!$G2428/hourly1!$F$8763+유형화!$G$74*hourly1!I2428/hourly1!$I$8763+유형화!$H$63*hourly1!P2428/hourly1!$P$8763</f>
        <v>0.25636409623533113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799">
        <f>(유형화!$F$71+유형화!$F$72+유형화!$F$73+유형화!$F$74+유형화!$G$63)*hourly1!O2429/hourly1!$O$8763</f>
        <v>52.926049161101382</v>
      </c>
      <c r="C2428" s="441">
        <f>hourly1!$F2429*유형화!$G$71/hourly1!$F$8763+유형화!$G$72*hourly1!$G2429/hourly1!$F$8763+유형화!$G$74*hourly1!I2429/hourly1!$I$8763+유형화!$H$63*hourly1!P2429/hourly1!$P$8763</f>
        <v>0.25082629071741219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799">
        <f>(유형화!$F$71+유형화!$F$72+유형화!$F$73+유형화!$F$74+유형화!$G$63)*hourly1!O2430/hourly1!$O$8763</f>
        <v>52.392049012485003</v>
      </c>
      <c r="C2429" s="441">
        <f>hourly1!$F2430*유형화!$G$71/hourly1!$F$8763+유형화!$G$72*hourly1!$G2430/hourly1!$F$8763+유형화!$G$74*hourly1!I2430/hourly1!$I$8763+유형화!$H$63*hourly1!P2430/hourly1!$P$8763</f>
        <v>0.25089546855933331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799">
        <f>(유형화!$F$71+유형화!$F$72+유형화!$F$73+유형화!$F$74+유형화!$G$63)*hourly1!O2431/hourly1!$O$8763</f>
        <v>52.607953610223568</v>
      </c>
      <c r="C2430" s="441">
        <f>hourly1!$F2431*유형화!$G$71/hourly1!$F$8763+유형화!$G$72*hourly1!$G2431/hourly1!$F$8763+유형화!$G$74*hourly1!I2431/hourly1!$I$8763+유형화!$H$63*hourly1!P2431/hourly1!$P$8763</f>
        <v>0.24704071222649643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799">
        <f>(유형화!$F$71+유형화!$F$72+유형화!$F$73+유형화!$F$74+유형화!$G$63)*hourly1!O2432/hourly1!$O$8763</f>
        <v>53.33618126418353</v>
      </c>
      <c r="C2431" s="441">
        <f>hourly1!$F2432*유형화!$G$71/hourly1!$F$8763+유형화!$G$72*hourly1!$G2432/hourly1!$F$8763+유형화!$G$74*hourly1!I2432/hourly1!$I$8763+유형화!$H$63*hourly1!P2432/hourly1!$P$8763</f>
        <v>0.51795318767547172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799">
        <f>(유형화!$F$71+유형화!$F$72+유형화!$F$73+유형화!$F$74+유형화!$G$63)*hourly1!O2433/hourly1!$O$8763</f>
        <v>56.041135513063821</v>
      </c>
      <c r="C2432" s="441">
        <f>hourly1!$F2433*유형화!$G$71/hourly1!$F$8763+유형화!$G$72*hourly1!$G2433/hourly1!$F$8763+유형화!$G$74*hourly1!I2433/hourly1!$I$8763+유형화!$H$63*hourly1!P2433/hourly1!$P$8763</f>
        <v>7.411428882487014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799">
        <f>(유형화!$F$71+유형화!$F$72+유형화!$F$73+유형화!$F$74+유형화!$G$63)*hourly1!O2434/hourly1!$O$8763</f>
        <v>57.997638695352911</v>
      </c>
      <c r="C2433" s="441">
        <f>hourly1!$F2434*유형화!$G$71/hourly1!$F$8763+유형화!$G$72*hourly1!$G2434/hourly1!$F$8763+유형화!$G$74*hourly1!I2434/hourly1!$I$8763+유형화!$H$63*hourly1!P2434/hourly1!$P$8763</f>
        <v>6.7714199398226915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799">
        <f>(유형화!$F$71+유형화!$F$72+유형화!$F$73+유형화!$F$74+유형화!$G$63)*hourly1!O2435/hourly1!$O$8763</f>
        <v>58.735904009263145</v>
      </c>
      <c r="C2434" s="441">
        <f>hourly1!$F2435*유형화!$G$71/hourly1!$F$8763+유형화!$G$72*hourly1!$G2435/hourly1!$F$8763+유형화!$G$74*hourly1!I2435/hourly1!$I$8763+유형화!$H$63*hourly1!P2435/hourly1!$P$8763</f>
        <v>5.4016508416578928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799">
        <f>(유형화!$F$71+유형화!$F$72+유형화!$F$73+유형화!$F$74+유형화!$G$63)*hourly1!O2436/hourly1!$O$8763</f>
        <v>61.29833675909186</v>
      </c>
      <c r="C2435" s="441">
        <f>hourly1!$F2436*유형화!$G$71/hourly1!$F$8763+유형화!$G$72*hourly1!$G2436/hourly1!$F$8763+유형화!$G$74*hourly1!I2436/hourly1!$I$8763+유형화!$H$63*hourly1!P2436/hourly1!$P$8763</f>
        <v>3.7945826621613752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799">
        <f>(유형화!$F$71+유형화!$F$72+유형화!$F$73+유형화!$F$74+유형화!$G$63)*hourly1!O2437/hourly1!$O$8763</f>
        <v>60.446342172690976</v>
      </c>
      <c r="C2436" s="441">
        <f>hourly1!$F2437*유형화!$G$71/hourly1!$F$8763+유형화!$G$72*hourly1!$G2437/hourly1!$F$8763+유형화!$G$74*hourly1!I2437/hourly1!$I$8763+유형화!$H$63*hourly1!P2437/hourly1!$P$8763</f>
        <v>2.5071657295507346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799">
        <f>(유형화!$F$71+유형화!$F$72+유형화!$F$73+유형화!$F$74+유형화!$G$63)*hourly1!O2438/hourly1!$O$8763</f>
        <v>60.049001881001864</v>
      </c>
      <c r="C2437" s="441">
        <f>hourly1!$F2438*유형화!$G$71/hourly1!$F$8763+유형화!$G$72*hourly1!$G2438/hourly1!$F$8763+유형화!$G$74*hourly1!I2438/hourly1!$I$8763+유형화!$H$63*hourly1!P2438/hourly1!$P$8763</f>
        <v>1.1733307035553837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799">
        <f>(유형화!$F$71+유형화!$F$72+유형화!$F$73+유형화!$F$74+유형화!$G$63)*hourly1!O2439/hourly1!$O$8763</f>
        <v>57.330849705663255</v>
      </c>
      <c r="C2438" s="441">
        <f>hourly1!$F2439*유형화!$G$71/hourly1!$F$8763+유형화!$G$72*hourly1!$G2439/hourly1!$F$8763+유형화!$G$74*hourly1!I2439/hourly1!$I$8763+유형화!$H$63*hourly1!P2439/hourly1!$P$8763</f>
        <v>0.71204975255035785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799">
        <f>(유형화!$F$71+유형화!$F$72+유형화!$F$73+유형화!$F$74+유형화!$G$63)*hourly1!O2440/hourly1!$O$8763</f>
        <v>57.014410152658577</v>
      </c>
      <c r="C2439" s="441">
        <f>hourly1!$F2440*유형화!$G$71/hourly1!$F$8763+유형화!$G$72*hourly1!$G2440/hourly1!$F$8763+유형화!$G$74*hourly1!I2440/hourly1!$I$8763+유형화!$H$63*hourly1!P2440/hourly1!$P$8763</f>
        <v>0.65723239570715497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799">
        <f>(유형화!$F$71+유형화!$F$72+유형화!$F$73+유형화!$F$74+유형화!$G$63)*hourly1!O2441/hourly1!$O$8763</f>
        <v>59.160211686593051</v>
      </c>
      <c r="C2440" s="441">
        <f>hourly1!$F2441*유형화!$G$71/hourly1!$F$8763+유형화!$G$72*hourly1!$G2441/hourly1!$F$8763+유형화!$G$74*hourly1!I2441/hourly1!$I$8763+유형화!$H$63*hourly1!P2441/hourly1!$P$8763</f>
        <v>0.46955064440474725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799">
        <f>(유형화!$F$71+유형화!$F$72+유형화!$F$73+유형화!$F$74+유형화!$G$63)*hourly1!O2442/hourly1!$O$8763</f>
        <v>58.968460549979483</v>
      </c>
      <c r="C2441" s="441">
        <f>hourly1!$F2442*유형화!$G$71/hourly1!$F$8763+유형화!$G$72*hourly1!$G2442/hourly1!$F$8763+유형화!$G$74*hourly1!I2442/hourly1!$I$8763+유형화!$H$63*hourly1!P2442/hourly1!$P$8763</f>
        <v>0.43832782181440166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799">
        <f>(유형화!$F$71+유형화!$F$72+유형화!$F$73+유형화!$F$74+유형화!$G$63)*hourly1!O2443/hourly1!$O$8763</f>
        <v>59.290448666049109</v>
      </c>
      <c r="C2442" s="441">
        <f>hourly1!$F2443*유형화!$G$71/hourly1!$F$8763+유형화!$G$72*hourly1!$G2443/hourly1!$F$8763+유형화!$G$74*hourly1!I2443/hourly1!$I$8763+유형화!$H$63*hourly1!P2443/hourly1!$P$8763</f>
        <v>0.46958320569930545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799">
        <f>(유형화!$F$71+유형화!$F$72+유형화!$F$73+유형화!$F$74+유형화!$G$63)*hourly1!O2444/hourly1!$O$8763</f>
        <v>60.030119290131651</v>
      </c>
      <c r="C2443" s="441">
        <f>hourly1!$F2444*유형화!$G$71/hourly1!$F$8763+유형화!$G$72*hourly1!$G2444/hourly1!$F$8763+유형화!$G$74*hourly1!I2444/hourly1!$I$8763+유형화!$H$63*hourly1!P2444/hourly1!$P$8763</f>
        <v>0.65735453037978675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799">
        <f>(유형화!$F$71+유형화!$F$72+유형화!$F$73+유형화!$F$74+유형화!$G$63)*hourly1!O2445/hourly1!$O$8763</f>
        <v>60.178417842100679</v>
      </c>
      <c r="C2444" s="441">
        <f>hourly1!$F2445*유형화!$G$71/hourly1!$F$8763+유형화!$G$72*hourly1!$G2445/hourly1!$F$8763+유형화!$G$74*hourly1!I2445/hourly1!$I$8763+유형화!$H$63*hourly1!P2445/hourly1!$P$8763</f>
        <v>0.8375735430767538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799">
        <f>(유형화!$F$71+유형화!$F$72+유형화!$F$73+유형화!$F$74+유형화!$G$63)*hourly1!O2446/hourly1!$O$8763</f>
        <v>61.069018784952618</v>
      </c>
      <c r="C2445" s="441">
        <f>hourly1!$F2446*유형화!$G$71/hourly1!$F$8763+유형화!$G$72*hourly1!$G2446/hourly1!$F$8763+유형화!$G$74*hourly1!I2446/hourly1!$I$8763+유형화!$H$63*hourly1!P2446/hourly1!$P$8763</f>
        <v>0.84560926504872758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799">
        <f>(유형화!$F$71+유형화!$F$72+유형화!$F$73+유형화!$F$74+유형화!$G$63)*hourly1!O2447/hourly1!$O$8763</f>
        <v>61.75853255800331</v>
      </c>
      <c r="C2446" s="441">
        <f>hourly1!$F2447*유형화!$G$71/hourly1!$F$8763+유형화!$G$72*hourly1!$G2447/hourly1!$F$8763+유형화!$G$74*hourly1!I2447/hourly1!$I$8763+유형화!$H$63*hourly1!P2447/hourly1!$P$8763</f>
        <v>1.6954201703303973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799">
        <f>(유형화!$F$71+유형화!$F$72+유형화!$F$73+유형화!$F$74+유형화!$G$63)*hourly1!O2448/hourly1!$O$8763</f>
        <v>60.061812680015166</v>
      </c>
      <c r="C2447" s="441">
        <f>hourly1!$F2448*유형화!$G$71/hourly1!$F$8763+유형화!$G$72*hourly1!$G2448/hourly1!$F$8763+유형화!$G$74*hourly1!I2448/hourly1!$I$8763+유형화!$H$63*hourly1!P2448/hourly1!$P$8763</f>
        <v>0.57194911728193309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799">
        <f>(유형화!$F$71+유형화!$F$72+유형화!$F$73+유형화!$F$74+유형화!$G$63)*hourly1!O2449/hourly1!$O$8763</f>
        <v>59.484035891502806</v>
      </c>
      <c r="C2448" s="441">
        <f>hourly1!$F2449*유형화!$G$71/hourly1!$F$8763+유형화!$G$72*hourly1!$G2449/hourly1!$F$8763+유형화!$G$74*hourly1!I2449/hourly1!$I$8763+유형화!$H$63*hourly1!P2449/hourly1!$P$8763</f>
        <v>0.41558083539721702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799">
        <f>(유형화!$F$71+유형화!$F$72+유형화!$F$73+유형화!$F$74+유형화!$G$63)*hourly1!O2450/hourly1!$O$8763</f>
        <v>58.639899214123965</v>
      </c>
      <c r="C2449" s="441">
        <f>hourly1!$F2450*유형화!$G$71/hourly1!$F$8763+유형화!$G$72*hourly1!$G2450/hourly1!$F$8763+유형화!$G$74*hourly1!I2450/hourly1!$I$8763+유형화!$H$63*hourly1!P2450/hourly1!$P$8763</f>
        <v>0.36890809599094054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799">
        <f>(유형화!$F$71+유형화!$F$72+유형화!$F$73+유형화!$F$74+유형화!$G$63)*hourly1!O2451/hourly1!$O$8763</f>
        <v>56.176451249109526</v>
      </c>
      <c r="C2450" s="441">
        <f>hourly1!$F2451*유형화!$G$71/hourly1!$F$8763+유형화!$G$72*hourly1!$G2451/hourly1!$F$8763+유형화!$G$74*hourly1!I2451/hourly1!$I$8763+유형화!$H$63*hourly1!P2451/hourly1!$P$8763</f>
        <v>0.28231222765134018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799">
        <f>(유형화!$F$71+유형화!$F$72+유형화!$F$73+유형화!$F$74+유형화!$G$63)*hourly1!O2452/hourly1!$O$8763</f>
        <v>54.019043821431673</v>
      </c>
      <c r="C2451" s="441">
        <f>hourly1!$F2452*유형화!$G$71/hourly1!$F$8763+유형화!$G$72*hourly1!$G2452/hourly1!$F$8763+유형화!$G$74*hourly1!I2452/hourly1!$I$8763+유형화!$H$63*hourly1!P2452/hourly1!$P$8763</f>
        <v>0.28879180599651488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799">
        <f>(유형화!$F$71+유형화!$F$72+유형화!$F$73+유형화!$F$74+유형화!$G$63)*hourly1!O2453/hourly1!$O$8763</f>
        <v>53.757960105050017</v>
      </c>
      <c r="C2452" s="441">
        <f>hourly1!$F2453*유형화!$G$71/hourly1!$F$8763+유형화!$G$72*hourly1!$G2453/hourly1!$F$8763+유형화!$G$74*hourly1!I2453/hourly1!$I$8763+유형화!$H$63*hourly1!P2453/hourly1!$P$8763</f>
        <v>0.26395827274042272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799">
        <f>(유형화!$F$71+유형화!$F$72+유형화!$F$73+유형화!$F$74+유형화!$G$63)*hourly1!O2454/hourly1!$O$8763</f>
        <v>53.603436802644232</v>
      </c>
      <c r="C2453" s="441">
        <f>hourly1!$F2454*유형화!$G$71/hourly1!$F$8763+유형화!$G$72*hourly1!$G2454/hourly1!$F$8763+유형화!$G$74*hourly1!I2454/hourly1!$I$8763+유형화!$H$63*hourly1!P2454/hourly1!$P$8763</f>
        <v>0.24690176018194804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799">
        <f>(유형화!$F$71+유형화!$F$72+유형화!$F$73+유형화!$F$74+유형화!$G$63)*hourly1!O2455/hourly1!$O$8763</f>
        <v>53.706200705735476</v>
      </c>
      <c r="C2454" s="441">
        <f>hourly1!$F2455*유형화!$G$71/hourly1!$F$8763+유형화!$G$72*hourly1!$G2455/hourly1!$F$8763+유형화!$G$74*hourly1!I2455/hourly1!$I$8763+유형화!$H$63*hourly1!P2455/hourly1!$P$8763</f>
        <v>0.24702186722818001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799">
        <f>(유형화!$F$71+유형화!$F$72+유형화!$F$73+유형화!$F$74+유형화!$G$63)*hourly1!O2456/hourly1!$O$8763</f>
        <v>54.182531941321074</v>
      </c>
      <c r="C2455" s="441">
        <f>hourly1!$F2456*유형화!$G$71/hourly1!$F$8763+유형화!$G$72*hourly1!$G2456/hourly1!$F$8763+유형화!$G$74*hourly1!I2456/hourly1!$I$8763+유형화!$H$63*hourly1!P2456/hourly1!$P$8763</f>
        <v>0.30433761761400402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799">
        <f>(유형화!$F$71+유형화!$F$72+유형화!$F$73+유형화!$F$74+유형화!$G$63)*hourly1!O2457/hourly1!$O$8763</f>
        <v>55.492916568286802</v>
      </c>
      <c r="C2456" s="441">
        <f>hourly1!$F2457*유형화!$G$71/hourly1!$F$8763+유형화!$G$72*hourly1!$G2457/hourly1!$F$8763+유형화!$G$74*hourly1!I2457/hourly1!$I$8763+유형화!$H$63*hourly1!P2457/hourly1!$P$8763</f>
        <v>8.2404381299751659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799">
        <f>(유형화!$F$71+유형화!$F$72+유형화!$F$73+유형화!$F$74+유형화!$G$63)*hourly1!O2458/hourly1!$O$8763</f>
        <v>57.476009661679015</v>
      </c>
      <c r="C2457" s="441">
        <f>hourly1!$F2458*유형화!$G$71/hourly1!$F$8763+유형화!$G$72*hourly1!$G2458/hourly1!$F$8763+유형화!$G$74*hourly1!I2458/hourly1!$I$8763+유형화!$H$63*hourly1!P2458/hourly1!$P$8763</f>
        <v>7.8677419102649822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799">
        <f>(유형화!$F$71+유형화!$F$72+유형화!$F$73+유형화!$F$74+유형화!$G$63)*hourly1!O2459/hourly1!$O$8763</f>
        <v>59.23116404158835</v>
      </c>
      <c r="C2458" s="441">
        <f>hourly1!$F2459*유형화!$G$71/hourly1!$F$8763+유형화!$G$72*hourly1!$G2459/hourly1!$F$8763+유형화!$G$74*hourly1!I2459/hourly1!$I$8763+유형화!$H$63*hourly1!P2459/hourly1!$P$8763</f>
        <v>7.7075671772646315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799">
        <f>(유형화!$F$71+유형화!$F$72+유형화!$F$73+유형화!$F$74+유형화!$G$63)*hourly1!O2460/hourly1!$O$8763</f>
        <v>60.01697037975498</v>
      </c>
      <c r="C2459" s="441">
        <f>hourly1!$F2460*유형화!$G$71/hourly1!$F$8763+유형화!$G$72*hourly1!$G2460/hourly1!$F$8763+유형화!$G$74*hourly1!I2460/hourly1!$I$8763+유형화!$H$63*hourly1!P2460/hourly1!$P$8763</f>
        <v>6.8306164926037773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799">
        <f>(유형화!$F$71+유형화!$F$72+유형화!$F$73+유형화!$F$74+유형화!$G$63)*hourly1!O2461/hourly1!$O$8763</f>
        <v>60.054862319038136</v>
      </c>
      <c r="C2460" s="441">
        <f>hourly1!$F2461*유형화!$G$71/hourly1!$F$8763+유형화!$G$72*hourly1!$G2461/hourly1!$F$8763+유형화!$G$74*hourly1!I2461/hourly1!$I$8763+유형화!$H$63*hourly1!P2461/hourly1!$P$8763</f>
        <v>5.6855707790144203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799">
        <f>(유형화!$F$71+유형화!$F$72+유형화!$F$73+유형화!$F$74+유형화!$G$63)*hourly1!O2462/hourly1!$O$8763</f>
        <v>59.698645043013798</v>
      </c>
      <c r="C2461" s="441">
        <f>hourly1!$F2462*유형화!$G$71/hourly1!$F$8763+유형화!$G$72*hourly1!$G2462/hourly1!$F$8763+유형화!$G$74*hourly1!I2462/hourly1!$I$8763+유형화!$H$63*hourly1!P2462/hourly1!$P$8763</f>
        <v>4.8760142214022943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799">
        <f>(유형화!$F$71+유형화!$F$72+유형화!$F$73+유형화!$F$74+유형화!$G$63)*hourly1!O2463/hourly1!$O$8763</f>
        <v>57.249193732033582</v>
      </c>
      <c r="C2462" s="441">
        <f>hourly1!$F2463*유형화!$G$71/hourly1!$F$8763+유형화!$G$72*hourly1!$G2463/hourly1!$F$8763+유형화!$G$74*hourly1!I2463/hourly1!$I$8763+유형화!$H$63*hourly1!P2463/hourly1!$P$8763</f>
        <v>3.5596723632745113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799">
        <f>(유형화!$F$71+유형화!$F$72+유형화!$F$73+유형화!$F$74+유형화!$G$63)*hourly1!O2464/hourly1!$O$8763</f>
        <v>56.972020423216691</v>
      </c>
      <c r="C2463" s="441">
        <f>hourly1!$F2464*유형화!$G$71/hourly1!$F$8763+유형화!$G$72*hourly1!$G2464/hourly1!$F$8763+유형화!$G$74*hourly1!I2464/hourly1!$I$8763+유형화!$H$63*hourly1!P2464/hourly1!$P$8763</f>
        <v>4.2375540274920391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799">
        <f>(유형화!$F$71+유형화!$F$72+유형화!$F$73+유형화!$F$74+유형화!$G$63)*hourly1!O2465/hourly1!$O$8763</f>
        <v>60.027565208224487</v>
      </c>
      <c r="C2464" s="441">
        <f>hourly1!$F2465*유형화!$G$71/hourly1!$F$8763+유형화!$G$72*hourly1!$G2465/hourly1!$F$8763+유형화!$G$74*hourly1!I2465/hourly1!$I$8763+유형화!$H$63*hourly1!P2465/hourly1!$P$8763</f>
        <v>4.0962333574908358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799">
        <f>(유형화!$F$71+유형화!$F$72+유형화!$F$73+유형화!$F$74+유형화!$G$63)*hourly1!O2466/hourly1!$O$8763</f>
        <v>59.626272670193323</v>
      </c>
      <c r="C2465" s="441">
        <f>hourly1!$F2466*유형화!$G$71/hourly1!$F$8763+유형화!$G$72*hourly1!$G2466/hourly1!$F$8763+유형화!$G$74*hourly1!I2466/hourly1!$I$8763+유형화!$H$63*hourly1!P2466/hourly1!$P$8763</f>
        <v>4.4065449993566457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799">
        <f>(유형화!$F$71+유형화!$F$72+유형화!$F$73+유형화!$F$74+유형화!$G$63)*hourly1!O2467/hourly1!$O$8763</f>
        <v>59.779292785825248</v>
      </c>
      <c r="C2466" s="441">
        <f>hourly1!$F2467*유형화!$G$71/hourly1!$F$8763+유형화!$G$72*hourly1!$G2467/hourly1!$F$8763+유형화!$G$74*hourly1!I2467/hourly1!$I$8763+유형화!$H$63*hourly1!P2467/hourly1!$P$8763</f>
        <v>4.7395889571662906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799">
        <f>(유형화!$F$71+유형화!$F$72+유형화!$F$73+유형화!$F$74+유형화!$G$63)*hourly1!O2468/hourly1!$O$8763</f>
        <v>59.982190246475753</v>
      </c>
      <c r="C2467" s="441">
        <f>hourly1!$F2468*유형화!$G$71/hourly1!$F$8763+유형화!$G$72*hourly1!$G2468/hourly1!$F$8763+유형화!$G$74*hourly1!I2468/hourly1!$I$8763+유형화!$H$63*hourly1!P2468/hourly1!$P$8763</f>
        <v>4.8211028781118044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799">
        <f>(유형화!$F$71+유형화!$F$72+유형화!$F$73+유형화!$F$74+유형화!$G$63)*hourly1!O2469/hourly1!$O$8763</f>
        <v>60.368571642759115</v>
      </c>
      <c r="C2468" s="441">
        <f>hourly1!$F2469*유형화!$G$71/hourly1!$F$8763+유형화!$G$72*hourly1!$G2469/hourly1!$F$8763+유형화!$G$74*hourly1!I2469/hourly1!$I$8763+유형화!$H$63*hourly1!P2469/hourly1!$P$8763</f>
        <v>4.3711431194814239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799">
        <f>(유형화!$F$71+유형화!$F$72+유형화!$F$73+유형화!$F$74+유형화!$G$63)*hourly1!O2470/hourly1!$O$8763</f>
        <v>61.402380757297969</v>
      </c>
      <c r="C2469" s="441">
        <f>hourly1!$F2470*유형화!$G$71/hourly1!$F$8763+유형화!$G$72*hourly1!$G2470/hourly1!$F$8763+유형화!$G$74*hourly1!I2470/hourly1!$I$8763+유형화!$H$63*hourly1!P2470/hourly1!$P$8763</f>
        <v>4.2852910322146149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799">
        <f>(유형화!$F$71+유형화!$F$72+유형화!$F$73+유형화!$F$74+유형화!$G$63)*hourly1!O2471/hourly1!$O$8763</f>
        <v>61.652770997870974</v>
      </c>
      <c r="C2470" s="441">
        <f>hourly1!$F2471*유형화!$G$71/hourly1!$F$8763+유형화!$G$72*hourly1!$G2471/hourly1!$F$8763+유형화!$G$74*hourly1!I2471/hourly1!$I$8763+유형화!$H$63*hourly1!P2471/hourly1!$P$8763</f>
        <v>5.6833031770651044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799">
        <f>(유형화!$F$71+유형화!$F$72+유형화!$F$73+유형화!$F$74+유형화!$G$63)*hourly1!O2472/hourly1!$O$8763</f>
        <v>59.985511893109113</v>
      </c>
      <c r="C2471" s="441">
        <f>hourly1!$F2472*유형화!$G$71/hourly1!$F$8763+유형화!$G$72*hourly1!$G2472/hourly1!$F$8763+유형화!$G$74*hourly1!I2472/hourly1!$I$8763+유형화!$H$63*hourly1!P2472/hourly1!$P$8763</f>
        <v>0.50888266060607135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799">
        <f>(유형화!$F$71+유형화!$F$72+유형화!$F$73+유형화!$F$74+유형화!$G$63)*hourly1!O2473/hourly1!$O$8763</f>
        <v>58.74743138474701</v>
      </c>
      <c r="C2472" s="441">
        <f>hourly1!$F2473*유형화!$G$71/hourly1!$F$8763+유형화!$G$72*hourly1!$G2473/hourly1!$F$8763+유형화!$G$74*hourly1!I2473/hourly1!$I$8763+유형화!$H$63*hourly1!P2473/hourly1!$P$8763</f>
        <v>0.45524013435411215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799">
        <f>(유형화!$F$71+유형화!$F$72+유형화!$F$73+유형화!$F$74+유형화!$G$63)*hourly1!O2474/hourly1!$O$8763</f>
        <v>58.6755160542602</v>
      </c>
      <c r="C2473" s="441">
        <f>hourly1!$F2474*유형화!$G$71/hourly1!$F$8763+유형화!$G$72*hourly1!$G2474/hourly1!$F$8763+유형화!$G$74*hourly1!I2474/hourly1!$I$8763+유형화!$H$63*hourly1!P2474/hourly1!$P$8763</f>
        <v>0.36154447253487298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799">
        <f>(유형화!$F$71+유형화!$F$72+유형화!$F$73+유형화!$F$74+유형화!$G$63)*hourly1!O2475/hourly1!$O$8763</f>
        <v>56.261687166465499</v>
      </c>
      <c r="C2474" s="441">
        <f>hourly1!$F2475*유형화!$G$71/hourly1!$F$8763+유형화!$G$72*hourly1!$G2475/hourly1!$F$8763+유형화!$G$74*hourly1!I2475/hourly1!$I$8763+유형화!$H$63*hourly1!P2475/hourly1!$P$8763</f>
        <v>0.30350235480887833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799">
        <f>(유형화!$F$71+유형화!$F$72+유형화!$F$73+유형화!$F$74+유형화!$G$63)*hourly1!O2476/hourly1!$O$8763</f>
        <v>54.575400738841829</v>
      </c>
      <c r="C2475" s="441">
        <f>hourly1!$F2476*유형화!$G$71/hourly1!$F$8763+유형화!$G$72*hourly1!$G2476/hourly1!$F$8763+유형화!$G$74*hourly1!I2476/hourly1!$I$8763+유형화!$H$63*hourly1!P2476/hourly1!$P$8763</f>
        <v>0.28698340179098636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799">
        <f>(유형화!$F$71+유형화!$F$72+유형화!$F$73+유형화!$F$74+유형화!$G$63)*hourly1!O2477/hourly1!$O$8763</f>
        <v>54.271304183505052</v>
      </c>
      <c r="C2476" s="441">
        <f>hourly1!$F2477*유형화!$G$71/hourly1!$F$8763+유형화!$G$72*hourly1!$G2477/hourly1!$F$8763+유형화!$G$74*hourly1!I2477/hourly1!$I$8763+유형화!$H$63*hourly1!P2477/hourly1!$P$8763</f>
        <v>0.30856903536888675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799">
        <f>(유형화!$F$71+유형화!$F$72+유형화!$F$73+유형화!$F$74+유형화!$G$63)*hourly1!O2478/hourly1!$O$8763</f>
        <v>53.341704792924205</v>
      </c>
      <c r="C2477" s="441">
        <f>hourly1!$F2478*유형화!$G$71/hourly1!$F$8763+유형화!$G$72*hourly1!$G2478/hourly1!$F$8763+유형화!$G$74*hourly1!I2478/hourly1!$I$8763+유형화!$H$63*hourly1!P2478/hourly1!$P$8763</f>
        <v>0.42208116709496779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799">
        <f>(유형화!$F$71+유형화!$F$72+유형화!$F$73+유형화!$F$74+유형화!$G$63)*hourly1!O2479/hourly1!$O$8763</f>
        <v>53.364055858461931</v>
      </c>
      <c r="C2478" s="441">
        <f>hourly1!$F2479*유형화!$G$71/hourly1!$F$8763+유형화!$G$72*hourly1!$G2479/hourly1!$F$8763+유형화!$G$74*hourly1!I2479/hourly1!$I$8763+유형화!$H$63*hourly1!P2479/hourly1!$P$8763</f>
        <v>0.7890414702606382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799">
        <f>(유형화!$F$71+유형화!$F$72+유형화!$F$73+유형화!$F$74+유형화!$G$63)*hourly1!O2480/hourly1!$O$8763</f>
        <v>54.939984937976057</v>
      </c>
      <c r="C2479" s="441">
        <f>hourly1!$F2480*유형화!$G$71/hourly1!$F$8763+유형화!$G$72*hourly1!$G2480/hourly1!$F$8763+유형화!$G$74*hourly1!I2480/hourly1!$I$8763+유형화!$H$63*hourly1!P2480/hourly1!$P$8763</f>
        <v>1.1616948712721282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799">
        <f>(유형화!$F$71+유형화!$F$72+유형화!$F$73+유형화!$F$74+유형화!$G$63)*hourly1!O2481/hourly1!$O$8763</f>
        <v>56.421662173556818</v>
      </c>
      <c r="C2480" s="441">
        <f>hourly1!$F2481*유형화!$G$71/hourly1!$F$8763+유형화!$G$72*hourly1!$G2481/hourly1!$F$8763+유형화!$G$74*hourly1!I2481/hourly1!$I$8763+유형화!$H$63*hourly1!P2481/hourly1!$P$8763</f>
        <v>10.19422982770476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799">
        <f>(유형화!$F$71+유형화!$F$72+유형화!$F$73+유형화!$F$74+유형화!$G$63)*hourly1!O2482/hourly1!$O$8763</f>
        <v>57.557923808154285</v>
      </c>
      <c r="C2481" s="441">
        <f>hourly1!$F2482*유형화!$G$71/hourly1!$F$8763+유형화!$G$72*hourly1!$G2482/hourly1!$F$8763+유형화!$G$74*hourly1!I2482/hourly1!$I$8763+유형화!$H$63*hourly1!P2482/hourly1!$P$8763</f>
        <v>10.046552668208147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799">
        <f>(유형화!$F$71+유형화!$F$72+유형화!$F$73+유형화!$F$74+유형화!$G$63)*hourly1!O2483/hourly1!$O$8763</f>
        <v>57.511882737210435</v>
      </c>
      <c r="C2482" s="441">
        <f>hourly1!$F2483*유형화!$G$71/hourly1!$F$8763+유형화!$G$72*hourly1!$G2483/hourly1!$F$8763+유형화!$G$74*hourly1!I2483/hourly1!$I$8763+유형화!$H$63*hourly1!P2483/hourly1!$P$8763</f>
        <v>9.2682759452698953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799">
        <f>(유형화!$F$71+유형화!$F$72+유형화!$F$73+유형화!$F$74+유형화!$G$63)*hourly1!O2484/hourly1!$O$8763</f>
        <v>58.927398941795921</v>
      </c>
      <c r="C2483" s="441">
        <f>hourly1!$F2484*유형화!$G$71/hourly1!$F$8763+유형화!$G$72*hourly1!$G2484/hourly1!$F$8763+유형화!$G$74*hourly1!I2484/hourly1!$I$8763+유형화!$H$63*hourly1!P2484/hourly1!$P$8763</f>
        <v>8.4535112503382592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799">
        <f>(유형화!$F$71+유형화!$F$72+유형화!$F$73+유형화!$F$74+유형화!$G$63)*hourly1!O2485/hourly1!$O$8763</f>
        <v>59.759678393260614</v>
      </c>
      <c r="C2484" s="441">
        <f>hourly1!$F2485*유형화!$G$71/hourly1!$F$8763+유형화!$G$72*hourly1!$G2485/hourly1!$F$8763+유형화!$G$74*hourly1!I2485/hourly1!$I$8763+유형화!$H$63*hourly1!P2485/hourly1!$P$8763</f>
        <v>6.9505643105270574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799">
        <f>(유형화!$F$71+유형화!$F$72+유형화!$F$73+유형화!$F$74+유형화!$G$63)*hourly1!O2486/hourly1!$O$8763</f>
        <v>60.060665356822518</v>
      </c>
      <c r="C2485" s="441">
        <f>hourly1!$F2486*유형화!$G$71/hourly1!$F$8763+유형화!$G$72*hourly1!$G2486/hourly1!$F$8763+유형화!$G$74*hourly1!I2486/hourly1!$I$8763+유형화!$H$63*hourly1!P2486/hourly1!$P$8763</f>
        <v>5.4084578220307797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799">
        <f>(유형화!$F$71+유형화!$F$72+유형화!$F$73+유형화!$F$74+유형화!$G$63)*hourly1!O2487/hourly1!$O$8763</f>
        <v>57.837191972619813</v>
      </c>
      <c r="C2486" s="441">
        <f>hourly1!$F2487*유형화!$G$71/hourly1!$F$8763+유형화!$G$72*hourly1!$G2487/hourly1!$F$8763+유형화!$G$74*hourly1!I2487/hourly1!$I$8763+유형화!$H$63*hourly1!P2487/hourly1!$P$8763</f>
        <v>3.2757449117730735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799">
        <f>(유형화!$F$71+유형화!$F$72+유형화!$F$73+유형화!$F$74+유형화!$G$63)*hourly1!O2488/hourly1!$O$8763</f>
        <v>57.475900994751356</v>
      </c>
      <c r="C2487" s="441">
        <f>hourly1!$F2488*유형화!$G$71/hourly1!$F$8763+유형화!$G$72*hourly1!$G2488/hourly1!$F$8763+유형화!$G$74*hourly1!I2488/hourly1!$I$8763+유형화!$H$63*hourly1!P2488/hourly1!$P$8763</f>
        <v>3.9649934495953532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799">
        <f>(유형화!$F$71+유형화!$F$72+유형화!$F$73+유형화!$F$74+유형화!$G$63)*hourly1!O2489/hourly1!$O$8763</f>
        <v>61.162890040083632</v>
      </c>
      <c r="C2488" s="441">
        <f>hourly1!$F2489*유형화!$G$71/hourly1!$F$8763+유형화!$G$72*hourly1!$G2489/hourly1!$F$8763+유형화!$G$74*hourly1!I2489/hourly1!$I$8763+유형화!$H$63*hourly1!P2489/hourly1!$P$8763</f>
        <v>3.9321672516102866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799">
        <f>(유형화!$F$71+유형화!$F$72+유형화!$F$73+유형화!$F$74+유형화!$G$63)*hourly1!O2490/hourly1!$O$8763</f>
        <v>60.783429625836611</v>
      </c>
      <c r="C2489" s="441">
        <f>hourly1!$F2490*유형화!$G$71/hourly1!$F$8763+유형화!$G$72*hourly1!$G2490/hourly1!$F$8763+유형화!$G$74*hourly1!I2490/hourly1!$I$8763+유형화!$H$63*hourly1!P2490/hourly1!$P$8763</f>
        <v>3.7212720405462809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799">
        <f>(유형화!$F$71+유형화!$F$72+유형화!$F$73+유형화!$F$74+유형화!$G$63)*hourly1!O2491/hourly1!$O$8763</f>
        <v>60.969611761202493</v>
      </c>
      <c r="C2490" s="441">
        <f>hourly1!$F2491*유형화!$G$71/hourly1!$F$8763+유형화!$G$72*hourly1!$G2491/hourly1!$F$8763+유형화!$G$74*hourly1!I2491/hourly1!$I$8763+유형화!$H$63*hourly1!P2491/hourly1!$P$8763</f>
        <v>3.9825870446058564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799">
        <f>(유형화!$F$71+유형화!$F$72+유형화!$F$73+유형화!$F$74+유형화!$G$63)*hourly1!O2492/hourly1!$O$8763</f>
        <v>60.649091909312261</v>
      </c>
      <c r="C2491" s="441">
        <f>hourly1!$F2492*유형화!$G$71/hourly1!$F$8763+유형화!$G$72*hourly1!$G2492/hourly1!$F$8763+유형화!$G$74*hourly1!I2492/hourly1!$I$8763+유형화!$H$63*hourly1!P2492/hourly1!$P$8763</f>
        <v>3.9248309414745641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799">
        <f>(유형화!$F$71+유형화!$F$72+유형화!$F$73+유형화!$F$74+유형화!$G$63)*hourly1!O2493/hourly1!$O$8763</f>
        <v>59.904288239622417</v>
      </c>
      <c r="C2492" s="441">
        <f>hourly1!$F2493*유형화!$G$71/hourly1!$F$8763+유형화!$G$72*hourly1!$G2493/hourly1!$F$8763+유형화!$G$74*hourly1!I2493/hourly1!$I$8763+유형화!$H$63*hourly1!P2493/hourly1!$P$8763</f>
        <v>3.6085267094162634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799">
        <f>(유형화!$F$71+유형화!$F$72+유형화!$F$73+유형화!$F$74+유형화!$G$63)*hourly1!O2494/hourly1!$O$8763</f>
        <v>60.354437067103881</v>
      </c>
      <c r="C2493" s="441">
        <f>hourly1!$F2494*유형화!$G$71/hourly1!$F$8763+유형화!$G$72*hourly1!$G2494/hourly1!$F$8763+유형화!$G$74*hourly1!I2494/hourly1!$I$8763+유형화!$H$63*hourly1!P2494/hourly1!$P$8763</f>
        <v>3.8136565437168368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799">
        <f>(유형화!$F$71+유형화!$F$72+유형화!$F$73+유형화!$F$74+유형화!$G$63)*hourly1!O2495/hourly1!$O$8763</f>
        <v>59.996097349490491</v>
      </c>
      <c r="C2494" s="441">
        <f>hourly1!$F2495*유형화!$G$71/hourly1!$F$8763+유형화!$G$72*hourly1!$G2495/hourly1!$F$8763+유형화!$G$74*hourly1!I2495/hourly1!$I$8763+유형화!$H$63*hourly1!P2495/hourly1!$P$8763</f>
        <v>5.3033980298660222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799">
        <f>(유형화!$F$71+유형화!$F$72+유형화!$F$73+유형화!$F$74+유형화!$G$63)*hourly1!O2496/hourly1!$O$8763</f>
        <v>59.142786725137853</v>
      </c>
      <c r="C2495" s="441">
        <f>hourly1!$F2496*유형화!$G$71/hourly1!$F$8763+유형화!$G$72*hourly1!$G2496/hourly1!$F$8763+유형화!$G$74*hourly1!I2496/hourly1!$I$8763+유형화!$H$63*hourly1!P2496/hourly1!$P$8763</f>
        <v>0.49437034209245512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799">
        <f>(유형화!$F$71+유형화!$F$72+유형화!$F$73+유형화!$F$74+유형화!$G$63)*hourly1!O2497/hourly1!$O$8763</f>
        <v>58.63783398490056</v>
      </c>
      <c r="C2496" s="441">
        <f>hourly1!$F2497*유형화!$G$71/hourly1!$F$8763+유형화!$G$72*hourly1!$G2497/hourly1!$F$8763+유형화!$G$74*hourly1!I2497/hourly1!$I$8763+유형화!$H$63*hourly1!P2497/hourly1!$P$8763</f>
        <v>0.47224524061971218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799">
        <f>(유형화!$F$71+유형화!$F$72+유형화!$F$73+유형화!$F$74+유형화!$G$63)*hourly1!O2498/hourly1!$O$8763</f>
        <v>57.555826706962208</v>
      </c>
      <c r="C2497" s="441">
        <f>hourly1!$F2498*유형화!$G$71/hourly1!$F$8763+유형화!$G$72*hourly1!$G2498/hourly1!$F$8763+유형화!$G$74*hourly1!I2498/hourly1!$I$8763+유형화!$H$63*hourly1!P2498/hourly1!$P$8763</f>
        <v>0.36137117011364672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799">
        <f>(유형화!$F$71+유형화!$F$72+유형화!$F$73+유형화!$F$74+유형화!$G$63)*hourly1!O2499/hourly1!$O$8763</f>
        <v>55.735108168168644</v>
      </c>
      <c r="C2498" s="441">
        <f>hourly1!$F2499*유형화!$G$71/hourly1!$F$8763+유형화!$G$72*hourly1!$G2499/hourly1!$F$8763+유형화!$G$74*hourly1!I2499/hourly1!$I$8763+유형화!$H$63*hourly1!P2499/hourly1!$P$8763</f>
        <v>0.28538980671183695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799">
        <f>(유형화!$F$71+유형화!$F$72+유형화!$F$73+유형화!$F$74+유형화!$G$63)*hourly1!O2500/hourly1!$O$8763</f>
        <v>53.193970194591472</v>
      </c>
      <c r="C2499" s="441">
        <f>hourly1!$F2500*유형화!$G$71/hourly1!$F$8763+유형화!$G$72*hourly1!$G2500/hourly1!$F$8763+유형화!$G$74*hourly1!I2500/hourly1!$I$8763+유형화!$H$63*hourly1!P2500/hourly1!$P$8763</f>
        <v>0.28779325963002722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799">
        <f>(유형화!$F$71+유형화!$F$72+유형화!$F$73+유형화!$F$74+유형화!$G$63)*hourly1!O2501/hourly1!$O$8763</f>
        <v>51.833624495050529</v>
      </c>
      <c r="C2500" s="441">
        <f>hourly1!$F2501*유형화!$G$71/hourly1!$F$8763+유형화!$G$72*hourly1!$G2501/hourly1!$F$8763+유형화!$G$74*hourly1!I2501/hourly1!$I$8763+유형화!$H$63*hourly1!P2501/hourly1!$P$8763</f>
        <v>0.6698701139768527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799">
        <f>(유형화!$F$71+유형화!$F$72+유형화!$F$73+유형화!$F$74+유형화!$G$63)*hourly1!O2502/hourly1!$O$8763</f>
        <v>51.664905206477876</v>
      </c>
      <c r="C2501" s="441">
        <f>hourly1!$F2502*유형화!$G$71/hourly1!$F$8763+유형화!$G$72*hourly1!$G2502/hourly1!$F$8763+유형화!$G$74*hourly1!I2502/hourly1!$I$8763+유형화!$H$63*hourly1!P2502/hourly1!$P$8763</f>
        <v>1.4065548521815066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799">
        <f>(유형화!$F$71+유형화!$F$72+유형화!$F$73+유형화!$F$74+유형화!$G$63)*hourly1!O2503/hourly1!$O$8763</f>
        <v>52.156911044334649</v>
      </c>
      <c r="C2502" s="441">
        <f>hourly1!$F2503*유형화!$G$71/hourly1!$F$8763+유형화!$G$72*hourly1!$G2503/hourly1!$F$8763+유형화!$G$74*hourly1!I2503/hourly1!$I$8763+유형화!$H$63*hourly1!P2503/hourly1!$P$8763</f>
        <v>2.1251636588364677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799">
        <f>(유형화!$F$71+유형화!$F$72+유형화!$F$73+유형화!$F$74+유형화!$G$63)*hourly1!O2504/hourly1!$O$8763</f>
        <v>52.451726618157835</v>
      </c>
      <c r="C2503" s="441">
        <f>hourly1!$F2504*유형화!$G$71/hourly1!$F$8763+유형화!$G$72*hourly1!$G2504/hourly1!$F$8763+유형화!$G$74*hourly1!I2504/hourly1!$I$8763+유형화!$H$63*hourly1!P2504/hourly1!$P$8763</f>
        <v>2.8290540447177537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799">
        <f>(유형화!$F$71+유형화!$F$72+유형화!$F$73+유형화!$F$74+유형화!$G$63)*hourly1!O2505/hourly1!$O$8763</f>
        <v>53.372492577263863</v>
      </c>
      <c r="C2504" s="441">
        <f>hourly1!$F2505*유형화!$G$71/hourly1!$F$8763+유형화!$G$72*hourly1!$G2505/hourly1!$F$8763+유형화!$G$74*hourly1!I2505/hourly1!$I$8763+유형화!$H$63*hourly1!P2505/hourly1!$P$8763</f>
        <v>12.052443033593461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799">
        <f>(유형화!$F$71+유형화!$F$72+유형화!$F$73+유형화!$F$74+유형화!$G$63)*hourly1!O2506/hourly1!$O$8763</f>
        <v>54.342235916471928</v>
      </c>
      <c r="C2505" s="441">
        <f>hourly1!$F2506*유형화!$G$71/hourly1!$F$8763+유형화!$G$72*hourly1!$G2506/hourly1!$F$8763+유형화!$G$74*hourly1!I2506/hourly1!$I$8763+유형화!$H$63*hourly1!P2506/hourly1!$P$8763</f>
        <v>11.300008289865513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799">
        <f>(유형화!$F$71+유형화!$F$72+유형화!$F$73+유형화!$F$74+유형화!$G$63)*hourly1!O2507/hourly1!$O$8763</f>
        <v>54.26851939145552</v>
      </c>
      <c r="C2506" s="441">
        <f>hourly1!$F2507*유형화!$G$71/hourly1!$F$8763+유형화!$G$72*hourly1!$G2507/hourly1!$F$8763+유형화!$G$74*hourly1!I2507/hourly1!$I$8763+유형화!$H$63*hourly1!P2507/hourly1!$P$8763</f>
        <v>9.8849545414742028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799">
        <f>(유형화!$F$71+유형화!$F$72+유형화!$F$73+유형화!$F$74+유형화!$G$63)*hourly1!O2508/hourly1!$O$8763</f>
        <v>54.308985298281456</v>
      </c>
      <c r="C2507" s="441">
        <f>hourly1!$F2508*유형화!$G$71/hourly1!$F$8763+유형화!$G$72*hourly1!$G2508/hourly1!$F$8763+유형화!$G$74*hourly1!I2508/hourly1!$I$8763+유형화!$H$63*hourly1!P2508/hourly1!$P$8763</f>
        <v>8.2593029274670382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799">
        <f>(유형화!$F$71+유형화!$F$72+유형화!$F$73+유형화!$F$74+유형화!$G$63)*hourly1!O2509/hourly1!$O$8763</f>
        <v>54.623468010191466</v>
      </c>
      <c r="C2508" s="441">
        <f>hourly1!$F2509*유형화!$G$71/hourly1!$F$8763+유형화!$G$72*hourly1!$G2509/hourly1!$F$8763+유형화!$G$74*hourly1!I2509/hourly1!$I$8763+유형화!$H$63*hourly1!P2509/hourly1!$P$8763</f>
        <v>6.8305369380855696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799">
        <f>(유형화!$F$71+유형화!$F$72+유형화!$F$73+유형화!$F$74+유형화!$G$63)*hourly1!O2510/hourly1!$O$8763</f>
        <v>54.373813179536519</v>
      </c>
      <c r="C2509" s="441">
        <f>hourly1!$F2510*유형화!$G$71/hourly1!$F$8763+유형화!$G$72*hourly1!$G2510/hourly1!$F$8763+유형화!$G$74*hourly1!I2510/hourly1!$I$8763+유형화!$H$63*hourly1!P2510/hourly1!$P$8763</f>
        <v>5.7921811090153268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799">
        <f>(유형화!$F$71+유형화!$F$72+유형화!$F$73+유형화!$F$74+유형화!$G$63)*hourly1!O2511/hourly1!$O$8763</f>
        <v>52.364373034149288</v>
      </c>
      <c r="C2510" s="441">
        <f>hourly1!$F2511*유형화!$G$71/hourly1!$F$8763+유형화!$G$72*hourly1!$G2511/hourly1!$F$8763+유형화!$G$74*hourly1!I2511/hourly1!$I$8763+유형화!$H$63*hourly1!P2511/hourly1!$P$8763</f>
        <v>3.8607459007124727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799">
        <f>(유형화!$F$71+유형화!$F$72+유형화!$F$73+유형화!$F$74+유형화!$G$63)*hourly1!O2512/hourly1!$O$8763</f>
        <v>52.812884485706853</v>
      </c>
      <c r="C2511" s="441">
        <f>hourly1!$F2512*유형화!$G$71/hourly1!$F$8763+유형화!$G$72*hourly1!$G2512/hourly1!$F$8763+유형화!$G$74*hourly1!I2512/hourly1!$I$8763+유형화!$H$63*hourly1!P2512/hourly1!$P$8763</f>
        <v>4.3403407311889604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799">
        <f>(유형화!$F$71+유형화!$F$72+유형화!$F$73+유형화!$F$74+유형화!$G$63)*hourly1!O2513/hourly1!$O$8763</f>
        <v>53.664058887116823</v>
      </c>
      <c r="C2512" s="441">
        <f>hourly1!$F2513*유형화!$G$71/hourly1!$F$8763+유형화!$G$72*hourly1!$G2513/hourly1!$F$8763+유형화!$G$74*hourly1!I2513/hourly1!$I$8763+유형화!$H$63*hourly1!P2513/hourly1!$P$8763</f>
        <v>4.0471421368765617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799">
        <f>(유형화!$F$71+유형화!$F$72+유형화!$F$73+유형화!$F$74+유형화!$G$63)*hourly1!O2514/hourly1!$O$8763</f>
        <v>53.213364204695253</v>
      </c>
      <c r="C2513" s="441">
        <f>hourly1!$F2514*유형화!$G$71/hourly1!$F$8763+유형화!$G$72*hourly1!$G2514/hourly1!$F$8763+유형화!$G$74*hourly1!I2514/hourly1!$I$8763+유형화!$H$63*hourly1!P2514/hourly1!$P$8763</f>
        <v>3.9394952126961256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799">
        <f>(유형화!$F$71+유형화!$F$72+유형화!$F$73+유형화!$F$74+유형화!$G$63)*hourly1!O2515/hourly1!$O$8763</f>
        <v>53.201721410501321</v>
      </c>
      <c r="C2514" s="441">
        <f>hourly1!$F2515*유형화!$G$71/hourly1!$F$8763+유형화!$G$72*hourly1!$G2515/hourly1!$F$8763+유형화!$G$74*hourly1!I2515/hourly1!$I$8763+유형화!$H$63*hourly1!P2515/hourly1!$P$8763</f>
        <v>4.2358683543198365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799">
        <f>(유형화!$F$71+유형화!$F$72+유형화!$F$73+유형화!$F$74+유형화!$G$63)*hourly1!O2516/hourly1!$O$8763</f>
        <v>52.782852056519175</v>
      </c>
      <c r="C2515" s="441">
        <f>hourly1!$F2516*유형화!$G$71/hourly1!$F$8763+유형화!$G$72*hourly1!$G2516/hourly1!$F$8763+유형화!$G$74*hourly1!I2516/hourly1!$I$8763+유형화!$H$63*hourly1!P2516/hourly1!$P$8763</f>
        <v>4.6650986148021492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799">
        <f>(유형화!$F$71+유형화!$F$72+유형화!$F$73+유형화!$F$74+유형화!$G$63)*hourly1!O2517/hourly1!$O$8763</f>
        <v>52.532264924314184</v>
      </c>
      <c r="C2516" s="441">
        <f>hourly1!$F2517*유형화!$G$71/hourly1!$F$8763+유형화!$G$72*hourly1!$G2517/hourly1!$F$8763+유형화!$G$74*hourly1!I2517/hourly1!$I$8763+유형화!$H$63*hourly1!P2517/hourly1!$P$8763</f>
        <v>4.4983772725132569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799">
        <f>(유형화!$F$71+유형화!$F$72+유형화!$F$73+유형화!$F$74+유형화!$G$63)*hourly1!O2518/hourly1!$O$8763</f>
        <v>53.413497926654848</v>
      </c>
      <c r="C2517" s="441">
        <f>hourly1!$F2518*유형화!$G$71/hourly1!$F$8763+유형화!$G$72*hourly1!$G2518/hourly1!$F$8763+유형화!$G$74*hourly1!I2518/hourly1!$I$8763+유형화!$H$63*hourly1!P2518/hourly1!$P$8763</f>
        <v>4.8465551952366521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799">
        <f>(유형화!$F$71+유형화!$F$72+유형화!$F$73+유형화!$F$74+유형화!$G$63)*hourly1!O2519/hourly1!$O$8763</f>
        <v>54.835140454548714</v>
      </c>
      <c r="C2518" s="441">
        <f>hourly1!$F2519*유형화!$G$71/hourly1!$F$8763+유형화!$G$72*hourly1!$G2519/hourly1!$F$8763+유형화!$G$74*hourly1!I2519/hourly1!$I$8763+유형화!$H$63*hourly1!P2519/hourly1!$P$8763</f>
        <v>6.404671583252008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799">
        <f>(유형화!$F$71+유형화!$F$72+유형화!$F$73+유형화!$F$74+유형화!$G$63)*hourly1!O2520/hourly1!$O$8763</f>
        <v>54.577996435527545</v>
      </c>
      <c r="C2519" s="441">
        <f>hourly1!$F2520*유형화!$G$71/hourly1!$F$8763+유형화!$G$72*hourly1!$G2520/hourly1!$F$8763+유형화!$G$74*hourly1!I2520/hourly1!$I$8763+유형화!$H$63*hourly1!P2520/hourly1!$P$8763</f>
        <v>0.57308327607301524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799">
        <f>(유형화!$F$71+유형화!$F$72+유형화!$F$73+유형화!$F$74+유형화!$G$63)*hourly1!O2521/hourly1!$O$8763</f>
        <v>54.399829550765332</v>
      </c>
      <c r="C2520" s="441">
        <f>hourly1!$F2521*유형화!$G$71/hourly1!$F$8763+유형화!$G$72*hourly1!$G2521/hourly1!$F$8763+유형화!$G$74*hourly1!I2521/hourly1!$I$8763+유형화!$H$63*hourly1!P2521/hourly1!$P$8763</f>
        <v>0.41630648710454021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799">
        <f>(유형화!$F$71+유형화!$F$72+유형화!$F$73+유형화!$F$74+유형화!$G$63)*hourly1!O2522/hourly1!$O$8763</f>
        <v>54.090785718790777</v>
      </c>
      <c r="C2521" s="441">
        <f>hourly1!$F2522*유형화!$G$71/hourly1!$F$8763+유형화!$G$72*hourly1!$G2522/hourly1!$F$8763+유형화!$G$74*hourly1!I2522/hourly1!$I$8763+유형화!$H$63*hourly1!P2522/hourly1!$P$8763</f>
        <v>0.37084364429903416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799">
        <f>(유형화!$F$71+유형화!$F$72+유형화!$F$73+유형화!$F$74+유형화!$G$63)*hourly1!O2523/hourly1!$O$8763</f>
        <v>52.725338634491756</v>
      </c>
      <c r="C2522" s="441">
        <f>hourly1!$F2523*유형화!$G$71/hourly1!$F$8763+유형화!$G$72*hourly1!$G2523/hourly1!$F$8763+유형화!$G$74*hourly1!I2523/hourly1!$I$8763+유형화!$H$63*hourly1!P2523/hourly1!$P$8763</f>
        <v>0.32149300677756909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799">
        <f>(유형화!$F$71+유형화!$F$72+유형화!$F$73+유형화!$F$74+유형화!$G$63)*hourly1!O2524/hourly1!$O$8763</f>
        <v>49.549167515095718</v>
      </c>
      <c r="C2523" s="441">
        <f>hourly1!$F2524*유형화!$G$71/hourly1!$F$8763+유형화!$G$72*hourly1!$G2524/hourly1!$F$8763+유형화!$G$74*hourly1!I2524/hourly1!$I$8763+유형화!$H$63*hourly1!P2524/hourly1!$P$8763</f>
        <v>0.66008109152860484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799">
        <f>(유형화!$F$71+유형화!$F$72+유형화!$F$73+유형화!$F$74+유형화!$G$63)*hourly1!O2525/hourly1!$O$8763</f>
        <v>48.987698607457169</v>
      </c>
      <c r="C2524" s="441">
        <f>hourly1!$F2525*유형화!$G$71/hourly1!$F$8763+유형화!$G$72*hourly1!$G2525/hourly1!$F$8763+유형화!$G$74*hourly1!I2525/hourly1!$I$8763+유형화!$H$63*hourly1!P2525/hourly1!$P$8763</f>
        <v>1.4526996930906395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799">
        <f>(유형화!$F$71+유형화!$F$72+유형화!$F$73+유형화!$F$74+유형화!$G$63)*hourly1!O2526/hourly1!$O$8763</f>
        <v>49.249723440889348</v>
      </c>
      <c r="C2525" s="441">
        <f>hourly1!$F2526*유형화!$G$71/hourly1!$F$8763+유형화!$G$72*hourly1!$G2526/hourly1!$F$8763+유형화!$G$74*hourly1!I2526/hourly1!$I$8763+유형화!$H$63*hourly1!P2526/hourly1!$P$8763</f>
        <v>2.0745502871556605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799">
        <f>(유형화!$F$71+유형화!$F$72+유형화!$F$73+유형화!$F$74+유형화!$G$63)*hourly1!O2527/hourly1!$O$8763</f>
        <v>49.219622577679708</v>
      </c>
      <c r="C2526" s="441">
        <f>hourly1!$F2527*유형화!$G$71/hourly1!$F$8763+유형화!$G$72*hourly1!$G2527/hourly1!$F$8763+유형화!$G$74*hourly1!I2527/hourly1!$I$8763+유형화!$H$63*hourly1!P2527/hourly1!$P$8763</f>
        <v>2.689668923024648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799">
        <f>(유형화!$F$71+유형화!$F$72+유형화!$F$73+유형화!$F$74+유형화!$G$63)*hourly1!O2528/hourly1!$O$8763</f>
        <v>49.240586796402233</v>
      </c>
      <c r="C2527" s="441">
        <f>hourly1!$F2528*유형화!$G$71/hourly1!$F$8763+유형화!$G$72*hourly1!$G2528/hourly1!$F$8763+유형화!$G$74*hourly1!I2528/hourly1!$I$8763+유형화!$H$63*hourly1!P2528/hourly1!$P$8763</f>
        <v>3.2401216628037153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799">
        <f>(유형화!$F$71+유형화!$F$72+유형화!$F$73+유형화!$F$74+유형화!$G$63)*hourly1!O2529/hourly1!$O$8763</f>
        <v>49.144976924976241</v>
      </c>
      <c r="C2528" s="441">
        <f>hourly1!$F2529*유형화!$G$71/hourly1!$F$8763+유형화!$G$72*hourly1!$G2529/hourly1!$F$8763+유형화!$G$74*hourly1!I2529/hourly1!$I$8763+유형화!$H$63*hourly1!P2529/hourly1!$P$8763</f>
        <v>12.525068673584968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799">
        <f>(유형화!$F$71+유형화!$F$72+유형화!$F$73+유형화!$F$74+유형화!$G$63)*hourly1!O2530/hourly1!$O$8763</f>
        <v>49.190439158866383</v>
      </c>
      <c r="C2529" s="441">
        <f>hourly1!$F2530*유형화!$G$71/hourly1!$F$8763+유형화!$G$72*hourly1!$G2530/hourly1!$F$8763+유형화!$G$74*hourly1!I2530/hourly1!$I$8763+유형화!$H$63*hourly1!P2530/hourly1!$P$8763</f>
        <v>12.091871063868489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799">
        <f>(유형화!$F$71+유형화!$F$72+유형화!$F$73+유형화!$F$74+유형화!$G$63)*hourly1!O2531/hourly1!$O$8763</f>
        <v>48.22254017044164</v>
      </c>
      <c r="C2530" s="441">
        <f>hourly1!$F2531*유형화!$G$71/hourly1!$F$8763+유형화!$G$72*hourly1!$G2531/hourly1!$F$8763+유형화!$G$74*hourly1!I2531/hourly1!$I$8763+유형화!$H$63*hourly1!P2531/hourly1!$P$8763</f>
        <v>11.073632509045288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799">
        <f>(유형화!$F$71+유형화!$F$72+유형화!$F$73+유형화!$F$74+유형화!$G$63)*hourly1!O2532/hourly1!$O$8763</f>
        <v>48.380696812626731</v>
      </c>
      <c r="C2531" s="441">
        <f>hourly1!$F2532*유형화!$G$71/hourly1!$F$8763+유형화!$G$72*hourly1!$G2532/hourly1!$F$8763+유형화!$G$74*hourly1!I2532/hourly1!$I$8763+유형화!$H$63*hourly1!P2532/hourly1!$P$8763</f>
        <v>9.8143624897744726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799">
        <f>(유형화!$F$71+유형화!$F$72+유형화!$F$73+유형화!$F$74+유형화!$G$63)*hourly1!O2533/hourly1!$O$8763</f>
        <v>48.567293973511603</v>
      </c>
      <c r="C2532" s="441">
        <f>hourly1!$F2533*유형화!$G$71/hourly1!$F$8763+유형화!$G$72*hourly1!$G2533/hourly1!$F$8763+유형화!$G$74*hourly1!I2533/hourly1!$I$8763+유형화!$H$63*hourly1!P2533/hourly1!$P$8763</f>
        <v>8.3266813105931234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799">
        <f>(유형화!$F$71+유형화!$F$72+유형화!$F$73+유형화!$F$74+유형화!$G$63)*hourly1!O2534/hourly1!$O$8763</f>
        <v>48.503159731834309</v>
      </c>
      <c r="C2533" s="441">
        <f>hourly1!$F2534*유형화!$G$71/hourly1!$F$8763+유형화!$G$72*hourly1!$G2534/hourly1!$F$8763+유형화!$G$74*hourly1!I2534/hourly1!$I$8763+유형화!$H$63*hourly1!P2534/hourly1!$P$8763</f>
        <v>7.4242113971361832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799">
        <f>(유형화!$F$71+유형화!$F$72+유형화!$F$73+유형화!$F$74+유형화!$G$63)*hourly1!O2535/hourly1!$O$8763</f>
        <v>48.763223379555413</v>
      </c>
      <c r="C2534" s="441">
        <f>hourly1!$F2535*유형화!$G$71/hourly1!$F$8763+유형화!$G$72*hourly1!$G2535/hourly1!$F$8763+유형화!$G$74*hourly1!I2535/hourly1!$I$8763+유형화!$H$63*hourly1!P2535/hourly1!$P$8763</f>
        <v>5.5264064003225393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799">
        <f>(유형화!$F$71+유형화!$F$72+유형화!$F$73+유형화!$F$74+유형화!$G$63)*hourly1!O2536/hourly1!$O$8763</f>
        <v>48.961862050416713</v>
      </c>
      <c r="C2535" s="441">
        <f>hourly1!$F2536*유형화!$G$71/hourly1!$F$8763+유형화!$G$72*hourly1!$G2536/hourly1!$F$8763+유형화!$G$74*hourly1!I2536/hourly1!$I$8763+유형화!$H$63*hourly1!P2536/hourly1!$P$8763</f>
        <v>5.8691504035630535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799">
        <f>(유형화!$F$71+유형화!$F$72+유형화!$F$73+유형화!$F$74+유형화!$G$63)*hourly1!O2537/hourly1!$O$8763</f>
        <v>49.562224714771475</v>
      </c>
      <c r="C2536" s="441">
        <f>hourly1!$F2537*유형화!$G$71/hourly1!$F$8763+유형화!$G$72*hourly1!$G2537/hourly1!$F$8763+유형화!$G$74*hourly1!I2537/hourly1!$I$8763+유형화!$H$63*hourly1!P2537/hourly1!$P$8763</f>
        <v>5.5115560645606267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799">
        <f>(유형화!$F$71+유형화!$F$72+유형화!$F$73+유형화!$F$74+유형화!$G$63)*hourly1!O2538/hourly1!$O$8763</f>
        <v>50.121808237679211</v>
      </c>
      <c r="C2537" s="441">
        <f>hourly1!$F2538*유형화!$G$71/hourly1!$F$8763+유형화!$G$72*hourly1!$G2538/hourly1!$F$8763+유형화!$G$74*hourly1!I2538/hourly1!$I$8763+유형화!$H$63*hourly1!P2538/hourly1!$P$8763</f>
        <v>5.4218637721622249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799">
        <f>(유형화!$F$71+유형화!$F$72+유형화!$F$73+유형화!$F$74+유형화!$G$63)*hourly1!O2539/hourly1!$O$8763</f>
        <v>50.189222261706462</v>
      </c>
      <c r="C2538" s="441">
        <f>hourly1!$F2539*유형화!$G$71/hourly1!$F$8763+유형화!$G$72*hourly1!$G2539/hourly1!$F$8763+유형화!$G$74*hourly1!I2539/hourly1!$I$8763+유형화!$H$63*hourly1!P2539/hourly1!$P$8763</f>
        <v>5.467451492899599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799">
        <f>(유형화!$F$71+유형화!$F$72+유형화!$F$73+유형화!$F$74+유형화!$G$63)*hourly1!O2540/hourly1!$O$8763</f>
        <v>50.561363872109425</v>
      </c>
      <c r="C2539" s="441">
        <f>hourly1!$F2540*유형화!$G$71/hourly1!$F$8763+유형화!$G$72*hourly1!$G2540/hourly1!$F$8763+유형화!$G$74*hourly1!I2540/hourly1!$I$8763+유형화!$H$63*hourly1!P2540/hourly1!$P$8763</f>
        <v>5.5527357255019618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799">
        <f>(유형화!$F$71+유형화!$F$72+유형화!$F$73+유형화!$F$74+유형화!$G$63)*hourly1!O2541/hourly1!$O$8763</f>
        <v>51.660237219683189</v>
      </c>
      <c r="C2540" s="441">
        <f>hourly1!$F2541*유형화!$G$71/hourly1!$F$8763+유형화!$G$72*hourly1!$G2541/hourly1!$F$8763+유형화!$G$74*hourly1!I2541/hourly1!$I$8763+유형화!$H$63*hourly1!P2541/hourly1!$P$8763</f>
        <v>5.2521157800171219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799">
        <f>(유형화!$F$71+유형화!$F$72+유형화!$F$73+유형화!$F$74+유형화!$G$63)*hourly1!O2542/hourly1!$O$8763</f>
        <v>52.618489928296249</v>
      </c>
      <c r="C2541" s="441">
        <f>hourly1!$F2542*유형화!$G$71/hourly1!$F$8763+유형화!$G$72*hourly1!$G2542/hourly1!$F$8763+유형화!$G$74*hourly1!I2542/hourly1!$I$8763+유형화!$H$63*hourly1!P2542/hourly1!$P$8763</f>
        <v>5.5218849127201421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799">
        <f>(유형화!$F$71+유형화!$F$72+유형화!$F$73+유형화!$F$74+유형화!$G$63)*hourly1!O2543/hourly1!$O$8763</f>
        <v>53.875392942321916</v>
      </c>
      <c r="C2542" s="441">
        <f>hourly1!$F2543*유형화!$G$71/hourly1!$F$8763+유형화!$G$72*hourly1!$G2543/hourly1!$F$8763+유형화!$G$74*hourly1!I2543/hourly1!$I$8763+유형화!$H$63*hourly1!P2543/hourly1!$P$8763</f>
        <v>6.9045509075175744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799">
        <f>(유형화!$F$71+유형화!$F$72+유형화!$F$73+유형화!$F$74+유형화!$G$63)*hourly1!O2544/hourly1!$O$8763</f>
        <v>53.923975952268023</v>
      </c>
      <c r="C2543" s="441">
        <f>hourly1!$F2544*유형화!$G$71/hourly1!$F$8763+유형화!$G$72*hourly1!$G2544/hourly1!$F$8763+유형화!$G$74*hourly1!I2544/hourly1!$I$8763+유형화!$H$63*hourly1!P2544/hourly1!$P$8763</f>
        <v>0.57316390404049555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799">
        <f>(유형화!$F$71+유형화!$F$72+유형화!$F$73+유형화!$F$74+유형화!$G$63)*hourly1!O2545/hourly1!$O$8763</f>
        <v>53.711142899343763</v>
      </c>
      <c r="C2544" s="441">
        <f>hourly1!$F2545*유형화!$G$71/hourly1!$F$8763+유형화!$G$72*hourly1!$G2545/hourly1!$F$8763+유형화!$G$74*hourly1!I2545/hourly1!$I$8763+유형화!$H$63*hourly1!P2545/hourly1!$P$8763</f>
        <v>0.41632962589994138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799">
        <f>(유형화!$F$71+유형화!$F$72+유형화!$F$73+유형화!$F$74+유형화!$G$63)*hourly1!O2546/hourly1!$O$8763</f>
        <v>53.039450867090487</v>
      </c>
      <c r="C2545" s="441">
        <f>hourly1!$F2546*유형화!$G$71/hourly1!$F$8763+유형화!$G$72*hourly1!$G2546/hourly1!$F$8763+유형화!$G$74*hourly1!I2546/hourly1!$I$8763+유형화!$H$63*hourly1!P2546/hourly1!$P$8763</f>
        <v>0.37261006471084623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799">
        <f>(유형화!$F$71+유형화!$F$72+유형화!$F$73+유형화!$F$74+유형화!$G$63)*hourly1!O2547/hourly1!$O$8763</f>
        <v>50.538112380020721</v>
      </c>
      <c r="C2546" s="441">
        <f>hourly1!$F2547*유형화!$G$71/hourly1!$F$8763+유형화!$G$72*hourly1!$G2547/hourly1!$F$8763+유형화!$G$74*hourly1!I2547/hourly1!$I$8763+유형화!$H$63*hourly1!P2547/hourly1!$P$8763</f>
        <v>0.31670697356590588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799">
        <f>(유형화!$F$71+유형화!$F$72+유형화!$F$73+유형화!$F$74+유형화!$G$63)*hourly1!O2548/hourly1!$O$8763</f>
        <v>48.657561207195556</v>
      </c>
      <c r="C2547" s="441">
        <f>hourly1!$F2548*유형화!$G$71/hourly1!$F$8763+유형화!$G$72*hourly1!$G2548/hourly1!$F$8763+유형화!$G$74*hourly1!I2548/hourly1!$I$8763+유형화!$H$63*hourly1!P2548/hourly1!$P$8763</f>
        <v>0.45201453856633278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799">
        <f>(유형화!$F$71+유형화!$F$72+유형화!$F$73+유형화!$F$74+유형화!$G$63)*hourly1!O2549/hourly1!$O$8763</f>
        <v>48.945716163833971</v>
      </c>
      <c r="C2548" s="441">
        <f>hourly1!$F2549*유형화!$G$71/hourly1!$F$8763+유형화!$G$72*hourly1!$G2549/hourly1!$F$8763+유형화!$G$74*hourly1!I2549/hourly1!$I$8763+유형화!$H$63*hourly1!P2549/hourly1!$P$8763</f>
        <v>0.99552241937722397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799">
        <f>(유형화!$F$71+유형화!$F$72+유형화!$F$73+유형화!$F$74+유형화!$G$63)*hourly1!O2550/hourly1!$O$8763</f>
        <v>49.418537922118922</v>
      </c>
      <c r="C2549" s="441">
        <f>hourly1!$F2550*유형화!$G$71/hourly1!$F$8763+유형화!$G$72*hourly1!$G2550/hourly1!$F$8763+유형화!$G$74*hourly1!I2550/hourly1!$I$8763+유형화!$H$63*hourly1!P2550/hourly1!$P$8763</f>
        <v>1.5952574537408142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799">
        <f>(유형화!$F$71+유형화!$F$72+유형화!$F$73+유형화!$F$74+유형화!$G$63)*hourly1!O2551/hourly1!$O$8763</f>
        <v>49.562945419056931</v>
      </c>
      <c r="C2550" s="441">
        <f>hourly1!$F2551*유형화!$G$71/hourly1!$F$8763+유형화!$G$72*hourly1!$G2551/hourly1!$F$8763+유형화!$G$74*hourly1!I2551/hourly1!$I$8763+유형화!$H$63*hourly1!P2551/hourly1!$P$8763</f>
        <v>2.1395223548321756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799">
        <f>(유형화!$F$71+유형화!$F$72+유형화!$F$73+유형화!$F$74+유형화!$G$63)*hourly1!O2552/hourly1!$O$8763</f>
        <v>49.906341261303574</v>
      </c>
      <c r="C2551" s="441">
        <f>hourly1!$F2552*유형화!$G$71/hourly1!$F$8763+유형화!$G$72*hourly1!$G2552/hourly1!$F$8763+유형화!$G$74*hourly1!I2552/hourly1!$I$8763+유형화!$H$63*hourly1!P2552/hourly1!$P$8763</f>
        <v>2.6897716163382701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799">
        <f>(유형화!$F$71+유형화!$F$72+유형화!$F$73+유형화!$F$74+유형화!$G$63)*hourly1!O2553/hourly1!$O$8763</f>
        <v>51.822179857185148</v>
      </c>
      <c r="C2552" s="441">
        <f>hourly1!$F2553*유형화!$G$71/hourly1!$F$8763+유형화!$G$72*hourly1!$G2553/hourly1!$F$8763+유형화!$G$74*hourly1!I2553/hourly1!$I$8763+유형화!$H$63*hourly1!P2553/hourly1!$P$8763</f>
        <v>11.890338715892065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799">
        <f>(유형화!$F$71+유형화!$F$72+유형화!$F$73+유형화!$F$74+유형화!$G$63)*hourly1!O2554/hourly1!$O$8763</f>
        <v>54.81280412494781</v>
      </c>
      <c r="C2553" s="441">
        <f>hourly1!$F2554*유형화!$G$71/hourly1!$F$8763+유형화!$G$72*hourly1!$G2554/hourly1!$F$8763+유형화!$G$74*hourly1!I2554/hourly1!$I$8763+유형화!$H$63*hourly1!P2554/hourly1!$P$8763</f>
        <v>10.977862943234111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799">
        <f>(유형화!$F$71+유형화!$F$72+유형화!$F$73+유형화!$F$74+유형화!$G$63)*hourly1!O2555/hourly1!$O$8763</f>
        <v>57.01335044303498</v>
      </c>
      <c r="C2554" s="441">
        <f>hourly1!$F2555*유형화!$G$71/hourly1!$F$8763+유형화!$G$72*hourly1!$G2555/hourly1!$F$8763+유형화!$G$74*hourly1!I2555/hourly1!$I$8763+유형화!$H$63*hourly1!P2555/hourly1!$P$8763</f>
        <v>9.5956217958037886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799">
        <f>(유형화!$F$71+유형화!$F$72+유형화!$F$73+유형화!$F$74+유형화!$G$63)*hourly1!O2556/hourly1!$O$8763</f>
        <v>58.98478255211932</v>
      </c>
      <c r="C2555" s="441">
        <f>hourly1!$F2556*유형화!$G$71/hourly1!$F$8763+유형화!$G$72*hourly1!$G2556/hourly1!$F$8763+유형화!$G$74*hourly1!I2556/hourly1!$I$8763+유형화!$H$63*hourly1!P2556/hourly1!$P$8763</f>
        <v>7.9812530878139327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799">
        <f>(유형화!$F$71+유형화!$F$72+유형화!$F$73+유형화!$F$74+유형화!$G$63)*hourly1!O2557/hourly1!$O$8763</f>
        <v>60.95621466120366</v>
      </c>
      <c r="C2556" s="441">
        <f>hourly1!$F2557*유형화!$G$71/hourly1!$F$8763+유형화!$G$72*hourly1!$G2557/hourly1!$F$8763+유형화!$G$74*hourly1!I2557/hourly1!$I$8763+유형화!$H$63*hourly1!P2557/hourly1!$P$8763</f>
        <v>6.6135691052223224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799">
        <f>(유형화!$F$71+유형화!$F$72+유형화!$F$73+유형화!$F$74+유형화!$G$63)*hourly1!O2558/hourly1!$O$8763</f>
        <v>61.460921124015712</v>
      </c>
      <c r="C2557" s="441">
        <f>hourly1!$F2558*유형화!$G$71/hourly1!$F$8763+유형화!$G$72*hourly1!$G2558/hourly1!$F$8763+유형화!$G$74*hourly1!I2558/hourly1!$I$8763+유형화!$H$63*hourly1!P2558/hourly1!$P$8763</f>
        <v>5.5468539391286864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799">
        <f>(유형화!$F$71+유형화!$F$72+유형화!$F$73+유형화!$F$74+유형화!$G$63)*hourly1!O2559/hourly1!$O$8763</f>
        <v>59.310652996106839</v>
      </c>
      <c r="C2558" s="441">
        <f>hourly1!$F2559*유형화!$G$71/hourly1!$F$8763+유형화!$G$72*hourly1!$G2559/hourly1!$F$8763+유형화!$G$74*hourly1!I2559/hourly1!$I$8763+유형화!$H$63*hourly1!P2559/hourly1!$P$8763</f>
        <v>3.3242706631657013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799">
        <f>(유형화!$F$71+유형화!$F$72+유형화!$F$73+유형화!$F$74+유형화!$G$63)*hourly1!O2560/hourly1!$O$8763</f>
        <v>59.124129911891544</v>
      </c>
      <c r="C2559" s="441">
        <f>hourly1!$F2560*유형화!$G$71/hourly1!$F$8763+유형화!$G$72*hourly1!$G2560/hourly1!$F$8763+유형화!$G$74*hourly1!I2560/hourly1!$I$8763+유형화!$H$63*hourly1!P2560/hourly1!$P$8763</f>
        <v>3.816718975215394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799">
        <f>(유형화!$F$71+유형화!$F$72+유형화!$F$73+유형화!$F$74+유형화!$G$63)*hourly1!O2561/hourly1!$O$8763</f>
        <v>61.694881712228117</v>
      </c>
      <c r="C2560" s="441">
        <f>hourly1!$F2561*유형화!$G$71/hourly1!$F$8763+유형화!$G$72*hourly1!$G2561/hourly1!$F$8763+유형화!$G$74*hourly1!I2561/hourly1!$I$8763+유형화!$H$63*hourly1!P2561/hourly1!$P$8763</f>
        <v>3.489246696211795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799">
        <f>(유형화!$F$71+유형화!$F$72+유형화!$F$73+유형화!$F$74+유형화!$G$63)*hourly1!O2562/hourly1!$O$8763</f>
        <v>61.556740955267756</v>
      </c>
      <c r="C2561" s="441">
        <f>hourly1!$F2562*유형화!$G$71/hourly1!$F$8763+유형화!$G$72*hourly1!$G2562/hourly1!$F$8763+유형화!$G$74*hourly1!I2562/hourly1!$I$8763+유형화!$H$63*hourly1!P2562/hourly1!$P$8763</f>
        <v>3.1305453924665163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799">
        <f>(유형화!$F$71+유형화!$F$72+유형화!$F$73+유형화!$F$74+유형화!$G$63)*hourly1!O2563/hourly1!$O$8763</f>
        <v>61.713769112379602</v>
      </c>
      <c r="C2562" s="441">
        <f>hourly1!$F2563*유형화!$G$71/hourly1!$F$8763+유형화!$G$72*hourly1!$G2563/hourly1!$F$8763+유형화!$G$74*hourly1!I2563/hourly1!$I$8763+유형화!$H$63*hourly1!P2563/hourly1!$P$8763</f>
        <v>3.3502129502468017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799">
        <f>(유형화!$F$71+유형화!$F$72+유형화!$F$73+유형화!$F$74+유형화!$G$63)*hourly1!O2564/hourly1!$O$8763</f>
        <v>60.717773637054819</v>
      </c>
      <c r="C2563" s="441">
        <f>hourly1!$F2564*유형화!$G$71/hourly1!$F$8763+유형화!$G$72*hourly1!$G2564/hourly1!$F$8763+유형화!$G$74*hourly1!I2564/hourly1!$I$8763+유형화!$H$63*hourly1!P2564/hourly1!$P$8763</f>
        <v>3.8033334206201008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799">
        <f>(유형화!$F$71+유형화!$F$72+유형화!$F$73+유형화!$F$74+유형화!$G$63)*hourly1!O2565/hourly1!$O$8763</f>
        <v>59.939159252256523</v>
      </c>
      <c r="C2564" s="441">
        <f>hourly1!$F2565*유형화!$G$71/hourly1!$F$8763+유형화!$G$72*hourly1!$G2565/hourly1!$F$8763+유형화!$G$74*hourly1!I2565/hourly1!$I$8763+유형화!$H$63*hourly1!P2565/hourly1!$P$8763</f>
        <v>3.6878983834329104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799">
        <f>(유형화!$F$71+유형화!$F$72+유형화!$F$73+유형화!$F$74+유형화!$G$63)*hourly1!O2566/hourly1!$O$8763</f>
        <v>60.093654810129756</v>
      </c>
      <c r="C2565" s="441">
        <f>hourly1!$F2566*유형화!$G$71/hourly1!$F$8763+유형화!$G$72*hourly1!$G2566/hourly1!$F$8763+유형화!$G$74*hourly1!I2566/hourly1!$I$8763+유형화!$H$63*hourly1!P2566/hourly1!$P$8763</f>
        <v>4.0516787720408969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799">
        <f>(유형화!$F$71+유형화!$F$72+유형화!$F$73+유형화!$F$74+유형화!$G$63)*hourly1!O2567/hourly1!$O$8763</f>
        <v>59.499133225469237</v>
      </c>
      <c r="C2566" s="441">
        <f>hourly1!$F2567*유형화!$G$71/hourly1!$F$8763+유형화!$G$72*hourly1!$G2567/hourly1!$F$8763+유형화!$G$74*hourly1!I2567/hourly1!$I$8763+유형화!$H$63*hourly1!P2567/hourly1!$P$8763</f>
        <v>5.6951564424618484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799">
        <f>(유형화!$F$71+유형화!$F$72+유형화!$F$73+유형화!$F$74+유형화!$G$63)*hourly1!O2568/hourly1!$O$8763</f>
        <v>57.869506156773397</v>
      </c>
      <c r="C2567" s="441">
        <f>hourly1!$F2568*유형화!$G$71/hourly1!$F$8763+유형화!$G$72*hourly1!$G2568/hourly1!$F$8763+유형화!$G$74*hourly1!I2568/hourly1!$I$8763+유형화!$H$63*hourly1!P2568/hourly1!$P$8763</f>
        <v>0.57284592451194016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799">
        <f>(유형화!$F$71+유형화!$F$72+유형화!$F$73+유형화!$F$74+유형화!$G$63)*hourly1!O2569/hourly1!$O$8763</f>
        <v>57.541444990211197</v>
      </c>
      <c r="C2568" s="441">
        <f>hourly1!$F2569*유형화!$G$71/hourly1!$F$8763+유형화!$G$72*hourly1!$G2569/hourly1!$F$8763+유형화!$G$74*hourly1!I2569/hourly1!$I$8763+유형화!$H$63*hourly1!P2569/hourly1!$P$8763</f>
        <v>0.41614737806812074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799">
        <f>(유형화!$F$71+유형화!$F$72+유형화!$F$73+유형화!$F$74+유형화!$G$63)*hourly1!O2570/hourly1!$O$8763</f>
        <v>57.454509577300698</v>
      </c>
      <c r="C2569" s="441">
        <f>hourly1!$F2570*유형화!$G$71/hourly1!$F$8763+유형화!$G$72*hourly1!$G2570/hourly1!$F$8763+유형화!$G$74*hourly1!I2570/hourly1!$I$8763+유형화!$H$63*hourly1!P2570/hourly1!$P$8763</f>
        <v>0.3693830376573719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799">
        <f>(유형화!$F$71+유형화!$F$72+유형화!$F$73+유형화!$F$74+유형화!$G$63)*hourly1!O2571/hourly1!$O$8763</f>
        <v>55.595193097540701</v>
      </c>
      <c r="C2570" s="441">
        <f>hourly1!$F2571*유형화!$G$71/hourly1!$F$8763+유형화!$G$72*hourly1!$G2571/hourly1!$F$8763+유형화!$G$74*hourly1!I2571/hourly1!$I$8763+유형화!$H$63*hourly1!P2571/hourly1!$P$8763</f>
        <v>0.28826796275217503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799">
        <f>(유형화!$F$71+유형화!$F$72+유형화!$F$73+유형화!$F$74+유형화!$G$63)*hourly1!O2572/hourly1!$O$8763</f>
        <v>53.026890967907633</v>
      </c>
      <c r="C2571" s="441">
        <f>hourly1!$F2572*유형화!$G$71/hourly1!$F$8763+유형화!$G$72*hourly1!$G2572/hourly1!$F$8763+유형화!$G$74*hourly1!I2572/hourly1!$I$8763+유형화!$H$63*hourly1!P2572/hourly1!$P$8763</f>
        <v>0.35213640530575568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799">
        <f>(유형화!$F$71+유형화!$F$72+유형화!$F$73+유형화!$F$74+유형화!$G$63)*hourly1!O2573/hourly1!$O$8763</f>
        <v>52.517515627356552</v>
      </c>
      <c r="C2572" s="441">
        <f>hourly1!$F2573*유형화!$G$71/hourly1!$F$8763+유형화!$G$72*hourly1!$G2573/hourly1!$F$8763+유형화!$G$74*hourly1!I2573/hourly1!$I$8763+유형화!$H$63*hourly1!P2573/hourly1!$P$8763</f>
        <v>0.81524019244540047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799">
        <f>(유형화!$F$71+유형화!$F$72+유형화!$F$73+유형화!$F$74+유형화!$G$63)*hourly1!O2574/hourly1!$O$8763</f>
        <v>52.821982225623685</v>
      </c>
      <c r="C2573" s="441">
        <f>hourly1!$F2574*유형화!$G$71/hourly1!$F$8763+유형화!$G$72*hourly1!$G2574/hourly1!$F$8763+유형화!$G$74*hourly1!I2574/hourly1!$I$8763+유형화!$H$63*hourly1!P2574/hourly1!$P$8763</f>
        <v>1.6052979018627906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799">
        <f>(유형화!$F$71+유형화!$F$72+유형화!$F$73+유형화!$F$74+유형화!$G$63)*hourly1!O2575/hourly1!$O$8763</f>
        <v>53.03765630211624</v>
      </c>
      <c r="C2574" s="441">
        <f>hourly1!$F2575*유형화!$G$71/hourly1!$F$8763+유형화!$G$72*hourly1!$G2575/hourly1!$F$8763+유형화!$G$74*hourly1!I2575/hourly1!$I$8763+유형화!$H$63*hourly1!P2575/hourly1!$P$8763</f>
        <v>2.2273448178723214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799">
        <f>(유형화!$F$71+유형화!$F$72+유형화!$F$73+유형화!$F$74+유형화!$G$63)*hourly1!O2576/hourly1!$O$8763</f>
        <v>55.449215209148441</v>
      </c>
      <c r="C2575" s="441">
        <f>hourly1!$F2576*유형화!$G$71/hourly1!$F$8763+유형화!$G$72*hourly1!$G2576/hourly1!$F$8763+유형화!$G$74*hourly1!I2576/hourly1!$I$8763+유형화!$H$63*hourly1!P2576/hourly1!$P$8763</f>
        <v>2.7711954868171453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799">
        <f>(유형화!$F$71+유형화!$F$72+유형화!$F$73+유형화!$F$74+유형화!$G$63)*hourly1!O2577/hourly1!$O$8763</f>
        <v>57.261755295928801</v>
      </c>
      <c r="C2576" s="441">
        <f>hourly1!$F2577*유형화!$G$71/hourly1!$F$8763+유형화!$G$72*hourly1!$G2577/hourly1!$F$8763+유형화!$G$74*hourly1!I2577/hourly1!$I$8763+유형화!$H$63*hourly1!P2577/hourly1!$P$8763</f>
        <v>11.849160963305017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799">
        <f>(유형화!$F$71+유형화!$F$72+유형화!$F$73+유형화!$F$74+유형화!$G$63)*hourly1!O2578/hourly1!$O$8763</f>
        <v>57.581020672910213</v>
      </c>
      <c r="C2577" s="441">
        <f>hourly1!$F2578*유형화!$G$71/hourly1!$F$8763+유형화!$G$72*hourly1!$G2578/hourly1!$F$8763+유형화!$G$74*hourly1!I2578/hourly1!$I$8763+유형화!$H$63*hourly1!P2578/hourly1!$P$8763</f>
        <v>11.298595988441051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799">
        <f>(유형화!$F$71+유형화!$F$72+유형화!$F$73+유형화!$F$74+유형화!$G$63)*hourly1!O2579/hourly1!$O$8763</f>
        <v>57.409283016375639</v>
      </c>
      <c r="C2578" s="441">
        <f>hourly1!$F2579*유형화!$G$71/hourly1!$F$8763+유형화!$G$72*hourly1!$G2579/hourly1!$F$8763+유형화!$G$74*hourly1!I2579/hourly1!$I$8763+유형화!$H$63*hourly1!P2579/hourly1!$P$8763</f>
        <v>9.8137316594194406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799">
        <f>(유형화!$F$71+유형화!$F$72+유형화!$F$73+유형화!$F$74+유형화!$G$63)*hourly1!O2580/hourly1!$O$8763</f>
        <v>58.758806847146921</v>
      </c>
      <c r="C2579" s="441">
        <f>hourly1!$F2580*유형화!$G$71/hourly1!$F$8763+유형화!$G$72*hourly1!$G2580/hourly1!$F$8763+유형화!$G$74*hourly1!I2580/hourly1!$I$8763+유형화!$H$63*hourly1!P2580/hourly1!$P$8763</f>
        <v>8.2340595751336352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799">
        <f>(유형화!$F$71+유형화!$F$72+유형화!$F$73+유형화!$F$74+유형화!$G$63)*hourly1!O2581/hourly1!$O$8763</f>
        <v>58.534527864386945</v>
      </c>
      <c r="C2580" s="441">
        <f>hourly1!$F2581*유형화!$G$71/hourly1!$F$8763+유형화!$G$72*hourly1!$G2581/hourly1!$F$8763+유형화!$G$74*hourly1!I2581/hourly1!$I$8763+유형화!$H$63*hourly1!P2581/hourly1!$P$8763</f>
        <v>6.8494453891811373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799">
        <f>(유형화!$F$71+유형화!$F$72+유형화!$F$73+유형화!$F$74+유형화!$G$63)*hourly1!O2582/hourly1!$O$8763</f>
        <v>58.793746726143347</v>
      </c>
      <c r="C2581" s="441">
        <f>hourly1!$F2582*유형화!$G$71/hourly1!$F$8763+유형화!$G$72*hourly1!$G2582/hourly1!$F$8763+유형화!$G$74*hourly1!I2582/hourly1!$I$8763+유형화!$H$63*hourly1!P2582/hourly1!$P$8763</f>
        <v>5.7453936298091746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799">
        <f>(유형화!$F$71+유형화!$F$72+유형화!$F$73+유형화!$F$74+유형화!$G$63)*hourly1!O2583/hourly1!$O$8763</f>
        <v>56.60991225037467</v>
      </c>
      <c r="C2582" s="441">
        <f>hourly1!$F2583*유형화!$G$71/hourly1!$F$8763+유형화!$G$72*hourly1!$G2583/hourly1!$F$8763+유형화!$G$74*hourly1!I2583/hourly1!$I$8763+유형화!$H$63*hourly1!P2583/hourly1!$P$8763</f>
        <v>3.6656385044405626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799">
        <f>(유형화!$F$71+유형화!$F$72+유형화!$F$73+유형화!$F$74+유형화!$G$63)*hourly1!O2584/hourly1!$O$8763</f>
        <v>56.034358861993105</v>
      </c>
      <c r="C2583" s="441">
        <f>hourly1!$F2584*유형화!$G$71/hourly1!$F$8763+유형화!$G$72*hourly1!$G2584/hourly1!$F$8763+유형화!$G$74*hourly1!I2584/hourly1!$I$8763+유형화!$H$63*hourly1!P2584/hourly1!$P$8763</f>
        <v>4.0669566984291565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799">
        <f>(유형화!$F$71+유형화!$F$72+유형화!$F$73+유형화!$F$74+유형화!$G$63)*hourly1!O2585/hourly1!$O$8763</f>
        <v>59.381026481723893</v>
      </c>
      <c r="C2584" s="441">
        <f>hourly1!$F2585*유형화!$G$71/hourly1!$F$8763+유형화!$G$72*hourly1!$G2585/hourly1!$F$8763+유형화!$G$74*hourly1!I2585/hourly1!$I$8763+유형화!$H$63*hourly1!P2585/hourly1!$P$8763</f>
        <v>3.8058358694155361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799">
        <f>(유형화!$F$71+유형화!$F$72+유형화!$F$73+유형화!$F$74+유형화!$G$63)*hourly1!O2586/hourly1!$O$8763</f>
        <v>60.281227401544619</v>
      </c>
      <c r="C2585" s="441">
        <f>hourly1!$F2586*유형화!$G$71/hourly1!$F$8763+유형화!$G$72*hourly1!$G2586/hourly1!$F$8763+유형화!$G$74*hourly1!I2586/hourly1!$I$8763+유형화!$H$63*hourly1!P2586/hourly1!$P$8763</f>
        <v>3.6171430481718105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799">
        <f>(유형화!$F$71+유형화!$F$72+유형화!$F$73+유형화!$F$74+유형화!$G$63)*hourly1!O2587/hourly1!$O$8763</f>
        <v>60.354034527937721</v>
      </c>
      <c r="C2586" s="441">
        <f>hourly1!$F2587*유형화!$G$71/hourly1!$F$8763+유형화!$G$72*hourly1!$G2587/hourly1!$F$8763+유형화!$G$74*hourly1!I2587/hourly1!$I$8763+유형화!$H$63*hourly1!P2587/hourly1!$P$8763</f>
        <v>3.7419702893933455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799">
        <f>(유형화!$F$71+유형화!$F$72+유형화!$F$73+유형화!$F$74+유형화!$G$63)*hourly1!O2588/hourly1!$O$8763</f>
        <v>60.458769206008512</v>
      </c>
      <c r="C2587" s="441">
        <f>hourly1!$F2588*유형화!$G$71/hourly1!$F$8763+유형화!$G$72*hourly1!$G2588/hourly1!$F$8763+유형화!$G$74*hourly1!I2588/hourly1!$I$8763+유형화!$H$63*hourly1!P2588/hourly1!$P$8763</f>
        <v>4.1665229350403834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799">
        <f>(유형화!$F$71+유형화!$F$72+유형화!$F$73+유형화!$F$74+유형화!$G$63)*hourly1!O2589/hourly1!$O$8763</f>
        <v>59.19087129010132</v>
      </c>
      <c r="C2588" s="441">
        <f>hourly1!$F2589*유형화!$G$71/hourly1!$F$8763+유형화!$G$72*hourly1!$G2589/hourly1!$F$8763+유형화!$G$74*hourly1!I2589/hourly1!$I$8763+유형화!$H$63*hourly1!P2589/hourly1!$P$8763</f>
        <v>3.9577897700807037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799">
        <f>(유형화!$F$71+유형화!$F$72+유형화!$F$73+유형화!$F$74+유형화!$G$63)*hourly1!O2590/hourly1!$O$8763</f>
        <v>59.277778714025139</v>
      </c>
      <c r="C2589" s="441">
        <f>hourly1!$F2590*유형화!$G$71/hourly1!$F$8763+유형화!$G$72*hourly1!$G2590/hourly1!$F$8763+유형화!$G$74*hourly1!I2590/hourly1!$I$8763+유형화!$H$63*hourly1!P2590/hourly1!$P$8763</f>
        <v>4.3928337125436299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799">
        <f>(유형화!$F$71+유형화!$F$72+유형화!$F$73+유형화!$F$74+유형화!$G$63)*hourly1!O2591/hourly1!$O$8763</f>
        <v>59.091303812525148</v>
      </c>
      <c r="C2590" s="441">
        <f>hourly1!$F2591*유형화!$G$71/hourly1!$F$8763+유형화!$G$72*hourly1!$G2591/hourly1!$F$8763+유형화!$G$74*hourly1!I2591/hourly1!$I$8763+유형화!$H$63*hourly1!P2591/hourly1!$P$8763</f>
        <v>6.1129516056746054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799">
        <f>(유형화!$F$71+유형화!$F$72+유형화!$F$73+유형화!$F$74+유형화!$G$63)*hourly1!O2592/hourly1!$O$8763</f>
        <v>58.221417634077056</v>
      </c>
      <c r="C2591" s="441">
        <f>hourly1!$F2592*유형화!$G$71/hourly1!$F$8763+유형화!$G$72*hourly1!$G2592/hourly1!$F$8763+유형화!$G$74*hourly1!I2592/hourly1!$I$8763+유형화!$H$63*hourly1!P2592/hourly1!$P$8763</f>
        <v>0.57301195133255067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799">
        <f>(유형화!$F$71+유형화!$F$72+유형화!$F$73+유형화!$F$74+유형화!$G$63)*hourly1!O2593/hourly1!$O$8763</f>
        <v>57.841335130559202</v>
      </c>
      <c r="C2592" s="441">
        <f>hourly1!$F2593*유형화!$G$71/hourly1!$F$8763+유형화!$G$72*hourly1!$G2593/hourly1!$F$8763+유형화!$G$74*hourly1!I2593/hourly1!$I$8763+유형화!$H$63*hourly1!P2593/hourly1!$P$8763</f>
        <v>0.4162868072012339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799">
        <f>(유형화!$F$71+유형화!$F$72+유형화!$F$73+유형화!$F$74+유형화!$G$63)*hourly1!O2594/hourly1!$O$8763</f>
        <v>56.970913545059332</v>
      </c>
      <c r="C2593" s="441">
        <f>hourly1!$F2594*유형화!$G$71/hourly1!$F$8763+유형화!$G$72*hourly1!$G2594/hourly1!$F$8763+유형화!$G$74*hourly1!I2594/hourly1!$I$8763+유형화!$H$63*hourly1!P2594/hourly1!$P$8763</f>
        <v>0.3735235700406262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799">
        <f>(유형화!$F$71+유형화!$F$72+유형화!$F$73+유형화!$F$74+유형화!$G$63)*hourly1!O2595/hourly1!$O$8763</f>
        <v>55.295101472449574</v>
      </c>
      <c r="C2594" s="441">
        <f>hourly1!$F2595*유형화!$G$71/hourly1!$F$8763+유형화!$G$72*hourly1!$G2595/hourly1!$F$8763+유형화!$G$74*hourly1!I2595/hourly1!$I$8763+유형화!$H$63*hourly1!P2595/hourly1!$P$8763</f>
        <v>0.39490930350980402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799">
        <f>(유형화!$F$71+유형화!$F$72+유형화!$F$73+유형화!$F$74+유형화!$G$63)*hourly1!O2596/hourly1!$O$8763</f>
        <v>53.233171203873795</v>
      </c>
      <c r="C2595" s="441">
        <f>hourly1!$F2596*유형화!$G$71/hourly1!$F$8763+유형화!$G$72*hourly1!$G2596/hourly1!$F$8763+유형화!$G$74*hourly1!I2596/hourly1!$I$8763+유형화!$H$63*hourly1!P2596/hourly1!$P$8763</f>
        <v>1.2356276163759459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799">
        <f>(유형화!$F$71+유형화!$F$72+유형화!$F$73+유형화!$F$74+유형화!$G$63)*hourly1!O2597/hourly1!$O$8763</f>
        <v>52.894213010011342</v>
      </c>
      <c r="C2596" s="441">
        <f>hourly1!$F2597*유형화!$G$71/hourly1!$F$8763+유형화!$G$72*hourly1!$G2597/hourly1!$F$8763+유형화!$G$74*hourly1!I2597/hourly1!$I$8763+유형화!$H$63*hourly1!P2597/hourly1!$P$8763</f>
        <v>2.0456989525496643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799">
        <f>(유형화!$F$71+유형화!$F$72+유형화!$F$73+유형화!$F$74+유형화!$G$63)*hourly1!O2598/hourly1!$O$8763</f>
        <v>53.146304997743137</v>
      </c>
      <c r="C2597" s="441">
        <f>hourly1!$F2598*유형화!$G$71/hourly1!$F$8763+유형화!$G$72*hourly1!$G2598/hourly1!$F$8763+유형화!$G$74*hourly1!I2598/hourly1!$I$8763+유형화!$H$63*hourly1!P2598/hourly1!$P$8763</f>
        <v>2.7380342533873048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799">
        <f>(유형화!$F$71+유형화!$F$72+유형화!$F$73+유형화!$F$74+유형화!$G$63)*hourly1!O2599/hourly1!$O$8763</f>
        <v>53.38769318400503</v>
      </c>
      <c r="C2598" s="441">
        <f>hourly1!$F2599*유형화!$G$71/hourly1!$F$8763+유형화!$G$72*hourly1!$G2599/hourly1!$F$8763+유형화!$G$74*hourly1!I2599/hourly1!$I$8763+유형화!$H$63*hourly1!P2599/hourly1!$P$8763</f>
        <v>3.3968178238047098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799">
        <f>(유형화!$F$71+유형화!$F$72+유형화!$F$73+유형화!$F$74+유형화!$G$63)*hourly1!O2600/hourly1!$O$8763</f>
        <v>54.5115575642415</v>
      </c>
      <c r="C2599" s="441">
        <f>hourly1!$F2600*유형화!$G$71/hourly1!$F$8763+유형화!$G$72*hourly1!$G2600/hourly1!$F$8763+유형화!$G$74*hourly1!I2600/hourly1!$I$8763+유형화!$H$63*hourly1!P2600/hourly1!$P$8763</f>
        <v>3.8512433699475044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799">
        <f>(유형화!$F$71+유형화!$F$72+유형화!$F$73+유형화!$F$74+유형화!$G$63)*hourly1!O2601/hourly1!$O$8763</f>
        <v>56.461651771629896</v>
      </c>
      <c r="C2600" s="441">
        <f>hourly1!$F2601*유형화!$G$71/hourly1!$F$8763+유형화!$G$72*hourly1!$G2601/hourly1!$F$8763+유형화!$G$74*hourly1!I2601/hourly1!$I$8763+유형화!$H$63*hourly1!P2601/hourly1!$P$8763</f>
        <v>12.95231472272544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799">
        <f>(유형화!$F$71+유형화!$F$72+유형화!$F$73+유형화!$F$74+유형화!$G$63)*hourly1!O2602/hourly1!$O$8763</f>
        <v>57.175192581609345</v>
      </c>
      <c r="C2601" s="441">
        <f>hourly1!$F2602*유형화!$G$71/hourly1!$F$8763+유형화!$G$72*hourly1!$G2602/hourly1!$F$8763+유형화!$G$74*hourly1!I2602/hourly1!$I$8763+유형화!$H$63*hourly1!P2602/hourly1!$P$8763</f>
        <v>12.474885993606192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799">
        <f>(유형화!$F$71+유형화!$F$72+유형화!$F$73+유형화!$F$74+유형화!$G$63)*hourly1!O2603/hourly1!$O$8763</f>
        <v>56.663374011013744</v>
      </c>
      <c r="C2602" s="441">
        <f>hourly1!$F2603*유형화!$G$71/hourly1!$F$8763+유형화!$G$72*hourly1!$G2603/hourly1!$F$8763+유형화!$G$74*hourly1!I2603/hourly1!$I$8763+유형화!$H$63*hourly1!P2603/hourly1!$P$8763</f>
        <v>11.358706762184754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799">
        <f>(유형화!$F$71+유형화!$F$72+유형화!$F$73+유형화!$F$74+유형화!$G$63)*hourly1!O2604/hourly1!$O$8763</f>
        <v>58.810362417181103</v>
      </c>
      <c r="C2603" s="441">
        <f>hourly1!$F2604*유형화!$G$71/hourly1!$F$8763+유형화!$G$72*hourly1!$G2604/hourly1!$F$8763+유형화!$G$74*hourly1!I2604/hourly1!$I$8763+유형화!$H$63*hourly1!P2604/hourly1!$P$8763</f>
        <v>9.8152826743441537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799">
        <f>(유형화!$F$71+유형화!$F$72+유형화!$F$73+유형화!$F$74+유형화!$G$63)*hourly1!O2605/hourly1!$O$8763</f>
        <v>59.151000870483117</v>
      </c>
      <c r="C2604" s="441">
        <f>hourly1!$F2605*유형화!$G$71/hourly1!$F$8763+유형화!$G$72*hourly1!$G2605/hourly1!$F$8763+유형화!$G$74*hourly1!I2605/hourly1!$I$8763+유형화!$H$63*hourly1!P2605/hourly1!$P$8763</f>
        <v>8.6375241905760287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799">
        <f>(유형화!$F$71+유형화!$F$72+유형화!$F$73+유형화!$F$74+유형화!$G$63)*hourly1!O2606/hourly1!$O$8763</f>
        <v>58.459751226700675</v>
      </c>
      <c r="C2605" s="441">
        <f>hourly1!$F2606*유형화!$G$71/hourly1!$F$8763+유형화!$G$72*hourly1!$G2606/hourly1!$F$8763+유형화!$G$74*hourly1!I2606/hourly1!$I$8763+유형화!$H$63*hourly1!P2606/hourly1!$P$8763</f>
        <v>7.547353442274094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799">
        <f>(유형화!$F$71+유형화!$F$72+유형화!$F$73+유형화!$F$74+유형화!$G$63)*hourly1!O2607/hourly1!$O$8763</f>
        <v>55.227581987682171</v>
      </c>
      <c r="C2606" s="441">
        <f>hourly1!$F2607*유형화!$G$71/hourly1!$F$8763+유형화!$G$72*hourly1!$G2607/hourly1!$F$8763+유형화!$G$74*hourly1!I2607/hourly1!$I$8763+유형화!$H$63*hourly1!P2607/hourly1!$P$8763</f>
        <v>5.5237244469545352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799">
        <f>(유형화!$F$71+유형화!$F$72+유형화!$F$73+유형화!$F$74+유형화!$G$63)*hourly1!O2608/hourly1!$O$8763</f>
        <v>55.177240541464627</v>
      </c>
      <c r="C2607" s="441">
        <f>hourly1!$F2608*유형화!$G$71/hourly1!$F$8763+유형화!$G$72*hourly1!$G2608/hourly1!$F$8763+유형화!$G$74*hourly1!I2608/hourly1!$I$8763+유형화!$H$63*hourly1!P2608/hourly1!$P$8763</f>
        <v>6.0483887607147047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799">
        <f>(유형화!$F$71+유형화!$F$72+유형화!$F$73+유형화!$F$74+유형화!$G$63)*hourly1!O2609/hourly1!$O$8763</f>
        <v>57.917012317023506</v>
      </c>
      <c r="C2608" s="441">
        <f>hourly1!$F2609*유형화!$G$71/hourly1!$F$8763+유형화!$G$72*hourly1!$G2609/hourly1!$F$8763+유형화!$G$74*hourly1!I2609/hourly1!$I$8763+유형화!$H$63*hourly1!P2609/hourly1!$P$8763</f>
        <v>5.7901900991615429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799">
        <f>(유형화!$F$71+유형화!$F$72+유형화!$F$73+유형화!$F$74+유형화!$G$63)*hourly1!O2610/hourly1!$O$8763</f>
        <v>58.268867564828689</v>
      </c>
      <c r="C2609" s="441">
        <f>hourly1!$F2610*유형화!$G$71/hourly1!$F$8763+유형화!$G$72*hourly1!$G2610/hourly1!$F$8763+유형화!$G$74*hourly1!I2610/hourly1!$I$8763+유형화!$H$63*hourly1!P2610/hourly1!$P$8763</f>
        <v>5.6839403288436268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799">
        <f>(유형화!$F$71+유형화!$F$72+유형화!$F$73+유형화!$F$74+유형화!$G$63)*hourly1!O2611/hourly1!$O$8763</f>
        <v>58.91421470274809</v>
      </c>
      <c r="C2610" s="441">
        <f>hourly1!$F2611*유형화!$G$71/hourly1!$F$8763+유형화!$G$72*hourly1!$G2611/hourly1!$F$8763+유형화!$G$74*hourly1!I2611/hourly1!$I$8763+유형화!$H$63*hourly1!P2611/hourly1!$P$8763</f>
        <v>5.9344472492801499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799">
        <f>(유형화!$F$71+유형화!$F$72+유형화!$F$73+유형화!$F$74+유형화!$G$63)*hourly1!O2612/hourly1!$O$8763</f>
        <v>59.09406644208125</v>
      </c>
      <c r="C2611" s="441">
        <f>hourly1!$F2612*유형화!$G$71/hourly1!$F$8763+유형화!$G$72*hourly1!$G2612/hourly1!$F$8763+유형화!$G$74*hourly1!I2612/hourly1!$I$8763+유형화!$H$63*hourly1!P2612/hourly1!$P$8763</f>
        <v>6.3405659084095074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799">
        <f>(유형화!$F$71+유형화!$F$72+유형화!$F$73+유형화!$F$74+유형화!$G$63)*hourly1!O2613/hourly1!$O$8763</f>
        <v>58.904263820980248</v>
      </c>
      <c r="C2612" s="441">
        <f>hourly1!$F2613*유형화!$G$71/hourly1!$F$8763+유형화!$G$72*hourly1!$G2613/hourly1!$F$8763+유형화!$G$74*hourly1!I2613/hourly1!$I$8763+유형화!$H$63*hourly1!P2613/hourly1!$P$8763</f>
        <v>5.9654052877169459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799">
        <f>(유형화!$F$71+유형화!$F$72+유형화!$F$73+유형화!$F$74+유형화!$G$63)*hourly1!O2614/hourly1!$O$8763</f>
        <v>60.14748076296253</v>
      </c>
      <c r="C2613" s="441">
        <f>hourly1!$F2614*유형화!$G$71/hourly1!$F$8763+유형화!$G$72*hourly1!$G2614/hourly1!$F$8763+유형화!$G$74*hourly1!I2614/hourly1!$I$8763+유형화!$H$63*hourly1!P2614/hourly1!$P$8763</f>
        <v>6.1644986396770625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799">
        <f>(유형화!$F$71+유형화!$F$72+유형화!$F$73+유형화!$F$74+유형화!$G$63)*hourly1!O2615/hourly1!$O$8763</f>
        <v>61.164329725354001</v>
      </c>
      <c r="C2614" s="441">
        <f>hourly1!$F2615*유형화!$G$71/hourly1!$F$8763+유형화!$G$72*hourly1!$G2615/hourly1!$F$8763+유형화!$G$74*hourly1!I2615/hourly1!$I$8763+유형화!$H$63*hourly1!P2615/hourly1!$P$8763</f>
        <v>7.7027293799436682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799">
        <f>(유형화!$F$71+유형화!$F$72+유형화!$F$73+유형화!$F$74+유형화!$G$63)*hourly1!O2616/hourly1!$O$8763</f>
        <v>59.398406035321102</v>
      </c>
      <c r="C2615" s="441">
        <f>hourly1!$F2616*유형화!$G$71/hourly1!$F$8763+유형화!$G$72*hourly1!$G2616/hourly1!$F$8763+유형화!$G$74*hourly1!I2616/hourly1!$I$8763+유형화!$H$63*hourly1!P2616/hourly1!$P$8763</f>
        <v>0.57343596379467121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799">
        <f>(유형화!$F$71+유형화!$F$72+유형화!$F$73+유형화!$F$74+유형화!$G$63)*hourly1!O2617/hourly1!$O$8763</f>
        <v>58.606967840893503</v>
      </c>
      <c r="C2616" s="441">
        <f>hourly1!$F2617*유형화!$G$71/hourly1!$F$8763+유형화!$G$72*hourly1!$G2617/hourly1!$F$8763+유형화!$G$74*hourly1!I2617/hourly1!$I$8763+유형화!$H$63*hourly1!P2617/hourly1!$P$8763</f>
        <v>0.42241989997609841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799">
        <f>(유형화!$F$71+유형화!$F$72+유형화!$F$73+유형화!$F$74+유형화!$G$63)*hourly1!O2618/hourly1!$O$8763</f>
        <v>57.447689798260214</v>
      </c>
      <c r="C2617" s="441">
        <f>hourly1!$F2618*유형화!$G$71/hourly1!$F$8763+유형화!$G$72*hourly1!$G2618/hourly1!$F$8763+유형화!$G$74*hourly1!I2618/hourly1!$I$8763+유형화!$H$63*hourly1!P2618/hourly1!$P$8763</f>
        <v>0.5402260673312137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799">
        <f>(유형화!$F$71+유형화!$F$72+유형화!$F$73+유형화!$F$74+유형화!$G$63)*hourly1!O2619/hourly1!$O$8763</f>
        <v>56.504186543176658</v>
      </c>
      <c r="C2618" s="441">
        <f>hourly1!$F2619*유형화!$G$71/hourly1!$F$8763+유형화!$G$72*hourly1!$G2619/hourly1!$F$8763+유형화!$G$74*hourly1!I2619/hourly1!$I$8763+유형화!$H$63*hourly1!P2619/hourly1!$P$8763</f>
        <v>1.0044178549432781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799">
        <f>(유형화!$F$71+유형화!$F$72+유형화!$F$73+유형화!$F$74+유형화!$G$63)*hourly1!O2620/hourly1!$O$8763</f>
        <v>54.364795525618042</v>
      </c>
      <c r="C2619" s="441">
        <f>hourly1!$F2620*유형화!$G$71/hourly1!$F$8763+유형화!$G$72*hourly1!$G2620/hourly1!$F$8763+유형화!$G$74*hourly1!I2620/hourly1!$I$8763+유형화!$H$63*hourly1!P2620/hourly1!$P$8763</f>
        <v>1.7285224833224415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799">
        <f>(유형화!$F$71+유형화!$F$72+유형화!$F$73+유형화!$F$74+유형화!$G$63)*hourly1!O2621/hourly1!$O$8763</f>
        <v>53.882517443525337</v>
      </c>
      <c r="C2620" s="441">
        <f>hourly1!$F2621*유형화!$G$71/hourly1!$F$8763+유형화!$G$72*hourly1!$G2621/hourly1!$F$8763+유형화!$G$74*hourly1!I2621/hourly1!$I$8763+유형화!$H$63*hourly1!P2621/hourly1!$P$8763</f>
        <v>2.2240098495310225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799">
        <f>(유형화!$F$71+유형화!$F$72+유형화!$F$73+유형화!$F$74+유형화!$G$63)*hourly1!O2622/hourly1!$O$8763</f>
        <v>53.937743808356757</v>
      </c>
      <c r="C2621" s="441">
        <f>hourly1!$F2622*유형화!$G$71/hourly1!$F$8763+유형화!$G$72*hourly1!$G2622/hourly1!$F$8763+유형화!$G$74*hourly1!I2622/hourly1!$I$8763+유형화!$H$63*hourly1!P2622/hourly1!$P$8763</f>
        <v>2.7092779786778789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799">
        <f>(유형화!$F$71+유형화!$F$72+유형화!$F$73+유형화!$F$74+유형화!$G$63)*hourly1!O2623/hourly1!$O$8763</f>
        <v>54.02006111422476</v>
      </c>
      <c r="C2622" s="441">
        <f>hourly1!$F2623*유형화!$G$71/hourly1!$F$8763+유형화!$G$72*hourly1!$G2623/hourly1!$F$8763+유형화!$G$74*hourly1!I2623/hourly1!$I$8763+유형화!$H$63*hourly1!P2623/hourly1!$P$8763</f>
        <v>3.1494397694494065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799">
        <f>(유형화!$F$71+유형화!$F$72+유형화!$F$73+유형화!$F$74+유형화!$G$63)*hourly1!O2624/hourly1!$O$8763</f>
        <v>54.76564624919105</v>
      </c>
      <c r="C2623" s="441">
        <f>hourly1!$F2624*유형화!$G$71/hourly1!$F$8763+유형화!$G$72*hourly1!$G2624/hourly1!$F$8763+유형화!$G$74*hourly1!I2624/hourly1!$I$8763+유형화!$H$63*hourly1!P2624/hourly1!$P$8763</f>
        <v>3.3876620171543217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799">
        <f>(유형화!$F$71+유형화!$F$72+유형화!$F$73+유형화!$F$74+유형화!$G$63)*hourly1!O2625/hourly1!$O$8763</f>
        <v>55.646479795315855</v>
      </c>
      <c r="C2624" s="441">
        <f>hourly1!$F2625*유형화!$G$71/hourly1!$F$8763+유형화!$G$72*hourly1!$G2625/hourly1!$F$8763+유형화!$G$74*hourly1!I2625/hourly1!$I$8763+유형화!$H$63*hourly1!P2625/hourly1!$P$8763</f>
        <v>12.037575164826798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799">
        <f>(유형화!$F$71+유형화!$F$72+유형화!$F$73+유형화!$F$74+유형화!$G$63)*hourly1!O2626/hourly1!$O$8763</f>
        <v>56.450892943739419</v>
      </c>
      <c r="C2625" s="441">
        <f>hourly1!$F2626*유형화!$G$71/hourly1!$F$8763+유형화!$G$72*hourly1!$G2626/hourly1!$F$8763+유형화!$G$74*hourly1!I2626/hourly1!$I$8763+유형화!$H$63*hourly1!P2626/hourly1!$P$8763</f>
        <v>11.794872220591804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799">
        <f>(유형화!$F$71+유형화!$F$72+유형화!$F$73+유형화!$F$74+유형화!$G$63)*hourly1!O2627/hourly1!$O$8763</f>
        <v>58.518184499280281</v>
      </c>
      <c r="C2626" s="441">
        <f>hourly1!$F2627*유형화!$G$71/hourly1!$F$8763+유형화!$G$72*hourly1!$G2627/hourly1!$F$8763+유형화!$G$74*hourly1!I2627/hourly1!$I$8763+유형화!$H$63*hourly1!P2627/hourly1!$P$8763</f>
        <v>10.687260545620155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799">
        <f>(유형화!$F$71+유형화!$F$72+유형화!$F$73+유형화!$F$74+유형화!$G$63)*hourly1!O2628/hourly1!$O$8763</f>
        <v>61.756585305166979</v>
      </c>
      <c r="C2627" s="441">
        <f>hourly1!$F2628*유형화!$G$71/hourly1!$F$8763+유형화!$G$72*hourly1!$G2628/hourly1!$F$8763+유형화!$G$74*hourly1!I2628/hourly1!$I$8763+유형화!$H$63*hourly1!P2628/hourly1!$P$8763</f>
        <v>9.2923668901746161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799">
        <f>(유형화!$F$71+유형화!$F$72+유형화!$F$73+유형화!$F$74+유형화!$G$63)*hourly1!O2629/hourly1!$O$8763</f>
        <v>62.18860375438161</v>
      </c>
      <c r="C2628" s="441">
        <f>hourly1!$F2629*유형화!$G$71/hourly1!$F$8763+유형화!$G$72*hourly1!$G2629/hourly1!$F$8763+유형화!$G$74*hourly1!I2629/hourly1!$I$8763+유형화!$H$63*hourly1!P2629/hourly1!$P$8763</f>
        <v>7.8352385819662391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799">
        <f>(유형화!$F$71+유형화!$F$72+유형화!$F$73+유형화!$F$74+유형화!$G$63)*hourly1!O2630/hourly1!$O$8763</f>
        <v>62.235345124762816</v>
      </c>
      <c r="C2629" s="441">
        <f>hourly1!$F2630*유형화!$G$71/hourly1!$F$8763+유형화!$G$72*hourly1!$G2630/hourly1!$F$8763+유형화!$G$74*hourly1!I2630/hourly1!$I$8763+유형화!$H$63*hourly1!P2630/hourly1!$P$8763</f>
        <v>6.7018581608790235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799">
        <f>(유형화!$F$71+유형화!$F$72+유형화!$F$73+유형화!$F$74+유형화!$G$63)*hourly1!O2631/hourly1!$O$8763</f>
        <v>59.504260906217709</v>
      </c>
      <c r="C2630" s="441">
        <f>hourly1!$F2631*유형화!$G$71/hourly1!$F$8763+유형화!$G$72*hourly1!$G2631/hourly1!$F$8763+유형화!$G$74*hourly1!I2631/hourly1!$I$8763+유형화!$H$63*hourly1!P2631/hourly1!$P$8763</f>
        <v>4.2354585352425378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799">
        <f>(유형화!$F$71+유형화!$F$72+유형화!$F$73+유형화!$F$74+유형화!$G$63)*hourly1!O2632/hourly1!$O$8763</f>
        <v>58.974706234578242</v>
      </c>
      <c r="C2631" s="441">
        <f>hourly1!$F2632*유형화!$G$71/hourly1!$F$8763+유형화!$G$72*hourly1!$G2632/hourly1!$F$8763+유형화!$G$74*hourly1!I2632/hourly1!$I$8763+유형화!$H$63*hourly1!P2632/hourly1!$P$8763</f>
        <v>4.458244105339201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799">
        <f>(유형화!$F$71+유형화!$F$72+유형화!$F$73+유형화!$F$74+유형화!$G$63)*hourly1!O2633/hourly1!$O$8763</f>
        <v>62.25446461995999</v>
      </c>
      <c r="C2632" s="441">
        <f>hourly1!$F2633*유형화!$G$71/hourly1!$F$8763+유형화!$G$72*hourly1!$G2633/hourly1!$F$8763+유형화!$G$74*hourly1!I2633/hourly1!$I$8763+유형화!$H$63*hourly1!P2633/hourly1!$P$8763</f>
        <v>4.0088425403298382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799">
        <f>(유형화!$F$71+유형화!$F$72+유형화!$F$73+유형화!$F$74+유형화!$G$63)*hourly1!O2634/hourly1!$O$8763</f>
        <v>62.10194707876709</v>
      </c>
      <c r="C2633" s="441">
        <f>hourly1!$F2634*유형화!$G$71/hourly1!$F$8763+유형화!$G$72*hourly1!$G2634/hourly1!$F$8763+유형화!$G$74*hourly1!I2634/hourly1!$I$8763+유형화!$H$63*hourly1!P2634/hourly1!$P$8763</f>
        <v>3.6079031546618459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799">
        <f>(유형화!$F$71+유형화!$F$72+유형화!$F$73+유형화!$F$74+유형화!$G$63)*hourly1!O2635/hourly1!$O$8763</f>
        <v>62.825794855316495</v>
      </c>
      <c r="C2634" s="441">
        <f>hourly1!$F2635*유형화!$G$71/hourly1!$F$8763+유형화!$G$72*hourly1!$G2635/hourly1!$F$8763+유형화!$G$74*hourly1!I2635/hourly1!$I$8763+유형화!$H$63*hourly1!P2635/hourly1!$P$8763</f>
        <v>3.7567935503791823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799">
        <f>(유형화!$F$71+유형화!$F$72+유형화!$F$73+유형화!$F$74+유형화!$G$63)*hourly1!O2636/hourly1!$O$8763</f>
        <v>62.457578116434654</v>
      </c>
      <c r="C2635" s="441">
        <f>hourly1!$F2636*유형화!$G$71/hourly1!$F$8763+유형화!$G$72*hourly1!$G2636/hourly1!$F$8763+유형화!$G$74*hourly1!I2636/hourly1!$I$8763+유형화!$H$63*hourly1!P2636/hourly1!$P$8763</f>
        <v>4.092785915520345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799">
        <f>(유형화!$F$71+유형화!$F$72+유형화!$F$73+유형화!$F$74+유형화!$G$63)*hourly1!O2637/hourly1!$O$8763</f>
        <v>60.872282698492867</v>
      </c>
      <c r="C2636" s="441">
        <f>hourly1!$F2637*유형화!$G$71/hourly1!$F$8763+유형화!$G$72*hourly1!$G2637/hourly1!$F$8763+유형화!$G$74*hourly1!I2637/hourly1!$I$8763+유형화!$H$63*hourly1!P2637/hourly1!$P$8763</f>
        <v>3.96633538045648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799">
        <f>(유형화!$F$71+유형화!$F$72+유형화!$F$73+유형화!$F$74+유형화!$G$63)*hourly1!O2638/hourly1!$O$8763</f>
        <v>61.305070529677337</v>
      </c>
      <c r="C2637" s="441">
        <f>hourly1!$F2638*유형화!$G$71/hourly1!$F$8763+유형화!$G$72*hourly1!$G2638/hourly1!$F$8763+유형화!$G$74*hourly1!I2638/hourly1!$I$8763+유형화!$H$63*hourly1!P2638/hourly1!$P$8763</f>
        <v>4.1661220613736534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799">
        <f>(유형화!$F$71+유형화!$F$72+유형화!$F$73+유형화!$F$74+유형화!$G$63)*hourly1!O2639/hourly1!$O$8763</f>
        <v>61.900110902549997</v>
      </c>
      <c r="C2638" s="441">
        <f>hourly1!$F2639*유형화!$G$71/hourly1!$F$8763+유형화!$G$72*hourly1!$G2639/hourly1!$F$8763+유형화!$G$74*hourly1!I2639/hourly1!$I$8763+유형화!$H$63*hourly1!P2639/hourly1!$P$8763</f>
        <v>5.5822750218186608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799">
        <f>(유형화!$F$71+유형화!$F$72+유형화!$F$73+유형화!$F$74+유형화!$G$63)*hourly1!O2640/hourly1!$O$8763</f>
        <v>59.768020841664338</v>
      </c>
      <c r="C2639" s="441">
        <f>hourly1!$F2640*유형화!$G$71/hourly1!$F$8763+유형화!$G$72*hourly1!$G2640/hourly1!$F$8763+유형화!$G$74*hourly1!I2640/hourly1!$I$8763+유형화!$H$63*hourly1!P2640/hourly1!$P$8763</f>
        <v>0.50885141130506673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799">
        <f>(유형화!$F$71+유형화!$F$72+유형화!$F$73+유형화!$F$74+유형화!$G$63)*hourly1!O2641/hourly1!$O$8763</f>
        <v>59.15797293332929</v>
      </c>
      <c r="C2640" s="441">
        <f>hourly1!$F2641*유형화!$G$71/hourly1!$F$8763+유형화!$G$72*hourly1!$G2641/hourly1!$F$8763+유형화!$G$74*hourly1!I2641/hourly1!$I$8763+유형화!$H$63*hourly1!P2641/hourly1!$P$8763</f>
        <v>0.45520399489531665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799">
        <f>(유형화!$F$71+유형화!$F$72+유형화!$F$73+유형화!$F$74+유형화!$G$63)*hourly1!O2642/hourly1!$O$8763</f>
        <v>58.584148111349947</v>
      </c>
      <c r="C2641" s="441">
        <f>hourly1!$F2642*유형화!$G$71/hourly1!$F$8763+유형화!$G$72*hourly1!$G2642/hourly1!$F$8763+유형화!$G$74*hourly1!I2642/hourly1!$I$8763+유형화!$H$63*hourly1!P2642/hourly1!$P$8763</f>
        <v>0.36151071851890004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799">
        <f>(유형화!$F$71+유형화!$F$72+유형화!$F$73+유형화!$F$74+유형화!$G$63)*hourly1!O2643/hourly1!$O$8763</f>
        <v>56.868786189386974</v>
      </c>
      <c r="C2642" s="441">
        <f>hourly1!$F2643*유형화!$G$71/hourly1!$F$8763+유형화!$G$72*hourly1!$G2643/hourly1!$F$8763+유형화!$G$74*hourly1!I2643/hourly1!$I$8763+유형화!$H$63*hourly1!P2643/hourly1!$P$8763</f>
        <v>0.30320107338009816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799">
        <f>(유형화!$F$71+유형화!$F$72+유형화!$F$73+유형화!$F$74+유형화!$G$63)*hourly1!O2644/hourly1!$O$8763</f>
        <v>53.819744216327585</v>
      </c>
      <c r="C2643" s="441">
        <f>hourly1!$F2644*유형화!$G$71/hourly1!$F$8763+유형화!$G$72*hourly1!$G2644/hourly1!$F$8763+유형화!$G$74*hourly1!I2644/hourly1!$I$8763+유형화!$H$63*hourly1!P2644/hourly1!$P$8763</f>
        <v>0.28957315779379866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799">
        <f>(유형화!$F$71+유형화!$F$72+유형화!$F$73+유형화!$F$74+유형화!$G$63)*hourly1!O2645/hourly1!$O$8763</f>
        <v>53.369488418955328</v>
      </c>
      <c r="C2644" s="441">
        <f>hourly1!$F2645*유형화!$G$71/hourly1!$F$8763+유형화!$G$72*hourly1!$G2645/hourly1!$F$8763+유형화!$G$74*hourly1!I2645/hourly1!$I$8763+유형화!$H$63*hourly1!P2645/hourly1!$P$8763</f>
        <v>0.35109849913265778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799">
        <f>(유형화!$F$71+유형화!$F$72+유형화!$F$73+유형화!$F$74+유형화!$G$63)*hourly1!O2646/hourly1!$O$8763</f>
        <v>52.933955531637622</v>
      </c>
      <c r="C2645" s="441">
        <f>hourly1!$F2646*유형화!$G$71/hourly1!$F$8763+유형화!$G$72*hourly1!$G2646/hourly1!$F$8763+유형화!$G$74*hourly1!I2646/hourly1!$I$8763+유형화!$H$63*hourly1!P2646/hourly1!$P$8763</f>
        <v>0.73688173526861478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799">
        <f>(유형화!$F$71+유형화!$F$72+유형화!$F$73+유형화!$F$74+유형화!$G$63)*hourly1!O2647/hourly1!$O$8763</f>
        <v>53.287653435209535</v>
      </c>
      <c r="C2646" s="441">
        <f>hourly1!$F2647*유형화!$G$71/hourly1!$F$8763+유형화!$G$72*hourly1!$G2647/hourly1!$F$8763+유형화!$G$74*hourly1!I2647/hourly1!$I$8763+유형화!$H$63*hourly1!P2647/hourly1!$P$8763</f>
        <v>1.3591176976220039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799">
        <f>(유형화!$F$71+유형화!$F$72+유형화!$F$73+유형화!$F$74+유형화!$G$63)*hourly1!O2648/hourly1!$O$8763</f>
        <v>54.267978501358421</v>
      </c>
      <c r="C2647" s="441">
        <f>hourly1!$F2648*유형화!$G$71/hourly1!$F$8763+유형화!$G$72*hourly1!$G2648/hourly1!$F$8763+유형화!$G$74*hourly1!I2648/hourly1!$I$8763+유형화!$H$63*hourly1!P2648/hourly1!$P$8763</f>
        <v>1.6126475704783458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799">
        <f>(유형화!$F$71+유형화!$F$72+유형화!$F$73+유형화!$F$74+유형화!$G$63)*hourly1!O2649/hourly1!$O$8763</f>
        <v>56.444571608671431</v>
      </c>
      <c r="C2648" s="441">
        <f>hourly1!$F2649*유형화!$G$71/hourly1!$F$8763+유형화!$G$72*hourly1!$G2649/hourly1!$F$8763+유형화!$G$74*hourly1!I2649/hourly1!$I$8763+유형화!$H$63*hourly1!P2649/hourly1!$P$8763</f>
        <v>10.313723695858467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799">
        <f>(유형화!$F$71+유형화!$F$72+유형화!$F$73+유형화!$F$74+유형화!$G$63)*hourly1!O2650/hourly1!$O$8763</f>
        <v>57.881422355728994</v>
      </c>
      <c r="C2649" s="441">
        <f>hourly1!$F2650*유형화!$G$71/hourly1!$F$8763+유형화!$G$72*hourly1!$G2650/hourly1!$F$8763+유형화!$G$74*hourly1!I2650/hourly1!$I$8763+유형화!$H$63*hourly1!P2650/hourly1!$P$8763</f>
        <v>10.093823795947053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799">
        <f>(유형화!$F$71+유형화!$F$72+유형화!$F$73+유형화!$F$74+유형화!$G$63)*hourly1!O2651/hourly1!$O$8763</f>
        <v>58.763910943123435</v>
      </c>
      <c r="C2650" s="441">
        <f>hourly1!$F2651*유형화!$G$71/hourly1!$F$8763+유형화!$G$72*hourly1!$G2651/hourly1!$F$8763+유형화!$G$74*hourly1!I2651/hourly1!$I$8763+유형화!$H$63*hourly1!P2651/hourly1!$P$8763</f>
        <v>8.9951710093206003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799">
        <f>(유형화!$F$71+유형화!$F$72+유형화!$F$73+유형화!$F$74+유형화!$G$63)*hourly1!O2652/hourly1!$O$8763</f>
        <v>60.871034264227191</v>
      </c>
      <c r="C2651" s="441">
        <f>hourly1!$F2652*유형화!$G$71/hourly1!$F$8763+유형화!$G$72*hourly1!$G2652/hourly1!$F$8763+유형화!$G$74*hourly1!I2652/hourly1!$I$8763+유형화!$H$63*hourly1!P2652/hourly1!$P$8763</f>
        <v>7.7046612308153843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799">
        <f>(유형화!$F$71+유형화!$F$72+유형화!$F$73+유형화!$F$74+유형화!$G$63)*hourly1!O2653/hourly1!$O$8763</f>
        <v>60.653599441270757</v>
      </c>
      <c r="C2652" s="441">
        <f>hourly1!$F2653*유형화!$G$71/hourly1!$F$8763+유형화!$G$72*hourly1!$G2653/hourly1!$F$8763+유형화!$G$74*hourly1!I2653/hourly1!$I$8763+유형화!$H$63*hourly1!P2653/hourly1!$P$8763</f>
        <v>6.4006419739601217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799">
        <f>(유형화!$F$71+유형화!$F$72+유형화!$F$73+유형화!$F$74+유형화!$G$63)*hourly1!O2654/hourly1!$O$8763</f>
        <v>60.531857105131706</v>
      </c>
      <c r="C2653" s="441">
        <f>hourly1!$F2654*유형화!$G$71/hourly1!$F$8763+유형화!$G$72*hourly1!$G2654/hourly1!$F$8763+유형화!$G$74*hourly1!I2654/hourly1!$I$8763+유형화!$H$63*hourly1!P2654/hourly1!$P$8763</f>
        <v>5.5559950753056997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799">
        <f>(유형화!$F$71+유형화!$F$72+유형화!$F$73+유형화!$F$74+유형화!$G$63)*hourly1!O2655/hourly1!$O$8763</f>
        <v>57.391316975926969</v>
      </c>
      <c r="C2654" s="441">
        <f>hourly1!$F2655*유형화!$G$71/hourly1!$F$8763+유형화!$G$72*hourly1!$G2655/hourly1!$F$8763+유형화!$G$74*hourly1!I2655/hourly1!$I$8763+유형화!$H$63*hourly1!P2655/hourly1!$P$8763</f>
        <v>3.4133639708707917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799">
        <f>(유형화!$F$71+유형화!$F$72+유형화!$F$73+유형화!$F$74+유형화!$G$63)*hourly1!O2656/hourly1!$O$8763</f>
        <v>57.179872499179297</v>
      </c>
      <c r="C2655" s="441">
        <f>hourly1!$F2656*유형화!$G$71/hourly1!$F$8763+유형화!$G$72*hourly1!$G2656/hourly1!$F$8763+유형화!$G$74*hourly1!I2656/hourly1!$I$8763+유형화!$H$63*hourly1!P2656/hourly1!$P$8763</f>
        <v>4.2097490673811553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799">
        <f>(유형화!$F$71+유형화!$F$72+유형화!$F$73+유형화!$F$74+유형화!$G$63)*hourly1!O2657/hourly1!$O$8763</f>
        <v>60.334142753686329</v>
      </c>
      <c r="C2656" s="441">
        <f>hourly1!$F2657*유형화!$G$71/hourly1!$F$8763+유형화!$G$72*hourly1!$G2657/hourly1!$F$8763+유형화!$G$74*hourly1!I2657/hourly1!$I$8763+유형화!$H$63*hourly1!P2657/hourly1!$P$8763</f>
        <v>4.2902067142438094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799">
        <f>(유형화!$F$71+유형화!$F$72+유형화!$F$73+유형화!$F$74+유형화!$G$63)*hourly1!O2658/hourly1!$O$8763</f>
        <v>60.217908226473803</v>
      </c>
      <c r="C2657" s="441">
        <f>hourly1!$F2658*유형화!$G$71/hourly1!$F$8763+유형화!$G$72*hourly1!$G2658/hourly1!$F$8763+유형화!$G$74*hourly1!I2658/hourly1!$I$8763+유형화!$H$63*hourly1!P2658/hourly1!$P$8763</f>
        <v>4.0186916759372719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799">
        <f>(유형화!$F$71+유형화!$F$72+유형화!$F$73+유형화!$F$74+유형화!$G$63)*hourly1!O2659/hourly1!$O$8763</f>
        <v>60.7383528859935</v>
      </c>
      <c r="C2658" s="441">
        <f>hourly1!$F2659*유형화!$G$71/hourly1!$F$8763+유형화!$G$72*hourly1!$G2659/hourly1!$F$8763+유형화!$G$74*hourly1!I2659/hourly1!$I$8763+유형화!$H$63*hourly1!P2659/hourly1!$P$8763</f>
        <v>4.0082699147797411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799">
        <f>(유형화!$F$71+유형화!$F$72+유형화!$F$73+유형화!$F$74+유형화!$G$63)*hourly1!O2660/hourly1!$O$8763</f>
        <v>60.855080150892036</v>
      </c>
      <c r="C2659" s="441">
        <f>hourly1!$F2660*유형화!$G$71/hourly1!$F$8763+유형화!$G$72*hourly1!$G2660/hourly1!$F$8763+유형화!$G$74*hourly1!I2660/hourly1!$I$8763+유형화!$H$63*hourly1!P2660/hourly1!$P$8763</f>
        <v>4.4104220595798962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799">
        <f>(유형화!$F$71+유형화!$F$72+유형화!$F$73+유형화!$F$74+유형화!$G$63)*hourly1!O2661/hourly1!$O$8763</f>
        <v>60.207450916579042</v>
      </c>
      <c r="C2660" s="441">
        <f>hourly1!$F2661*유형화!$G$71/hourly1!$F$8763+유형화!$G$72*hourly1!$G2661/hourly1!$F$8763+유형화!$G$74*hourly1!I2661/hourly1!$I$8763+유형화!$H$63*hourly1!P2661/hourly1!$P$8763</f>
        <v>3.9782741639785058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799">
        <f>(유형화!$F$71+유형화!$F$72+유형화!$F$73+유형화!$F$74+유형화!$G$63)*hourly1!O2662/hourly1!$O$8763</f>
        <v>60.596507054091092</v>
      </c>
      <c r="C2661" s="441">
        <f>hourly1!$F2662*유형화!$G$71/hourly1!$F$8763+유형화!$G$72*hourly1!$G2662/hourly1!$F$8763+유형화!$G$74*hourly1!I2662/hourly1!$I$8763+유형화!$H$63*hourly1!P2662/hourly1!$P$8763</f>
        <v>4.2920318165491116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799">
        <f>(유형화!$F$71+유형화!$F$72+유형화!$F$73+유형화!$F$74+유형화!$G$63)*hourly1!O2663/hourly1!$O$8763</f>
        <v>61.322851328450099</v>
      </c>
      <c r="C2662" s="441">
        <f>hourly1!$F2663*유형화!$G$71/hourly1!$F$8763+유형화!$G$72*hourly1!$G2663/hourly1!$F$8763+유형화!$G$74*hourly1!I2663/hourly1!$I$8763+유형화!$H$63*hourly1!P2663/hourly1!$P$8763</f>
        <v>5.4657193035923273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799">
        <f>(유형화!$F$71+유형화!$F$72+유형화!$F$73+유형화!$F$74+유형화!$G$63)*hourly1!O2664/hourly1!$O$8763</f>
        <v>59.647416395011192</v>
      </c>
      <c r="C2663" s="441">
        <f>hourly1!$F2664*유형화!$G$71/hourly1!$F$8763+유형화!$G$72*hourly1!$G2664/hourly1!$F$8763+유형화!$G$74*hourly1!I2664/hourly1!$I$8763+유형화!$H$63*hourly1!P2664/hourly1!$P$8763</f>
        <v>0.49437272753528005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799">
        <f>(유형화!$F$71+유형화!$F$72+유형화!$F$73+유형화!$F$74+유형화!$G$63)*hourly1!O2665/hourly1!$O$8763</f>
        <v>59.24653734102386</v>
      </c>
      <c r="C2664" s="441">
        <f>hourly1!$F2665*유형화!$G$71/hourly1!$F$8763+유형화!$G$72*hourly1!$G2665/hourly1!$F$8763+유형화!$G$74*hourly1!I2665/hourly1!$I$8763+유형화!$H$63*hourly1!P2665/hourly1!$P$8763</f>
        <v>0.4721992015731924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799">
        <f>(유형화!$F$71+유형화!$F$72+유형화!$F$73+유형화!$F$74+유형화!$G$63)*hourly1!O2666/hourly1!$O$8763</f>
        <v>58.504454929555529</v>
      </c>
      <c r="C2665" s="441">
        <f>hourly1!$F2666*유형화!$G$71/hourly1!$F$8763+유형화!$G$72*hourly1!$G2666/hourly1!$F$8763+유형화!$G$74*hourly1!I2666/hourly1!$I$8763+유형화!$H$63*hourly1!P2666/hourly1!$P$8763</f>
        <v>0.36129924901247595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799">
        <f>(유형화!$F$71+유형화!$F$72+유형화!$F$73+유형화!$F$74+유형화!$G$63)*hourly1!O2667/hourly1!$O$8763</f>
        <v>57.068003269002205</v>
      </c>
      <c r="C2666" s="441">
        <f>hourly1!$F2667*유형화!$G$71/hourly1!$F$8763+유형화!$G$72*hourly1!$G2667/hourly1!$F$8763+유형화!$G$74*hourly1!I2667/hourly1!$I$8763+유형화!$H$63*hourly1!P2667/hourly1!$P$8763</f>
        <v>0.28469504648909566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799">
        <f>(유형화!$F$71+유형화!$F$72+유형화!$F$73+유형화!$F$74+유형화!$G$63)*hourly1!O2668/hourly1!$O$8763</f>
        <v>54.57140524331308</v>
      </c>
      <c r="C2667" s="441">
        <f>hourly1!$F2668*유형화!$G$71/hourly1!$F$8763+유형화!$G$72*hourly1!$G2668/hourly1!$F$8763+유형화!$G$74*hourly1!I2668/hourly1!$I$8763+유형화!$H$63*hourly1!P2668/hourly1!$P$8763</f>
        <v>0.25651771875325213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799">
        <f>(유형화!$F$71+유형화!$F$72+유형화!$F$73+유형화!$F$74+유형화!$G$63)*hourly1!O2669/hourly1!$O$8763</f>
        <v>53.296479067385754</v>
      </c>
      <c r="C2668" s="441">
        <f>hourly1!$F2669*유형화!$G$71/hourly1!$F$8763+유형화!$G$72*hourly1!$G2669/hourly1!$F$8763+유형화!$G$74*hourly1!I2669/hourly1!$I$8763+유형화!$H$63*hourly1!P2669/hourly1!$P$8763</f>
        <v>0.25160668833756616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799">
        <f>(유형화!$F$71+유형화!$F$72+유형화!$F$73+유형화!$F$74+유형화!$G$63)*hourly1!O2670/hourly1!$O$8763</f>
        <v>53.11883993987756</v>
      </c>
      <c r="C2669" s="441">
        <f>hourly1!$F2670*유형화!$G$71/hourly1!$F$8763+유형화!$G$72*hourly1!$G2670/hourly1!$F$8763+유형화!$G$74*hourly1!I2670/hourly1!$I$8763+유형화!$H$63*hourly1!P2670/hourly1!$P$8763</f>
        <v>0.25276350883548332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799">
        <f>(유형화!$F$71+유형화!$F$72+유형화!$F$73+유형화!$F$74+유형화!$G$63)*hourly1!O2671/hourly1!$O$8763</f>
        <v>53.09370155491753</v>
      </c>
      <c r="C2670" s="441">
        <f>hourly1!$F2671*유형화!$G$71/hourly1!$F$8763+유형화!$G$72*hourly1!$G2671/hourly1!$F$8763+유형화!$G$74*hourly1!I2671/hourly1!$I$8763+유형화!$H$63*hourly1!P2671/hourly1!$P$8763</f>
        <v>0.25331931701367622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799">
        <f>(유형화!$F$71+유형화!$F$72+유형화!$F$73+유형화!$F$74+유형화!$G$63)*hourly1!O2672/hourly1!$O$8763</f>
        <v>53.786151356307215</v>
      </c>
      <c r="C2671" s="441">
        <f>hourly1!$F2672*유형화!$G$71/hourly1!$F$8763+유형화!$G$72*hourly1!$G2672/hourly1!$F$8763+유형화!$G$74*hourly1!I2672/hourly1!$I$8763+유형화!$H$63*hourly1!P2672/hourly1!$P$8763</f>
        <v>0.53196969189794119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799">
        <f>(유형화!$F$71+유형화!$F$72+유형화!$F$73+유형화!$F$74+유형화!$G$63)*hourly1!O2673/hourly1!$O$8763</f>
        <v>54.969392809108292</v>
      </c>
      <c r="C2672" s="441">
        <f>hourly1!$F2673*유형화!$G$71/hourly1!$F$8763+유형화!$G$72*hourly1!$G2673/hourly1!$F$8763+유형화!$G$74*hourly1!I2673/hourly1!$I$8763+유형화!$H$63*hourly1!P2673/hourly1!$P$8763</f>
        <v>8.7501021828918919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799">
        <f>(유형화!$F$71+유형화!$F$72+유형화!$F$73+유형화!$F$74+유형화!$G$63)*hourly1!O2674/hourly1!$O$8763</f>
        <v>54.256599308507809</v>
      </c>
      <c r="C2673" s="441">
        <f>hourly1!$F2674*유형화!$G$71/hourly1!$F$8763+유형화!$G$72*hourly1!$G2674/hourly1!$F$8763+유형화!$G$74*hourly1!I2674/hourly1!$I$8763+유형화!$H$63*hourly1!P2674/hourly1!$P$8763</f>
        <v>8.5057389704508033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799">
        <f>(유형화!$F$71+유형화!$F$72+유형화!$F$73+유형화!$F$74+유형화!$G$63)*hourly1!O2675/hourly1!$O$8763</f>
        <v>53.92811599493259</v>
      </c>
      <c r="C2674" s="441">
        <f>hourly1!$F2675*유형화!$G$71/hourly1!$F$8763+유형화!$G$72*hourly1!$G2675/hourly1!$F$8763+유형화!$G$74*hourly1!I2675/hourly1!$I$8763+유형화!$H$63*hourly1!P2675/hourly1!$P$8763</f>
        <v>7.4598953556254468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799">
        <f>(유형화!$F$71+유형화!$F$72+유형화!$F$73+유형화!$F$74+유형화!$G$63)*hourly1!O2676/hourly1!$O$8763</f>
        <v>54.596496555702743</v>
      </c>
      <c r="C2675" s="441">
        <f>hourly1!$F2676*유형화!$G$71/hourly1!$F$8763+유형화!$G$72*hourly1!$G2676/hourly1!$F$8763+유형화!$G$74*hourly1!I2676/hourly1!$I$8763+유형화!$H$63*hourly1!P2676/hourly1!$P$8763</f>
        <v>6.2870947762245031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799">
        <f>(유형화!$F$71+유형화!$F$72+유형화!$F$73+유형화!$F$74+유형화!$G$63)*hourly1!O2677/hourly1!$O$8763</f>
        <v>54.70641523695344</v>
      </c>
      <c r="C2676" s="441">
        <f>hourly1!$F2677*유형화!$G$71/hourly1!$F$8763+유형화!$G$72*hourly1!$G2677/hourly1!$F$8763+유형화!$G$74*hourly1!I2677/hourly1!$I$8763+유형화!$H$63*hourly1!P2677/hourly1!$P$8763</f>
        <v>5.1916535112731754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799">
        <f>(유형화!$F$71+유형화!$F$72+유형화!$F$73+유형화!$F$74+유형화!$G$63)*hourly1!O2678/hourly1!$O$8763</f>
        <v>55.414201591879667</v>
      </c>
      <c r="C2677" s="441">
        <f>hourly1!$F2678*유형화!$G$71/hourly1!$F$8763+유형화!$G$72*hourly1!$G2678/hourly1!$F$8763+유형화!$G$74*hourly1!I2678/hourly1!$I$8763+유형화!$H$63*hourly1!P2678/hourly1!$P$8763</f>
        <v>4.2020467110439439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799">
        <f>(유형화!$F$71+유형화!$F$72+유형화!$F$73+유형화!$F$74+유형화!$G$63)*hourly1!O2679/hourly1!$O$8763</f>
        <v>54.170933106442966</v>
      </c>
      <c r="C2678" s="441">
        <f>hourly1!$F2679*유형화!$G$71/hourly1!$F$8763+유형화!$G$72*hourly1!$G2679/hourly1!$F$8763+유형화!$G$74*hourly1!I2679/hourly1!$I$8763+유형화!$H$63*hourly1!P2679/hourly1!$P$8763</f>
        <v>1.7502508856534198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799">
        <f>(유형화!$F$71+유형화!$F$72+유형화!$F$73+유형화!$F$74+유형화!$G$63)*hourly1!O2680/hourly1!$O$8763</f>
        <v>54.173485372116609</v>
      </c>
      <c r="C2679" s="441">
        <f>hourly1!$F2680*유형화!$G$71/hourly1!$F$8763+유형화!$G$72*hourly1!$G2680/hourly1!$F$8763+유형화!$G$74*hourly1!I2680/hourly1!$I$8763+유형화!$H$63*hourly1!P2680/hourly1!$P$8763</f>
        <v>1.7042383175489262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799">
        <f>(유형화!$F$71+유형화!$F$72+유형화!$F$73+유형화!$F$74+유형화!$G$63)*hourly1!O2681/hourly1!$O$8763</f>
        <v>54.769517728699718</v>
      </c>
      <c r="C2680" s="441">
        <f>hourly1!$F2681*유형화!$G$71/hourly1!$F$8763+유형화!$G$72*hourly1!$G2681/hourly1!$F$8763+유형화!$G$74*hourly1!I2681/hourly1!$I$8763+유형화!$H$63*hourly1!P2681/hourly1!$P$8763</f>
        <v>1.1987477161264384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799">
        <f>(유형화!$F$71+유형화!$F$72+유형화!$F$73+유형화!$F$74+유형화!$G$63)*hourly1!O2682/hourly1!$O$8763</f>
        <v>54.737770698309113</v>
      </c>
      <c r="C2681" s="441">
        <f>hourly1!$F2682*유형화!$G$71/hourly1!$F$8763+유형화!$G$72*hourly1!$G2682/hourly1!$F$8763+유형화!$G$74*hourly1!I2682/hourly1!$I$8763+유형화!$H$63*hourly1!P2682/hourly1!$P$8763</f>
        <v>1.0431637678425334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799">
        <f>(유형화!$F$71+유형화!$F$72+유형화!$F$73+유형화!$F$74+유형화!$G$63)*hourly1!O2683/hourly1!$O$8763</f>
        <v>54.540582933364341</v>
      </c>
      <c r="C2682" s="441">
        <f>hourly1!$F2683*유형화!$G$71/hourly1!$F$8763+유형화!$G$72*hourly1!$G2683/hourly1!$F$8763+유형화!$G$74*hourly1!I2683/hourly1!$I$8763+유형화!$H$63*hourly1!P2683/hourly1!$P$8763</f>
        <v>1.0114058904265735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799">
        <f>(유형화!$F$71+유형화!$F$72+유형화!$F$73+유형화!$F$74+유형화!$G$63)*hourly1!O2684/hourly1!$O$8763</f>
        <v>54.394475015582664</v>
      </c>
      <c r="C2683" s="441">
        <f>hourly1!$F2684*유형화!$G$71/hourly1!$F$8763+유형화!$G$72*hourly1!$G2684/hourly1!$F$8763+유형화!$G$74*hourly1!I2684/hourly1!$I$8763+유형화!$H$63*hourly1!P2684/hourly1!$P$8763</f>
        <v>1.3306916874716688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799">
        <f>(유형화!$F$71+유형화!$F$72+유형화!$F$73+유형화!$F$74+유형화!$G$63)*hourly1!O2685/hourly1!$O$8763</f>
        <v>54.511128667466352</v>
      </c>
      <c r="C2684" s="441">
        <f>hourly1!$F2685*유형화!$G$71/hourly1!$F$8763+유형화!$G$72*hourly1!$G2685/hourly1!$F$8763+유형화!$G$74*hourly1!I2685/hourly1!$I$8763+유형화!$H$63*hourly1!P2685/hourly1!$P$8763</f>
        <v>1.0645099029608187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799">
        <f>(유형화!$F$71+유형화!$F$72+유형화!$F$73+유형화!$F$74+유형화!$G$63)*hourly1!O2686/hourly1!$O$8763</f>
        <v>55.562816365456705</v>
      </c>
      <c r="C2685" s="441">
        <f>hourly1!$F2686*유형화!$G$71/hourly1!$F$8763+유형화!$G$72*hourly1!$G2686/hourly1!$F$8763+유형화!$G$74*hourly1!I2686/hourly1!$I$8763+유형화!$H$63*hourly1!P2686/hourly1!$P$8763</f>
        <v>1.4380337520591011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799">
        <f>(유형화!$F$71+유형화!$F$72+유형화!$F$73+유형화!$F$74+유형화!$G$63)*hourly1!O2687/hourly1!$O$8763</f>
        <v>56.84512287796678</v>
      </c>
      <c r="C2686" s="441">
        <f>hourly1!$F2687*유형화!$G$71/hourly1!$F$8763+유형화!$G$72*hourly1!$G2687/hourly1!$F$8763+유형화!$G$74*hourly1!I2687/hourly1!$I$8763+유형화!$H$63*hourly1!P2687/hourly1!$P$8763</f>
        <v>3.147018544982171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799">
        <f>(유형화!$F$71+유형화!$F$72+유형화!$F$73+유형화!$F$74+유형화!$G$63)*hourly1!O2688/hourly1!$O$8763</f>
        <v>56.67271590503946</v>
      </c>
      <c r="C2687" s="441">
        <f>hourly1!$F2688*유형화!$G$71/hourly1!$F$8763+유형화!$G$72*hourly1!$G2688/hourly1!$F$8763+유형화!$G$74*hourly1!I2688/hourly1!$I$8763+유형화!$H$63*hourly1!P2688/hourly1!$P$8763</f>
        <v>0.57211013467261251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799">
        <f>(유형화!$F$71+유형화!$F$72+유형화!$F$73+유형화!$F$74+유형화!$G$63)*hourly1!O2689/hourly1!$O$8763</f>
        <v>56.517515484922001</v>
      </c>
      <c r="C2688" s="441">
        <f>hourly1!$F2689*유형화!$G$71/hourly1!$F$8763+유형화!$G$72*hourly1!$G2689/hourly1!$F$8763+유형화!$G$74*hourly1!I2689/hourly1!$I$8763+유형화!$H$63*hourly1!P2689/hourly1!$P$8763</f>
        <v>0.41565406849193909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799">
        <f>(유형화!$F$71+유형화!$F$72+유형화!$F$73+유형화!$F$74+유형화!$G$63)*hourly1!O2690/hourly1!$O$8763</f>
        <v>56.085931079150889</v>
      </c>
      <c r="C2689" s="441">
        <f>hourly1!$F2690*유형화!$G$71/hourly1!$F$8763+유형화!$G$72*hourly1!$G2690/hourly1!$F$8763+유형화!$G$74*hourly1!I2690/hourly1!$I$8763+유형화!$H$63*hourly1!P2690/hourly1!$P$8763</f>
        <v>0.36894423544973842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799">
        <f>(유형화!$F$71+유형화!$F$72+유형화!$F$73+유형화!$F$74+유형화!$G$63)*hourly1!O2691/hourly1!$O$8763</f>
        <v>55.12790550579124</v>
      </c>
      <c r="C2690" s="441">
        <f>hourly1!$F2691*유형화!$G$71/hourly1!$F$8763+유형화!$G$72*hourly1!$G2691/hourly1!$F$8763+유형화!$G$74*hourly1!I2691/hourly1!$I$8763+유형화!$H$63*hourly1!P2691/hourly1!$P$8763</f>
        <v>0.2844784482805981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799">
        <f>(유형화!$F$71+유형화!$F$72+유형화!$F$73+유형화!$F$74+유형화!$G$63)*hourly1!O2692/hourly1!$O$8763</f>
        <v>51.72975950797067</v>
      </c>
      <c r="C2691" s="441">
        <f>hourly1!$F2692*유형화!$G$71/hourly1!$F$8763+유형화!$G$72*hourly1!$G2692/hourly1!$F$8763+유형화!$G$74*hourly1!I2692/hourly1!$I$8763+유형화!$H$63*hourly1!P2692/hourly1!$P$8763</f>
        <v>0.2563246171565795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799">
        <f>(유형화!$F$71+유형화!$F$72+유형화!$F$73+유형화!$F$74+유형화!$G$63)*hourly1!O2693/hourly1!$O$8763</f>
        <v>51.121693810421363</v>
      </c>
      <c r="C2692" s="441">
        <f>hourly1!$F2693*유형화!$G$71/hourly1!$F$8763+유형화!$G$72*hourly1!$G2693/hourly1!$F$8763+유형화!$G$74*hourly1!I2693/hourly1!$I$8763+유형화!$H$63*hourly1!P2693/hourly1!$P$8763</f>
        <v>0.25078776581579065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799">
        <f>(유형화!$F$71+유형화!$F$72+유형화!$F$73+유형화!$F$74+유형화!$G$63)*hourly1!O2694/hourly1!$O$8763</f>
        <v>50.713828174831335</v>
      </c>
      <c r="C2693" s="441">
        <f>hourly1!$F2694*유형화!$G$71/hourly1!$F$8763+유형화!$G$72*hourly1!$G2694/hourly1!$F$8763+유형화!$G$74*hourly1!I2694/hourly1!$I$8763+유형화!$H$63*hourly1!P2694/hourly1!$P$8763</f>
        <v>0.25090727650131628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799">
        <f>(유형화!$F$71+유형화!$F$72+유형화!$F$73+유형화!$F$74+유형화!$G$63)*hourly1!O2695/hourly1!$O$8763</f>
        <v>51.115825172060489</v>
      </c>
      <c r="C2694" s="441">
        <f>hourly1!$F2695*유형화!$G$71/hourly1!$F$8763+유형화!$G$72*hourly1!$G2695/hourly1!$F$8763+유형화!$G$74*hourly1!I2695/hourly1!$I$8763+유형화!$H$63*hourly1!P2695/hourly1!$P$8763</f>
        <v>0.2470692182682534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799">
        <f>(유형화!$F$71+유형화!$F$72+유형화!$F$73+유형화!$F$74+유형화!$G$63)*hourly1!O2696/hourly1!$O$8763</f>
        <v>51.33033065179103</v>
      </c>
      <c r="C2695" s="441">
        <f>hourly1!$F2696*유형화!$G$71/hourly1!$F$8763+유형화!$G$72*hourly1!$G2696/hourly1!$F$8763+유형화!$G$74*hourly1!I2696/hourly1!$I$8763+유형화!$H$63*hourly1!P2696/hourly1!$P$8763</f>
        <v>0.51797239049021193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799">
        <f>(유형화!$F$71+유형화!$F$72+유형화!$F$73+유형화!$F$74+유형화!$G$63)*hourly1!O2697/hourly1!$O$8763</f>
        <v>51.623973503436396</v>
      </c>
      <c r="C2696" s="441">
        <f>hourly1!$F2697*유형화!$G$71/hourly1!$F$8763+유형화!$G$72*hourly1!$G2697/hourly1!$F$8763+유형화!$G$74*hourly1!I2697/hourly1!$I$8763+유형화!$H$63*hourly1!P2697/hourly1!$P$8763</f>
        <v>7.354803121438283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799">
        <f>(유형화!$F$71+유형화!$F$72+유형화!$F$73+유형화!$F$74+유형화!$G$63)*hourly1!O2698/hourly1!$O$8763</f>
        <v>51.371944066665421</v>
      </c>
      <c r="C2697" s="441">
        <f>hourly1!$F2698*유형화!$G$71/hourly1!$F$8763+유형화!$G$72*hourly1!$G2698/hourly1!$F$8763+유형화!$G$74*hourly1!I2698/hourly1!$I$8763+유형화!$H$63*hourly1!P2698/hourly1!$P$8763</f>
        <v>7.012068779241198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799">
        <f>(유형화!$F$71+유형화!$F$72+유형화!$F$73+유형화!$F$74+유형화!$G$63)*hourly1!O2699/hourly1!$O$8763</f>
        <v>50.220406482950551</v>
      </c>
      <c r="C2698" s="441">
        <f>hourly1!$F2699*유형화!$G$71/hourly1!$F$8763+유형화!$G$72*hourly1!$G2699/hourly1!$F$8763+유형화!$G$74*hourly1!I2699/hourly1!$I$8763+유형화!$H$63*hourly1!P2699/hourly1!$P$8763</f>
        <v>5.7890314895815189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799">
        <f>(유형화!$F$71+유형화!$F$72+유형화!$F$73+유형화!$F$74+유형화!$G$63)*hourly1!O2700/hourly1!$O$8763</f>
        <v>50.709920322165708</v>
      </c>
      <c r="C2699" s="441">
        <f>hourly1!$F2700*유형화!$G$71/hourly1!$F$8763+유형화!$G$72*hourly1!$G2700/hourly1!$F$8763+유형화!$G$74*hourly1!I2700/hourly1!$I$8763+유형화!$H$63*hourly1!P2700/hourly1!$P$8763</f>
        <v>4.7858392346482814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799">
        <f>(유형화!$F$71+유형화!$F$72+유형화!$F$73+유형화!$F$74+유형화!$G$63)*hourly1!O2701/hourly1!$O$8763</f>
        <v>50.417113653114185</v>
      </c>
      <c r="C2700" s="441">
        <f>hourly1!$F2701*유형화!$G$71/hourly1!$F$8763+유형화!$G$72*hourly1!$G2701/hourly1!$F$8763+유형화!$G$74*hourly1!I2701/hourly1!$I$8763+유형화!$H$63*hourly1!P2701/hourly1!$P$8763</f>
        <v>3.6167715154518376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799">
        <f>(유형화!$F$71+유형화!$F$72+유형화!$F$73+유형화!$F$74+유형화!$G$63)*hourly1!O2702/hourly1!$O$8763</f>
        <v>50.353372827009593</v>
      </c>
      <c r="C2701" s="441">
        <f>hourly1!$F2702*유형화!$G$71/hourly1!$F$8763+유형화!$G$72*hourly1!$G2702/hourly1!$F$8763+유형화!$G$74*hourly1!I2702/hourly1!$I$8763+유형화!$H$63*hourly1!P2702/hourly1!$P$8763</f>
        <v>2.6752120660567087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799">
        <f>(유형화!$F$71+유형화!$F$72+유형화!$F$73+유형화!$F$74+유형화!$G$63)*hourly1!O2703/hourly1!$O$8763</f>
        <v>49.692821628676938</v>
      </c>
      <c r="C2702" s="441">
        <f>hourly1!$F2703*유형화!$G$71/hourly1!$F$8763+유형화!$G$72*hourly1!$G2703/hourly1!$F$8763+유형화!$G$74*hourly1!I2703/hourly1!$I$8763+유형화!$H$63*hourly1!P2703/hourly1!$P$8763</f>
        <v>0.72663005618448484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799">
        <f>(유형화!$F$71+유형화!$F$72+유형화!$F$73+유형화!$F$74+유형화!$G$63)*hourly1!O2704/hourly1!$O$8763</f>
        <v>49.963107436580763</v>
      </c>
      <c r="C2703" s="441">
        <f>hourly1!$F2704*유형화!$G$71/hourly1!$F$8763+유형화!$G$72*hourly1!$G2704/hourly1!$F$8763+유형화!$G$74*hourly1!I2704/hourly1!$I$8763+유형화!$H$63*hourly1!P2704/hourly1!$P$8763</f>
        <v>1.010021379411022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799">
        <f>(유형화!$F$71+유형화!$F$72+유형화!$F$73+유형화!$F$74+유형화!$G$63)*hourly1!O2705/hourly1!$O$8763</f>
        <v>50.068772229246363</v>
      </c>
      <c r="C2704" s="441">
        <f>hourly1!$F2705*유형화!$G$71/hourly1!$F$8763+유형화!$G$72*hourly1!$G2705/hourly1!$F$8763+유형화!$G$74*hourly1!I2705/hourly1!$I$8763+유형화!$H$63*hourly1!P2705/hourly1!$P$8763</f>
        <v>1.2130417666215783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799">
        <f>(유형화!$F$71+유형화!$F$72+유형화!$F$73+유형화!$F$74+유형화!$G$63)*hourly1!O2706/hourly1!$O$8763</f>
        <v>49.783200734465936</v>
      </c>
      <c r="C2705" s="441">
        <f>hourly1!$F2706*유형화!$G$71/hourly1!$F$8763+유형화!$G$72*hourly1!$G2706/hourly1!$F$8763+유형화!$G$74*hourly1!I2706/hourly1!$I$8763+유형화!$H$63*hourly1!P2706/hourly1!$P$8763</f>
        <v>1.0817184874993784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799">
        <f>(유형화!$F$71+유형화!$F$72+유형화!$F$73+유형화!$F$74+유형화!$G$63)*hourly1!O2707/hourly1!$O$8763</f>
        <v>50.181016378304399</v>
      </c>
      <c r="C2706" s="441">
        <f>hourly1!$F2707*유형화!$G$71/hourly1!$F$8763+유형화!$G$72*hourly1!$G2707/hourly1!$F$8763+유형화!$G$74*hourly1!I2707/hourly1!$I$8763+유형화!$H$63*hourly1!P2707/hourly1!$P$8763</f>
        <v>1.4277056195324331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799">
        <f>(유형화!$F$71+유형화!$F$72+유형화!$F$73+유형화!$F$74+유형화!$G$63)*hourly1!O2708/hourly1!$O$8763</f>
        <v>50.374009661055965</v>
      </c>
      <c r="C2707" s="441">
        <f>hourly1!$F2708*유형화!$G$71/hourly1!$F$8763+유형화!$G$72*hourly1!$G2708/hourly1!$F$8763+유형화!$G$74*hourly1!I2708/hourly1!$I$8763+유형화!$H$63*hourly1!P2708/hourly1!$P$8763</f>
        <v>1.7865316819374653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799">
        <f>(유형화!$F$71+유형화!$F$72+유형화!$F$73+유형화!$F$74+유형화!$G$63)*hourly1!O2709/hourly1!$O$8763</f>
        <v>51.044368361743658</v>
      </c>
      <c r="C2708" s="441">
        <f>hourly1!$F2709*유형화!$G$71/hourly1!$F$8763+유형화!$G$72*hourly1!$G2709/hourly1!$F$8763+유형화!$G$74*hourly1!I2709/hourly1!$I$8763+유형화!$H$63*hourly1!P2709/hourly1!$P$8763</f>
        <v>1.3447647266890865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799">
        <f>(유형화!$F$71+유형화!$F$72+유형화!$F$73+유형화!$F$74+유형화!$G$63)*hourly1!O2710/hourly1!$O$8763</f>
        <v>52.947113689855115</v>
      </c>
      <c r="C2709" s="441">
        <f>hourly1!$F2710*유형화!$G$71/hourly1!$F$8763+유형화!$G$72*hourly1!$G2710/hourly1!$F$8763+유형화!$G$74*hourly1!I2710/hourly1!$I$8763+유형화!$H$63*hourly1!P2710/hourly1!$P$8763</f>
        <v>1.7009094320868303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799">
        <f>(유형화!$F$71+유형화!$F$72+유형화!$F$73+유형화!$F$74+유형화!$G$63)*hourly1!O2711/hourly1!$O$8763</f>
        <v>55.125003140400899</v>
      </c>
      <c r="C2710" s="441">
        <f>hourly1!$F2711*유형화!$G$71/hourly1!$F$8763+유형화!$G$72*hourly1!$G2711/hourly1!$F$8763+유형화!$G$74*hourly1!I2711/hourly1!$I$8763+유형화!$H$63*hourly1!P2711/hourly1!$P$8763</f>
        <v>3.5647706509519375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799">
        <f>(유형화!$F$71+유형화!$F$72+유형화!$F$73+유형화!$F$74+유형화!$G$63)*hourly1!O2712/hourly1!$O$8763</f>
        <v>54.853302397701356</v>
      </c>
      <c r="C2711" s="441">
        <f>hourly1!$F2712*유형화!$G$71/hourly1!$F$8763+유형화!$G$72*hourly1!$G2712/hourly1!$F$8763+유형화!$G$74*hourly1!I2712/hourly1!$I$8763+유형화!$H$63*hourly1!P2712/hourly1!$P$8763</f>
        <v>0.57228880434019358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799">
        <f>(유형화!$F$71+유형화!$F$72+유형화!$F$73+유형화!$F$74+유형화!$G$63)*hourly1!O2713/hourly1!$O$8763</f>
        <v>54.70702968046708</v>
      </c>
      <c r="C2712" s="441">
        <f>hourly1!$F2713*유형화!$G$71/hourly1!$F$8763+유형화!$G$72*hourly1!$G2713/hourly1!$F$8763+유형화!$G$74*hourly1!I2713/hourly1!$I$8763+유형화!$H$63*hourly1!P2713/hourly1!$P$8763</f>
        <v>0.41579337835291108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799">
        <f>(유형화!$F$71+유형화!$F$72+유형화!$F$73+유형화!$F$74+유형화!$G$63)*hourly1!O2714/hourly1!$O$8763</f>
        <v>53.92293245641752</v>
      </c>
      <c r="C2713" s="441">
        <f>hourly1!$F2714*유형화!$G$71/hourly1!$F$8763+유형화!$G$72*hourly1!$G2714/hourly1!$F$8763+유형화!$G$74*hourly1!I2714/hourly1!$I$8763+유형화!$H$63*hourly1!P2714/hourly1!$P$8763</f>
        <v>0.36909094018346744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799">
        <f>(유형화!$F$71+유형화!$F$72+유형화!$F$73+유형화!$F$74+유형화!$G$63)*hourly1!O2715/hourly1!$O$8763</f>
        <v>51.424220155119116</v>
      </c>
      <c r="C2714" s="441">
        <f>hourly1!$F2715*유형화!$G$71/hourly1!$F$8763+유형화!$G$72*hourly1!$G2715/hourly1!$F$8763+유형화!$G$74*hourly1!I2715/hourly1!$I$8763+유형화!$H$63*hourly1!P2715/hourly1!$P$8763</f>
        <v>0.28458841719482431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799">
        <f>(유형화!$F$71+유형화!$F$72+유형화!$F$73+유형화!$F$74+유형화!$G$63)*hourly1!O2716/hourly1!$O$8763</f>
        <v>50.033687153593483</v>
      </c>
      <c r="C2715" s="441">
        <f>hourly1!$F2716*유형화!$G$71/hourly1!$F$8763+유형화!$G$72*hourly1!$G2716/hourly1!$F$8763+유형화!$G$74*hourly1!I2716/hourly1!$I$8763+유형화!$H$63*hourly1!P2716/hourly1!$P$8763</f>
        <v>0.25645021072130864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799">
        <f>(유형화!$F$71+유형화!$F$72+유형화!$F$73+유형화!$F$74+유형화!$G$63)*hourly1!O2717/hourly1!$O$8763</f>
        <v>49.427150262013939</v>
      </c>
      <c r="C2716" s="441">
        <f>hourly1!$F2717*유형화!$G$71/hourly1!$F$8763+유형화!$G$72*hourly1!$G2717/hourly1!$F$8763+유형화!$G$74*hourly1!I2717/hourly1!$I$8763+유형화!$H$63*hourly1!P2717/hourly1!$P$8763</f>
        <v>0.25108034037826021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799">
        <f>(유형화!$F$71+유형화!$F$72+유형화!$F$73+유형화!$F$74+유형화!$G$63)*hourly1!O2718/hourly1!$O$8763</f>
        <v>48.555137601412788</v>
      </c>
      <c r="C2717" s="441">
        <f>hourly1!$F2718*유형화!$G$71/hourly1!$F$8763+유형화!$G$72*hourly1!$G2718/hourly1!$F$8763+유형화!$G$74*hourly1!I2718/hourly1!$I$8763+유형화!$H$63*hourly1!P2718/hourly1!$P$8763</f>
        <v>0.25128596554976335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799">
        <f>(유형화!$F$71+유형화!$F$72+유형화!$F$73+유형화!$F$74+유형화!$G$63)*hourly1!O2719/hourly1!$O$8763</f>
        <v>48.706302637553883</v>
      </c>
      <c r="C2718" s="441">
        <f>hourly1!$F2719*유형화!$G$71/hourly1!$F$8763+유형화!$G$72*hourly1!$G2719/hourly1!$F$8763+유형화!$G$74*hourly1!I2719/hourly1!$I$8763+유형화!$H$63*hourly1!P2719/hourly1!$P$8763</f>
        <v>0.25012079600195913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799">
        <f>(유형화!$F$71+유형화!$F$72+유형화!$F$73+유형화!$F$74+유형화!$G$63)*hourly1!O2720/hourly1!$O$8763</f>
        <v>50.322188823955976</v>
      </c>
      <c r="C2719" s="441">
        <f>hourly1!$F2720*유형화!$G$71/hourly1!$F$8763+유형화!$G$72*hourly1!$G2720/hourly1!$F$8763+유형화!$G$74*hourly1!I2720/hourly1!$I$8763+유형화!$H$63*hourly1!P2720/hourly1!$P$8763</f>
        <v>0.52549524225484012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799">
        <f>(유형화!$F$71+유형화!$F$72+유형화!$F$73+유형화!$F$74+유형화!$G$63)*hourly1!O2721/hourly1!$O$8763</f>
        <v>52.071378230378045</v>
      </c>
      <c r="C2720" s="441">
        <f>hourly1!$F2721*유형화!$G$71/hourly1!$F$8763+유형화!$G$72*hourly1!$G2721/hourly1!$F$8763+유형화!$G$74*hourly1!I2721/hourly1!$I$8763+유형화!$H$63*hourly1!P2721/hourly1!$P$8763</f>
        <v>8.8247113203087135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799">
        <f>(유형화!$F$71+유형화!$F$72+유형화!$F$73+유형화!$F$74+유형화!$G$63)*hourly1!O2722/hourly1!$O$8763</f>
        <v>55.749477985458746</v>
      </c>
      <c r="C2721" s="441">
        <f>hourly1!$F2722*유형화!$G$71/hourly1!$F$8763+유형화!$G$72*hourly1!$G2722/hourly1!$F$8763+유형화!$G$74*hourly1!I2722/hourly1!$I$8763+유형화!$H$63*hourly1!P2722/hourly1!$P$8763</f>
        <v>8.9202298182625714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799">
        <f>(유형화!$F$71+유형화!$F$72+유형화!$F$73+유형화!$F$74+유형화!$G$63)*hourly1!O2723/hourly1!$O$8763</f>
        <v>55.383388622704729</v>
      </c>
      <c r="C2722" s="441">
        <f>hourly1!$F2723*유형화!$G$71/hourly1!$F$8763+유형화!$G$72*hourly1!$G2723/hourly1!$F$8763+유형화!$G$74*hourly1!I2723/hourly1!$I$8763+유형화!$H$63*hourly1!P2723/hourly1!$P$8763</f>
        <v>8.0061268157816112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799">
        <f>(유형화!$F$71+유형화!$F$72+유형화!$F$73+유형화!$F$74+유형화!$G$63)*hourly1!O2724/hourly1!$O$8763</f>
        <v>58.58992392987507</v>
      </c>
      <c r="C2723" s="441">
        <f>hourly1!$F2724*유형화!$G$71/hourly1!$F$8763+유형화!$G$72*hourly1!$G2724/hourly1!$F$8763+유형화!$G$74*hourly1!I2724/hourly1!$I$8763+유형화!$H$63*hourly1!P2724/hourly1!$P$8763</f>
        <v>6.7721484540614041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799">
        <f>(유형화!$F$71+유형화!$F$72+유형화!$F$73+유형화!$F$74+유형화!$G$63)*hourly1!O2725/hourly1!$O$8763</f>
        <v>59.168430026043744</v>
      </c>
      <c r="C2724" s="441">
        <f>hourly1!$F2725*유형화!$G$71/hourly1!$F$8763+유형화!$G$72*hourly1!$G2725/hourly1!$F$8763+유형화!$G$74*hourly1!I2725/hourly1!$I$8763+유형화!$H$63*hourly1!P2725/hourly1!$P$8763</f>
        <v>5.8100361485594236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799">
        <f>(유형화!$F$71+유형화!$F$72+유형화!$F$73+유형화!$F$74+유형화!$G$63)*hourly1!O2726/hourly1!$O$8763</f>
        <v>59.070829222274661</v>
      </c>
      <c r="C2725" s="441">
        <f>hourly1!$F2726*유형화!$G$71/hourly1!$F$8763+유형화!$G$72*hourly1!$G2726/hourly1!$F$8763+유형화!$G$74*hourly1!I2726/hourly1!$I$8763+유형화!$H$63*hourly1!P2726/hourly1!$P$8763</f>
        <v>4.2806105548479616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799">
        <f>(유형화!$F$71+유형화!$F$72+유형화!$F$73+유형화!$F$74+유형화!$G$63)*hourly1!O2727/hourly1!$O$8763</f>
        <v>56.02060534081523</v>
      </c>
      <c r="C2726" s="441">
        <f>hourly1!$F2727*유형화!$G$71/hourly1!$F$8763+유형화!$G$72*hourly1!$G2727/hourly1!$F$8763+유형화!$G$74*hourly1!I2727/hourly1!$I$8763+유형화!$H$63*hourly1!P2727/hourly1!$P$8763</f>
        <v>2.0573023428104897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799">
        <f>(유형화!$F$71+유형화!$F$72+유형화!$F$73+유형화!$F$74+유형화!$G$63)*hourly1!O2728/hourly1!$O$8763</f>
        <v>55.537885168495862</v>
      </c>
      <c r="C2727" s="441">
        <f>hourly1!$F2728*유형화!$G$71/hourly1!$F$8763+유형화!$G$72*hourly1!$G2728/hourly1!$F$8763+유형화!$G$74*hourly1!I2728/hourly1!$I$8763+유형화!$H$63*hourly1!P2728/hourly1!$P$8763</f>
        <v>2.7408548009834224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799">
        <f>(유형화!$F$71+유형화!$F$72+유형화!$F$73+유형화!$F$74+유형화!$G$63)*hourly1!O2729/hourly1!$O$8763</f>
        <v>58.684758344343258</v>
      </c>
      <c r="C2728" s="441">
        <f>hourly1!$F2729*유형화!$G$71/hourly1!$F$8763+유형화!$G$72*hourly1!$G2729/hourly1!$F$8763+유형화!$G$74*hourly1!I2729/hourly1!$I$8763+유형화!$H$63*hourly1!P2729/hourly1!$P$8763</f>
        <v>2.5422208853113757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799">
        <f>(유형화!$F$71+유형화!$F$72+유형화!$F$73+유형화!$F$74+유형화!$G$63)*hourly1!O2730/hourly1!$O$8763</f>
        <v>58.514179446807553</v>
      </c>
      <c r="C2729" s="441">
        <f>hourly1!$F2730*유형화!$G$71/hourly1!$F$8763+유형화!$G$72*hourly1!$G2730/hourly1!$F$8763+유형화!$G$74*hourly1!I2730/hourly1!$I$8763+유형화!$H$63*hourly1!P2730/hourly1!$P$8763</f>
        <v>2.360979710363956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799">
        <f>(유형화!$F$71+유형화!$F$72+유형화!$F$73+유형화!$F$74+유형화!$G$63)*hourly1!O2731/hourly1!$O$8763</f>
        <v>58.848526128838074</v>
      </c>
      <c r="C2730" s="441">
        <f>hourly1!$F2731*유형화!$G$71/hourly1!$F$8763+유형화!$G$72*hourly1!$G2731/hourly1!$F$8763+유형화!$G$74*hourly1!I2731/hourly1!$I$8763+유형화!$H$63*hourly1!P2731/hourly1!$P$8763</f>
        <v>2.9532739521960791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799">
        <f>(유형화!$F$71+유형화!$F$72+유형화!$F$73+유형화!$F$74+유형화!$G$63)*hourly1!O2732/hourly1!$O$8763</f>
        <v>59.33464757417503</v>
      </c>
      <c r="C2731" s="441">
        <f>hourly1!$F2732*유형화!$G$71/hourly1!$F$8763+유형화!$G$72*hourly1!$G2732/hourly1!$F$8763+유형화!$G$74*hourly1!I2732/hourly1!$I$8763+유형화!$H$63*hourly1!P2732/hourly1!$P$8763</f>
        <v>3.3617388136158324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799">
        <f>(유형화!$F$71+유형화!$F$72+유형화!$F$73+유형화!$F$74+유형화!$G$63)*hourly1!O2733/hourly1!$O$8763</f>
        <v>59.588692854376163</v>
      </c>
      <c r="C2732" s="441">
        <f>hourly1!$F2733*유형화!$G$71/hourly1!$F$8763+유형화!$G$72*hourly1!$G2733/hourly1!$F$8763+유형화!$G$74*hourly1!I2733/hourly1!$I$8763+유형화!$H$63*hourly1!P2733/hourly1!$P$8763</f>
        <v>2.9221919900045421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799">
        <f>(유형화!$F$71+유형화!$F$72+유형화!$F$73+유형화!$F$74+유형화!$G$63)*hourly1!O2734/hourly1!$O$8763</f>
        <v>60.2787020490575</v>
      </c>
      <c r="C2733" s="441">
        <f>hourly1!$F2734*유형화!$G$71/hourly1!$F$8763+유형화!$G$72*hourly1!$G2734/hourly1!$F$8763+유형화!$G$74*hourly1!I2734/hourly1!$I$8763+유형화!$H$63*hourly1!P2734/hourly1!$P$8763</f>
        <v>3.0560546922859624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799">
        <f>(유형화!$F$71+유형화!$F$72+유형화!$F$73+유형화!$F$74+유형화!$G$63)*hourly1!O2735/hourly1!$O$8763</f>
        <v>60.587172436110968</v>
      </c>
      <c r="C2734" s="441">
        <f>hourly1!$F2735*유형화!$G$71/hourly1!$F$8763+유형화!$G$72*hourly1!$G2735/hourly1!$F$8763+유형화!$G$74*hourly1!I2735/hourly1!$I$8763+유형화!$H$63*hourly1!P2735/hourly1!$P$8763</f>
        <v>4.6324294982271015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799">
        <f>(유형화!$F$71+유형화!$F$72+유형화!$F$73+유형화!$F$74+유형화!$G$63)*hourly1!O2736/hourly1!$O$8763</f>
        <v>59.169505952470871</v>
      </c>
      <c r="C2735" s="441">
        <f>hourly1!$F2736*유형화!$G$71/hourly1!$F$8763+유형화!$G$72*hourly1!$G2736/hourly1!$F$8763+유형화!$G$74*hourly1!I2736/hourly1!$I$8763+유형화!$H$63*hourly1!P2736/hourly1!$P$8763</f>
        <v>0.57251995374992393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799">
        <f>(유형화!$F$71+유형화!$F$72+유형화!$F$73+유형화!$F$74+유형화!$G$63)*hourly1!O2737/hourly1!$O$8763</f>
        <v>58.195546212020155</v>
      </c>
      <c r="C2736" s="441">
        <f>hourly1!$F2737*유형화!$G$71/hourly1!$F$8763+유형화!$G$72*hourly1!$G2737/hourly1!$F$8763+유형화!$G$74*hourly1!I2737/hourly1!$I$8763+유형화!$H$63*hourly1!P2737/hourly1!$P$8763</f>
        <v>0.41591932973406376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799">
        <f>(유형화!$F$71+유형화!$F$72+유형화!$F$73+유형화!$F$74+유형화!$G$63)*hourly1!O2738/hourly1!$O$8763</f>
        <v>57.226337134363995</v>
      </c>
      <c r="C2737" s="441">
        <f>hourly1!$F2738*유형화!$G$71/hourly1!$F$8763+유형화!$G$72*hourly1!$G2738/hourly1!$F$8763+유형화!$G$74*hourly1!I2738/hourly1!$I$8763+유형화!$H$63*hourly1!P2738/hourly1!$P$8763</f>
        <v>0.36917001761311163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799">
        <f>(유형화!$F$71+유형화!$F$72+유형화!$F$73+유형화!$F$74+유형화!$G$63)*hourly1!O2739/hourly1!$O$8763</f>
        <v>55.27045755251666</v>
      </c>
      <c r="C2738" s="441">
        <f>hourly1!$F2739*유형화!$G$71/hourly1!$F$8763+유형화!$G$72*hourly1!$G2739/hourly1!$F$8763+유형화!$G$74*hourly1!I2739/hourly1!$I$8763+유형화!$H$63*hourly1!P2739/hourly1!$P$8763</f>
        <v>0.28463350206421412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799">
        <f>(유형화!$F$71+유형화!$F$72+유형화!$F$73+유형화!$F$74+유형화!$G$63)*hourly1!O2740/hourly1!$O$8763</f>
        <v>52.665725703096122</v>
      </c>
      <c r="C2739" s="441">
        <f>hourly1!$F2740*유형화!$G$71/hourly1!$F$8763+유형화!$G$72*hourly1!$G2740/hourly1!$F$8763+유형화!$G$74*hourly1!I2740/hourly1!$I$8763+유형화!$H$63*hourly1!P2740/hourly1!$P$8763</f>
        <v>0.25649267160359124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799">
        <f>(유형화!$F$71+유형화!$F$72+유형화!$F$73+유형화!$F$74+유형화!$G$63)*hourly1!O2741/hourly1!$O$8763</f>
        <v>52.206121661951848</v>
      </c>
      <c r="C2740" s="441">
        <f>hourly1!$F2741*유형화!$G$71/hourly1!$F$8763+유형화!$G$72*hourly1!$G2741/hourly1!$F$8763+유형화!$G$74*hourly1!I2741/hourly1!$I$8763+유형화!$H$63*hourly1!P2741/hourly1!$P$8763</f>
        <v>0.25117396900913602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799">
        <f>(유형화!$F$71+유형화!$F$72+유형화!$F$73+유형화!$F$74+유형화!$G$63)*hourly1!O2742/hourly1!$O$8763</f>
        <v>51.967984220526887</v>
      </c>
      <c r="C2741" s="441">
        <f>hourly1!$F2742*유형화!$G$71/hourly1!$F$8763+유형화!$G$72*hourly1!$G2742/hourly1!$F$8763+유형화!$G$74*hourly1!I2742/hourly1!$I$8763+유형화!$H$63*hourly1!P2742/hourly1!$P$8763</f>
        <v>0.25322556911065924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799">
        <f>(유형화!$F$71+유형화!$F$72+유형화!$F$73+유형화!$F$74+유형화!$G$63)*hourly1!O2743/hourly1!$O$8763</f>
        <v>52.5797681874799</v>
      </c>
      <c r="C2742" s="441">
        <f>hourly1!$F2743*유형화!$G$71/hourly1!$F$8763+유형화!$G$72*hourly1!$G2743/hourly1!$F$8763+유형화!$G$74*hourly1!I2743/hourly1!$I$8763+유형화!$H$63*hourly1!P2743/hourly1!$P$8763</f>
        <v>0.25975798501440456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799">
        <f>(유형화!$F$71+유형화!$F$72+유형화!$F$73+유형화!$F$74+유형화!$G$63)*hourly1!O2744/hourly1!$O$8763</f>
        <v>53.464408164073909</v>
      </c>
      <c r="C2743" s="441">
        <f>hourly1!$F2744*유형화!$G$71/hourly1!$F$8763+유형화!$G$72*hourly1!$G2744/hourly1!$F$8763+유형화!$G$74*hourly1!I2744/hourly1!$I$8763+유형화!$H$63*hourly1!P2744/hourly1!$P$8763</f>
        <v>0.55405913100045268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799">
        <f>(유형화!$F$71+유형화!$F$72+유형화!$F$73+유형화!$F$74+유형화!$G$63)*hourly1!O2745/hourly1!$O$8763</f>
        <v>54.323736477131767</v>
      </c>
      <c r="C2744" s="441">
        <f>hourly1!$F2745*유형화!$G$71/hourly1!$F$8763+유형화!$G$72*hourly1!$G2745/hourly1!$F$8763+유형화!$G$74*hourly1!I2745/hourly1!$I$8763+유형화!$H$63*hourly1!P2745/hourly1!$P$8763</f>
        <v>9.0158964522158538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799">
        <f>(유형화!$F$71+유형화!$F$72+유형화!$F$73+유형화!$F$74+유형화!$G$63)*hourly1!O2746/hourly1!$O$8763</f>
        <v>56.042482345163805</v>
      </c>
      <c r="C2745" s="441">
        <f>hourly1!$F2746*유형화!$G$71/hourly1!$F$8763+유형화!$G$72*hourly1!$G2746/hourly1!$F$8763+유형화!$G$74*hourly1!I2746/hourly1!$I$8763+유형화!$H$63*hourly1!P2746/hourly1!$P$8763</f>
        <v>8.6883212413543607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799">
        <f>(유형화!$F$71+유형화!$F$72+유형화!$F$73+유형화!$F$74+유형화!$G$63)*hourly1!O2747/hourly1!$O$8763</f>
        <v>57.482002195853191</v>
      </c>
      <c r="C2746" s="441">
        <f>hourly1!$F2747*유형화!$G$71/hourly1!$F$8763+유형화!$G$72*hourly1!$G2747/hourly1!$F$8763+유형화!$G$74*hourly1!I2747/hourly1!$I$8763+유형화!$H$63*hourly1!P2747/hourly1!$P$8763</f>
        <v>7.4994913210753413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799">
        <f>(유형화!$F$71+유형화!$F$72+유형화!$F$73+유형화!$F$74+유형화!$G$63)*hourly1!O2748/hourly1!$O$8763</f>
        <v>59.876498326473744</v>
      </c>
      <c r="C2747" s="441">
        <f>hourly1!$F2748*유형화!$G$71/hourly1!$F$8763+유형화!$G$72*hourly1!$G2748/hourly1!$F$8763+유형화!$G$74*hourly1!I2748/hourly1!$I$8763+유형화!$H$63*hourly1!P2748/hourly1!$P$8763</f>
        <v>6.0611359708100663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799">
        <f>(유형화!$F$71+유형화!$F$72+유형화!$F$73+유형화!$F$74+유형화!$G$63)*hourly1!O2749/hourly1!$O$8763</f>
        <v>59.8645181613498</v>
      </c>
      <c r="C2748" s="441">
        <f>hourly1!$F2749*유형화!$G$71/hourly1!$F$8763+유형화!$G$72*hourly1!$G2749/hourly1!$F$8763+유형화!$G$74*hourly1!I2749/hourly1!$I$8763+유형화!$H$63*hourly1!P2749/hourly1!$P$8763</f>
        <v>4.7847879699953637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799">
        <f>(유형화!$F$71+유형화!$F$72+유형화!$F$73+유형화!$F$74+유형화!$G$63)*hourly1!O2750/hourly1!$O$8763</f>
        <v>59.788323139236319</v>
      </c>
      <c r="C2749" s="441">
        <f>hourly1!$F2750*유형화!$G$71/hourly1!$F$8763+유형화!$G$72*hourly1!$G2750/hourly1!$F$8763+유형화!$G$74*hourly1!I2750/hourly1!$I$8763+유형화!$H$63*hourly1!P2750/hourly1!$P$8763</f>
        <v>3.62088771631828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799">
        <f>(유형화!$F$71+유형화!$F$72+유형화!$F$73+유형화!$F$74+유형화!$G$63)*hourly1!O2751/hourly1!$O$8763</f>
        <v>57.589339138546435</v>
      </c>
      <c r="C2750" s="441">
        <f>hourly1!$F2751*유형화!$G$71/hourly1!$F$8763+유형화!$G$72*hourly1!$G2751/hourly1!$F$8763+유형화!$G$74*hourly1!I2751/hourly1!$I$8763+유형화!$H$63*hourly1!P2751/hourly1!$P$8763</f>
        <v>1.2695062717353511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799">
        <f>(유형화!$F$71+유형화!$F$72+유형화!$F$73+유형화!$F$74+유형화!$G$63)*hourly1!O2752/hourly1!$O$8763</f>
        <v>57.33758458336326</v>
      </c>
      <c r="C2751" s="441">
        <f>hourly1!$F2752*유형화!$G$71/hourly1!$F$8763+유형화!$G$72*hourly1!$G2752/hourly1!$F$8763+유형화!$G$74*hourly1!I2752/hourly1!$I$8763+유형화!$H$63*hourly1!P2752/hourly1!$P$8763</f>
        <v>1.7210974347136436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799">
        <f>(유형화!$F$71+유형화!$F$72+유형화!$F$73+유형화!$F$74+유형화!$G$63)*hourly1!O2753/hourly1!$O$8763</f>
        <v>60.265806351734135</v>
      </c>
      <c r="C2752" s="441">
        <f>hourly1!$F2753*유형화!$G$71/hourly1!$F$8763+유형화!$G$72*hourly1!$G2753/hourly1!$F$8763+유형화!$G$74*hourly1!I2753/hourly1!$I$8763+유형화!$H$63*hourly1!P2753/hourly1!$P$8763</f>
        <v>1.3813230692458025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799">
        <f>(유형화!$F$71+유형화!$F$72+유형화!$F$73+유형화!$F$74+유형화!$G$63)*hourly1!O2754/hourly1!$O$8763</f>
        <v>60.498490855091433</v>
      </c>
      <c r="C2753" s="441">
        <f>hourly1!$F2754*유형화!$G$71/hourly1!$F$8763+유형화!$G$72*hourly1!$G2754/hourly1!$F$8763+유형화!$G$74*hourly1!I2754/hourly1!$I$8763+유형화!$H$63*hourly1!P2754/hourly1!$P$8763</f>
        <v>1.1850109050751827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799">
        <f>(유형화!$F$71+유형화!$F$72+유형화!$F$73+유형화!$F$74+유형화!$G$63)*hourly1!O2755/hourly1!$O$8763</f>
        <v>61.26768440031482</v>
      </c>
      <c r="C2754" s="441">
        <f>hourly1!$F2755*유형화!$G$71/hourly1!$F$8763+유형화!$G$72*hourly1!$G2755/hourly1!$F$8763+유형화!$G$74*hourly1!I2755/hourly1!$I$8763+유형화!$H$63*hourly1!P2755/hourly1!$P$8763</f>
        <v>1.4109265339744912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799">
        <f>(유형화!$F$71+유형화!$F$72+유형화!$F$73+유형화!$F$74+유형화!$G$63)*hourly1!O2756/hourly1!$O$8763</f>
        <v>60.763181983963442</v>
      </c>
      <c r="C2755" s="441">
        <f>hourly1!$F2756*유형화!$G$71/hourly1!$F$8763+유형화!$G$72*hourly1!$G2756/hourly1!$F$8763+유형화!$G$74*hourly1!I2756/hourly1!$I$8763+유형화!$H$63*hourly1!P2756/hourly1!$P$8763</f>
        <v>1.9164481461536917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799">
        <f>(유형화!$F$71+유형화!$F$72+유형화!$F$73+유형화!$F$74+유형화!$G$63)*hourly1!O2757/hourly1!$O$8763</f>
        <v>60.416614777799801</v>
      </c>
      <c r="C2756" s="441">
        <f>hourly1!$F2757*유형화!$G$71/hourly1!$F$8763+유형화!$G$72*hourly1!$G2757/hourly1!$F$8763+유형화!$G$74*hourly1!I2757/hourly1!$I$8763+유형화!$H$63*hourly1!P2757/hourly1!$P$8763</f>
        <v>1.6117610206524848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799">
        <f>(유형화!$F$71+유형화!$F$72+유형화!$F$73+유형화!$F$74+유형화!$G$63)*hourly1!O2758/hourly1!$O$8763</f>
        <v>59.774427012413639</v>
      </c>
      <c r="C2757" s="441">
        <f>hourly1!$F2758*유형화!$G$71/hourly1!$F$8763+유형화!$G$72*hourly1!$G2758/hourly1!$F$8763+유형화!$G$74*hourly1!I2758/hourly1!$I$8763+유형화!$H$63*hourly1!P2758/hourly1!$P$8763</f>
        <v>2.049482145597755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799">
        <f>(유형화!$F$71+유형화!$F$72+유형화!$F$73+유형화!$F$74+유형화!$G$63)*hourly1!O2759/hourly1!$O$8763</f>
        <v>59.569298846292668</v>
      </c>
      <c r="C2758" s="441">
        <f>hourly1!$F2759*유형화!$G$71/hourly1!$F$8763+유형화!$G$72*hourly1!$G2759/hourly1!$F$8763+유형화!$G$74*hourly1!I2759/hourly1!$I$8763+유형화!$H$63*hourly1!P2759/hourly1!$P$8763</f>
        <v>3.7638105689927985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799">
        <f>(유형화!$F$71+유형화!$F$72+유형화!$F$73+유형화!$F$74+유형화!$G$63)*hourly1!O2760/hourly1!$O$8763</f>
        <v>58.177125164671899</v>
      </c>
      <c r="C2759" s="441">
        <f>hourly1!$F2760*유형화!$G$71/hourly1!$F$8763+유형화!$G$72*hourly1!$G2760/hourly1!$F$8763+유형화!$G$74*hourly1!I2760/hourly1!$I$8763+유형화!$H$63*hourly1!P2760/hourly1!$P$8763</f>
        <v>0.5723025206364365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799">
        <f>(유형화!$F$71+유형화!$F$72+유형화!$F$73+유형화!$F$74+유형화!$G$63)*hourly1!O2761/hourly1!$O$8763</f>
        <v>57.845228370525206</v>
      </c>
      <c r="C2760" s="441">
        <f>hourly1!$F2761*유형화!$G$71/hourly1!$F$8763+유형화!$G$72*hourly1!$G2761/hourly1!$F$8763+유형화!$G$74*hourly1!I2761/hourly1!$I$8763+유형화!$H$63*hourly1!P2761/hourly1!$P$8763</f>
        <v>0.41579588306787718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799">
        <f>(유형화!$F$71+유형화!$F$72+유형화!$F$73+유형화!$F$74+유형화!$G$63)*hourly1!O2762/hourly1!$O$8763</f>
        <v>56.557139843285128</v>
      </c>
      <c r="C2761" s="441">
        <f>hourly1!$F2762*유형화!$G$71/hourly1!$F$8763+유형화!$G$72*hourly1!$G2762/hourly1!$F$8763+유형화!$G$74*hourly1!I2762/hourly1!$I$8763+유형화!$H$63*hourly1!P2762/hourly1!$P$8763</f>
        <v>0.36907078319159614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799">
        <f>(유형화!$F$71+유형화!$F$72+유형화!$F$73+유형화!$F$74+유형화!$G$63)*hourly1!O2763/hourly1!$O$8763</f>
        <v>55.16659568071163</v>
      </c>
      <c r="C2762" s="441">
        <f>hourly1!$F2763*유형화!$G$71/hourly1!$F$8763+유형화!$G$72*hourly1!$G2763/hourly1!$F$8763+유형화!$G$74*hourly1!I2763/hourly1!$I$8763+유형화!$H$63*hourly1!P2763/hourly1!$P$8763</f>
        <v>0.28456038824163216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799">
        <f>(유형화!$F$71+유형화!$F$72+유형화!$F$73+유형화!$F$74+유형화!$G$63)*hourly1!O2764/hourly1!$O$8763</f>
        <v>52.023088756293483</v>
      </c>
      <c r="C2763" s="441">
        <f>hourly1!$F2764*유형화!$G$71/hourly1!$F$8763+유형화!$G$72*hourly1!$G2764/hourly1!$F$8763+유형화!$G$74*hourly1!I2764/hourly1!$I$8763+유형화!$H$63*hourly1!P2764/hourly1!$P$8763</f>
        <v>0.25641132800326338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799">
        <f>(유형화!$F$71+유형화!$F$72+유형화!$F$73+유형화!$F$74+유형화!$G$63)*hourly1!O2765/hourly1!$O$8763</f>
        <v>51.666476308061256</v>
      </c>
      <c r="C2764" s="441">
        <f>hourly1!$F2765*유형화!$G$71/hourly1!$F$8763+유형화!$G$72*hourly1!$G2765/hourly1!$F$8763+유형화!$G$74*hourly1!I2765/hourly1!$I$8763+유형화!$H$63*hourly1!P2765/hourly1!$P$8763</f>
        <v>0.25096858238191538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799">
        <f>(유형화!$F$71+유형화!$F$72+유형화!$F$73+유형화!$F$74+유형화!$G$63)*hourly1!O2766/hourly1!$O$8763</f>
        <v>51.665803446073596</v>
      </c>
      <c r="C2765" s="441">
        <f>hourly1!$F2766*유형화!$G$71/hourly1!$F$8763+유형화!$G$72*hourly1!$G2766/hourly1!$F$8763+유형화!$G$74*hourly1!I2766/hourly1!$I$8763+유형화!$H$63*hourly1!P2766/hourly1!$P$8763</f>
        <v>0.2510849919917687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799">
        <f>(유형화!$F$71+유형화!$F$72+유형화!$F$73+유형화!$F$74+유형화!$G$63)*hourly1!O2767/hourly1!$O$8763</f>
        <v>51.858269585736856</v>
      </c>
      <c r="C2766" s="441">
        <f>hourly1!$F2767*유형화!$G$71/hourly1!$F$8763+유형화!$G$72*hourly1!$G2767/hourly1!$F$8763+유형화!$G$74*hourly1!I2767/hourly1!$I$8763+유형화!$H$63*hourly1!P2767/hourly1!$P$8763</f>
        <v>0.24723226328533288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799">
        <f>(유형화!$F$71+유형화!$F$72+유형화!$F$73+유형화!$F$74+유형화!$G$63)*hourly1!O2768/hourly1!$O$8763</f>
        <v>52.423074133491966</v>
      </c>
      <c r="C2767" s="441">
        <f>hourly1!$F2768*유형화!$G$71/hourly1!$F$8763+유형화!$G$72*hourly1!$G2768/hourly1!$F$8763+유형화!$G$74*hourly1!I2768/hourly1!$I$8763+유형화!$H$63*hourly1!P2768/hourly1!$P$8763</f>
        <v>0.5186809862813373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799">
        <f>(유형화!$F$71+유형화!$F$72+유형화!$F$73+유형화!$F$74+유형화!$G$63)*hourly1!O2769/hourly1!$O$8763</f>
        <v>54.036218961887023</v>
      </c>
      <c r="C2768" s="441">
        <f>hourly1!$F2769*유형화!$G$71/hourly1!$F$8763+유형화!$G$72*hourly1!$G2769/hourly1!$F$8763+유형화!$G$74*hourly1!I2769/hourly1!$I$8763+유형화!$H$63*hourly1!P2769/hourly1!$P$8763</f>
        <v>8.3386036345596466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799">
        <f>(유형화!$F$71+유형화!$F$72+유형화!$F$73+유형화!$F$74+유형화!$G$63)*hourly1!O2770/hourly1!$O$8763</f>
        <v>55.884141052235272</v>
      </c>
      <c r="C2769" s="441">
        <f>hourly1!$F2770*유형화!$G$71/hourly1!$F$8763+유형화!$G$72*hourly1!$G2770/hourly1!$F$8763+유형화!$G$74*hourly1!I2770/hourly1!$I$8763+유형화!$H$63*hourly1!P2770/hourly1!$P$8763</f>
        <v>8.5614378676899232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799">
        <f>(유형화!$F$71+유형화!$F$72+유형화!$F$73+유형화!$F$74+유형화!$G$63)*hourly1!O2771/hourly1!$O$8763</f>
        <v>57.172178036020952</v>
      </c>
      <c r="C2770" s="441">
        <f>hourly1!$F2771*유형화!$G$71/hourly1!$F$8763+유형화!$G$72*hourly1!$G2771/hourly1!$F$8763+유형화!$G$74*hourly1!I2771/hourly1!$I$8763+유형화!$H$63*hourly1!P2771/hourly1!$P$8763</f>
        <v>7.774711429177442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799">
        <f>(유형화!$F$71+유형화!$F$72+유형화!$F$73+유형화!$F$74+유형화!$G$63)*hourly1!O2772/hourly1!$O$8763</f>
        <v>59.415752235072809</v>
      </c>
      <c r="C2771" s="441">
        <f>hourly1!$F2772*유형화!$G$71/hourly1!$F$8763+유형화!$G$72*hourly1!$G2772/hourly1!$F$8763+유형화!$G$74*hourly1!I2772/hourly1!$I$8763+유형화!$H$63*hourly1!P2772/hourly1!$P$8763</f>
        <v>6.4604747243425864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799">
        <f>(유형화!$F$71+유형화!$F$72+유형화!$F$73+유형화!$F$74+유형화!$G$63)*hourly1!O2773/hourly1!$O$8763</f>
        <v>59.514640252420349</v>
      </c>
      <c r="C2772" s="441">
        <f>hourly1!$F2773*유형화!$G$71/hourly1!$F$8763+유형화!$G$72*hourly1!$G2773/hourly1!$F$8763+유형화!$G$74*hourly1!I2773/hourly1!$I$8763+유형화!$H$63*hourly1!P2773/hourly1!$P$8763</f>
        <v>6.1207159835252618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799">
        <f>(유형화!$F$71+유형화!$F$72+유형화!$F$73+유형화!$F$74+유형화!$G$63)*hourly1!O2774/hourly1!$O$8763</f>
        <v>59.105833775548291</v>
      </c>
      <c r="C2773" s="441">
        <f>hourly1!$F2774*유형화!$G$71/hourly1!$F$8763+유형화!$G$72*hourly1!$G2774/hourly1!$F$8763+유형화!$G$74*hourly1!I2774/hourly1!$I$8763+유형화!$H$63*hourly1!P2774/hourly1!$P$8763</f>
        <v>6.1470661813294019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799">
        <f>(유형화!$F$71+유형화!$F$72+유형화!$F$73+유형화!$F$74+유형화!$G$63)*hourly1!O2775/hourly1!$O$8763</f>
        <v>56.600385056084853</v>
      </c>
      <c r="C2774" s="441">
        <f>hourly1!$F2775*유형화!$G$71/hourly1!$F$8763+유형화!$G$72*hourly1!$G2775/hourly1!$F$8763+유형화!$G$74*hourly1!I2775/hourly1!$I$8763+유형화!$H$63*hourly1!P2775/hourly1!$P$8763</f>
        <v>3.6191808127049496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799">
        <f>(유형화!$F$71+유형화!$F$72+유형화!$F$73+유형화!$F$74+유형화!$G$63)*hourly1!O2776/hourly1!$O$8763</f>
        <v>56.357176501807125</v>
      </c>
      <c r="C2775" s="441">
        <f>hourly1!$F2776*유형화!$G$71/hourly1!$F$8763+유형화!$G$72*hourly1!$G2776/hourly1!$F$8763+유형화!$G$74*hourly1!I2776/hourly1!$I$8763+유형화!$H$63*hourly1!P2776/hourly1!$P$8763</f>
        <v>3.8083587137471095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799">
        <f>(유형화!$F$71+유형화!$F$72+유형화!$F$73+유형화!$F$74+유형화!$G$63)*hourly1!O2777/hourly1!$O$8763</f>
        <v>58.673224493855628</v>
      </c>
      <c r="C2776" s="441">
        <f>hourly1!$F2777*유형화!$G$71/hourly1!$F$8763+유형화!$G$72*hourly1!$G2777/hourly1!$F$8763+유형화!$G$74*hourly1!I2777/hourly1!$I$8763+유형화!$H$63*hourly1!P2777/hourly1!$P$8763</f>
        <v>3.1371475825728887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799">
        <f>(유형화!$F$71+유형화!$F$72+유형화!$F$73+유형화!$F$74+유형화!$G$63)*hourly1!O2778/hourly1!$O$8763</f>
        <v>58.44652102522744</v>
      </c>
      <c r="C2777" s="441">
        <f>hourly1!$F2778*유형화!$G$71/hourly1!$F$8763+유형화!$G$72*hourly1!$G2778/hourly1!$F$8763+유형화!$G$74*hourly1!I2778/hourly1!$I$8763+유형화!$H$63*hourly1!P2778/hourly1!$P$8763</f>
        <v>3.6450706200438909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799">
        <f>(유형화!$F$71+유형화!$F$72+유형화!$F$73+유형화!$F$74+유형화!$G$63)*hourly1!O2779/hourly1!$O$8763</f>
        <v>58.469299878405501</v>
      </c>
      <c r="C2778" s="441">
        <f>hourly1!$F2779*유형화!$G$71/hourly1!$F$8763+유형화!$G$72*hourly1!$G2779/hourly1!$F$8763+유형화!$G$74*hourly1!I2779/hourly1!$I$8763+유형화!$H$63*hourly1!P2779/hourly1!$P$8763</f>
        <v>3.9653244297873154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799">
        <f>(유형화!$F$71+유형화!$F$72+유형화!$F$73+유형화!$F$74+유형화!$G$63)*hourly1!O2780/hourly1!$O$8763</f>
        <v>58.972722143920095</v>
      </c>
      <c r="C2779" s="441">
        <f>hourly1!$F2780*유형화!$G$71/hourly1!$F$8763+유형화!$G$72*hourly1!$G2780/hourly1!$F$8763+유형화!$G$74*hourly1!I2780/hourly1!$I$8763+유형화!$H$63*hourly1!P2780/hourly1!$P$8763</f>
        <v>3.7063235438121502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799">
        <f>(유형화!$F$71+유형화!$F$72+유형화!$F$73+유형화!$F$74+유형화!$G$63)*hourly1!O2781/hourly1!$O$8763</f>
        <v>58.306199099100851</v>
      </c>
      <c r="C2780" s="441">
        <f>hourly1!$F2781*유형화!$G$71/hourly1!$F$8763+유형화!$G$72*hourly1!$G2781/hourly1!$F$8763+유형화!$G$74*hourly1!I2781/hourly1!$I$8763+유형화!$H$63*hourly1!P2781/hourly1!$P$8763</f>
        <v>3.0823920086988488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799">
        <f>(유형화!$F$71+유형화!$F$72+유형화!$F$73+유형화!$F$74+유형화!$G$63)*hourly1!O2782/hourly1!$O$8763</f>
        <v>59.261812640620604</v>
      </c>
      <c r="C2781" s="441">
        <f>hourly1!$F2782*유형화!$G$71/hourly1!$F$8763+유형화!$G$72*hourly1!$G2782/hourly1!$F$8763+유형화!$G$74*hourly1!I2782/hourly1!$I$8763+유형화!$H$63*hourly1!P2782/hourly1!$P$8763</f>
        <v>3.1535337856975776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799">
        <f>(유형화!$F$71+유형화!$F$72+유형화!$F$73+유형화!$F$74+유형화!$G$63)*hourly1!O2783/hourly1!$O$8763</f>
        <v>59.669404099701246</v>
      </c>
      <c r="C2782" s="441">
        <f>hourly1!$F2783*유형화!$G$71/hourly1!$F$8763+유형화!$G$72*hourly1!$G2783/hourly1!$F$8763+유형화!$G$74*hourly1!I2783/hourly1!$I$8763+유형화!$H$63*hourly1!P2783/hourly1!$P$8763</f>
        <v>4.6051556569611742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799">
        <f>(유형화!$F$71+유형화!$F$72+유형화!$F$73+유형화!$F$74+유형화!$G$63)*hourly1!O2784/hourly1!$O$8763</f>
        <v>58.49257803518605</v>
      </c>
      <c r="C2783" s="441">
        <f>hourly1!$F2784*유형화!$G$71/hourly1!$F$8763+유형화!$G$72*hourly1!$G2784/hourly1!$F$8763+유형화!$G$74*hourly1!I2784/hourly1!$I$8763+유형화!$H$63*hourly1!P2784/hourly1!$P$8763</f>
        <v>0.57252269700917258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799">
        <f>(유형화!$F$71+유형화!$F$72+유형화!$F$73+유형화!$F$74+유형화!$G$63)*hourly1!O2785/hourly1!$O$8763</f>
        <v>57.683432933799473</v>
      </c>
      <c r="C2784" s="441">
        <f>hourly1!$F2785*유형화!$G$71/hourly1!$F$8763+유형화!$G$72*hourly1!$G2785/hourly1!$F$8763+유형화!$G$74*hourly1!I2785/hourly1!$I$8763+유형화!$H$63*hourly1!P2785/hourly1!$P$8763</f>
        <v>0.41590549416568079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799">
        <f>(유형화!$F$71+유형화!$F$72+유형화!$F$73+유형화!$F$74+유형화!$G$63)*hourly1!O2786/hourly1!$O$8763</f>
        <v>57.221736043146556</v>
      </c>
      <c r="C2785" s="441">
        <f>hourly1!$F2786*유형화!$G$71/hourly1!$F$8763+유형화!$G$72*hourly1!$G2786/hourly1!$F$8763+유형화!$G$74*hourly1!I2786/hourly1!$I$8763+유형화!$H$63*hourly1!P2786/hourly1!$P$8763</f>
        <v>0.36914628245700309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799">
        <f>(유형화!$F$71+유형화!$F$72+유형화!$F$73+유형화!$F$74+유형화!$G$63)*hourly1!O2787/hourly1!$O$8763</f>
        <v>56.001573950115635</v>
      </c>
      <c r="C2786" s="441">
        <f>hourly1!$F2787*유형화!$G$71/hourly1!$F$8763+유형화!$G$72*hourly1!$G2787/hourly1!$F$8763+유형화!$G$74*hourly1!I2787/hourly1!$I$8763+유형화!$H$63*hourly1!P2787/hourly1!$P$8763</f>
        <v>0.28246048292290549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799">
        <f>(유형화!$F$71+유형화!$F$72+유형화!$F$73+유형화!$F$74+유형화!$G$63)*hourly1!O2788/hourly1!$O$8763</f>
        <v>53.846251940339101</v>
      </c>
      <c r="C2787" s="441">
        <f>hourly1!$F2788*유형화!$G$71/hourly1!$F$8763+유형화!$G$72*hourly1!$G2788/hourly1!$F$8763+유형화!$G$74*hourly1!I2788/hourly1!$I$8763+유형화!$H$63*hourly1!P2788/hourly1!$P$8763</f>
        <v>0.28889760038579748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799">
        <f>(유형화!$F$71+유형화!$F$72+유형화!$F$73+유형화!$F$74+유형화!$G$63)*hourly1!O2789/hourly1!$O$8763</f>
        <v>53.373034209814591</v>
      </c>
      <c r="C2788" s="441">
        <f>hourly1!$F2789*유형화!$G$71/hourly1!$F$8763+유형화!$G$72*hourly1!$G2789/hourly1!$F$8763+유형화!$G$74*hourly1!I2789/hourly1!$I$8763+유형화!$H$63*hourly1!P2789/hourly1!$P$8763</f>
        <v>0.26401468846323084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799">
        <f>(유형화!$F$71+유형화!$F$72+유형화!$F$73+유형화!$F$74+유형화!$G$63)*hourly1!O2790/hourly1!$O$8763</f>
        <v>53.644416041910787</v>
      </c>
      <c r="C2789" s="441">
        <f>hourly1!$F2790*유형화!$G$71/hourly1!$F$8763+유형화!$G$72*hourly1!$G2790/hourly1!$F$8763+유형화!$G$74*hourly1!I2790/hourly1!$I$8763+유형화!$H$63*hourly1!P2790/hourly1!$P$8763</f>
        <v>0.24733543368750821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799">
        <f>(유형화!$F$71+유형화!$F$72+유형화!$F$73+유형화!$F$74+유형화!$G$63)*hourly1!O2791/hourly1!$O$8763</f>
        <v>53.717730057055114</v>
      </c>
      <c r="C2790" s="441">
        <f>hourly1!$F2791*유형화!$G$71/hourly1!$F$8763+유형화!$G$72*hourly1!$G2791/hourly1!$F$8763+유형화!$G$74*hourly1!I2791/hourly1!$I$8763+유형화!$H$63*hourly1!P2791/hourly1!$P$8763</f>
        <v>0.25015371511294227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799">
        <f>(유형화!$F$71+유형화!$F$72+유형화!$F$73+유형화!$F$74+유형화!$G$63)*hourly1!O2792/hourly1!$O$8763</f>
        <v>54.082203219470898</v>
      </c>
      <c r="C2791" s="441">
        <f>hourly1!$F2792*유형화!$G$71/hourly1!$F$8763+유형화!$G$72*hourly1!$G2792/hourly1!$F$8763+유형화!$G$74*hourly1!I2792/hourly1!$I$8763+유형화!$H$63*hourly1!P2792/hourly1!$P$8763</f>
        <v>0.31016919041580449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799">
        <f>(유형화!$F$71+유형화!$F$72+유형화!$F$73+유형화!$F$74+유형화!$G$63)*hourly1!O2793/hourly1!$O$8763</f>
        <v>55.15341067092622</v>
      </c>
      <c r="C2792" s="441">
        <f>hourly1!$F2793*유형화!$G$71/hourly1!$F$8763+유형화!$G$72*hourly1!$G2793/hourly1!$F$8763+유형화!$G$74*hourly1!I2793/hourly1!$I$8763+유형화!$H$63*hourly1!P2793/hourly1!$P$8763</f>
        <v>7.8114056227030346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799">
        <f>(유형화!$F$71+유형화!$F$72+유형화!$F$73+유형화!$F$74+유형화!$G$63)*hourly1!O2794/hourly1!$O$8763</f>
        <v>56.46081792953273</v>
      </c>
      <c r="C2793" s="441">
        <f>hourly1!$F2794*유형화!$G$71/hourly1!$F$8763+유형화!$G$72*hourly1!$G2794/hourly1!$F$8763+유형화!$G$74*hourly1!I2794/hourly1!$I$8763+유형화!$H$63*hourly1!P2794/hourly1!$P$8763</f>
        <v>7.825055365091182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799">
        <f>(유형화!$F$71+유형화!$F$72+유형화!$F$73+유형화!$F$74+유형화!$G$63)*hourly1!O2795/hourly1!$O$8763</f>
        <v>56.780829660299723</v>
      </c>
      <c r="C2794" s="441">
        <f>hourly1!$F2795*유형화!$G$71/hourly1!$F$8763+유형화!$G$72*hourly1!$G2795/hourly1!$F$8763+유형화!$G$74*hourly1!I2795/hourly1!$I$8763+유형화!$H$63*hourly1!P2795/hourly1!$P$8763</f>
        <v>6.9706330410126398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799">
        <f>(유형화!$F$71+유형화!$F$72+유형화!$F$73+유형화!$F$74+유형화!$G$63)*hourly1!O2796/hourly1!$O$8763</f>
        <v>59.128814176098203</v>
      </c>
      <c r="C2795" s="441">
        <f>hourly1!$F2796*유형화!$G$71/hourly1!$F$8763+유형화!$G$72*hourly1!$G2796/hourly1!$F$8763+유형화!$G$74*hourly1!I2796/hourly1!$I$8763+유형화!$H$63*hourly1!P2796/hourly1!$P$8763</f>
        <v>5.6074266538754376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799">
        <f>(유형화!$F$71+유형화!$F$72+유형화!$F$73+유형화!$F$74+유형화!$G$63)*hourly1!O2797/hourly1!$O$8763</f>
        <v>58.718280117711402</v>
      </c>
      <c r="C2796" s="441">
        <f>hourly1!$F2797*유형화!$G$71/hourly1!$F$8763+유형화!$G$72*hourly1!$G2797/hourly1!$F$8763+유형화!$G$74*hourly1!I2797/hourly1!$I$8763+유형화!$H$63*hourly1!P2797/hourly1!$P$8763</f>
        <v>4.3333156020697503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799">
        <f>(유형화!$F$71+유형화!$F$72+유형화!$F$73+유형화!$F$74+유형화!$G$63)*hourly1!O2798/hourly1!$O$8763</f>
        <v>59.164642183179005</v>
      </c>
      <c r="C2797" s="441">
        <f>hourly1!$F2798*유형화!$G$71/hourly1!$F$8763+유형화!$G$72*hourly1!$G2798/hourly1!$F$8763+유형화!$G$74*hourly1!I2798/hourly1!$I$8763+유형화!$H$63*hourly1!P2798/hourly1!$P$8763</f>
        <v>3.3520081152446406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799">
        <f>(유형화!$F$71+유형화!$F$72+유형화!$F$73+유형화!$F$74+유형화!$G$63)*hourly1!O2799/hourly1!$O$8763</f>
        <v>56.24138088994814</v>
      </c>
      <c r="C2798" s="441">
        <f>hourly1!$F2799*유형화!$G$71/hourly1!$F$8763+유형화!$G$72*hourly1!$G2799/hourly1!$F$8763+유형화!$G$74*hourly1!I2799/hourly1!$I$8763+유형화!$H$63*hourly1!P2799/hourly1!$P$8763</f>
        <v>0.9313159595753604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799">
        <f>(유형화!$F$71+유형화!$F$72+유형화!$F$73+유형화!$F$74+유형화!$G$63)*hourly1!O2800/hourly1!$O$8763</f>
        <v>55.847944659865504</v>
      </c>
      <c r="C2799" s="441">
        <f>hourly1!$F2800*유형화!$G$71/hourly1!$F$8763+유형화!$G$72*hourly1!$G2800/hourly1!$F$8763+유형화!$G$74*hourly1!I2800/hourly1!$I$8763+유형화!$H$63*hourly1!P2800/hourly1!$P$8763</f>
        <v>1.3346768082548843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799">
        <f>(유형화!$F$71+유형화!$F$72+유형화!$F$73+유형화!$F$74+유형화!$G$63)*hourly1!O2801/hourly1!$O$8763</f>
        <v>58.381002370164595</v>
      </c>
      <c r="C2800" s="441">
        <f>hourly1!$F2801*유형화!$G$71/hourly1!$F$8763+유형화!$G$72*hourly1!$G2801/hourly1!$F$8763+유형화!$G$74*hourly1!I2801/hourly1!$I$8763+유형화!$H$63*hourly1!P2801/hourly1!$P$8763</f>
        <v>1.1673989421549389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799">
        <f>(유형화!$F$71+유형화!$F$72+유형화!$F$73+유형화!$F$74+유형화!$G$63)*hourly1!O2802/hourly1!$O$8763</f>
        <v>58.441403980253504</v>
      </c>
      <c r="C2801" s="441">
        <f>hourly1!$F2802*유형화!$G$71/hourly1!$F$8763+유형화!$G$72*hourly1!$G2802/hourly1!$F$8763+유형화!$G$74*hourly1!I2802/hourly1!$I$8763+유형화!$H$63*hourly1!P2802/hourly1!$P$8763</f>
        <v>0.96503312045552481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799">
        <f>(유형화!$F$71+유형화!$F$72+유형화!$F$73+유형화!$F$74+유형화!$G$63)*hourly1!O2803/hourly1!$O$8763</f>
        <v>58.835458386320759</v>
      </c>
      <c r="C2802" s="441">
        <f>hourly1!$F2803*유형화!$G$71/hourly1!$F$8763+유형화!$G$72*hourly1!$G2803/hourly1!$F$8763+유형화!$G$74*hourly1!I2803/hourly1!$I$8763+유형화!$H$63*hourly1!P2803/hourly1!$P$8763</f>
        <v>1.3367952007555013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799">
        <f>(유형화!$F$71+유형화!$F$72+유형화!$F$73+유형화!$F$74+유형화!$G$63)*hourly1!O2804/hourly1!$O$8763</f>
        <v>58.528083344644905</v>
      </c>
      <c r="C2803" s="441">
        <f>hourly1!$F2804*유형화!$G$71/hourly1!$F$8763+유형화!$G$72*hourly1!$G2804/hourly1!$F$8763+유형화!$G$74*hourly1!I2804/hourly1!$I$8763+유형화!$H$63*hourly1!P2804/hourly1!$P$8763</f>
        <v>1.7380143988668635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799">
        <f>(유형화!$F$71+유형화!$F$72+유형화!$F$73+유형화!$F$74+유형화!$G$63)*hourly1!O2805/hourly1!$O$8763</f>
        <v>58.577836795870482</v>
      </c>
      <c r="C2804" s="441">
        <f>hourly1!$F2805*유형화!$G$71/hourly1!$F$8763+유형화!$G$72*hourly1!$G2805/hourly1!$F$8763+유형화!$G$74*hourly1!I2805/hourly1!$I$8763+유형화!$H$63*hourly1!P2805/hourly1!$P$8763</f>
        <v>1.4195880768715667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799">
        <f>(유형화!$F$71+유형화!$F$72+유형화!$F$73+유형화!$F$74+유형화!$G$63)*hourly1!O2806/hourly1!$O$8763</f>
        <v>59.158376645269136</v>
      </c>
      <c r="C2805" s="441">
        <f>hourly1!$F2806*유형화!$G$71/hourly1!$F$8763+유형화!$G$72*hourly1!$G2806/hourly1!$F$8763+유형화!$G$74*hourly1!I2806/hourly1!$I$8763+유형화!$H$63*hourly1!P2806/hourly1!$P$8763</f>
        <v>1.710257266884621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799">
        <f>(유형화!$F$71+유형화!$F$72+유형화!$F$73+유형화!$F$74+유형화!$G$63)*hourly1!O2807/hourly1!$O$8763</f>
        <v>59.613983680723862</v>
      </c>
      <c r="C2806" s="441">
        <f>hourly1!$F2807*유형화!$G$71/hourly1!$F$8763+유형화!$G$72*hourly1!$G2807/hourly1!$F$8763+유형화!$G$74*hourly1!I2807/hourly1!$I$8763+유형화!$H$63*hourly1!P2807/hourly1!$P$8763</f>
        <v>2.976841292400735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799">
        <f>(유형화!$F$71+유형화!$F$72+유형화!$F$73+유형화!$F$74+유형화!$G$63)*hourly1!O2808/hourly1!$O$8763</f>
        <v>57.776024649393122</v>
      </c>
      <c r="C2807" s="441">
        <f>hourly1!$F2808*유형화!$G$71/hourly1!$F$8763+유형화!$G$72*hourly1!$G2808/hourly1!$F$8763+유형화!$G$74*hourly1!I2808/hourly1!$I$8763+유형화!$H$63*hourly1!P2808/hourly1!$P$8763</f>
        <v>0.50816774339146109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799">
        <f>(유형화!$F$71+유형화!$F$72+유형화!$F$73+유형화!$F$74+유형화!$G$63)*hourly1!O2809/hourly1!$O$8763</f>
        <v>56.917416825460712</v>
      </c>
      <c r="C2808" s="441">
        <f>hourly1!$F2809*유형화!$G$71/hourly1!$F$8763+유형화!$G$72*hourly1!$G2809/hourly1!$F$8763+유형화!$G$74*hourly1!I2809/hourly1!$I$8763+유형화!$H$63*hourly1!P2809/hourly1!$P$8763</f>
        <v>0.45456672384465341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799">
        <f>(유형화!$F$71+유형화!$F$72+유형화!$F$73+유형화!$F$74+유형화!$G$63)*hourly1!O2810/hourly1!$O$8763</f>
        <v>56.417994031389838</v>
      </c>
      <c r="C2809" s="441">
        <f>hourly1!$F2810*유형화!$G$71/hourly1!$F$8763+유형화!$G$72*hourly1!$G2810/hourly1!$F$8763+유형화!$G$74*hourly1!I2810/hourly1!$I$8763+유형화!$H$63*hourly1!P2810/hourly1!$P$8763</f>
        <v>0.36101669330987096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799">
        <f>(유형화!$F$71+유형화!$F$72+유형화!$F$73+유형화!$F$74+유형화!$G$63)*hourly1!O2811/hourly1!$O$8763</f>
        <v>54.738946720617562</v>
      </c>
      <c r="C2810" s="441">
        <f>hourly1!$F2811*유형화!$G$71/hourly1!$F$8763+유형화!$G$72*hourly1!$G2811/hourly1!$F$8763+유형화!$G$74*hourly1!I2811/hourly1!$I$8763+유형화!$H$63*hourly1!P2811/hourly1!$P$8763</f>
        <v>0.30251132258728908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799">
        <f>(유형화!$F$71+유형화!$F$72+유형화!$F$73+유형화!$F$74+유형화!$G$63)*hourly1!O2812/hourly1!$O$8763</f>
        <v>52.130786777925898</v>
      </c>
      <c r="C2811" s="441">
        <f>hourly1!$F2812*유형화!$G$71/hourly1!$F$8763+유형화!$G$72*hourly1!$G2812/hourly1!$F$8763+유형화!$G$74*hourly1!I2812/hourly1!$I$8763+유형화!$H$63*hourly1!P2812/hourly1!$P$8763</f>
        <v>0.28117079325964334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799">
        <f>(유형화!$F$71+유형화!$F$72+유형화!$F$73+유형화!$F$74+유형화!$G$63)*hourly1!O2813/hourly1!$O$8763</f>
        <v>52.625992525274029</v>
      </c>
      <c r="C2812" s="441">
        <f>hourly1!$F2813*유형화!$G$71/hourly1!$F$8763+유형화!$G$72*hourly1!$G2813/hourly1!$F$8763+유형화!$G$74*hourly1!I2813/hourly1!$I$8763+유형화!$H$63*hourly1!P2813/hourly1!$P$8763</f>
        <v>0.26743779891690872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799">
        <f>(유형화!$F$71+유형화!$F$72+유형화!$F$73+유형화!$F$74+유형화!$G$63)*hourly1!O2814/hourly1!$O$8763</f>
        <v>51.814183965933658</v>
      </c>
      <c r="C2813" s="441">
        <f>hourly1!$F2814*유형화!$G$71/hourly1!$F$8763+유형화!$G$72*hourly1!$G2814/hourly1!$F$8763+유형화!$G$74*hourly1!I2814/hourly1!$I$8763+유형화!$H$63*hourly1!P2814/hourly1!$P$8763</f>
        <v>0.24644542496955191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799">
        <f>(유형화!$F$71+유형화!$F$72+유형화!$F$73+유형화!$F$74+유형화!$G$63)*hourly1!O2815/hourly1!$O$8763</f>
        <v>52.076858819035166</v>
      </c>
      <c r="C2814" s="441">
        <f>hourly1!$F2815*유형화!$G$71/hourly1!$F$8763+유형화!$G$72*hourly1!$G2815/hourly1!$F$8763+유형화!$G$74*hourly1!I2815/hourly1!$I$8763+유형화!$H$63*hourly1!P2815/hourly1!$P$8763</f>
        <v>0.24646415069572711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799">
        <f>(유형화!$F$71+유형화!$F$72+유형화!$F$73+유형화!$F$74+유형화!$G$63)*hourly1!O2816/hourly1!$O$8763</f>
        <v>52.854673580262499</v>
      </c>
      <c r="C2815" s="441">
        <f>hourly1!$F2816*유형화!$G$71/hourly1!$F$8763+유형화!$G$72*hourly1!$G2816/hourly1!$F$8763+유형화!$G$74*hourly1!I2816/hourly1!$I$8763+유형화!$H$63*hourly1!P2816/hourly1!$P$8763</f>
        <v>0.26745664391522522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799">
        <f>(유형화!$F$71+유형화!$F$72+유형화!$F$73+유형화!$F$74+유형화!$G$63)*hourly1!O2817/hourly1!$O$8763</f>
        <v>54.161082599355353</v>
      </c>
      <c r="C2816" s="441">
        <f>hourly1!$F2817*유형화!$G$71/hourly1!$F$8763+유형화!$G$72*hourly1!$G2817/hourly1!$F$8763+유형화!$G$74*hourly1!I2817/hourly1!$I$8763+유형화!$H$63*hourly1!P2817/hourly1!$P$8763</f>
        <v>3.8004291439808315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799">
        <f>(유형화!$F$71+유형화!$F$72+유형화!$F$73+유형화!$F$74+유형화!$G$63)*hourly1!O2818/hourly1!$O$8763</f>
        <v>54.979228644908098</v>
      </c>
      <c r="C2817" s="441">
        <f>hourly1!$F2818*유형화!$G$71/hourly1!$F$8763+유형화!$G$72*hourly1!$G2818/hourly1!$F$8763+유형화!$G$74*hourly1!I2818/hourly1!$I$8763+유형화!$H$63*hourly1!P2818/hourly1!$P$8763</f>
        <v>4.7231608895200141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799">
        <f>(유형화!$F$71+유형화!$F$72+유형화!$F$73+유형화!$F$74+유형화!$G$63)*hourly1!O2819/hourly1!$O$8763</f>
        <v>55.973390065816716</v>
      </c>
      <c r="C2818" s="441">
        <f>hourly1!$F2819*유형화!$G$71/hourly1!$F$8763+유형화!$G$72*hourly1!$G2819/hourly1!$F$8763+유형화!$G$74*hourly1!I2819/hourly1!$I$8763+유형화!$H$63*hourly1!P2819/hourly1!$P$8763</f>
        <v>4.8447291387542339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799">
        <f>(유형화!$F$71+유형화!$F$72+유형화!$F$73+유형화!$F$74+유형화!$G$63)*hourly1!O2820/hourly1!$O$8763</f>
        <v>58.376812388149524</v>
      </c>
      <c r="C2819" s="441">
        <f>hourly1!$F2820*유형화!$G$71/hourly1!$F$8763+유형화!$G$72*hourly1!$G2820/hourly1!$F$8763+유형화!$G$74*hourly1!I2820/hourly1!$I$8763+유형화!$H$63*hourly1!P2820/hourly1!$P$8763</f>
        <v>4.501709497595308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799">
        <f>(유형화!$F$71+유형화!$F$72+유형화!$F$73+유형화!$F$74+유형화!$G$63)*hourly1!O2821/hourly1!$O$8763</f>
        <v>58.339873250217785</v>
      </c>
      <c r="C2820" s="441">
        <f>hourly1!$F2821*유형화!$G$71/hourly1!$F$8763+유형화!$G$72*hourly1!$G2821/hourly1!$F$8763+유형화!$G$74*hourly1!I2821/hourly1!$I$8763+유형화!$H$63*hourly1!P2821/hourly1!$P$8763</f>
        <v>3.7000368285193539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799">
        <f>(유형화!$F$71+유형화!$F$72+유형화!$F$73+유형화!$F$74+유형화!$G$63)*hourly1!O2822/hourly1!$O$8763</f>
        <v>58.184548474672873</v>
      </c>
      <c r="C2821" s="441">
        <f>hourly1!$F2822*유형화!$G$71/hourly1!$F$8763+유형화!$G$72*hourly1!$G2822/hourly1!$F$8763+유형화!$G$74*hourly1!I2822/hourly1!$I$8763+유형화!$H$63*hourly1!P2822/hourly1!$P$8763</f>
        <v>3.0799731696744264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799">
        <f>(유형화!$F$71+유형화!$F$72+유형화!$F$73+유형화!$F$74+유형화!$G$63)*hourly1!O2823/hourly1!$O$8763</f>
        <v>55.170219434252886</v>
      </c>
      <c r="C2822" s="441">
        <f>hourly1!$F2823*유형화!$G$71/hourly1!$F$8763+유형화!$G$72*hourly1!$G2823/hourly1!$F$8763+유형화!$G$74*hourly1!I2823/hourly1!$I$8763+유형화!$H$63*hourly1!P2823/hourly1!$P$8763</f>
        <v>0.88430854254075786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799">
        <f>(유형화!$F$71+유형화!$F$72+유형화!$F$73+유형화!$F$74+유형화!$G$63)*hourly1!O2824/hourly1!$O$8763</f>
        <v>55.271366612742725</v>
      </c>
      <c r="C2823" s="441">
        <f>hourly1!$F2824*유형화!$G$71/hourly1!$F$8763+유형화!$G$72*hourly1!$G2824/hourly1!$F$8763+유형화!$G$74*hourly1!I2824/hourly1!$I$8763+유형화!$H$63*hourly1!P2824/hourly1!$P$8763</f>
        <v>1.7431329628083141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799">
        <f>(유형화!$F$71+유형화!$F$72+유형화!$F$73+유형화!$F$74+유형화!$G$63)*hourly1!O2825/hourly1!$O$8763</f>
        <v>57.417314636314131</v>
      </c>
      <c r="C2824" s="441">
        <f>hourly1!$F2825*유형화!$G$71/hourly1!$F$8763+유형화!$G$72*hourly1!$G2825/hourly1!$F$8763+유형화!$G$74*hourly1!I2825/hourly1!$I$8763+유형화!$H$63*hourly1!P2825/hourly1!$P$8763</f>
        <v>1.9778574356991332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799">
        <f>(유형화!$F$71+유형화!$F$72+유형화!$F$73+유형화!$F$74+유형화!$G$63)*hourly1!O2826/hourly1!$O$8763</f>
        <v>57.538611304307089</v>
      </c>
      <c r="C2825" s="441">
        <f>hourly1!$F2826*유형화!$G$71/hourly1!$F$8763+유형화!$G$72*hourly1!$G2826/hourly1!$F$8763+유형화!$G$74*hourly1!I2826/hourly1!$I$8763+유형화!$H$63*hourly1!P2826/hourly1!$P$8763</f>
        <v>1.859233299999371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799">
        <f>(유형화!$F$71+유형화!$F$72+유형화!$F$73+유형화!$F$74+유형화!$G$63)*hourly1!O2827/hourly1!$O$8763</f>
        <v>58.055075729508175</v>
      </c>
      <c r="C2826" s="441">
        <f>hourly1!$F2827*유형화!$G$71/hourly1!$F$8763+유형화!$G$72*hourly1!$G2827/hourly1!$F$8763+유형화!$G$74*hourly1!I2827/hourly1!$I$8763+유형화!$H$63*hourly1!P2827/hourly1!$P$8763</f>
        <v>1.8570699419015033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799">
        <f>(유형화!$F$71+유형화!$F$72+유형화!$F$73+유형화!$F$74+유형화!$G$63)*hourly1!O2828/hourly1!$O$8763</f>
        <v>58.283757156228539</v>
      </c>
      <c r="C2827" s="441">
        <f>hourly1!$F2828*유형화!$G$71/hourly1!$F$8763+유형화!$G$72*hourly1!$G2828/hourly1!$F$8763+유형화!$G$74*hourly1!I2828/hourly1!$I$8763+유형화!$H$63*hourly1!P2828/hourly1!$P$8763</f>
        <v>1.9585233023314665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799">
        <f>(유형화!$F$71+유형화!$F$72+유형화!$F$73+유형화!$F$74+유형화!$G$63)*hourly1!O2829/hourly1!$O$8763</f>
        <v>58.403843677329938</v>
      </c>
      <c r="C2828" s="441">
        <f>hourly1!$F2829*유형화!$G$71/hourly1!$F$8763+유형화!$G$72*hourly1!$G2829/hourly1!$F$8763+유형화!$G$74*hourly1!I2829/hourly1!$I$8763+유형화!$H$63*hourly1!P2829/hourly1!$P$8763</f>
        <v>0.88586039237046998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799">
        <f>(유형화!$F$71+유형화!$F$72+유형화!$F$73+유형화!$F$74+유형화!$G$63)*hourly1!O2830/hourly1!$O$8763</f>
        <v>58.834482678002004</v>
      </c>
      <c r="C2829" s="441">
        <f>hourly1!$F2830*유형화!$G$71/hourly1!$F$8763+유형화!$G$72*hourly1!$G2830/hourly1!$F$8763+유형화!$G$74*hourly1!I2830/hourly1!$I$8763+유형화!$H$63*hourly1!P2830/hourly1!$P$8763</f>
        <v>0.98761980511487746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799">
        <f>(유형화!$F$71+유형화!$F$72+유형화!$F$73+유형화!$F$74+유형화!$G$63)*hourly1!O2831/hourly1!$O$8763</f>
        <v>59.318268850092977</v>
      </c>
      <c r="C2830" s="441">
        <f>hourly1!$F2831*유형화!$G$71/hourly1!$F$8763+유형화!$G$72*hourly1!$G2831/hourly1!$F$8763+유형화!$G$74*hourly1!I2831/hourly1!$I$8763+유형화!$H$63*hourly1!P2831/hourly1!$P$8763</f>
        <v>2.7880153634473928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799">
        <f>(유형화!$F$71+유형화!$F$72+유형화!$F$73+유형화!$F$74+유형화!$G$63)*hourly1!O2832/hourly1!$O$8763</f>
        <v>57.845739730160467</v>
      </c>
      <c r="C2831" s="441">
        <f>hourly1!$F2832*유형화!$G$71/hourly1!$F$8763+유형화!$G$72*hourly1!$G2832/hourly1!$F$8763+유형화!$G$74*hourly1!I2832/hourly1!$I$8763+유형화!$H$63*hourly1!P2832/hourly1!$P$8763</f>
        <v>0.49363872677806975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799">
        <f>(유형화!$F$71+유형화!$F$72+유형화!$F$73+유형화!$F$74+유형화!$G$63)*hourly1!O2833/hourly1!$O$8763</f>
        <v>56.652726869362375</v>
      </c>
      <c r="C2832" s="441">
        <f>hourly1!$F2833*유형화!$G$71/hourly1!$F$8763+유형화!$G$72*hourly1!$G2833/hourly1!$F$8763+유형화!$G$74*hourly1!I2833/hourly1!$I$8763+유형화!$H$63*hourly1!P2833/hourly1!$P$8763</f>
        <v>0.4714056840175006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799">
        <f>(유형화!$F$71+유형화!$F$72+유형화!$F$73+유형화!$F$74+유형화!$G$63)*hourly1!O2834/hourly1!$O$8763</f>
        <v>56.117880241785002</v>
      </c>
      <c r="C2833" s="441">
        <f>hourly1!$F2834*유형화!$G$71/hourly1!$F$8763+유형화!$G$72*hourly1!$G2834/hourly1!$F$8763+유형화!$G$74*hourly1!I2834/hourly1!$I$8763+유형화!$H$63*hourly1!P2834/hourly1!$P$8763</f>
        <v>0.36072650419022756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799">
        <f>(유형화!$F$71+유형화!$F$72+유형화!$F$73+유형화!$F$74+유형화!$G$63)*hourly1!O2835/hourly1!$O$8763</f>
        <v>53.920509758498874</v>
      </c>
      <c r="C2834" s="441">
        <f>hourly1!$F2835*유형화!$G$71/hourly1!$F$8763+유형화!$G$72*hourly1!$G2835/hourly1!$F$8763+유형화!$G$74*hourly1!I2835/hourly1!$I$8763+유형화!$H$63*hourly1!P2835/hourly1!$P$8763</f>
        <v>0.28424670251016271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799">
        <f>(유형화!$F$71+유형화!$F$72+유형화!$F$73+유형화!$F$74+유형화!$G$63)*hourly1!O2836/hourly1!$O$8763</f>
        <v>51.989426811720328</v>
      </c>
      <c r="C2835" s="441">
        <f>hourly1!$F2836*유형화!$G$71/hourly1!$F$8763+유형화!$G$72*hourly1!$G2836/hourly1!$F$8763+유형화!$G$74*hourly1!I2836/hourly1!$I$8763+유형화!$H$63*hourly1!P2836/hourly1!$P$8763</f>
        <v>0.25600651835588417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799">
        <f>(유형화!$F$71+유형화!$F$72+유형화!$F$73+유형화!$F$74+유형화!$G$63)*hourly1!O2837/hourly1!$O$8763</f>
        <v>51.857267860226642</v>
      </c>
      <c r="C2836" s="441">
        <f>hourly1!$F2837*유형화!$G$71/hourly1!$F$8763+유형화!$G$72*hourly1!$G2837/hourly1!$F$8763+유형화!$G$74*hourly1!I2837/hourly1!$I$8763+유형화!$H$63*hourly1!P2837/hourly1!$P$8763</f>
        <v>0.2499237584246255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799">
        <f>(유형화!$F$71+유형화!$F$72+유형화!$F$73+유형화!$F$74+유형화!$G$63)*hourly1!O2838/hourly1!$O$8763</f>
        <v>51.842526669650482</v>
      </c>
      <c r="C2837" s="441">
        <f>hourly1!$F2838*유형화!$G$71/hourly1!$F$8763+유형화!$G$72*hourly1!$G2838/hourly1!$F$8763+유형화!$G$74*hourly1!I2838/hourly1!$I$8763+유형화!$H$63*hourly1!P2838/hourly1!$P$8763</f>
        <v>0.24996061351626964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799">
        <f>(유형화!$F$71+유형화!$F$72+유형화!$F$73+유형화!$F$74+유형화!$G$63)*hourly1!O2839/hourly1!$O$8763</f>
        <v>51.553529393811679</v>
      </c>
      <c r="C2838" s="441">
        <f>hourly1!$F2839*유형화!$G$71/hourly1!$F$8763+유형화!$G$72*hourly1!$G2839/hourly1!$F$8763+유형화!$G$74*hourly1!I2839/hourly1!$I$8763+유형화!$H$63*hourly1!P2839/hourly1!$P$8763</f>
        <v>0.24645615946226379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799">
        <f>(유형화!$F$71+유형화!$F$72+유형화!$F$73+유형화!$F$74+유형화!$G$63)*hourly1!O2840/hourly1!$O$8763</f>
        <v>52.017274094816671</v>
      </c>
      <c r="C2839" s="441">
        <f>hourly1!$F2840*유형화!$G$71/hourly1!$F$8763+유형화!$G$72*hourly1!$G2840/hourly1!$F$8763+유형화!$G$74*hourly1!I2840/hourly1!$I$8763+유형화!$H$63*hourly1!P2840/hourly1!$P$8763</f>
        <v>0.51719521321787165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799">
        <f>(유형화!$F$71+유형화!$F$72+유형화!$F$73+유형화!$F$74+유형화!$G$63)*hourly1!O2841/hourly1!$O$8763</f>
        <v>52.830288423097528</v>
      </c>
      <c r="C2840" s="441">
        <f>hourly1!$F2841*유형화!$G$71/hourly1!$F$8763+유형화!$G$72*hourly1!$G2841/hourly1!$F$8763+유형화!$G$74*hourly1!I2841/hourly1!$I$8763+유형화!$H$63*hourly1!P2841/hourly1!$P$8763</f>
        <v>3.0431042424619128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799">
        <f>(유형화!$F$71+유형화!$F$72+유형화!$F$73+유형화!$F$74+유형화!$G$63)*hourly1!O2842/hourly1!$O$8763</f>
        <v>52.86184136600756</v>
      </c>
      <c r="C2841" s="441">
        <f>hourly1!$F2842*유형화!$G$71/hourly1!$F$8763+유형화!$G$72*hourly1!$G2842/hourly1!$F$8763+유형화!$G$74*hourly1!I2842/hourly1!$I$8763+유형화!$H$63*hourly1!P2842/hourly1!$P$8763</f>
        <v>3.4560153307629267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799">
        <f>(유형화!$F$71+유형화!$F$72+유형화!$F$73+유형화!$F$74+유형화!$G$63)*hourly1!O2843/hourly1!$O$8763</f>
        <v>52.631532115256533</v>
      </c>
      <c r="C2842" s="441">
        <f>hourly1!$F2843*유형화!$G$71/hourly1!$F$8763+유형화!$G$72*hourly1!$G2843/hourly1!$F$8763+유형화!$G$74*hourly1!I2843/hourly1!$I$8763+유형화!$H$63*hourly1!P2843/hourly1!$P$8763</f>
        <v>3.3747805066279208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799">
        <f>(유형화!$F$71+유형화!$F$72+유형화!$F$73+유형화!$F$74+유형화!$G$63)*hourly1!O2844/hourly1!$O$8763</f>
        <v>53.028268014334913</v>
      </c>
      <c r="C2843" s="441">
        <f>hourly1!$F2844*유형화!$G$71/hourly1!$F$8763+유형화!$G$72*hourly1!$G2844/hourly1!$F$8763+유형화!$G$74*hourly1!I2844/hourly1!$I$8763+유형화!$H$63*hourly1!P2844/hourly1!$P$8763</f>
        <v>2.6175753543388112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799">
        <f>(유형화!$F$71+유형화!$F$72+유형화!$F$73+유형화!$F$74+유형화!$G$63)*hourly1!O2845/hourly1!$O$8763</f>
        <v>53.131010677191455</v>
      </c>
      <c r="C2844" s="441">
        <f>hourly1!$F2845*유형화!$G$71/hourly1!$F$8763+유형화!$G$72*hourly1!$G2845/hourly1!$F$8763+유형화!$G$74*hourly1!I2845/hourly1!$I$8763+유형화!$H$63*hourly1!P2845/hourly1!$P$8763</f>
        <v>1.2303316947604683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799">
        <f>(유형화!$F$71+유형화!$F$72+유형화!$F$73+유형화!$F$74+유형화!$G$63)*hourly1!O2846/hourly1!$O$8763</f>
        <v>53.608836377993569</v>
      </c>
      <c r="C2845" s="441">
        <f>hourly1!$F2846*유형화!$G$71/hourly1!$F$8763+유형화!$G$72*hourly1!$G2846/hourly1!$F$8763+유형화!$G$74*hourly1!I2846/hourly1!$I$8763+유형화!$H$63*hourly1!P2846/hourly1!$P$8763</f>
        <v>0.54884717697240992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799">
        <f>(유형화!$F$71+유형화!$F$72+유형화!$F$73+유형화!$F$74+유형화!$G$63)*hourly1!O2847/hourly1!$O$8763</f>
        <v>51.625598243506602</v>
      </c>
      <c r="C2846" s="441">
        <f>hourly1!$F2847*유형화!$G$71/hourly1!$F$8763+유형화!$G$72*hourly1!$G2847/hourly1!$F$8763+유형화!$G$74*hourly1!I2847/hourly1!$I$8763+유형화!$H$63*hourly1!P2847/hourly1!$P$8763</f>
        <v>0.71201933815434082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799">
        <f>(유형화!$F$71+유형화!$F$72+유형화!$F$73+유형화!$F$74+유형화!$G$63)*hourly1!O2848/hourly1!$O$8763</f>
        <v>52.248273807241887</v>
      </c>
      <c r="C2847" s="441">
        <f>hourly1!$F2848*유형화!$G$71/hourly1!$F$8763+유형화!$G$72*hourly1!$G2848/hourly1!$F$8763+유형화!$G$74*hourly1!I2848/hourly1!$I$8763+유형화!$H$63*hourly1!P2848/hourly1!$P$8763</f>
        <v>0.65730694079543195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799">
        <f>(유형화!$F$71+유형화!$F$72+유형화!$F$73+유형화!$F$74+유형화!$G$63)*hourly1!O2849/hourly1!$O$8763</f>
        <v>52.866159650070927</v>
      </c>
      <c r="C2848" s="441">
        <f>hourly1!$F2849*유형화!$G$71/hourly1!$F$8763+유형화!$G$72*hourly1!$G2849/hourly1!$F$8763+유형화!$G$74*hourly1!I2849/hourly1!$I$8763+유형화!$H$63*hourly1!P2849/hourly1!$P$8763</f>
        <v>0.46967146708382546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799">
        <f>(유형화!$F$71+유형화!$F$72+유형화!$F$73+유형화!$F$74+유형화!$G$63)*hourly1!O2850/hourly1!$O$8763</f>
        <v>52.556941273813592</v>
      </c>
      <c r="C2849" s="441">
        <f>hourly1!$F2850*유형화!$G$71/hourly1!$F$8763+유형화!$G$72*hourly1!$G2850/hourly1!$F$8763+유형화!$G$74*hourly1!I2850/hourly1!$I$8763+유형화!$H$63*hourly1!P2850/hourly1!$P$8763</f>
        <v>0.4384802516109092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799">
        <f>(유형화!$F$71+유형화!$F$72+유형화!$F$73+유형화!$F$74+유형화!$G$63)*hourly1!O2851/hourly1!$O$8763</f>
        <v>52.453407926123738</v>
      </c>
      <c r="C2850" s="441">
        <f>hourly1!$F2851*유형화!$G$71/hourly1!$F$8763+유형화!$G$72*hourly1!$G2851/hourly1!$F$8763+유형화!$G$74*hourly1!I2851/hourly1!$I$8763+유형화!$H$63*hourly1!P2851/hourly1!$P$8763</f>
        <v>0.46973778239435782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799">
        <f>(유형화!$F$71+유형화!$F$72+유형화!$F$73+유형화!$F$74+유형화!$G$63)*hourly1!O2852/hourly1!$O$8763</f>
        <v>51.718152105076662</v>
      </c>
      <c r="C2851" s="441">
        <f>hourly1!$F2852*유형화!$G$71/hourly1!$F$8763+유형화!$G$72*hourly1!$G2852/hourly1!$F$8763+유형화!$G$74*hourly1!I2852/hourly1!$I$8763+유형화!$H$63*hourly1!P2852/hourly1!$P$8763</f>
        <v>0.65783686691897514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799">
        <f>(유형화!$F$71+유형화!$F$72+유형화!$F$73+유형화!$F$74+유형화!$G$63)*hourly1!O2853/hourly1!$O$8763</f>
        <v>52.228231782598627</v>
      </c>
      <c r="C2852" s="441">
        <f>hourly1!$F2853*유형화!$G$71/hourly1!$F$8763+유형화!$G$72*hourly1!$G2853/hourly1!$F$8763+유형화!$G$74*hourly1!I2853/hourly1!$I$8763+유형화!$H$63*hourly1!P2853/hourly1!$P$8763</f>
        <v>0.83768780578806479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799">
        <f>(유형화!$F$71+유형화!$F$72+유형화!$F$73+유형화!$F$74+유형화!$G$63)*hourly1!O2854/hourly1!$O$8763</f>
        <v>52.985213065632131</v>
      </c>
      <c r="C2853" s="441">
        <f>hourly1!$F2854*유형화!$G$71/hourly1!$F$8763+유형화!$G$72*hourly1!$G2854/hourly1!$F$8763+유형화!$G$74*hourly1!I2854/hourly1!$I$8763+유형화!$H$63*hourly1!P2854/hourly1!$P$8763</f>
        <v>0.84543107246970928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799">
        <f>(유형화!$F$71+유형화!$F$72+유형화!$F$73+유형화!$F$74+유형화!$G$63)*hourly1!O2855/hourly1!$O$8763</f>
        <v>54.537420939515222</v>
      </c>
      <c r="C2854" s="441">
        <f>hourly1!$F2855*유형화!$G$71/hourly1!$F$8763+유형화!$G$72*hourly1!$G2855/hourly1!$F$8763+유형화!$G$74*hourly1!I2855/hourly1!$I$8763+유형화!$H$63*hourly1!P2855/hourly1!$P$8763</f>
        <v>0.8651449683350797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799">
        <f>(유형화!$F$71+유형화!$F$72+유형화!$F$73+유형화!$F$74+유형화!$G$63)*hourly1!O2856/hourly1!$O$8763</f>
        <v>53.953678007772332</v>
      </c>
      <c r="C2855" s="441">
        <f>hourly1!$F2856*유형화!$G$71/hourly1!$F$8763+유형화!$G$72*hourly1!$G2856/hourly1!$F$8763+유형화!$G$74*hourly1!I2856/hourly1!$I$8763+유형화!$H$63*hourly1!P2856/hourly1!$P$8763</f>
        <v>0.57161599019144216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799">
        <f>(유형화!$F$71+유형화!$F$72+유형화!$F$73+유형화!$F$74+유형화!$G$63)*hourly1!O2857/hourly1!$O$8763</f>
        <v>54.270771091696417</v>
      </c>
      <c r="C2856" s="441">
        <f>hourly1!$F2857*유형화!$G$71/hourly1!$F$8763+유형화!$G$72*hourly1!$G2857/hourly1!$F$8763+유형화!$G$74*hourly1!I2857/hourly1!$I$8763+유형화!$H$63*hourly1!P2857/hourly1!$P$8763</f>
        <v>0.4153136658008324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799">
        <f>(유형화!$F$71+유형화!$F$72+유형화!$F$73+유형화!$F$74+유형화!$G$63)*hourly1!O2858/hourly1!$O$8763</f>
        <v>53.307329019085216</v>
      </c>
      <c r="C2857" s="441">
        <f>hourly1!$F2858*유형화!$G$71/hourly1!$F$8763+유형화!$G$72*hourly1!$G2858/hourly1!$F$8763+유형화!$G$74*hourly1!I2858/hourly1!$I$8763+유형화!$H$63*hourly1!P2858/hourly1!$P$8763</f>
        <v>0.36862088867482706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799">
        <f>(유형화!$F$71+유형화!$F$72+유형화!$F$73+유형화!$F$74+유형화!$G$63)*hourly1!O2859/hourly1!$O$8763</f>
        <v>51.388242083512417</v>
      </c>
      <c r="C2858" s="441">
        <f>hourly1!$F2859*유형화!$G$71/hourly1!$F$8763+유형화!$G$72*hourly1!$G2859/hourly1!$F$8763+유형화!$G$74*hourly1!I2859/hourly1!$I$8763+유형화!$H$63*hourly1!P2859/hourly1!$P$8763</f>
        <v>0.28421032450708356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799">
        <f>(유형화!$F$71+유형화!$F$72+유형화!$F$73+유형화!$F$74+유형화!$G$63)*hourly1!O2860/hourly1!$O$8763</f>
        <v>50.370574107893603</v>
      </c>
      <c r="C2859" s="441">
        <f>hourly1!$F2860*유형화!$G$71/hourly1!$F$8763+유형화!$G$72*hourly1!$G2860/hourly1!$F$8763+유형화!$G$74*hourly1!I2860/hourly1!$I$8763+유형화!$H$63*hourly1!P2860/hourly1!$P$8763</f>
        <v>0.25598421446547159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799">
        <f>(유형화!$F$71+유형화!$F$72+유형화!$F$73+유형화!$F$74+유형화!$G$63)*hourly1!O2861/hourly1!$O$8763</f>
        <v>49.938305281091431</v>
      </c>
      <c r="C2860" s="441">
        <f>hourly1!$F2861*유형화!$G$71/hourly1!$F$8763+유형화!$G$72*hourly1!$G2861/hourly1!$F$8763+유형화!$G$74*hourly1!I2861/hourly1!$I$8763+유형화!$H$63*hourly1!P2861/hourly1!$P$8763</f>
        <v>0.24986841615108868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799">
        <f>(유형화!$F$71+유형화!$F$72+유형화!$F$73+유형화!$F$74+유형화!$G$63)*hourly1!O2862/hourly1!$O$8763</f>
        <v>49.171630863866341</v>
      </c>
      <c r="C2861" s="441">
        <f>hourly1!$F2862*유형화!$G$71/hourly1!$F$8763+유형화!$G$72*hourly1!$G2862/hourly1!$F$8763+유형화!$G$74*hourly1!I2862/hourly1!$I$8763+유형화!$H$63*hourly1!P2862/hourly1!$P$8763</f>
        <v>0.24993318092378369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799">
        <f>(유형화!$F$71+유형화!$F$72+유형화!$F$73+유형화!$F$74+유형화!$G$63)*hourly1!O2863/hourly1!$O$8763</f>
        <v>49.091866562085045</v>
      </c>
      <c r="C2862" s="441">
        <f>hourly1!$F2863*유형화!$G$71/hourly1!$F$8763+유형화!$G$72*hourly1!$G2863/hourly1!$F$8763+유형화!$G$74*hourly1!I2863/hourly1!$I$8763+유형화!$H$63*hourly1!P2863/hourly1!$P$8763</f>
        <v>0.24645484746871002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799">
        <f>(유형화!$F$71+유형화!$F$72+유형화!$F$73+유형화!$F$74+유형화!$G$63)*hourly1!O2864/hourly1!$O$8763</f>
        <v>49.579817437412686</v>
      </c>
      <c r="C2863" s="441">
        <f>hourly1!$F2864*유형화!$G$71/hourly1!$F$8763+유형화!$G$72*hourly1!$G2864/hourly1!$F$8763+유형화!$G$74*hourly1!I2864/hourly1!$I$8763+유형화!$H$63*hourly1!P2864/hourly1!$P$8763</f>
        <v>0.51721537020974162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799">
        <f>(유형화!$F$71+유형화!$F$72+유형화!$F$73+유형화!$F$74+유형화!$G$63)*hourly1!O2865/hourly1!$O$8763</f>
        <v>49.54242212283809</v>
      </c>
      <c r="C2864" s="441">
        <f>hourly1!$F2865*유형화!$G$71/hourly1!$F$8763+유형화!$G$72*hourly1!$G2865/hourly1!$F$8763+유형화!$G$74*hourly1!I2865/hourly1!$I$8763+유형화!$H$63*hourly1!P2865/hourly1!$P$8763</f>
        <v>2.6649266329566066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799">
        <f>(유형화!$F$71+유형화!$F$72+유형화!$F$73+유형화!$F$74+유형화!$G$63)*hourly1!O2866/hourly1!$O$8763</f>
        <v>49.488837051257356</v>
      </c>
      <c r="C2865" s="441">
        <f>hourly1!$F2866*유형화!$G$71/hourly1!$F$8763+유형화!$G$72*hourly1!$G2866/hourly1!$F$8763+유형화!$G$74*hourly1!I2866/hourly1!$I$8763+유형화!$H$63*hourly1!P2866/hourly1!$P$8763</f>
        <v>2.7983912048305579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799">
        <f>(유형화!$F$71+유형화!$F$72+유형화!$F$73+유형화!$F$74+유형화!$G$63)*hourly1!O2867/hourly1!$O$8763</f>
        <v>48.599668271155799</v>
      </c>
      <c r="C2866" s="441">
        <f>hourly1!$F2867*유형화!$G$71/hourly1!$F$8763+유형화!$G$72*hourly1!$G2867/hourly1!$F$8763+유형화!$G$74*hourly1!I2867/hourly1!$I$8763+유형화!$H$63*hourly1!P2867/hourly1!$P$8763</f>
        <v>1.9452845717420435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799">
        <f>(유형화!$F$71+유형화!$F$72+유형화!$F$73+유형화!$F$74+유형화!$G$63)*hourly1!O2868/hourly1!$O$8763</f>
        <v>48.457294527447793</v>
      </c>
      <c r="C2867" s="441">
        <f>hourly1!$F2868*유형화!$G$71/hourly1!$F$8763+유형화!$G$72*hourly1!$G2868/hourly1!$F$8763+유형화!$G$74*hourly1!I2868/hourly1!$I$8763+유형화!$H$63*hourly1!P2868/hourly1!$P$8763</f>
        <v>0.78247720869517978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799">
        <f>(유형화!$F$71+유형화!$F$72+유형화!$F$73+유형화!$F$74+유형화!$G$63)*hourly1!O2869/hourly1!$O$8763</f>
        <v>48.227489948188534</v>
      </c>
      <c r="C2868" s="441">
        <f>hourly1!$F2869*유형화!$G$71/hourly1!$F$8763+유형화!$G$72*hourly1!$G2869/hourly1!$F$8763+유형화!$G$74*hourly1!I2869/hourly1!$I$8763+유형화!$H$63*hourly1!P2869/hourly1!$P$8763</f>
        <v>0.57126079775482008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799">
        <f>(유형화!$F$71+유형화!$F$72+유형화!$F$73+유형화!$F$74+유형화!$G$63)*hourly1!O2870/hourly1!$O$8763</f>
        <v>48.662169544154345</v>
      </c>
      <c r="C2869" s="441">
        <f>hourly1!$F2870*유형화!$G$71/hourly1!$F$8763+유형화!$G$72*hourly1!$G2870/hourly1!$F$8763+유형화!$G$74*hourly1!I2870/hourly1!$I$8763+유형화!$H$63*hourly1!P2870/hourly1!$P$8763</f>
        <v>0.54764014290302954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799">
        <f>(유형화!$F$71+유형화!$F$72+유형화!$F$73+유형화!$F$74+유형화!$G$63)*hourly1!O2871/hourly1!$O$8763</f>
        <v>47.99917113986222</v>
      </c>
      <c r="C2870" s="441">
        <f>hourly1!$F2871*유형화!$G$71/hourly1!$F$8763+유형화!$G$72*hourly1!$G2871/hourly1!$F$8763+유형화!$G$74*hourly1!I2871/hourly1!$I$8763+유형화!$H$63*hourly1!P2871/hourly1!$P$8763</f>
        <v>0.71154177250080453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799">
        <f>(유형화!$F$71+유형화!$F$72+유형화!$F$73+유형화!$F$74+유형화!$G$63)*hourly1!O2872/hourly1!$O$8763</f>
        <v>48.797217423132714</v>
      </c>
      <c r="C2871" s="441">
        <f>hourly1!$F2872*유형화!$G$71/hourly1!$F$8763+유형화!$G$72*hourly1!$G2872/hourly1!$F$8763+유형화!$G$74*hourly1!I2872/hourly1!$I$8763+유형화!$H$63*hourly1!P2872/hourly1!$P$8763</f>
        <v>0.65678500590535083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799">
        <f>(유형화!$F$71+유형화!$F$72+유형화!$F$73+유형화!$F$74+유형화!$G$63)*hourly1!O2873/hourly1!$O$8763</f>
        <v>49.336677136341706</v>
      </c>
      <c r="C2872" s="441">
        <f>hourly1!$F2873*유형화!$G$71/hourly1!$F$8763+유형화!$G$72*hourly1!$G2873/hourly1!$F$8763+유형화!$G$74*hourly1!I2873/hourly1!$I$8763+유형화!$H$63*hourly1!P2873/hourly1!$P$8763</f>
        <v>0.46928669515617505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799">
        <f>(유형화!$F$71+유형화!$F$72+유형화!$F$73+유형화!$F$74+유형화!$G$63)*hourly1!O2874/hourly1!$O$8763</f>
        <v>49.865679077011343</v>
      </c>
      <c r="C2873" s="441">
        <f>hourly1!$F2874*유형화!$G$71/hourly1!$F$8763+유형화!$G$72*hourly1!$G2874/hourly1!$F$8763+유형화!$G$74*hourly1!I2874/hourly1!$I$8763+유형화!$H$63*hourly1!P2874/hourly1!$P$8763</f>
        <v>0.43807866231134474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799">
        <f>(유형화!$F$71+유형화!$F$72+유형화!$F$73+유형화!$F$74+유형화!$G$63)*hourly1!O2875/hourly1!$O$8763</f>
        <v>49.955629500175085</v>
      </c>
      <c r="C2874" s="441">
        <f>hourly1!$F2875*유형화!$G$71/hourly1!$F$8763+유형화!$G$72*hourly1!$G2875/hourly1!$F$8763+유형화!$G$74*hourly1!I2875/hourly1!$I$8763+유형화!$H$63*hourly1!P2875/hourly1!$P$8763</f>
        <v>0.46929742964888688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799">
        <f>(유형화!$F$71+유형화!$F$72+유형화!$F$73+유형화!$F$74+유형화!$G$63)*hourly1!O2876/hourly1!$O$8763</f>
        <v>49.691859671407556</v>
      </c>
      <c r="C2875" s="441">
        <f>hourly1!$F2876*유형화!$G$71/hourly1!$F$8763+유형화!$G$72*hourly1!$G2876/hourly1!$F$8763+유형화!$G$74*hourly1!I2876/hourly1!$I$8763+유형화!$H$63*hourly1!P2876/hourly1!$P$8763</f>
        <v>0.65683426529968536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799">
        <f>(유형화!$F$71+유형화!$F$72+유형화!$F$73+유형화!$F$74+유형화!$G$63)*hourly1!O2877/hourly1!$O$8763</f>
        <v>50.685571540177968</v>
      </c>
      <c r="C2876" s="441">
        <f>hourly1!$F2877*유형화!$G$71/hourly1!$F$8763+유형화!$G$72*hourly1!$G2877/hourly1!$F$8763+유형화!$G$74*hourly1!I2877/hourly1!$I$8763+유형화!$H$63*hourly1!P2877/hourly1!$P$8763</f>
        <v>0.83672587596893888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799">
        <f>(유형화!$F$71+유형화!$F$72+유형화!$F$73+유형화!$F$74+유형화!$G$63)*hourly1!O2878/hourly1!$O$8763</f>
        <v>50.966146369496954</v>
      </c>
      <c r="C2877" s="441">
        <f>hourly1!$F2878*유형화!$G$71/hourly1!$F$8763+유형화!$G$72*hourly1!$G2878/hourly1!$F$8763+유형화!$G$74*hourly1!I2878/hourly1!$I$8763+유형화!$H$63*hourly1!P2878/hourly1!$P$8763</f>
        <v>0.84467452927780518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799">
        <f>(유형화!$F$71+유형화!$F$72+유형화!$F$73+유형화!$F$74+유형화!$G$63)*hourly1!O2879/hourly1!$O$8763</f>
        <v>52.339102031818605</v>
      </c>
      <c r="C2878" s="441">
        <f>hourly1!$F2879*유형화!$G$71/hourly1!$F$8763+유형화!$G$72*hourly1!$G2879/hourly1!$F$8763+유형화!$G$74*hourly1!I2879/hourly1!$I$8763+유형화!$H$63*hourly1!P2879/hourly1!$P$8763</f>
        <v>0.70417480942477984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799">
        <f>(유형화!$F$71+유형화!$F$72+유형화!$F$73+유형화!$F$74+유형화!$G$63)*hourly1!O2880/hourly1!$O$8763</f>
        <v>51.678744521960866</v>
      </c>
      <c r="C2879" s="441">
        <f>hourly1!$F2880*유형화!$G$71/hourly1!$F$8763+유형화!$G$72*hourly1!$G2880/hourly1!$F$8763+유형화!$G$74*hourly1!I2880/hourly1!$I$8763+유형화!$H$63*hourly1!P2880/hourly1!$P$8763</f>
        <v>0.57130576335206762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799">
        <f>(유형화!$F$71+유형화!$F$72+유형화!$F$73+유형화!$F$74+유형화!$G$63)*hourly1!O2881/hourly1!$O$8763</f>
        <v>52.47668466668663</v>
      </c>
      <c r="C2880" s="441">
        <f>hourly1!$F2881*유형화!$G$71/hourly1!$F$8763+유형화!$G$72*hourly1!$G2881/hourly1!$F$8763+유형화!$G$74*hourly1!I2881/hourly1!$I$8763+유형화!$H$63*hourly1!P2881/hourly1!$P$8763</f>
        <v>0.41514763898022072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799">
        <f>(유형화!$F$71+유형화!$F$72+유형화!$F$73+유형화!$F$74+유형화!$G$63)*hourly1!O2882/hourly1!$O$8763</f>
        <v>51.593841628898232</v>
      </c>
      <c r="C2881" s="441">
        <f>hourly1!$F2882*유형화!$G$71/hourly1!$F$8763+유형화!$G$72*hourly1!$G2882/hourly1!$F$8763+유형화!$G$74*hourly1!I2882/hourly1!$I$8763+유형화!$H$63*hourly1!P2882/hourly1!$P$8763</f>
        <v>0.3685214157090303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799">
        <f>(유형화!$F$71+유형화!$F$72+유형화!$F$73+유형화!$F$74+유형화!$G$63)*hourly1!O2883/hourly1!$O$8763</f>
        <v>49.92147210568735</v>
      </c>
      <c r="C2882" s="441">
        <f>hourly1!$F2883*유형화!$G$71/hourly1!$F$8763+유형화!$G$72*hourly1!$G2883/hourly1!$F$8763+유형화!$G$74*hourly1!I2883/hourly1!$I$8763+유형화!$H$63*hourly1!P2883/hourly1!$P$8763</f>
        <v>0.28414424774083491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799">
        <f>(유형화!$F$71+유형화!$F$72+유형화!$F$73+유형화!$F$74+유형화!$G$63)*hourly1!O2884/hourly1!$O$8763</f>
        <v>49.156692256384865</v>
      </c>
      <c r="C2883" s="441">
        <f>hourly1!$F2884*유형화!$G$71/hourly1!$F$8763+유형화!$G$72*hourly1!$G2884/hourly1!$F$8763+유형화!$G$74*hourly1!I2884/hourly1!$I$8763+유형화!$H$63*hourly1!P2884/hourly1!$P$8763</f>
        <v>0.25592398203414379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799">
        <f>(유형화!$F$71+유형화!$F$72+유형화!$F$73+유형화!$F$74+유형화!$G$63)*hourly1!O2885/hourly1!$O$8763</f>
        <v>48.742447082412873</v>
      </c>
      <c r="C2884" s="441">
        <f>hourly1!$F2885*유형화!$G$71/hourly1!$F$8763+유형화!$G$72*hourly1!$G2885/hourly1!$F$8763+유형화!$G$74*hourly1!I2885/hourly1!$I$8763+유형화!$H$63*hourly1!P2885/hourly1!$P$8763</f>
        <v>0.24970799512111655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799">
        <f>(유형화!$F$71+유형화!$F$72+유형화!$F$73+유형화!$F$74+유형화!$G$63)*hourly1!O2886/hourly1!$O$8763</f>
        <v>48.707267154520558</v>
      </c>
      <c r="C2885" s="441">
        <f>hourly1!$F2886*유형화!$G$71/hourly1!$F$8763+유형화!$G$72*hourly1!$G2886/hourly1!$F$8763+유형화!$G$74*hourly1!I2886/hourly1!$I$8763+유형화!$H$63*hourly1!P2886/hourly1!$P$8763</f>
        <v>0.24981414732682306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799">
        <f>(유형화!$F$71+유형화!$F$72+유형화!$F$73+유형화!$F$74+유형화!$G$63)*hourly1!O2887/hourly1!$O$8763</f>
        <v>48.413484316525988</v>
      </c>
      <c r="C2886" s="441">
        <f>hourly1!$F2887*유형화!$G$71/hourly1!$F$8763+유형화!$G$72*hourly1!$G2887/hourly1!$F$8763+유형화!$G$74*hourly1!I2887/hourly1!$I$8763+유형화!$H$63*hourly1!P2887/hourly1!$P$8763</f>
        <v>0.24642824978121292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799">
        <f>(유형화!$F$71+유형화!$F$72+유형화!$F$73+유형화!$F$74+유형화!$G$63)*hourly1!O2888/hourly1!$O$8763</f>
        <v>48.963042048640126</v>
      </c>
      <c r="C2887" s="441">
        <f>hourly1!$F2888*유형화!$G$71/hourly1!$F$8763+유형화!$G$72*hourly1!$G2888/hourly1!$F$8763+유형화!$G$74*hourly1!I2888/hourly1!$I$8763+유형화!$H$63*hourly1!P2888/hourly1!$P$8763</f>
        <v>0.51726713431904003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799">
        <f>(유형화!$F$71+유형화!$F$72+유형화!$F$73+유형화!$F$74+유형화!$G$63)*hourly1!O2889/hourly1!$O$8763</f>
        <v>49.715491754318869</v>
      </c>
      <c r="C2888" s="441">
        <f>hourly1!$F2889*유형화!$G$71/hourly1!$F$8763+유형화!$G$72*hourly1!$G2889/hourly1!$F$8763+유형화!$G$74*hourly1!I2889/hourly1!$I$8763+유형화!$H$63*hourly1!P2889/hourly1!$P$8763</f>
        <v>2.1522296087602193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799">
        <f>(유형화!$F$71+유형화!$F$72+유형화!$F$73+유형화!$F$74+유형화!$G$63)*hourly1!O2890/hourly1!$O$8763</f>
        <v>50.585968643017949</v>
      </c>
      <c r="C2889" s="441">
        <f>hourly1!$F2890*유형화!$G$71/hourly1!$F$8763+유형화!$G$72*hourly1!$G2890/hourly1!$F$8763+유형화!$G$74*hourly1!I2890/hourly1!$I$8763+유형화!$H$63*hourly1!P2890/hourly1!$P$8763</f>
        <v>2.3677597352329207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799">
        <f>(유형화!$F$71+유형화!$F$72+유형화!$F$73+유형화!$F$74+유형화!$G$63)*hourly1!O2891/hourly1!$O$8763</f>
        <v>49.593173570133324</v>
      </c>
      <c r="C2890" s="441">
        <f>hourly1!$F2891*유형화!$G$71/hourly1!$F$8763+유형화!$G$72*hourly1!$G2891/hourly1!$F$8763+유형화!$G$74*hourly1!I2891/hourly1!$I$8763+유형화!$H$63*hourly1!P2891/hourly1!$P$8763</f>
        <v>1.5926230899571772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799">
        <f>(유형화!$F$71+유형화!$F$72+유형화!$F$73+유형화!$F$74+유형화!$G$63)*hourly1!O2892/hourly1!$O$8763</f>
        <v>49.999634015757813</v>
      </c>
      <c r="C2891" s="441">
        <f>hourly1!$F2892*유형화!$G$71/hourly1!$F$8763+유형화!$G$72*hourly1!$G2892/hourly1!$F$8763+유형화!$G$74*hourly1!I2892/hourly1!$I$8763+유형화!$H$63*hourly1!P2892/hourly1!$P$8763</f>
        <v>0.75891547428116446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799">
        <f>(유형화!$F$71+유형화!$F$72+유형화!$F$73+유형화!$F$74+유형화!$G$63)*hourly1!O2893/hourly1!$O$8763</f>
        <v>50.356646135365921</v>
      </c>
      <c r="C2892" s="441">
        <f>hourly1!$F2893*유형화!$G$71/hourly1!$F$8763+유형화!$G$72*hourly1!$G2893/hourly1!$F$8763+유형화!$G$74*hourly1!I2893/hourly1!$I$8763+유형화!$H$63*hourly1!P2893/hourly1!$P$8763</f>
        <v>0.57208532606723395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799">
        <f>(유형화!$F$71+유형화!$F$72+유형화!$F$73+유형화!$F$74+유형화!$G$63)*hourly1!O2894/hourly1!$O$8763</f>
        <v>51.499544250839236</v>
      </c>
      <c r="C2893" s="441">
        <f>hourly1!$F2894*유형화!$G$71/hourly1!$F$8763+유형화!$G$72*hourly1!$G2894/hourly1!$F$8763+유형화!$G$74*hourly1!I2894/hourly1!$I$8763+유형화!$H$63*hourly1!P2894/hourly1!$P$8763</f>
        <v>0.54817949152572976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799">
        <f>(유형화!$F$71+유형화!$F$72+유형화!$F$73+유형화!$F$74+유형화!$G$63)*hourly1!O2895/hourly1!$O$8763</f>
        <v>50.964946858379953</v>
      </c>
      <c r="C2894" s="441">
        <f>hourly1!$F2895*유형화!$G$71/hourly1!$F$8763+유형화!$G$72*hourly1!$G2895/hourly1!$F$8763+유형화!$G$74*hourly1!I2895/hourly1!$I$8763+유형화!$H$63*hourly1!P2895/hourly1!$P$8763</f>
        <v>0.71211785694300889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799">
        <f>(유형화!$F$71+유형화!$F$72+유형화!$F$73+유형화!$F$74+유형화!$G$63)*hourly1!O2896/hourly1!$O$8763</f>
        <v>50.471712254712806</v>
      </c>
      <c r="C2895" s="441">
        <f>hourly1!$F2896*유형화!$G$71/hourly1!$F$8763+유형화!$G$72*hourly1!$G2896/hourly1!$F$8763+유형화!$G$74*hourly1!I2896/hourly1!$I$8763+유형화!$H$63*hourly1!P2896/hourly1!$P$8763</f>
        <v>0.65744970954849991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799">
        <f>(유형화!$F$71+유형화!$F$72+유형화!$F$73+유형화!$F$74+유형화!$G$63)*hourly1!O2897/hourly1!$O$8763</f>
        <v>52.234817337216228</v>
      </c>
      <c r="C2896" s="441">
        <f>hourly1!$F2897*유형화!$G$71/hourly1!$F$8763+유형화!$G$72*hourly1!$G2897/hourly1!$F$8763+유형화!$G$74*hourly1!I2897/hourly1!$I$8763+유형화!$H$63*hourly1!P2897/hourly1!$P$8763</f>
        <v>0.47004264198737522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799">
        <f>(유형화!$F$71+유형화!$F$72+유형화!$F$73+유형화!$F$74+유형화!$G$63)*hourly1!O2898/hourly1!$O$8763</f>
        <v>52.494671080669029</v>
      </c>
      <c r="C2897" s="441">
        <f>hourly1!$F2898*유형화!$G$71/hourly1!$F$8763+유형화!$G$72*hourly1!$G2898/hourly1!$F$8763+유형화!$G$74*hourly1!I2898/hourly1!$I$8763+유형화!$H$63*hourly1!P2898/hourly1!$P$8763</f>
        <v>0.43863566321095016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799">
        <f>(유형화!$F$71+유형화!$F$72+유형화!$F$73+유형화!$F$74+유형화!$G$63)*hourly1!O2899/hourly1!$O$8763</f>
        <v>53.08981155043314</v>
      </c>
      <c r="C2898" s="441">
        <f>hourly1!$F2899*유형화!$G$71/hourly1!$F$8763+유형화!$G$72*hourly1!$G2899/hourly1!$F$8763+유형화!$G$74*hourly1!I2899/hourly1!$I$8763+유형화!$H$63*hourly1!P2899/hourly1!$P$8763</f>
        <v>0.68176178500307583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799">
        <f>(유형화!$F$71+유형화!$F$72+유형화!$F$73+유형화!$F$74+유형화!$G$63)*hourly1!O2900/hourly1!$O$8763</f>
        <v>53.642252475461532</v>
      </c>
      <c r="C2899" s="441">
        <f>hourly1!$F2900*유형화!$G$71/hourly1!$F$8763+유형화!$G$72*hourly1!$G2900/hourly1!$F$8763+유형화!$G$74*hourly1!I2900/hourly1!$I$8763+유형화!$H$63*hourly1!P2900/hourly1!$P$8763</f>
        <v>0.66018128012725019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799">
        <f>(유형화!$F$71+유형화!$F$72+유형화!$F$73+유형화!$F$74+유형화!$G$63)*hourly1!O2901/hourly1!$O$8763</f>
        <v>53.168756096533457</v>
      </c>
      <c r="C2900" s="441">
        <f>hourly1!$F2901*유형화!$G$71/hourly1!$F$8763+유형화!$G$72*hourly1!$G2901/hourly1!$F$8763+유형화!$G$74*hourly1!I2901/hourly1!$I$8763+유형화!$H$63*hourly1!P2901/hourly1!$P$8763</f>
        <v>0.837797774702291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799">
        <f>(유형화!$F$71+유형화!$F$72+유형화!$F$73+유형화!$F$74+유형화!$G$63)*hourly1!O2902/hourly1!$O$8763</f>
        <v>53.382037096481881</v>
      </c>
      <c r="C2901" s="441">
        <f>hourly1!$F2902*유형화!$G$71/hourly1!$F$8763+유형화!$G$72*hourly1!$G2902/hourly1!$F$8763+유형화!$G$74*hourly1!I2902/hourly1!$I$8763+유형화!$H$63*hourly1!P2902/hourly1!$P$8763</f>
        <v>0.84574380402404992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799">
        <f>(유형화!$F$71+유형화!$F$72+유형화!$F$73+유형화!$F$74+유형화!$G$63)*hourly1!O2903/hourly1!$O$8763</f>
        <v>54.821953008303218</v>
      </c>
      <c r="C2902" s="441">
        <f>hourly1!$F2903*유형화!$G$71/hourly1!$F$8763+유형화!$G$72*hourly1!$G2903/hourly1!$F$8763+유형화!$G$74*hourly1!I2903/hourly1!$I$8763+유형화!$H$63*hourly1!P2903/hourly1!$P$8763</f>
        <v>1.4977961318782445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799">
        <f>(유형화!$F$71+유형화!$F$72+유형화!$F$73+유형화!$F$74+유형화!$G$63)*hourly1!O2904/hourly1!$O$8763</f>
        <v>53.349080352550196</v>
      </c>
      <c r="C2903" s="441">
        <f>hourly1!$F2904*유형화!$G$71/hourly1!$F$8763+유형화!$G$72*hourly1!$G2904/hourly1!$F$8763+유형화!$G$74*hourly1!I2904/hourly1!$I$8763+유형화!$H$63*hourly1!P2904/hourly1!$P$8763</f>
        <v>0.57189616045122227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799">
        <f>(유형화!$F$71+유형화!$F$72+유형화!$F$73+유형화!$F$74+유형화!$G$63)*hourly1!O2905/hourly1!$O$8763</f>
        <v>53.711992832986965</v>
      </c>
      <c r="C2904" s="441">
        <f>hourly1!$F2905*유형화!$G$71/hourly1!$F$8763+유형화!$G$72*hourly1!$G2905/hourly1!$F$8763+유형화!$G$74*hourly1!I2905/hourly1!$I$8763+유형화!$H$63*hourly1!P2905/hourly1!$P$8763</f>
        <v>0.41550796011891744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799">
        <f>(유형화!$F$71+유형화!$F$72+유형화!$F$73+유형화!$F$74+유형화!$G$63)*hourly1!O2906/hourly1!$O$8763</f>
        <v>52.799909870108131</v>
      </c>
      <c r="C2905" s="441">
        <f>hourly1!$F2906*유형화!$G$71/hourly1!$F$8763+유형화!$G$72*hourly1!$G2906/hourly1!$F$8763+유형화!$G$74*hourly1!I2906/hourly1!$I$8763+유형화!$H$63*hourly1!P2906/hourly1!$P$8763</f>
        <v>0.368816972075032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799">
        <f>(유형화!$F$71+유형화!$F$72+유형화!$F$73+유형화!$F$74+유형화!$G$63)*hourly1!O2907/hourly1!$O$8763</f>
        <v>52.171589130392711</v>
      </c>
      <c r="C2906" s="441">
        <f>hourly1!$F2907*유형화!$G$71/hourly1!$F$8763+유형화!$G$72*hourly1!$G2907/hourly1!$F$8763+유형화!$G$74*hourly1!I2907/hourly1!$I$8763+유형화!$H$63*hourly1!P2907/hourly1!$P$8763</f>
        <v>0.28433818424249607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799">
        <f>(유형화!$F$71+유형화!$F$72+유형화!$F$73+유형화!$F$74+유형화!$G$63)*hourly1!O2908/hourly1!$O$8763</f>
        <v>49.46652507615584</v>
      </c>
      <c r="C2907" s="441">
        <f>hourly1!$F2908*유형화!$G$71/hourly1!$F$8763+유형화!$G$72*hourly1!$G2908/hourly1!$F$8763+유형화!$G$74*hourly1!I2908/hourly1!$I$8763+유형화!$H$63*hourly1!P2908/hourly1!$P$8763</f>
        <v>0.25611601018154539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799">
        <f>(유형화!$F$71+유형화!$F$72+유형화!$F$73+유형화!$F$74+유형화!$G$63)*hourly1!O2909/hourly1!$O$8763</f>
        <v>49.018915503731996</v>
      </c>
      <c r="C2908" s="441">
        <f>hourly1!$F2909*유형화!$G$71/hourly1!$F$8763+유형화!$G$72*hourly1!$G2909/hourly1!$F$8763+유형화!$G$74*hourly1!I2909/hourly1!$I$8763+유형화!$H$63*hourly1!P2909/hourly1!$P$8763</f>
        <v>0.25016075216927547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799">
        <f>(유형화!$F$71+유형화!$F$72+유형화!$F$73+유형화!$F$74+유형화!$G$63)*hourly1!O2910/hourly1!$O$8763</f>
        <v>48.502661720202155</v>
      </c>
      <c r="C2909" s="441">
        <f>hourly1!$F2910*유형화!$G$71/hourly1!$F$8763+유형화!$G$72*hourly1!$G2910/hourly1!$F$8763+유형화!$G$74*hourly1!I2910/hourly1!$I$8763+유형화!$H$63*hourly1!P2910/hourly1!$P$8763</f>
        <v>0.25023052637190274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799">
        <f>(유형화!$F$71+유형화!$F$72+유형화!$F$73+유형화!$F$74+유형화!$G$63)*hourly1!O2911/hourly1!$O$8763</f>
        <v>49.217904493510588</v>
      </c>
      <c r="C2910" s="441">
        <f>hourly1!$F2911*유형화!$G$71/hourly1!$F$8763+유형화!$G$72*hourly1!$G2911/hourly1!$F$8763+유형화!$G$74*hourly1!I2911/hourly1!$I$8763+유형화!$H$63*hourly1!P2911/hourly1!$P$8763</f>
        <v>0.24664449017328671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799">
        <f>(유형화!$F$71+유형화!$F$72+유형화!$F$73+유형화!$F$74+유형화!$G$63)*hourly1!O2912/hourly1!$O$8763</f>
        <v>50.309807227790529</v>
      </c>
      <c r="C2911" s="441">
        <f>hourly1!$F2912*유형화!$G$71/hourly1!$F$8763+유형화!$G$72*hourly1!$G2912/hourly1!$F$8763+유형화!$G$74*hourly1!I2912/hourly1!$I$8763+유형화!$H$63*hourly1!P2912/hourly1!$P$8763</f>
        <v>0.51747693401548789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799">
        <f>(유형화!$F$71+유형화!$F$72+유형화!$F$73+유형화!$F$74+유형화!$G$63)*hourly1!O2913/hourly1!$O$8763</f>
        <v>51.228734014095956</v>
      </c>
      <c r="C2912" s="441">
        <f>hourly1!$F2913*유형화!$G$71/hourly1!$F$8763+유형화!$G$72*hourly1!$G2913/hourly1!$F$8763+유형화!$G$74*hourly1!I2913/hourly1!$I$8763+유형화!$H$63*hourly1!P2913/hourly1!$P$8763</f>
        <v>3.9792588747765962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799">
        <f>(유형화!$F$71+유형화!$F$72+유형화!$F$73+유형화!$F$74+유형화!$G$63)*hourly1!O2914/hourly1!$O$8763</f>
        <v>52.474281974610363</v>
      </c>
      <c r="C2913" s="441">
        <f>hourly1!$F2914*유형화!$G$71/hourly1!$F$8763+유형화!$G$72*hourly1!$G2914/hourly1!$F$8763+유형화!$G$74*hourly1!I2914/hourly1!$I$8763+유형화!$H$63*hourly1!P2914/hourly1!$P$8763</f>
        <v>4.0042515170691182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799">
        <f>(유형화!$F$71+유형화!$F$72+유형화!$F$73+유형화!$F$74+유형화!$G$63)*hourly1!O2915/hourly1!$O$8763</f>
        <v>53.532300810076933</v>
      </c>
      <c r="C2914" s="441">
        <f>hourly1!$F2915*유형화!$G$71/hourly1!$F$8763+유형화!$G$72*hourly1!$G2915/hourly1!$F$8763+유형화!$G$74*hourly1!I2915/hourly1!$I$8763+유형화!$H$63*hourly1!P2915/hourly1!$P$8763</f>
        <v>3.2242237598252768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799">
        <f>(유형화!$F$71+유형화!$F$72+유형화!$F$73+유형화!$F$74+유형화!$G$63)*hourly1!O2916/hourly1!$O$8763</f>
        <v>56.35388617661561</v>
      </c>
      <c r="C2915" s="441">
        <f>hourly1!$F2916*유형화!$G$71/hourly1!$F$8763+유형화!$G$72*hourly1!$G2916/hourly1!$F$8763+유형화!$G$74*hourly1!I2916/hourly1!$I$8763+유형화!$H$63*hourly1!P2916/hourly1!$P$8763</f>
        <v>2.0878999408364516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799">
        <f>(유형화!$F$71+유형화!$F$72+유형화!$F$73+유형화!$F$74+유형화!$G$63)*hourly1!O2917/hourly1!$O$8763</f>
        <v>56.968327588153088</v>
      </c>
      <c r="C2916" s="441">
        <f>hourly1!$F2917*유형화!$G$71/hourly1!$F$8763+유형화!$G$72*hourly1!$G2917/hourly1!$F$8763+유형화!$G$74*hourly1!I2917/hourly1!$I$8763+유형화!$H$63*hourly1!P2917/hourly1!$P$8763</f>
        <v>1.076078942844978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799">
        <f>(유형화!$F$71+유형화!$F$72+유형화!$F$73+유형화!$F$74+유형화!$G$63)*hourly1!O2918/hourly1!$O$8763</f>
        <v>57.161313777694581</v>
      </c>
      <c r="C2917" s="441">
        <f>hourly1!$F2918*유형화!$G$71/hourly1!$F$8763+유형화!$G$72*hourly1!$G2918/hourly1!$F$8763+유형화!$G$74*hourly1!I2918/hourly1!$I$8763+유형화!$H$63*hourly1!P2918/hourly1!$P$8763</f>
        <v>0.55326310872979578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799">
        <f>(유형화!$F$71+유형화!$F$72+유형화!$F$73+유형화!$F$74+유형화!$G$63)*hourly1!O2919/hourly1!$O$8763</f>
        <v>55.189482611905156</v>
      </c>
      <c r="C2918" s="441">
        <f>hourly1!$F2919*유형화!$G$71/hourly1!$F$8763+유형화!$G$72*hourly1!$G2919/hourly1!$F$8763+유형화!$G$74*hourly1!I2919/hourly1!$I$8763+유형화!$H$63*hourly1!P2919/hourly1!$P$8763</f>
        <v>0.71199631863108082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799">
        <f>(유형화!$F$71+유형화!$F$72+유형화!$F$73+유형화!$F$74+유형화!$G$63)*hourly1!O2920/hourly1!$O$8763</f>
        <v>55.462367726738627</v>
      </c>
      <c r="C2919" s="441">
        <f>hourly1!$F2920*유형화!$G$71/hourly1!$F$8763+유형화!$G$72*hourly1!$G2920/hourly1!$F$8763+유형화!$G$74*hourly1!I2920/hourly1!$I$8763+유형화!$H$63*hourly1!P2920/hourly1!$P$8763</f>
        <v>0.65720186203899678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799">
        <f>(유형화!$F$71+유형화!$F$72+유형화!$F$73+유형화!$F$74+유형화!$G$63)*hourly1!O2921/hourly1!$O$8763</f>
        <v>57.126330710119916</v>
      </c>
      <c r="C2920" s="441">
        <f>hourly1!$F2921*유형화!$G$71/hourly1!$F$8763+유형화!$G$72*hourly1!$G2921/hourly1!$F$8763+유형화!$G$74*hourly1!I2921/hourly1!$I$8763+유형화!$H$63*hourly1!P2921/hourly1!$P$8763</f>
        <v>0.46955481892968953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799">
        <f>(유형화!$F$71+유형화!$F$72+유형화!$F$73+유형화!$F$74+유형화!$G$63)*hourly1!O2922/hourly1!$O$8763</f>
        <v>57.539360156171369</v>
      </c>
      <c r="C2921" s="441">
        <f>hourly1!$F2922*유형화!$G$71/hourly1!$F$8763+유형화!$G$72*hourly1!$G2922/hourly1!$F$8763+유형화!$G$74*hourly1!I2922/hourly1!$I$8763+유형화!$H$63*hourly1!P2922/hourly1!$P$8763</f>
        <v>0.43832603273228299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799">
        <f>(유형화!$F$71+유형화!$F$72+유형화!$F$73+유형화!$F$74+유형화!$G$63)*hourly1!O2923/hourly1!$O$8763</f>
        <v>58.230635231263484</v>
      </c>
      <c r="C2922" s="441">
        <f>hourly1!$F2923*유형화!$G$71/hourly1!$F$8763+유형화!$G$72*hourly1!$G2923/hourly1!$F$8763+유형화!$G$74*hourly1!I2923/hourly1!$I$8763+유형화!$H$63*hourly1!P2923/hourly1!$P$8763</f>
        <v>0.46958523332570656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799">
        <f>(유형화!$F$71+유형화!$F$72+유형화!$F$73+유형화!$F$74+유형화!$G$63)*hourly1!O2924/hourly1!$O$8763</f>
        <v>58.298568477863526</v>
      </c>
      <c r="C2923" s="441">
        <f>hourly1!$F2924*유형화!$G$71/hourly1!$F$8763+유형화!$G$72*hourly1!$G2924/hourly1!$F$8763+유형화!$G$74*hourly1!I2924/hourly1!$I$8763+유형화!$H$63*hourly1!P2924/hourly1!$P$8763</f>
        <v>0.65728272855075831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799">
        <f>(유형화!$F$71+유형화!$F$72+유형화!$F$73+유형화!$F$74+유형화!$G$63)*hourly1!O2925/hourly1!$O$8763</f>
        <v>57.585534248542267</v>
      </c>
      <c r="C2924" s="441">
        <f>hourly1!$F2925*유형화!$G$71/hourly1!$F$8763+유형화!$G$72*hourly1!$G2925/hourly1!$F$8763+유형화!$G$74*hourly1!I2925/hourly1!$I$8763+유형화!$H$63*hourly1!P2925/hourly1!$P$8763</f>
        <v>0.83739069888422812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799">
        <f>(유형화!$F$71+유형화!$F$72+유형화!$F$73+유형화!$F$74+유형화!$G$63)*hourly1!O2926/hourly1!$O$8763</f>
        <v>57.602302563803221</v>
      </c>
      <c r="C2925" s="441">
        <f>hourly1!$F2926*유형화!$G$71/hourly1!$F$8763+유형화!$G$72*hourly1!$G2926/hourly1!$F$8763+유형화!$G$74*hourly1!I2926/hourly1!$I$8763+유형화!$H$63*hourly1!P2926/hourly1!$P$8763</f>
        <v>0.84533004896607633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799">
        <f>(유형화!$F$71+유형화!$F$72+유형화!$F$73+유형화!$F$74+유형화!$G$63)*hourly1!O2927/hourly1!$O$8763</f>
        <v>57.936362584991798</v>
      </c>
      <c r="C2926" s="441">
        <f>hourly1!$F2927*유형화!$G$71/hourly1!$F$8763+유형화!$G$72*hourly1!$G2927/hourly1!$F$8763+유형화!$G$74*hourly1!I2927/hourly1!$I$8763+유형화!$H$63*hourly1!P2927/hourly1!$P$8763</f>
        <v>0.70947574047019091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799">
        <f>(유형화!$F$71+유형화!$F$72+유형화!$F$73+유형화!$F$74+유형화!$G$63)*hourly1!O2928/hourly1!$O$8763</f>
        <v>56.258493607730571</v>
      </c>
      <c r="C2927" s="441">
        <f>hourly1!$F2928*유형화!$G$71/hourly1!$F$8763+유형화!$G$72*hourly1!$G2928/hourly1!$F$8763+유형화!$G$74*hourly1!I2928/hourly1!$I$8763+유형화!$H$63*hourly1!P2928/hourly1!$P$8763</f>
        <v>0.57162541269060041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799">
        <f>(유형화!$F$71+유형화!$F$72+유형화!$F$73+유형화!$F$74+유형화!$G$63)*hourly1!O2929/hourly1!$O$8763</f>
        <v>55.418435594829155</v>
      </c>
      <c r="C2928" s="441">
        <f>hourly1!$F2929*유형화!$G$71/hourly1!$F$8763+유형화!$G$72*hourly1!$G2929/hourly1!$F$8763+유형화!$G$74*hourly1!I2929/hourly1!$I$8763+유형화!$H$63*hourly1!P2929/hourly1!$P$8763</f>
        <v>0.4153314373498776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799">
        <f>(유형화!$F$71+유형화!$F$72+유형화!$F$73+유형화!$F$74+유형화!$G$63)*hourly1!O2930/hourly1!$O$8763</f>
        <v>54.239244815498537</v>
      </c>
      <c r="C2929" s="441">
        <f>hourly1!$F2930*유형화!$G$71/hourly1!$F$8763+유형화!$G$72*hourly1!$G2930/hourly1!$F$8763+유형화!$G$74*hourly1!I2930/hourly1!$I$8763+유형화!$H$63*hourly1!P2930/hourly1!$P$8763</f>
        <v>0.36865213797583274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799">
        <f>(유형화!$F$71+유형화!$F$72+유형화!$F$73+유형화!$F$74+유형화!$G$63)*hourly1!O2931/hourly1!$O$8763</f>
        <v>53.271507146590672</v>
      </c>
      <c r="C2930" s="441">
        <f>hourly1!$F2931*유형화!$G$71/hourly1!$F$8763+유형화!$G$72*hourly1!$G2931/hourly1!$F$8763+유형화!$G$74*hourly1!I2931/hourly1!$I$8763+유형화!$H$63*hourly1!P2931/hourly1!$P$8763</f>
        <v>0.28423250912535469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799">
        <f>(유형화!$F$71+유형화!$F$72+유형화!$F$73+유형화!$F$74+유형화!$G$63)*hourly1!O2932/hourly1!$O$8763</f>
        <v>51.137890438406544</v>
      </c>
      <c r="C2931" s="441">
        <f>hourly1!$F2932*유형화!$G$71/hourly1!$F$8763+유형화!$G$72*hourly1!$G2932/hourly1!$F$8763+유형화!$G$74*hourly1!I2932/hourly1!$I$8763+유형화!$H$63*hourly1!P2932/hourly1!$P$8763</f>
        <v>0.25601033506440396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799">
        <f>(유형화!$F$71+유형화!$F$72+유형화!$F$73+유형화!$F$74+유형화!$G$63)*hourly1!O2933/hourly1!$O$8763</f>
        <v>51.176083127978245</v>
      </c>
      <c r="C2932" s="441">
        <f>hourly1!$F2933*유형화!$G$71/hourly1!$F$8763+유형화!$G$72*hourly1!$G2933/hourly1!$F$8763+유형화!$G$74*hourly1!I2933/hourly1!$I$8763+유형화!$H$63*hourly1!P2933/hourly1!$P$8763</f>
        <v>0.24992864858241634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799">
        <f>(유형화!$F$71+유형화!$F$72+유형화!$F$73+유형화!$F$74+유형화!$G$63)*hourly1!O2934/hourly1!$O$8763</f>
        <v>51.721326027680767</v>
      </c>
      <c r="C2933" s="441">
        <f>hourly1!$F2934*유형화!$G$71/hourly1!$F$8763+유형화!$G$72*hourly1!$G2934/hourly1!$F$8763+유형화!$G$74*hourly1!I2934/hourly1!$I$8763+유형화!$H$63*hourly1!P2934/hourly1!$P$8763</f>
        <v>0.25000474420852947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799">
        <f>(유형화!$F$71+유형화!$F$72+유형화!$F$73+유형화!$F$74+유형화!$G$63)*hourly1!O2935/hourly1!$O$8763</f>
        <v>50.533299968317309</v>
      </c>
      <c r="C2934" s="441">
        <f>hourly1!$F2935*유형화!$G$71/hourly1!$F$8763+유형화!$G$72*hourly1!$G2935/hourly1!$F$8763+유형화!$G$74*hourly1!I2935/hourly1!$I$8763+유형화!$H$63*hourly1!P2935/hourly1!$P$8763</f>
        <v>0.24651496062789668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799">
        <f>(유형화!$F$71+유형화!$F$72+유형화!$F$73+유형화!$F$74+유형화!$G$63)*hourly1!O2936/hourly1!$O$8763</f>
        <v>50.625675091499161</v>
      </c>
      <c r="C2935" s="441">
        <f>hourly1!$F2936*유형화!$G$71/hourly1!$F$8763+유형화!$G$72*hourly1!$G2936/hourly1!$F$8763+유형화!$G$74*hourly1!I2936/hourly1!$I$8763+유형화!$H$63*hourly1!P2936/hourly1!$P$8763</f>
        <v>0.51733297254100741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799">
        <f>(유형화!$F$71+유형화!$F$72+유형화!$F$73+유형화!$F$74+유형화!$G$63)*hourly1!O2937/hourly1!$O$8763</f>
        <v>51.346663504360386</v>
      </c>
      <c r="C2936" s="441">
        <f>hourly1!$F2937*유형화!$G$71/hourly1!$F$8763+유형화!$G$72*hourly1!$G2937/hourly1!$F$8763+유형화!$G$74*hourly1!I2937/hourly1!$I$8763+유형화!$H$63*hourly1!P2937/hourly1!$P$8763</f>
        <v>2.9521589962197496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799">
        <f>(유형화!$F$71+유형화!$F$72+유형화!$F$73+유형화!$F$74+유형화!$G$63)*hourly1!O2938/hourly1!$O$8763</f>
        <v>51.433513867439665</v>
      </c>
      <c r="C2937" s="441">
        <f>hourly1!$F2938*유형화!$G$71/hourly1!$F$8763+유형화!$G$72*hourly1!$G2938/hourly1!$F$8763+유형화!$G$74*hourly1!I2938/hourly1!$I$8763+유형화!$H$63*hourly1!P2938/hourly1!$P$8763</f>
        <v>2.9031853779367429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799">
        <f>(유형화!$F$71+유형화!$F$72+유형화!$F$73+유형화!$F$74+유형화!$G$63)*hourly1!O2939/hourly1!$O$8763</f>
        <v>51.123536591445571</v>
      </c>
      <c r="C2938" s="441">
        <f>hourly1!$F2939*유형화!$G$71/hourly1!$F$8763+유형화!$G$72*hourly1!$G2939/hourly1!$F$8763+유형화!$G$74*hourly1!I2939/hourly1!$I$8763+유형화!$H$63*hourly1!P2939/hourly1!$P$8763</f>
        <v>1.8857645529139171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799">
        <f>(유형화!$F$71+유형화!$F$72+유형화!$F$73+유형화!$F$74+유형화!$G$63)*hourly1!O2940/hourly1!$O$8763</f>
        <v>52.853668557652071</v>
      </c>
      <c r="C2939" s="441">
        <f>hourly1!$F2940*유형화!$G$71/hourly1!$F$8763+유형화!$G$72*hourly1!$G2940/hourly1!$F$8763+유형화!$G$74*hourly1!I2940/hourly1!$I$8763+유형화!$H$63*hourly1!P2940/hourly1!$P$8763</f>
        <v>0.76483864808743973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799">
        <f>(유형화!$F$71+유형화!$F$72+유형화!$F$73+유형화!$F$74+유형화!$G$63)*hourly1!O2941/hourly1!$O$8763</f>
        <v>53.476089952740665</v>
      </c>
      <c r="C2940" s="441">
        <f>hourly1!$F2941*유형화!$G$71/hourly1!$F$8763+유형화!$G$72*hourly1!$G2941/hourly1!$F$8763+유형화!$G$74*hourly1!I2941/hourly1!$I$8763+유형화!$H$63*hourly1!P2941/hourly1!$P$8763</f>
        <v>0.57160573278729532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799">
        <f>(유형화!$F$71+유형화!$F$72+유형화!$F$73+유형화!$F$74+유형화!$G$63)*hourly1!O2942/hourly1!$O$8763</f>
        <v>54.335522308300703</v>
      </c>
      <c r="C2941" s="441">
        <f>hourly1!$F2942*유형화!$G$71/hourly1!$F$8763+유형화!$G$72*hourly1!$G2942/hourly1!$F$8763+유형화!$G$74*hourly1!I2942/hourly1!$I$8763+유형화!$H$63*hourly1!P2942/hourly1!$P$8763</f>
        <v>0.54769417318301261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799">
        <f>(유형화!$F$71+유형화!$F$72+유형화!$F$73+유형화!$F$74+유형화!$G$63)*hourly1!O2943/hourly1!$O$8763</f>
        <v>53.20750434951033</v>
      </c>
      <c r="C2942" s="441">
        <f>hourly1!$F2943*유형화!$G$71/hourly1!$F$8763+유형화!$G$72*hourly1!$G2943/hourly1!$F$8763+유형화!$G$74*hourly1!I2943/hourly1!$I$8763+유형화!$H$63*hourly1!P2943/hourly1!$P$8763</f>
        <v>0.7115999773057311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799">
        <f>(유형화!$F$71+유형화!$F$72+유형화!$F$73+유형화!$F$74+유형화!$G$63)*hourly1!O2944/hourly1!$O$8763</f>
        <v>53.760632258297498</v>
      </c>
      <c r="C2943" s="441">
        <f>hourly1!$F2944*유형화!$G$71/hourly1!$F$8763+유형화!$G$72*hourly1!$G2944/hourly1!$F$8763+유형화!$G$74*hourly1!I2944/hourly1!$I$8763+유형화!$H$63*hourly1!P2944/hourly1!$P$8763</f>
        <v>0.65685299102585937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799">
        <f>(유형화!$F$71+유형화!$F$72+유형화!$F$73+유형화!$F$74+유형화!$G$63)*hourly1!O2945/hourly1!$O$8763</f>
        <v>54.678853040899376</v>
      </c>
      <c r="C2944" s="441">
        <f>hourly1!$F2945*유형화!$G$71/hourly1!$F$8763+유형화!$G$72*hourly1!$G2945/hourly1!$F$8763+유형화!$G$74*hourly1!I2945/hourly1!$I$8763+유형화!$H$63*hourly1!P2945/hourly1!$P$8763</f>
        <v>0.46932891749417505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799">
        <f>(유형화!$F$71+유형화!$F$72+유형화!$F$73+유형화!$F$74+유형화!$G$63)*hourly1!O2946/hourly1!$O$8763</f>
        <v>54.386090085699408</v>
      </c>
      <c r="C2945" s="441">
        <f>hourly1!$F2946*유형화!$G$71/hourly1!$F$8763+유형화!$G$72*hourly1!$G2946/hourly1!$F$8763+유형화!$G$74*hourly1!I2946/hourly1!$I$8763+유형화!$H$63*hourly1!P2946/hourly1!$P$8763</f>
        <v>0.43812315082002723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799">
        <f>(유형화!$F$71+유형화!$F$72+유형화!$F$73+유형화!$F$74+유형화!$G$63)*hourly1!O2947/hourly1!$O$8763</f>
        <v>54.70989326654464</v>
      </c>
      <c r="C2946" s="441">
        <f>hourly1!$F2947*유형화!$G$71/hourly1!$F$8763+유형화!$G$72*hourly1!$G2947/hourly1!$F$8763+유형화!$G$74*hourly1!I2947/hourly1!$I$8763+유형화!$H$63*hourly1!P2947/hourly1!$P$8763</f>
        <v>0.46933297274697849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799">
        <f>(유형화!$F$71+유형화!$F$72+유형화!$F$73+유형화!$F$74+유형화!$G$63)*hourly1!O2948/hourly1!$O$8763</f>
        <v>54.143168903402888</v>
      </c>
      <c r="C2947" s="441">
        <f>hourly1!$F2948*유형화!$G$71/hourly1!$F$8763+유형화!$G$72*hourly1!$G2948/hourly1!$F$8763+유형화!$G$74*hourly1!I2948/hourly1!$I$8763+유형화!$H$63*hourly1!P2948/hourly1!$P$8763</f>
        <v>0.65689020393392838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799">
        <f>(유형화!$F$71+유형화!$F$72+유형화!$F$73+유형화!$F$74+유형화!$G$63)*hourly1!O2949/hourly1!$O$8763</f>
        <v>53.334566204294468</v>
      </c>
      <c r="C2948" s="441">
        <f>hourly1!$F2949*유형화!$G$71/hourly1!$F$8763+유형화!$G$72*hourly1!$G2949/hourly1!$F$8763+유형화!$G$74*hourly1!I2949/hourly1!$I$8763+유형화!$H$63*hourly1!P2949/hourly1!$P$8763</f>
        <v>0.83684037722453242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799">
        <f>(유형화!$F$71+유형화!$F$72+유형화!$F$73+유형화!$F$74+유형화!$G$63)*hourly1!O2950/hourly1!$O$8763</f>
        <v>53.361004874057443</v>
      </c>
      <c r="C2949" s="441">
        <f>hourly1!$F2950*유형화!$G$71/hourly1!$F$8763+유형화!$G$72*hourly1!$G2950/hourly1!$F$8763+유형화!$G$74*hourly1!I2950/hourly1!$I$8763+유형화!$H$63*hourly1!P2950/hourly1!$P$8763</f>
        <v>0.84485880473602581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799">
        <f>(유형화!$F$71+유형화!$F$72+유형화!$F$73+유형화!$F$74+유형화!$G$63)*hourly1!O2951/hourly1!$O$8763</f>
        <v>54.914128252866135</v>
      </c>
      <c r="C2950" s="441">
        <f>hourly1!$F2951*유형화!$G$71/hourly1!$F$8763+유형화!$G$72*hourly1!$G2951/hourly1!$F$8763+유형화!$G$74*hourly1!I2951/hourly1!$I$8763+유형화!$H$63*hourly1!P2951/hourly1!$P$8763</f>
        <v>0.7043112567543619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799">
        <f>(유형화!$F$71+유형화!$F$72+유형화!$F$73+유형화!$F$74+유형화!$G$63)*hourly1!O2952/hourly1!$O$8763</f>
        <v>54.053614729257347</v>
      </c>
      <c r="C2951" s="441">
        <f>hourly1!$F2952*유형화!$G$71/hourly1!$F$8763+유형화!$G$72*hourly1!$G2952/hourly1!$F$8763+유형화!$G$74*hourly1!I2952/hourly1!$I$8763+유형화!$H$63*hourly1!P2952/hourly1!$P$8763</f>
        <v>0.57140130033720338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799">
        <f>(유형화!$F$71+유형화!$F$72+유형화!$F$73+유형화!$F$74+유형화!$G$63)*hourly1!O2953/hourly1!$O$8763</f>
        <v>53.70746988728704</v>
      </c>
      <c r="C2952" s="441">
        <f>hourly1!$F2953*유형화!$G$71/hourly1!$F$8763+유형화!$G$72*hourly1!$G2953/hourly1!$F$8763+유형화!$G$74*hourly1!I2953/hourly1!$I$8763+유형화!$H$63*hourly1!P2953/hourly1!$P$8763</f>
        <v>0.41519558638100162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799">
        <f>(유형화!$F$71+유형화!$F$72+유형화!$F$73+유형화!$F$74+유형화!$G$63)*hourly1!O2954/hourly1!$O$8763</f>
        <v>52.675713946948939</v>
      </c>
      <c r="C2953" s="441">
        <f>hourly1!$F2954*유형화!$G$71/hourly1!$F$8763+유형화!$G$72*hourly1!$G2954/hourly1!$F$8763+유형화!$G$74*hourly1!I2954/hourly1!$I$8763+유형화!$H$63*hourly1!P2954/hourly1!$P$8763</f>
        <v>0.36855695880712191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799">
        <f>(유형화!$F$71+유형화!$F$72+유형화!$F$73+유형화!$F$74+유형화!$G$63)*hourly1!O2955/hourly1!$O$8763</f>
        <v>50.890889725941769</v>
      </c>
      <c r="C2954" s="441">
        <f>hourly1!$F2955*유형화!$G$71/hourly1!$F$8763+유형화!$G$72*hourly1!$G2955/hourly1!$F$8763+유형화!$G$74*hourly1!I2955/hourly1!$I$8763+유형화!$H$63*hourly1!P2955/hourly1!$P$8763</f>
        <v>0.28200534043192171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799">
        <f>(유형화!$F$71+유형화!$F$72+유형화!$F$73+유형화!$F$74+유형화!$G$63)*hourly1!O2956/hourly1!$O$8763</f>
        <v>49.965191838280248</v>
      </c>
      <c r="C2955" s="441">
        <f>hourly1!$F2956*유형화!$G$71/hourly1!$F$8763+유형화!$G$72*hourly1!$G2956/hourly1!$F$8763+유형화!$G$74*hourly1!I2956/hourly1!$I$8763+유형화!$H$63*hourly1!P2956/hourly1!$P$8763</f>
        <v>0.28843744846488156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799">
        <f>(유형화!$F$71+유형화!$F$72+유형화!$F$73+유형화!$F$74+유형화!$G$63)*hourly1!O2957/hourly1!$O$8763</f>
        <v>49.880857304078773</v>
      </c>
      <c r="C2956" s="441">
        <f>hourly1!$F2957*유형화!$G$71/hourly1!$F$8763+유형화!$G$72*hourly1!$G2957/hourly1!$F$8763+유형화!$G$74*hourly1!I2957/hourly1!$I$8763+유형화!$H$63*hourly1!P2957/hourly1!$P$8763</f>
        <v>0.26351780072281178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799">
        <f>(유형화!$F$71+유형화!$F$72+유형화!$F$73+유형화!$F$74+유형화!$G$63)*hourly1!O2958/hourly1!$O$8763</f>
        <v>49.745384689095999</v>
      </c>
      <c r="C2957" s="441">
        <f>hourly1!$F2958*유형화!$G$71/hourly1!$F$8763+유형화!$G$72*hourly1!$G2958/hourly1!$F$8763+유형화!$G$74*hourly1!I2958/hourly1!$I$8763+유형화!$H$63*hourly1!P2958/hourly1!$P$8763</f>
        <v>0.24602320158955121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799">
        <f>(유형화!$F$71+유형화!$F$72+유형화!$F$73+유형화!$F$74+유형화!$G$63)*hourly1!O2959/hourly1!$O$8763</f>
        <v>50.078089706143956</v>
      </c>
      <c r="C2958" s="441">
        <f>hourly1!$F2959*유형화!$G$71/hourly1!$F$8763+유형화!$G$72*hourly1!$G2959/hourly1!$F$8763+유형화!$G$74*hourly1!I2959/hourly1!$I$8763+유형화!$H$63*hourly1!P2959/hourly1!$P$8763</f>
        <v>0.24606363484543264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799">
        <f>(유형화!$F$71+유형화!$F$72+유형화!$F$73+유형화!$F$74+유형화!$G$63)*hourly1!O2960/hourly1!$O$8763</f>
        <v>50.730506999681261</v>
      </c>
      <c r="C2959" s="441">
        <f>hourly1!$F2960*유형화!$G$71/hourly1!$F$8763+유형화!$G$72*hourly1!$G2960/hourly1!$F$8763+유형화!$G$74*hourly1!I2960/hourly1!$I$8763+유형화!$H$63*hourly1!P2960/hourly1!$P$8763</f>
        <v>0.30146029647865447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799">
        <f>(유형화!$F$71+유형화!$F$72+유형화!$F$73+유형화!$F$74+유형화!$G$63)*hourly1!O2961/hourly1!$O$8763</f>
        <v>51.521451282639006</v>
      </c>
      <c r="C2960" s="441">
        <f>hourly1!$F2961*유형화!$G$71/hourly1!$F$8763+유형화!$G$72*hourly1!$G2961/hourly1!$F$8763+유형화!$G$74*hourly1!I2961/hourly1!$I$8763+유형화!$H$63*hourly1!P2961/hourly1!$P$8763</f>
        <v>0.89070224494423522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799">
        <f>(유형화!$F$71+유형화!$F$72+유형화!$F$73+유형화!$F$74+유형화!$G$63)*hourly1!O2962/hourly1!$O$8763</f>
        <v>52.281797062486866</v>
      </c>
      <c r="C2961" s="441">
        <f>hourly1!$F2962*유형화!$G$71/hourly1!$F$8763+유형화!$G$72*hourly1!$G2962/hourly1!$F$8763+유형화!$G$74*hourly1!I2962/hourly1!$I$8763+유형화!$H$63*hourly1!P2962/hourly1!$P$8763</f>
        <v>1.2122975084602223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799">
        <f>(유형화!$F$71+유형화!$F$72+유형화!$F$73+유형화!$F$74+유형화!$G$63)*hourly1!O2963/hourly1!$O$8763</f>
        <v>52.84105871810857</v>
      </c>
      <c r="C2962" s="441">
        <f>hourly1!$F2963*유형화!$G$71/hourly1!$F$8763+유형화!$G$72*hourly1!$G2963/hourly1!$F$8763+유형화!$G$74*hourly1!I2963/hourly1!$I$8763+유형화!$H$63*hourly1!P2963/hourly1!$P$8763</f>
        <v>0.94234827482392647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799">
        <f>(유형화!$F$71+유형화!$F$72+유형화!$F$73+유형화!$F$74+유형화!$G$63)*hourly1!O2964/hourly1!$O$8763</f>
        <v>53.420580843383938</v>
      </c>
      <c r="C2963" s="441">
        <f>hourly1!$F2964*유형화!$G$71/hourly1!$F$8763+유형화!$G$72*hourly1!$G2964/hourly1!$F$8763+유형화!$G$74*hourly1!I2964/hourly1!$I$8763+유형화!$H$63*hourly1!P2964/hourly1!$P$8763</f>
        <v>0.82282542353989885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799">
        <f>(유형화!$F$71+유형화!$F$72+유형화!$F$73+유형화!$F$74+유형화!$G$63)*hourly1!O2965/hourly1!$O$8763</f>
        <v>53.861999447516297</v>
      </c>
      <c r="C2964" s="441">
        <f>hourly1!$F2965*유형화!$G$71/hourly1!$F$8763+유형화!$G$72*hourly1!$G2965/hourly1!$F$8763+유형화!$G$74*hourly1!I2965/hourly1!$I$8763+유형화!$H$63*hourly1!P2965/hourly1!$P$8763</f>
        <v>0.76206676352495051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799">
        <f>(유형화!$F$71+유형화!$F$72+유형화!$F$73+유형화!$F$74+유형화!$G$63)*hourly1!O2966/hourly1!$O$8763</f>
        <v>54.504175100301801</v>
      </c>
      <c r="C2965" s="441">
        <f>hourly1!$F2966*유형화!$G$71/hourly1!$F$8763+유형화!$G$72*hourly1!$G2966/hourly1!$F$8763+유형화!$G$74*hourly1!I2966/hourly1!$I$8763+유형화!$H$63*hourly1!P2966/hourly1!$P$8763</f>
        <v>0.80203867476404389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799">
        <f>(유형화!$F$71+유형화!$F$72+유형화!$F$73+유형화!$F$74+유형화!$G$63)*hourly1!O2967/hourly1!$O$8763</f>
        <v>53.037586261970084</v>
      </c>
      <c r="C2966" s="441">
        <f>hourly1!$F2967*유형화!$G$71/hourly1!$F$8763+유형화!$G$72*hourly1!$G2967/hourly1!$F$8763+유형화!$G$74*hourly1!I2967/hourly1!$I$8763+유형화!$H$63*hourly1!P2967/hourly1!$P$8763</f>
        <v>0.80834089543519116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799">
        <f>(유형화!$F$71+유형화!$F$72+유형화!$F$73+유형화!$F$74+유형화!$G$63)*hourly1!O2968/hourly1!$O$8763</f>
        <v>52.879010340562267</v>
      </c>
      <c r="C2967" s="441">
        <f>hourly1!$F2968*유형화!$G$71/hourly1!$F$8763+유형화!$G$72*hourly1!$G2968/hourly1!$F$8763+유형화!$G$74*hourly1!I2968/hourly1!$I$8763+유형화!$H$63*hourly1!P2968/hourly1!$P$8763</f>
        <v>0.6877406588993118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799">
        <f>(유형화!$F$71+유형화!$F$72+유형화!$F$73+유형화!$F$74+유형화!$G$63)*hourly1!O2969/hourly1!$O$8763</f>
        <v>55.804479342393712</v>
      </c>
      <c r="C2968" s="441">
        <f>hourly1!$F2969*유형화!$G$71/hourly1!$F$8763+유형화!$G$72*hourly1!$G2969/hourly1!$F$8763+유형화!$G$74*hourly1!I2969/hourly1!$I$8763+유형화!$H$63*hourly1!P2969/hourly1!$P$8763</f>
        <v>0.5939631763911799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799">
        <f>(유형화!$F$71+유형화!$F$72+유형화!$F$73+유형화!$F$74+유형화!$G$63)*hourly1!O2970/hourly1!$O$8763</f>
        <v>56.250432362376998</v>
      </c>
      <c r="C2969" s="441">
        <f>hourly1!$F2970*유형화!$G$71/hourly1!$F$8763+유형화!$G$72*hourly1!$G2970/hourly1!$F$8763+유형화!$G$74*hourly1!I2970/hourly1!$I$8763+유형화!$H$63*hourly1!P2970/hourly1!$P$8763</f>
        <v>0.51364794046515827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799">
        <f>(유형화!$F$71+유형화!$F$72+유형화!$F$73+유형화!$F$74+유형화!$G$63)*hourly1!O2971/hourly1!$O$8763</f>
        <v>56.284240333942499</v>
      </c>
      <c r="C2970" s="441">
        <f>hourly1!$F2971*유형화!$G$71/hourly1!$F$8763+유형화!$G$72*hourly1!$G2971/hourly1!$F$8763+유형화!$G$74*hourly1!I2971/hourly1!$I$8763+유형화!$H$63*hourly1!P2971/hourly1!$P$8763</f>
        <v>0.593951010632773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799">
        <f>(유형화!$F$71+유형화!$F$72+유형화!$F$73+유형화!$F$74+유형화!$G$63)*hourly1!O2972/hourly1!$O$8763</f>
        <v>56.584998808662071</v>
      </c>
      <c r="C2971" s="441">
        <f>hourly1!$F2972*유형화!$G$71/hourly1!$F$8763+유형화!$G$72*hourly1!$G2972/hourly1!$F$8763+유형화!$G$74*hourly1!I2972/hourly1!$I$8763+유형화!$H$63*hourly1!P2972/hourly1!$P$8763</f>
        <v>0.70114434286007421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799">
        <f>(유형화!$F$71+유형화!$F$72+유형화!$F$73+유형화!$F$74+유형화!$G$63)*hourly1!O2973/hourly1!$O$8763</f>
        <v>55.725541637978353</v>
      </c>
      <c r="C2972" s="441">
        <f>hourly1!$F2973*유형화!$G$71/hourly1!$F$8763+유형화!$G$72*hourly1!$G2973/hourly1!$F$8763+유형화!$G$74*hourly1!I2973/hourly1!$I$8763+유형화!$H$63*hourly1!P2973/hourly1!$P$8763</f>
        <v>0.88877528423031338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799">
        <f>(유형화!$F$71+유형화!$F$72+유형화!$F$73+유형화!$F$74+유형화!$G$63)*hourly1!O2974/hourly1!$O$8763</f>
        <v>55.99028680636318</v>
      </c>
      <c r="C2973" s="441">
        <f>hourly1!$F2974*유형화!$G$71/hourly1!$F$8763+유형화!$G$72*hourly1!$G2974/hourly1!$F$8763+유형화!$G$74*hourly1!I2974/hourly1!$I$8763+유형화!$H$63*hourly1!P2974/hourly1!$P$8763</f>
        <v>0.74822690134366199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799">
        <f>(유형화!$F$71+유형화!$F$72+유형화!$F$73+유형화!$F$74+유형화!$G$63)*hourly1!O2975/hourly1!$O$8763</f>
        <v>56.26718171931175</v>
      </c>
      <c r="C2974" s="441">
        <f>hourly1!$F2975*유형화!$G$71/hourly1!$F$8763+유형화!$G$72*hourly1!$G2975/hourly1!$F$8763+유형화!$G$74*hourly1!I2975/hourly1!$I$8763+유형화!$H$63*hourly1!P2975/hourly1!$P$8763</f>
        <v>0.5140310425828325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799">
        <f>(유형화!$F$71+유형화!$F$72+유형화!$F$73+유형화!$F$74+유형화!$G$63)*hourly1!O2976/hourly1!$O$8763</f>
        <v>54.88646892266415</v>
      </c>
      <c r="C2975" s="441">
        <f>hourly1!$F2976*유형화!$G$71/hourly1!$F$8763+유형화!$G$72*hourly1!$G2976/hourly1!$F$8763+유형화!$G$74*hourly1!I2976/hourly1!$I$8763+유형화!$H$63*hourly1!P2976/hourly1!$P$8763</f>
        <v>0.50743278845712092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799">
        <f>(유형화!$F$71+유형화!$F$72+유형화!$F$73+유형화!$F$74+유형화!$G$63)*hourly1!O2977/hourly1!$O$8763</f>
        <v>54.156195306910135</v>
      </c>
      <c r="C2976" s="441">
        <f>hourly1!$F2977*유형화!$G$71/hourly1!$F$8763+유형화!$G$72*hourly1!$G2977/hourly1!$F$8763+유형화!$G$74*hourly1!I2977/hourly1!$I$8763+유형화!$H$63*hourly1!P2977/hourly1!$P$8763</f>
        <v>0.453988134687483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799">
        <f>(유형화!$F$71+유형화!$F$72+유형화!$F$73+유형화!$F$74+유형화!$G$63)*hourly1!O2978/hourly1!$O$8763</f>
        <v>53.173573781172848</v>
      </c>
      <c r="C2977" s="441">
        <f>hourly1!$F2978*유형화!$G$71/hourly1!$F$8763+유형화!$G$72*hourly1!$G2978/hourly1!$F$8763+유형화!$G$74*hourly1!I2978/hourly1!$I$8763+유형화!$H$63*hourly1!P2978/hourly1!$P$8763</f>
        <v>0.36063573809074156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799">
        <f>(유형화!$F$71+유형화!$F$72+유형화!$F$73+유형화!$F$74+유형화!$G$63)*hourly1!O2979/hourly1!$O$8763</f>
        <v>51.702996937507848</v>
      </c>
      <c r="C2978" s="441">
        <f>hourly1!$F2979*유형화!$G$71/hourly1!$F$8763+유형화!$G$72*hourly1!$G2979/hourly1!$F$8763+유형화!$G$74*hourly1!I2979/hourly1!$I$8763+유형화!$H$63*hourly1!P2979/hourly1!$P$8763</f>
        <v>0.30222006001837337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799">
        <f>(유형화!$F$71+유형화!$F$72+유형화!$F$73+유형화!$F$74+유형화!$G$63)*hourly1!O2980/hourly1!$O$8763</f>
        <v>50.605026820636446</v>
      </c>
      <c r="C2979" s="441">
        <f>hourly1!$F2980*유형화!$G$71/hourly1!$F$8763+유형화!$G$72*hourly1!$G2980/hourly1!$F$8763+유형화!$G$74*hourly1!I2980/hourly1!$I$8763+유형화!$H$63*hourly1!P2980/hourly1!$P$8763</f>
        <v>0.2809048163846713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799">
        <f>(유형화!$F$71+유형화!$F$72+유형화!$F$73+유형화!$F$74+유형화!$G$63)*hourly1!O2981/hourly1!$O$8763</f>
        <v>50.862377010444789</v>
      </c>
      <c r="C2980" s="441">
        <f>hourly1!$F2981*유형화!$G$71/hourly1!$F$8763+유형화!$G$72*hourly1!$G2981/hourly1!$F$8763+유형화!$G$74*hourly1!I2981/hourly1!$I$8763+유형화!$H$63*hourly1!P2981/hourly1!$P$8763</f>
        <v>0.26717707001615121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799">
        <f>(유형화!$F$71+유형화!$F$72+유형화!$F$73+유형화!$F$74+유형화!$G$63)*hourly1!O2982/hourly1!$O$8763</f>
        <v>50.722876563299735</v>
      </c>
      <c r="C2981" s="441">
        <f>hourly1!$F2982*유형화!$G$71/hourly1!$F$8763+유형화!$G$72*hourly1!$G2982/hourly1!$F$8763+유형화!$G$74*hourly1!I2982/hourly1!$I$8763+유형화!$H$63*hourly1!P2982/hourly1!$P$8763</f>
        <v>0.24596690513888447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799">
        <f>(유형화!$F$71+유형화!$F$72+유형화!$F$73+유형화!$F$74+유형화!$G$63)*hourly1!O2983/hourly1!$O$8763</f>
        <v>50.797328684100137</v>
      </c>
      <c r="C2982" s="441">
        <f>hourly1!$F2983*유형화!$G$71/hourly1!$F$8763+유형화!$G$72*hourly1!$G2983/hourly1!$F$8763+유형화!$G$74*hourly1!I2983/hourly1!$I$8763+유형화!$H$63*hourly1!P2983/hourly1!$P$8763</f>
        <v>0.24600077842699752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799">
        <f>(유형화!$F$71+유형화!$F$72+유형화!$F$73+유형화!$F$74+유형화!$G$63)*hourly1!O2984/hourly1!$O$8763</f>
        <v>50.431384299812109</v>
      </c>
      <c r="C2983" s="441">
        <f>hourly1!$F2984*유형화!$G$71/hourly1!$F$8763+유형화!$G$72*hourly1!$G2984/hourly1!$F$8763+유형화!$G$74*hourly1!I2984/hourly1!$I$8763+유형화!$H$63*hourly1!P2984/hourly1!$P$8763</f>
        <v>0.26723026539114575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799">
        <f>(유형화!$F$71+유형화!$F$72+유형화!$F$73+유형화!$F$74+유형화!$G$63)*hourly1!O2985/hourly1!$O$8763</f>
        <v>50.406984900669258</v>
      </c>
      <c r="C2984" s="441">
        <f>hourly1!$F2985*유형화!$G$71/hourly1!$F$8763+유형화!$G$72*hourly1!$G2985/hourly1!$F$8763+유형화!$G$74*hourly1!I2985/hourly1!$I$8763+유형화!$H$63*hourly1!P2985/hourly1!$P$8763</f>
        <v>0.36936932136112893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799">
        <f>(유형화!$F$71+유형화!$F$72+유형화!$F$73+유형화!$F$74+유형화!$G$63)*hourly1!O2986/hourly1!$O$8763</f>
        <v>49.876359852317272</v>
      </c>
      <c r="C2985" s="441">
        <f>hourly1!$F2986*유형화!$G$71/hourly1!$F$8763+유형화!$G$72*hourly1!$G2986/hourly1!$F$8763+유형화!$G$74*hourly1!I2986/hourly1!$I$8763+유형화!$H$63*hourly1!P2986/hourly1!$P$8763</f>
        <v>0.53508710785361202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799">
        <f>(유형화!$F$71+유형화!$F$72+유형화!$F$73+유형화!$F$74+유형화!$G$63)*hourly1!O2987/hourly1!$O$8763</f>
        <v>48.908173248467349</v>
      </c>
      <c r="C2986" s="441">
        <f>hourly1!$F2987*유형화!$G$71/hourly1!$F$8763+유형화!$G$72*hourly1!$G2987/hourly1!$F$8763+유형화!$G$74*hourly1!I2987/hourly1!$I$8763+유형화!$H$63*hourly1!P2987/hourly1!$P$8763</f>
        <v>0.70284158542996511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799">
        <f>(유형화!$F$71+유형화!$F$72+유형화!$F$73+유형화!$F$74+유형화!$G$63)*hourly1!O2988/hourly1!$O$8763</f>
        <v>50.372888417683512</v>
      </c>
      <c r="C2987" s="441">
        <f>hourly1!$F2988*유형화!$G$71/hourly1!$F$8763+유형화!$G$72*hourly1!$G2988/hourly1!$F$8763+유형화!$G$74*hourly1!I2988/hourly1!$I$8763+유형화!$H$63*hourly1!P2988/hourly1!$P$8763</f>
        <v>0.85593882884108818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799">
        <f>(유형화!$F$71+유형화!$F$72+유형화!$F$73+유형화!$F$74+유형화!$G$63)*hourly1!O2989/hourly1!$O$8763</f>
        <v>51.362140259406146</v>
      </c>
      <c r="C2988" s="441">
        <f>hourly1!$F2989*유형화!$G$71/hourly1!$F$8763+유형화!$G$72*hourly1!$G2989/hourly1!$F$8763+유형화!$G$74*hourly1!I2989/hourly1!$I$8763+유형화!$H$63*hourly1!P2989/hourly1!$P$8763</f>
        <v>0.92236076866654437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799">
        <f>(유형화!$F$71+유형화!$F$72+유형화!$F$73+유형화!$F$74+유형화!$G$63)*hourly1!O2990/hourly1!$O$8763</f>
        <v>51.42791838635592</v>
      </c>
      <c r="C2989" s="441">
        <f>hourly1!$F2990*유형화!$G$71/hourly1!$F$8763+유형화!$G$72*hourly1!$G2990/hourly1!$F$8763+유형화!$G$74*hourly1!I2990/hourly1!$I$8763+유형화!$H$63*hourly1!P2990/hourly1!$P$8763</f>
        <v>0.95911960769269011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799">
        <f>(유형화!$F$71+유형화!$F$72+유형화!$F$73+유형화!$F$74+유형화!$G$63)*hourly1!O2991/hourly1!$O$8763</f>
        <v>51.189175224994955</v>
      </c>
      <c r="C2990" s="441">
        <f>hourly1!$F2991*유형화!$G$71/hourly1!$F$8763+유형화!$G$72*hourly1!$G2991/hourly1!$F$8763+유형화!$G$74*hourly1!I2991/hourly1!$I$8763+유형화!$H$63*hourly1!P2991/hourly1!$P$8763</f>
        <v>0.85508865701830716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799">
        <f>(유형화!$F$71+유형화!$F$72+유형화!$F$73+유형화!$F$74+유형화!$G$63)*hourly1!O2992/hourly1!$O$8763</f>
        <v>52.049917788983059</v>
      </c>
      <c r="C2991" s="441">
        <f>hourly1!$F2992*유형화!$G$71/hourly1!$F$8763+유형화!$G$72*hourly1!$G2992/hourly1!$F$8763+유형화!$G$74*hourly1!I2992/hourly1!$I$8763+유형화!$H$63*hourly1!P2992/hourly1!$P$8763</f>
        <v>0.76637463472237011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799">
        <f>(유형화!$F$71+유형화!$F$72+유형화!$F$73+유형화!$F$74+유형화!$G$63)*hourly1!O2993/hourly1!$O$8763</f>
        <v>53.234181562048967</v>
      </c>
      <c r="C2992" s="441">
        <f>hourly1!$F2993*유형화!$G$71/hourly1!$F$8763+유형화!$G$72*hourly1!$G2993/hourly1!$F$8763+유형화!$G$74*hourly1!I2993/hourly1!$I$8763+유형화!$H$63*hourly1!P2993/hourly1!$P$8763</f>
        <v>0.64798367605873852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799">
        <f>(유형화!$F$71+유형화!$F$72+유형화!$F$73+유형화!$F$74+유형화!$G$63)*hourly1!O2994/hourly1!$O$8763</f>
        <v>53.354217248814962</v>
      </c>
      <c r="C2993" s="441">
        <f>hourly1!$F2994*유형화!$G$71/hourly1!$F$8763+유형화!$G$72*hourly1!$G2994/hourly1!$F$8763+유형화!$G$74*hourly1!I2994/hourly1!$I$8763+유형화!$H$63*hourly1!P2994/hourly1!$P$8763</f>
        <v>0.59619929049520493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799">
        <f>(유형화!$F$71+유형화!$F$72+유형화!$F$73+유형화!$F$74+유형화!$G$63)*hourly1!O2995/hourly1!$O$8763</f>
        <v>53.313565733631926</v>
      </c>
      <c r="C2994" s="441">
        <f>hourly1!$F2995*유형화!$G$71/hourly1!$F$8763+유형화!$G$72*hourly1!$G2995/hourly1!$F$8763+유형화!$G$74*hourly1!I2995/hourly1!$I$8763+유형화!$H$63*hourly1!P2995/hourly1!$P$8763</f>
        <v>0.43378259905590699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799">
        <f>(유형화!$F$71+유형화!$F$72+유형화!$F$73+유형화!$F$74+유형화!$G$63)*hourly1!O2996/hourly1!$O$8763</f>
        <v>53.276532049533493</v>
      </c>
      <c r="C2995" s="441">
        <f>hourly1!$F2996*유형화!$G$71/hourly1!$F$8763+유형화!$G$72*hourly1!$G2996/hourly1!$F$8763+유형화!$G$74*hourly1!I2996/hourly1!$I$8763+유형화!$H$63*hourly1!P2996/hourly1!$P$8763</f>
        <v>0.62587407996435718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799">
        <f>(유형화!$F$71+유형화!$F$72+유형화!$F$73+유형화!$F$74+유형화!$G$63)*hourly1!O2997/hourly1!$O$8763</f>
        <v>53.020981297619549</v>
      </c>
      <c r="C2996" s="441">
        <f>hourly1!$F2997*유형화!$G$71/hourly1!$F$8763+유형화!$G$72*hourly1!$G2997/hourly1!$F$8763+유형화!$G$74*hourly1!I2997/hourly1!$I$8763+유형화!$H$63*hourly1!P2997/hourly1!$P$8763</f>
        <v>0.75165013106947998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799">
        <f>(유형화!$F$71+유형화!$F$72+유형화!$F$73+유형화!$F$74+유형화!$G$63)*hourly1!O2998/hourly1!$O$8763</f>
        <v>53.608701447400058</v>
      </c>
      <c r="C2997" s="441">
        <f>hourly1!$F2998*유형화!$G$71/hourly1!$F$8763+유형화!$G$72*hourly1!$G2998/hourly1!$F$8763+유형화!$G$74*hourly1!I2998/hourly1!$I$8763+유형화!$H$63*hourly1!P2998/hourly1!$P$8763</f>
        <v>0.79616249418141949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799">
        <f>(유형화!$F$71+유형화!$F$72+유형화!$F$73+유형화!$F$74+유형화!$G$63)*hourly1!O2999/hourly1!$O$8763</f>
        <v>54.711723901633533</v>
      </c>
      <c r="C2998" s="441">
        <f>hourly1!$F2999*유형화!$G$71/hourly1!$F$8763+유형화!$G$72*hourly1!$G2999/hourly1!$F$8763+유형화!$G$74*hourly1!I2999/hourly1!$I$8763+유형화!$H$63*hourly1!P2999/hourly1!$P$8763</f>
        <v>0.51523509484868191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799">
        <f>(유형화!$F$71+유형화!$F$72+유형화!$F$73+유형화!$F$74+유형화!$G$63)*hourly1!O3000/hourly1!$O$8763</f>
        <v>53.79209117526343</v>
      </c>
      <c r="C2999" s="441">
        <f>hourly1!$F3000*유형화!$G$71/hourly1!$F$8763+유형화!$G$72*hourly1!$G3000/hourly1!$F$8763+유형화!$G$74*hourly1!I3000/hourly1!$I$8763+유형화!$H$63*hourly1!P3000/hourly1!$P$8763</f>
        <v>0.49315388552391526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799">
        <f>(유형화!$F$71+유형화!$F$72+유형화!$F$73+유형화!$F$74+유형화!$G$63)*hourly1!O3001/hourly1!$O$8763</f>
        <v>52.727119143354052</v>
      </c>
      <c r="C3000" s="441">
        <f>hourly1!$F3001*유형화!$G$71/hourly1!$F$8763+유형화!$G$72*hourly1!$G3001/hourly1!$F$8763+유형화!$G$74*hourly1!I3001/hourly1!$I$8763+유형화!$H$63*hourly1!P3001/hourly1!$P$8763</f>
        <v>0.47105466610582325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799">
        <f>(유형화!$F$71+유형화!$F$72+유형화!$F$73+유형화!$F$74+유형화!$G$63)*hourly1!O3002/hourly1!$O$8763</f>
        <v>51.765810980462632</v>
      </c>
      <c r="C3001" s="441">
        <f>hourly1!$F3002*유형화!$G$71/hourly1!$F$8763+유형화!$G$72*hourly1!$G3002/hourly1!$F$8763+유형화!$G$74*hourly1!I3002/hourly1!$I$8763+유형화!$H$63*hourly1!P3002/hourly1!$P$8763</f>
        <v>0.3605251728158092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799">
        <f>(유형화!$F$71+유형화!$F$72+유형화!$F$73+유형화!$F$74+유형화!$G$63)*hourly1!O3003/hourly1!$O$8763</f>
        <v>50.00785127536777</v>
      </c>
      <c r="C3002" s="441">
        <f>hourly1!$F3003*유형화!$G$71/hourly1!$F$8763+유형화!$G$72*hourly1!$G3003/hourly1!$F$8763+유형화!$G$74*hourly1!I3003/hourly1!$I$8763+유형화!$H$63*hourly1!P3003/hourly1!$P$8763</f>
        <v>0.28408473094235442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799">
        <f>(유형화!$F$71+유형화!$F$72+유형화!$F$73+유형화!$F$74+유형화!$G$63)*hourly1!O3004/hourly1!$O$8763</f>
        <v>47.612095549433683</v>
      </c>
      <c r="C3003" s="441">
        <f>hourly1!$F3004*유형화!$G$71/hourly1!$F$8763+유형화!$G$72*hourly1!$G3004/hourly1!$F$8763+유형화!$G$74*hourly1!I3004/hourly1!$I$8763+유형화!$H$63*hourly1!P3004/hourly1!$P$8763</f>
        <v>0.25581997672697993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799">
        <f>(유형화!$F$71+유형화!$F$72+유형화!$F$73+유형화!$F$74+유형화!$G$63)*hourly1!O3005/hourly1!$O$8763</f>
        <v>48.196438441288628</v>
      </c>
      <c r="C3004" s="441">
        <f>hourly1!$F3005*유형화!$G$71/hourly1!$F$8763+유형화!$G$72*hourly1!$G3005/hourly1!$F$8763+유형화!$G$74*hourly1!I3005/hourly1!$I$8763+유형화!$H$63*hourly1!P3005/hourly1!$P$8763</f>
        <v>0.24934397654604262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799">
        <f>(유형화!$F$71+유형화!$F$72+유형화!$F$73+유형화!$F$74+유형화!$G$63)*hourly1!O3006/hourly1!$O$8763</f>
        <v>48.201524534532339</v>
      </c>
      <c r="C3005" s="441">
        <f>hourly1!$F3006*유형화!$G$71/hourly1!$F$8763+유형화!$G$72*hourly1!$G3006/hourly1!$F$8763+유형화!$G$74*hourly1!I3006/hourly1!$I$8763+유형화!$H$63*hourly1!P3006/hourly1!$P$8763</f>
        <v>0.24941470492579979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799">
        <f>(유형화!$F$71+유형화!$F$72+유형화!$F$73+유형화!$F$74+유형화!$G$63)*hourly1!O3007/hourly1!$O$8763</f>
        <v>47.88508938877284</v>
      </c>
      <c r="C3006" s="441">
        <f>hourly1!$F3007*유형화!$G$71/hourly1!$F$8763+유형화!$G$72*hourly1!$G3007/hourly1!$F$8763+유형화!$G$74*hourly1!I3007/hourly1!$I$8763+유형화!$H$63*hourly1!P3007/hourly1!$P$8763</f>
        <v>0.24617956736672097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799">
        <f>(유형화!$F$71+유형화!$F$72+유형화!$F$73+유형화!$F$74+유형화!$G$63)*hourly1!O3008/hourly1!$O$8763</f>
        <v>48.08051973566829</v>
      </c>
      <c r="C3007" s="441">
        <f>hourly1!$F3008*유형화!$G$71/hourly1!$F$8763+유형화!$G$72*hourly1!$G3008/hourly1!$F$8763+유형화!$G$74*hourly1!I3008/hourly1!$I$8763+유형화!$H$63*hourly1!P3008/hourly1!$P$8763</f>
        <v>0.51700986431037976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799">
        <f>(유형화!$F$71+유형화!$F$72+유형화!$F$73+유형화!$F$74+유형화!$G$63)*hourly1!O3009/hourly1!$O$8763</f>
        <v>48.092816156745023</v>
      </c>
      <c r="C3008" s="441">
        <f>hourly1!$F3009*유형화!$G$71/hourly1!$F$8763+유형화!$G$72*hourly1!$G3009/hourly1!$F$8763+유형화!$G$74*hourly1!I3009/hourly1!$I$8763+유형화!$H$63*hourly1!P3009/hourly1!$P$8763</f>
        <v>1.0050974676040829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799">
        <f>(유형화!$F$71+유형화!$F$72+유형화!$F$73+유형화!$F$74+유형화!$G$63)*hourly1!O3010/hourly1!$O$8763</f>
        <v>48.115434922778242</v>
      </c>
      <c r="C3009" s="441">
        <f>hourly1!$F3010*유형화!$G$71/hourly1!$F$8763+유형화!$G$72*hourly1!$G3010/hourly1!$F$8763+유형화!$G$74*hourly1!I3010/hourly1!$I$8763+유형화!$H$63*hourly1!P3010/hourly1!$P$8763</f>
        <v>0.8654466075802848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799">
        <f>(유형화!$F$71+유형화!$F$72+유형화!$F$73+유형화!$F$74+유형화!$G$63)*hourly1!O3011/hourly1!$O$8763</f>
        <v>48.254934968897331</v>
      </c>
      <c r="C3010" s="441">
        <f>hourly1!$F3011*유형화!$G$71/hourly1!$F$8763+유형화!$G$72*hourly1!$G3011/hourly1!$F$8763+유형화!$G$74*hourly1!I3011/hourly1!$I$8763+유형화!$H$63*hourly1!P3011/hourly1!$P$8763</f>
        <v>0.74567912913456735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799">
        <f>(유형화!$F$71+유형화!$F$72+유형화!$F$73+유형화!$F$74+유형화!$G$63)*hourly1!O3012/hourly1!$O$8763</f>
        <v>48.534256033436627</v>
      </c>
      <c r="C3011" s="441">
        <f>hourly1!$F3012*유형화!$G$71/hourly1!$F$8763+유형화!$G$72*hourly1!$G3012/hourly1!$F$8763+유형화!$G$74*hourly1!I3012/hourly1!$I$8763+유형화!$H$63*hourly1!P3012/hourly1!$P$8763</f>
        <v>0.61822802007782351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799">
        <f>(유형화!$F$71+유형화!$F$72+유형화!$F$73+유형화!$F$74+유형화!$G$63)*hourly1!O3013/hourly1!$O$8763</f>
        <v>49.112231685376202</v>
      </c>
      <c r="C3012" s="441">
        <f>hourly1!$F3013*유형화!$G$71/hourly1!$F$8763+유형화!$G$72*hourly1!$G3013/hourly1!$F$8763+유형화!$G$74*hourly1!I3013/hourly1!$I$8763+유형화!$H$63*hourly1!P3013/hourly1!$P$8763</f>
        <v>0.57113949798717589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799">
        <f>(유형화!$F$71+유형화!$F$72+유형화!$F$73+유형화!$F$74+유형화!$G$63)*hourly1!O3014/hourly1!$O$8763</f>
        <v>49.403230129316796</v>
      </c>
      <c r="C3013" s="441">
        <f>hourly1!$F3014*유형화!$G$71/hourly1!$F$8763+유형화!$G$72*hourly1!$G3014/hourly1!$F$8763+유형화!$G$74*hourly1!I3014/hourly1!$I$8763+유형화!$H$63*hourly1!P3014/hourly1!$P$8763</f>
        <v>0.54755355132848704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799">
        <f>(유형화!$F$71+유형화!$F$72+유형화!$F$73+유형화!$F$74+유형화!$G$63)*hourly1!O3015/hourly1!$O$8763</f>
        <v>48.835522752516624</v>
      </c>
      <c r="C3014" s="441">
        <f>hourly1!$F3015*유형화!$G$71/hourly1!$F$8763+유형화!$G$72*hourly1!$G3015/hourly1!$F$8763+유형화!$G$74*hourly1!I3015/hourly1!$I$8763+유형화!$H$63*hourly1!P3015/hourly1!$P$8763</f>
        <v>0.71145064858489349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799">
        <f>(유형화!$F$71+유형화!$F$72+유형화!$F$73+유형화!$F$74+유형화!$G$63)*hourly1!O3016/hourly1!$O$8763</f>
        <v>48.772023332937408</v>
      </c>
      <c r="C3015" s="441">
        <f>hourly1!$F3016*유형화!$G$71/hourly1!$F$8763+유형화!$G$72*hourly1!$G3016/hourly1!$F$8763+유형화!$G$74*hourly1!I3016/hourly1!$I$8763+유형화!$H$63*hourly1!P3016/hourly1!$P$8763</f>
        <v>0.65672692037256652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799">
        <f>(유형화!$F$71+유형화!$F$72+유형화!$F$73+유형화!$F$74+유형화!$G$63)*hourly1!O3017/hourly1!$O$8763</f>
        <v>49.221230239296105</v>
      </c>
      <c r="C3016" s="441">
        <f>hourly1!$F3017*유형화!$G$71/hourly1!$F$8763+유형화!$G$72*hourly1!$G3017/hourly1!$F$8763+유형화!$G$74*hourly1!I3017/hourly1!$I$8763+유형화!$H$63*hourly1!P3017/hourly1!$P$8763</f>
        <v>0.46926725379715362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799">
        <f>(유형화!$F$71+유형화!$F$72+유형화!$F$73+유형화!$F$74+유형화!$G$63)*hourly1!O3018/hourly1!$O$8763</f>
        <v>49.736181272268844</v>
      </c>
      <c r="C3017" s="441">
        <f>hourly1!$F3018*유형화!$G$71/hourly1!$F$8763+유형화!$G$72*hourly1!$G3018/hourly1!$F$8763+유형화!$G$74*hourly1!I3018/hourly1!$I$8763+유형화!$H$63*hourly1!P3018/hourly1!$P$8763</f>
        <v>0.43806458819867805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799">
        <f>(유형화!$F$71+유형화!$F$72+유형화!$F$73+유형화!$F$74+유형화!$G$63)*hourly1!O3019/hourly1!$O$8763</f>
        <v>49.402108765737566</v>
      </c>
      <c r="C3018" s="441">
        <f>hourly1!$F3019*유형화!$G$71/hourly1!$F$8763+유형화!$G$72*hourly1!$G3019/hourly1!$F$8763+유형화!$G$74*hourly1!I3019/hourly1!$I$8763+유형화!$H$63*hourly1!P3019/hourly1!$P$8763</f>
        <v>0.46928132790982025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799">
        <f>(유형화!$F$71+유형화!$F$72+유형화!$F$73+유형화!$F$74+유형화!$G$63)*hourly1!O3020/hourly1!$O$8763</f>
        <v>50.629994148320399</v>
      </c>
      <c r="C3019" s="441">
        <f>hourly1!$F3020*유형화!$G$71/hourly1!$F$8763+유형화!$G$72*hourly1!$G3020/hourly1!$F$8763+유형화!$G$74*hourly1!I3020/hourly1!$I$8763+유형화!$H$63*hourly1!P3020/hourly1!$P$8763</f>
        <v>0.65679633675877003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799">
        <f>(유형화!$F$71+유형화!$F$72+유형화!$F$73+유형화!$F$74+유형화!$G$63)*hourly1!O3021/hourly1!$O$8763</f>
        <v>50.841634716668416</v>
      </c>
      <c r="C3020" s="441">
        <f>hourly1!$F3021*유형화!$G$71/hourly1!$F$8763+유형화!$G$72*hourly1!$G3021/hourly1!$F$8763+유형화!$G$74*hourly1!I3021/hourly1!$I$8763+유형화!$H$63*hourly1!P3021/hourly1!$P$8763</f>
        <v>0.83665395486776939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799">
        <f>(유형화!$F$71+유형화!$F$72+유형화!$F$73+유형화!$F$74+유형화!$G$63)*hourly1!O3022/hourly1!$O$8763</f>
        <v>51.911612970983164</v>
      </c>
      <c r="C3021" s="441">
        <f>hourly1!$F3022*유형화!$G$71/hourly1!$F$8763+유형화!$G$72*hourly1!$G3022/hourly1!$F$8763+유형화!$G$74*hourly1!I3022/hourly1!$I$8763+유형화!$H$63*hourly1!P3022/hourly1!$P$8763</f>
        <v>0.84459318567747743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799">
        <f>(유형화!$F$71+유형화!$F$72+유형화!$F$73+유형화!$F$74+유형화!$G$63)*hourly1!O3023/hourly1!$O$8763</f>
        <v>53.288568844171749</v>
      </c>
      <c r="C3022" s="441">
        <f>hourly1!$F3023*유형화!$G$71/hourly1!$F$8763+유형화!$G$72*hourly1!$G3023/hourly1!$F$8763+유형화!$G$74*hourly1!I3023/hourly1!$I$8763+유형화!$H$63*hourly1!P3023/hourly1!$P$8763</f>
        <v>0.70415250553436848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799">
        <f>(유형화!$F$71+유형화!$F$72+유형화!$F$73+유형화!$F$74+유형화!$G$63)*hourly1!O3024/hourly1!$O$8763</f>
        <v>53.072953682132436</v>
      </c>
      <c r="C3023" s="441">
        <f>hourly1!$F3024*유형화!$G$71/hourly1!$F$8763+유형화!$G$72*hourly1!$G3024/hourly1!$F$8763+유형화!$G$74*hourly1!I3024/hourly1!$I$8763+유형화!$H$63*hourly1!P3024/hourly1!$P$8763</f>
        <v>0.57121964886609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799">
        <f>(유형화!$F$71+유형화!$F$72+유형화!$F$73+유형화!$F$74+유형화!$G$63)*hourly1!O3025/hourly1!$O$8763</f>
        <v>52.87589899619276</v>
      </c>
      <c r="C3024" s="441">
        <f>hourly1!$F3025*유형화!$G$71/hourly1!$F$8763+유형화!$G$72*hourly1!$G3025/hourly1!$F$8763+유형화!$G$74*hourly1!I3025/hourly1!$I$8763+유형화!$H$63*hourly1!P3025/hourly1!$P$8763</f>
        <v>0.41508919563101276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799">
        <f>(유형화!$F$71+유형화!$F$72+유형화!$F$73+유형화!$F$74+유형화!$G$63)*hourly1!O3026/hourly1!$O$8763</f>
        <v>51.731919158103281</v>
      </c>
      <c r="C3025" s="441">
        <f>hourly1!$F3026*유형화!$G$71/hourly1!$F$8763+유형화!$G$72*hourly1!$G3026/hourly1!$F$8763+유형화!$G$74*hourly1!I3026/hourly1!$I$8763+유형화!$H$63*hourly1!P3026/hourly1!$P$8763</f>
        <v>0.36846010982843136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799">
        <f>(유형화!$F$71+유형화!$F$72+유형화!$F$73+유형화!$F$74+유형화!$G$63)*hourly1!O3027/hourly1!$O$8763</f>
        <v>50.310459436435394</v>
      </c>
      <c r="C3026" s="441">
        <f>hourly1!$F3027*유형화!$G$71/hourly1!$F$8763+유형화!$G$72*hourly1!$G3027/hourly1!$F$8763+유형화!$G$74*hourly1!I3027/hourly1!$I$8763+유형화!$H$63*hourly1!P3027/hourly1!$P$8763</f>
        <v>0.28406994119684026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799">
        <f>(유형화!$F$71+유형화!$F$72+유형화!$F$73+유형화!$F$74+유형화!$G$63)*hourly1!O3028/hourly1!$O$8763</f>
        <v>48.528786541178313</v>
      </c>
      <c r="C3027" s="441">
        <f>hourly1!$F3028*유형화!$G$71/hourly1!$F$8763+유형화!$G$72*hourly1!$G3028/hourly1!$F$8763+유형화!$G$74*hourly1!I3028/hourly1!$I$8763+유형화!$H$63*hourly1!P3028/hourly1!$P$8763</f>
        <v>0.25580459062075955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799">
        <f>(유형화!$F$71+유형화!$F$72+유형화!$F$73+유형화!$F$74+유형화!$G$63)*hourly1!O3029/hourly1!$O$8763</f>
        <v>48.389555800668731</v>
      </c>
      <c r="C3028" s="441">
        <f>hourly1!$F3029*유형화!$G$71/hourly1!$F$8763+유형화!$G$72*hourly1!$G3029/hourly1!$F$8763+유형화!$G$74*hourly1!I3029/hourly1!$I$8763+유형화!$H$63*hourly1!P3029/hourly1!$P$8763</f>
        <v>0.24932095702278267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799">
        <f>(유형화!$F$71+유형화!$F$72+유형화!$F$73+유형화!$F$74+유형화!$G$63)*hourly1!O3030/hourly1!$O$8763</f>
        <v>47.406482501493201</v>
      </c>
      <c r="C3029" s="441">
        <f>hourly1!$F3030*유형화!$G$71/hourly1!$F$8763+유형화!$G$72*hourly1!$G3030/hourly1!$F$8763+유형화!$G$74*hourly1!I3030/hourly1!$I$8763+유형화!$H$63*hourly1!P3030/hourly1!$P$8763</f>
        <v>0.24939383230108225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799">
        <f>(유형화!$F$71+유형화!$F$72+유형화!$F$73+유형화!$F$74+유형화!$G$63)*hourly1!O3031/hourly1!$O$8763</f>
        <v>46.666460449358539</v>
      </c>
      <c r="C3030" s="441">
        <f>hourly1!$F3031*유형화!$G$71/hourly1!$F$8763+유형화!$G$72*hourly1!$G3031/hourly1!$F$8763+유형화!$G$74*hourly1!I3031/hourly1!$I$8763+유형화!$H$63*hourly1!P3031/hourly1!$P$8763</f>
        <v>0.24618016372742707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799">
        <f>(유형화!$F$71+유형화!$F$72+유형화!$F$73+유형화!$F$74+유형화!$G$63)*hourly1!O3032/hourly1!$O$8763</f>
        <v>48.256977908349533</v>
      </c>
      <c r="C3031" s="441">
        <f>hourly1!$F3032*유형화!$G$71/hourly1!$F$8763+유형화!$G$72*hourly1!$G3032/hourly1!$F$8763+유형화!$G$74*hourly1!I3032/hourly1!$I$8763+유형화!$H$63*hourly1!P3032/hourly1!$P$8763</f>
        <v>0.51701690136671197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799">
        <f>(유형화!$F$71+유형화!$F$72+유형화!$F$73+유형화!$F$74+유형화!$G$63)*hourly1!O3033/hourly1!$O$8763</f>
        <v>48.071161627869444</v>
      </c>
      <c r="C3032" s="441">
        <f>hourly1!$F3033*유형화!$G$71/hourly1!$F$8763+유형화!$G$72*hourly1!$G3033/hourly1!$F$8763+유형화!$G$74*hourly1!I3033/hourly1!$I$8763+유형화!$H$63*hourly1!P3033/hourly1!$P$8763</f>
        <v>1.0049929852083539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799">
        <f>(유형화!$F$71+유형화!$F$72+유형화!$F$73+유형화!$F$74+유형화!$G$63)*hourly1!O3034/hourly1!$O$8763</f>
        <v>47.681916922287186</v>
      </c>
      <c r="C3033" s="441">
        <f>hourly1!$F3034*유형화!$G$71/hourly1!$F$8763+유형화!$G$72*hourly1!$G3034/hourly1!$F$8763+유형화!$G$74*hourly1!I3034/hourly1!$I$8763+유형화!$H$63*hourly1!P3034/hourly1!$P$8763</f>
        <v>0.85983676168905643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799">
        <f>(유형화!$F$71+유형화!$F$72+유형화!$F$73+유형화!$F$74+유형화!$G$63)*hourly1!O3035/hourly1!$O$8763</f>
        <v>47.247253817883248</v>
      </c>
      <c r="C3034" s="441">
        <f>hourly1!$F3035*유형화!$G$71/hourly1!$F$8763+유형화!$G$72*hourly1!$G3035/hourly1!$F$8763+유형화!$G$74*hourly1!I3035/hourly1!$I$8763+유형화!$H$63*hourly1!P3035/hourly1!$P$8763</f>
        <v>0.74375228769278445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799">
        <f>(유형화!$F$71+유형화!$F$72+유형화!$F$73+유형화!$F$74+유형화!$G$63)*hourly1!O3036/hourly1!$O$8763</f>
        <v>47.493344025620353</v>
      </c>
      <c r="C3035" s="441">
        <f>hourly1!$F3036*유형화!$G$71/hourly1!$F$8763+유형화!$G$72*hourly1!$G3036/hourly1!$F$8763+유형화!$G$74*hourly1!I3036/hourly1!$I$8763+유형화!$H$63*hourly1!P3036/hourly1!$P$8763</f>
        <v>0.61813808888332622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799">
        <f>(유형화!$F$71+유형화!$F$72+유형화!$F$73+유형화!$F$74+유형화!$G$63)*hourly1!O3037/hourly1!$O$8763</f>
        <v>48.242409749875101</v>
      </c>
      <c r="C3036" s="441">
        <f>hourly1!$F3037*유형화!$G$71/hourly1!$F$8763+유형화!$G$72*hourly1!$G3037/hourly1!$F$8763+유형화!$G$74*hourly1!I3037/hourly1!$I$8763+유형화!$H$63*hourly1!P3037/hourly1!$P$8763</f>
        <v>0.57101533568814178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799">
        <f>(유형화!$F$71+유형화!$F$72+유형화!$F$73+유형화!$F$74+유형화!$G$63)*hourly1!O3038/hourly1!$O$8763</f>
        <v>48.944673932679983</v>
      </c>
      <c r="C3037" s="441">
        <f>hourly1!$F3038*유형화!$G$71/hourly1!$F$8763+유형화!$G$72*hourly1!$G3038/hourly1!$F$8763+유형화!$G$74*hourly1!I3038/hourly1!$I$8763+유형화!$H$63*hourly1!P3038/hourly1!$P$8763</f>
        <v>0.54742616868163929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799">
        <f>(유형화!$F$71+유형화!$F$72+유형화!$F$73+유형화!$F$74+유형화!$G$63)*hourly1!O3039/hourly1!$O$8763</f>
        <v>48.454548206618057</v>
      </c>
      <c r="C3038" s="441">
        <f>hourly1!$F3039*유형화!$G$71/hourly1!$F$8763+유형화!$G$72*hourly1!$G3039/hourly1!$F$8763+유형화!$G$74*hourly1!I3039/hourly1!$I$8763+유형화!$H$63*hourly1!P3039/hourly1!$P$8763</f>
        <v>0.7112277289529102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799">
        <f>(유형화!$F$71+유형화!$F$72+유형화!$F$73+유형화!$F$74+유형화!$G$63)*hourly1!O3040/hourly1!$O$8763</f>
        <v>48.359932355346785</v>
      </c>
      <c r="C3039" s="441">
        <f>hourly1!$F3040*유형화!$G$71/hourly1!$F$8763+유형화!$G$72*hourly1!$G3040/hourly1!$F$8763+유형화!$G$74*hourly1!I3040/hourly1!$I$8763+유형화!$H$63*hourly1!P3040/hourly1!$P$8763</f>
        <v>0.65650626691126679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799">
        <f>(유형화!$F$71+유형화!$F$72+유형화!$F$73+유형화!$F$74+유형화!$G$63)*hourly1!O3041/hourly1!$O$8763</f>
        <v>48.25708234985742</v>
      </c>
      <c r="C3040" s="441">
        <f>hourly1!$F3041*유형화!$G$71/hourly1!$F$8763+유형화!$G$72*hourly1!$G3041/hourly1!$F$8763+유형화!$G$74*hourly1!I3041/hourly1!$I$8763+유형화!$H$63*hourly1!P3041/hourly1!$P$8763</f>
        <v>0.46911458545636231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799">
        <f>(유형화!$F$71+유형화!$F$72+유형화!$F$73+유형화!$F$74+유형화!$G$63)*hourly1!O3042/hourly1!$O$8763</f>
        <v>48.314581871334624</v>
      </c>
      <c r="C3041" s="441">
        <f>hourly1!$F3042*유형화!$G$71/hourly1!$F$8763+유형화!$G$72*hourly1!$G3042/hourly1!$F$8763+유형화!$G$74*hourly1!I3042/hourly1!$I$8763+유형화!$H$63*hourly1!P3042/hourly1!$P$8763</f>
        <v>0.43792921431836707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799">
        <f>(유형화!$F$71+유형화!$F$72+유형화!$F$73+유형화!$F$74+유형화!$G$63)*hourly1!O3043/hourly1!$O$8763</f>
        <v>49.358833312346874</v>
      </c>
      <c r="C3042" s="441">
        <f>hourly1!$F3043*유형화!$G$71/hourly1!$F$8763+유형화!$G$72*hourly1!$G3043/hourly1!$F$8763+유형화!$G$74*hourly1!I3043/hourly1!$I$8763+유형화!$H$63*hourly1!P3043/hourly1!$P$8763</f>
        <v>0.46912985229044146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799">
        <f>(유형화!$F$71+유형화!$F$72+유형화!$F$73+유형화!$F$74+유형화!$G$63)*hourly1!O3044/hourly1!$O$8763</f>
        <v>49.412713119836674</v>
      </c>
      <c r="C3043" s="441">
        <f>hourly1!$F3044*유형화!$G$71/hourly1!$F$8763+유형화!$G$72*hourly1!$G3044/hourly1!$F$8763+유형화!$G$74*hourly1!I3044/hourly1!$I$8763+유형화!$H$63*hourly1!P3044/hourly1!$P$8763</f>
        <v>0.65656077427981374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799">
        <f>(유형화!$F$71+유형화!$F$72+유형화!$F$73+유형화!$F$74+유형화!$G$63)*hourly1!O3045/hourly1!$O$8763</f>
        <v>50.831453403557106</v>
      </c>
      <c r="C3044" s="441">
        <f>hourly1!$F3045*유형화!$G$71/hourly1!$F$8763+유형화!$G$72*hourly1!$G3045/hourly1!$F$8763+유형화!$G$74*hourly1!I3045/hourly1!$I$8763+유형화!$H$63*hourly1!P3045/hourly1!$P$8763</f>
        <v>0.83638106020860381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799">
        <f>(유형화!$F$71+유형화!$F$72+유형화!$F$73+유형화!$F$74+유형화!$G$63)*hourly1!O3046/hourly1!$O$8763</f>
        <v>52.124240590523158</v>
      </c>
      <c r="C3045" s="441">
        <f>hourly1!$F3046*유형화!$G$71/hourly1!$F$8763+유형화!$G$72*hourly1!$G3046/hourly1!$F$8763+유형화!$G$74*hourly1!I3046/hourly1!$I$8763+유형화!$H$63*hourly1!P3046/hourly1!$P$8763</f>
        <v>0.84436644933697291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799">
        <f>(유형화!$F$71+유형화!$F$72+유형화!$F$73+유형화!$F$74+유형화!$G$63)*hourly1!O3047/hourly1!$O$8763</f>
        <v>54.516899461550175</v>
      </c>
      <c r="C3046" s="441">
        <f>hourly1!$F3047*유형화!$G$71/hourly1!$F$8763+유형화!$G$72*hourly1!$G3047/hourly1!$F$8763+유형화!$G$74*hourly1!I3047/hourly1!$I$8763+유형화!$H$63*hourly1!P3047/hourly1!$P$8763</f>
        <v>0.70388712502010131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799">
        <f>(유형화!$F$71+유형화!$F$72+유형화!$F$73+유형화!$F$74+유형화!$G$63)*hourly1!O3048/hourly1!$O$8763</f>
        <v>53.690553171202396</v>
      </c>
      <c r="C3047" s="441">
        <f>hourly1!$F3048*유형화!$G$71/hourly1!$F$8763+유형화!$G$72*hourly1!$G3048/hourly1!$F$8763+유형화!$G$74*hourly1!I3048/hourly1!$I$8763+유형화!$H$63*hourly1!P3048/hourly1!$P$8763</f>
        <v>0.57106900815170114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799">
        <f>(유형화!$F$71+유형화!$F$72+유형화!$F$73+유형화!$F$74+유형화!$G$63)*hourly1!O3049/hourly1!$O$8763</f>
        <v>53.097348024509465</v>
      </c>
      <c r="C3048" s="441">
        <f>hourly1!$F3049*유형화!$G$71/hourly1!$F$8763+유형화!$G$72*hourly1!$G3049/hourly1!$F$8763+유형화!$G$74*hourly1!I3049/hourly1!$I$8763+유형화!$H$63*hourly1!P3049/hourly1!$P$8763</f>
        <v>0.41497731836252671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799">
        <f>(유형화!$F$71+유형화!$F$72+유형화!$F$73+유형화!$F$74+유형화!$G$63)*hourly1!O3050/hourly1!$O$8763</f>
        <v>52.368879735771877</v>
      </c>
      <c r="C3049" s="441">
        <f>hourly1!$F3050*유형화!$G$71/hourly1!$F$8763+유형화!$G$72*hourly1!$G3050/hourly1!$F$8763+유형화!$G$74*hourly1!I3050/hourly1!$I$8763+유형화!$H$63*hourly1!P3050/hourly1!$P$8763</f>
        <v>0.36836576556470918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799">
        <f>(유형화!$F$71+유형화!$F$72+유형화!$F$73+유형화!$F$74+유형화!$G$63)*hourly1!O3051/hourly1!$O$8763</f>
        <v>49.195219849112149</v>
      </c>
      <c r="C3050" s="441">
        <f>hourly1!$F3051*유형화!$G$71/hourly1!$F$8763+유형화!$G$72*hourly1!$G3051/hourly1!$F$8763+유형화!$G$74*hourly1!I3051/hourly1!$I$8763+유형화!$H$63*hourly1!P3051/hourly1!$P$8763</f>
        <v>0.28399014813434875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799">
        <f>(유형화!$F$71+유형화!$F$72+유형화!$F$73+유형화!$F$74+유형화!$G$63)*hourly1!O3052/hourly1!$O$8763</f>
        <v>49.014543115506797</v>
      </c>
      <c r="C3051" s="441">
        <f>hourly1!$F3052*유형화!$G$71/hourly1!$F$8763+유형화!$G$72*hourly1!$G3052/hourly1!$F$8763+유형화!$G$74*hourly1!I3052/hourly1!$I$8763+유형화!$H$63*hourly1!P3052/hourly1!$P$8763</f>
        <v>0.25568865809947122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799">
        <f>(유형화!$F$71+유형화!$F$72+유형화!$F$73+유형화!$F$74+유형화!$G$63)*hourly1!O3053/hourly1!$O$8763</f>
        <v>48.084749917254385</v>
      </c>
      <c r="C3052" s="441">
        <f>hourly1!$F3053*유형화!$G$71/hourly1!$F$8763+유형화!$G$72*hourly1!$G3053/hourly1!$F$8763+유형화!$G$74*hourly1!I3053/hourly1!$I$8763+유형화!$H$63*hourly1!P3053/hourly1!$P$8763</f>
        <v>0.24898711429944304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799">
        <f>(유형화!$F$71+유형화!$F$72+유형화!$F$73+유형화!$F$74+유형화!$G$63)*hourly1!O3054/hourly1!$O$8763</f>
        <v>48.109794650022501</v>
      </c>
      <c r="C3053" s="441">
        <f>hourly1!$F3054*유형화!$G$71/hourly1!$F$8763+유형화!$G$72*hourly1!$G3054/hourly1!$F$8763+유형화!$G$74*hourly1!I3054/hourly1!$I$8763+유형화!$H$63*hourly1!P3054/hourly1!$P$8763</f>
        <v>0.24904269511726246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799">
        <f>(유형화!$F$71+유형화!$F$72+유형화!$F$73+유형화!$F$74+유형화!$G$63)*hourly1!O3055/hourly1!$O$8763</f>
        <v>48.250439644492765</v>
      </c>
      <c r="C3054" s="441">
        <f>hourly1!$F3055*유형화!$G$71/hourly1!$F$8763+유형화!$G$72*hourly1!$G3055/hourly1!$F$8763+유형화!$G$74*hourly1!I3055/hourly1!$I$8763+유형화!$H$63*hourly1!P3055/hourly1!$P$8763</f>
        <v>0.2459571248233024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799">
        <f>(유형화!$F$71+유형화!$F$72+유형화!$F$73+유형화!$F$74+유형화!$G$63)*hourly1!O3056/hourly1!$O$8763</f>
        <v>48.580844254321313</v>
      </c>
      <c r="C3055" s="441">
        <f>hourly1!$F3056*유형화!$G$71/hourly1!$F$8763+유형화!$G$72*hourly1!$G3056/hourly1!$F$8763+유형화!$G$74*hourly1!I3056/hourly1!$I$8763+유형화!$H$63*hourly1!P3056/hourly1!$P$8763</f>
        <v>0.51675796154807419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799">
        <f>(유형화!$F$71+유형화!$F$72+유형화!$F$73+유형화!$F$74+유형화!$G$63)*hourly1!O3057/hourly1!$O$8763</f>
        <v>50.357195288416357</v>
      </c>
      <c r="C3056" s="441">
        <f>hourly1!$F3057*유형화!$G$71/hourly1!$F$8763+유형화!$G$72*hourly1!$G3057/hourly1!$F$8763+유형화!$G$74*hourly1!I3057/hourly1!$I$8763+유형화!$H$63*hourly1!P3057/hourly1!$P$8763</f>
        <v>1.0020015206338349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799">
        <f>(유형화!$F$71+유형화!$F$72+유형화!$F$73+유형화!$F$74+유형화!$G$63)*hourly1!O3058/hourly1!$O$8763</f>
        <v>51.953219479523575</v>
      </c>
      <c r="C3057" s="441">
        <f>hourly1!$F3058*유형화!$G$71/hourly1!$F$8763+유형화!$G$72*hourly1!$G3058/hourly1!$F$8763+유형화!$G$74*hourly1!I3058/hourly1!$I$8763+유형화!$H$63*hourly1!P3058/hourly1!$P$8763</f>
        <v>0.85306580150282374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799">
        <f>(유형화!$F$71+유형화!$F$72+유형화!$F$73+유형화!$F$74+유형화!$G$63)*hourly1!O3059/hourly1!$O$8763</f>
        <v>54.833917206128461</v>
      </c>
      <c r="C3058" s="441">
        <f>hourly1!$F3059*유형화!$G$71/hourly1!$F$8763+유형화!$G$72*hourly1!$G3059/hourly1!$F$8763+유형화!$G$74*hourly1!I3059/hourly1!$I$8763+유형화!$H$63*hourly1!P3059/hourly1!$P$8763</f>
        <v>0.74326231773655649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799">
        <f>(유형화!$F$71+유형화!$F$72+유형화!$F$73+유형화!$F$74+유형화!$G$63)*hourly1!O3060/hourly1!$O$8763</f>
        <v>56.700912087804994</v>
      </c>
      <c r="C3059" s="441">
        <f>hourly1!$F3060*유형화!$G$71/hourly1!$F$8763+유형화!$G$72*hourly1!$G3060/hourly1!$F$8763+유형화!$G$74*hourly1!I3060/hourly1!$I$8763+유형화!$H$63*hourly1!P3060/hourly1!$P$8763</f>
        <v>0.6178931039052139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799">
        <f>(유형화!$F$71+유형화!$F$72+유형화!$F$73+유형화!$F$74+유형화!$G$63)*hourly1!O3061/hourly1!$O$8763</f>
        <v>57.9139216583213</v>
      </c>
      <c r="C3060" s="441">
        <f>hourly1!$F3061*유형화!$G$71/hourly1!$F$8763+유형화!$G$72*hourly1!$G3061/hourly1!$F$8763+유형화!$G$74*hourly1!I3061/hourly1!$I$8763+유형화!$H$63*hourly1!P3061/hourly1!$P$8763</f>
        <v>0.5708228304521753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799">
        <f>(유형화!$F$71+유형화!$F$72+유형화!$F$73+유형화!$F$74+유형화!$G$63)*hourly1!O3062/hourly1!$O$8763</f>
        <v>58.971512675843293</v>
      </c>
      <c r="C3061" s="441">
        <f>hourly1!$F3062*유형화!$G$71/hourly1!$F$8763+유형화!$G$72*hourly1!$G3062/hourly1!$F$8763+유형화!$G$74*hourly1!I3062/hourly1!$I$8763+유형화!$H$63*hourly1!P3062/hourly1!$P$8763</f>
        <v>0.54721088246669547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799">
        <f>(유형화!$F$71+유형화!$F$72+유형화!$F$73+유형화!$F$74+유형화!$G$63)*hourly1!O3063/hourly1!$O$8763</f>
        <v>56.889522964763096</v>
      </c>
      <c r="C3062" s="441">
        <f>hourly1!$F3063*유형화!$G$71/hourly1!$F$8763+유형화!$G$72*hourly1!$G3063/hourly1!$F$8763+유형화!$G$74*hourly1!I3063/hourly1!$I$8763+유형화!$H$63*hourly1!P3063/hourly1!$P$8763</f>
        <v>0.71092919078337846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799">
        <f>(유형화!$F$71+유형화!$F$72+유형화!$F$73+유형화!$F$74+유형화!$G$63)*hourly1!O3064/hourly1!$O$8763</f>
        <v>56.934954585320249</v>
      </c>
      <c r="C3063" s="441">
        <f>hourly1!$F3064*유형화!$G$71/hourly1!$F$8763+유형화!$G$72*hourly1!$G3064/hourly1!$F$8763+유형화!$G$74*hourly1!I3064/hourly1!$I$8763+유형화!$H$63*hourly1!P3064/hourly1!$P$8763</f>
        <v>0.65621309598809119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799">
        <f>(유형화!$F$71+유형화!$F$72+유형화!$F$73+유형화!$F$74+유형화!$G$63)*hourly1!O3065/hourly1!$O$8763</f>
        <v>59.624325263815571</v>
      </c>
      <c r="C3064" s="441">
        <f>hourly1!$F3065*유형화!$G$71/hourly1!$F$8763+유형화!$G$72*hourly1!$G3065/hourly1!$F$8763+유형화!$G$74*hourly1!I3065/hourly1!$I$8763+유형화!$H$63*hourly1!P3065/hourly1!$P$8763</f>
        <v>0.4689066941141744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799">
        <f>(유형화!$F$71+유형화!$F$72+유형화!$F$73+유형화!$F$74+유형화!$G$63)*hourly1!O3066/hourly1!$O$8763</f>
        <v>60.343168144274706</v>
      </c>
      <c r="C3065" s="441">
        <f>hourly1!$F3066*유형화!$G$71/hourly1!$F$8763+유형화!$G$72*hourly1!$G3066/hourly1!$F$8763+유형화!$G$74*hourly1!I3066/hourly1!$I$8763+유형화!$H$63*hourly1!P3066/hourly1!$P$8763</f>
        <v>0.43773635126597693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799">
        <f>(유형화!$F$71+유형화!$F$72+유형화!$F$73+유형화!$F$74+유형화!$G$63)*hourly1!O3067/hourly1!$O$8763</f>
        <v>60.167024994164102</v>
      </c>
      <c r="C3066" s="441">
        <f>hourly1!$F3067*유형화!$G$71/hourly1!$F$8763+유형화!$G$72*hourly1!$G3067/hourly1!$F$8763+유형화!$G$74*hourly1!I3067/hourly1!$I$8763+유형화!$H$63*hourly1!P3067/hourly1!$P$8763</f>
        <v>0.46893973249729992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799">
        <f>(유형화!$F$71+유형화!$F$72+유형화!$F$73+유형화!$F$74+유형화!$G$63)*hourly1!O3068/hourly1!$O$8763</f>
        <v>60.172319878500744</v>
      </c>
      <c r="C3067" s="441">
        <f>hourly1!$F3068*유형화!$G$71/hourly1!$F$8763+유형화!$G$72*hourly1!$G3068/hourly1!$F$8763+유형화!$G$74*hourly1!I3068/hourly1!$I$8763+유형화!$H$63*hourly1!P3068/hourly1!$P$8763</f>
        <v>0.65622072940513065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799">
        <f>(유형화!$F$71+유형화!$F$72+유형화!$F$73+유형화!$F$74+유형화!$G$63)*hourly1!O3069/hourly1!$O$8763</f>
        <v>59.60266885708787</v>
      </c>
      <c r="C3068" s="441">
        <f>hourly1!$F3069*유형화!$G$71/hourly1!$F$8763+유형화!$G$72*hourly1!$G3069/hourly1!$F$8763+유형화!$G$74*hourly1!I3069/hourly1!$I$8763+유형화!$H$63*hourly1!P3069/hourly1!$P$8763</f>
        <v>0.83588953971454094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799">
        <f>(유형화!$F$71+유형화!$F$72+유형화!$F$73+유형화!$F$74+유형화!$G$63)*hourly1!O3070/hourly1!$O$8763</f>
        <v>59.329223305929062</v>
      </c>
      <c r="C3069" s="441">
        <f>hourly1!$F3070*유형화!$G$71/hourly1!$F$8763+유형화!$G$72*hourly1!$G3070/hourly1!$F$8763+유형화!$G$74*hourly1!I3070/hourly1!$I$8763+유형화!$H$63*hourly1!P3070/hourly1!$P$8763</f>
        <v>0.84383437631488734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799">
        <f>(유형화!$F$71+유형화!$F$72+유형화!$F$73+유형화!$F$74+유형화!$G$63)*hourly1!O3071/hourly1!$O$8763</f>
        <v>59.517268136238727</v>
      </c>
      <c r="C3070" s="441">
        <f>hourly1!$F3071*유형화!$G$71/hourly1!$F$8763+유형화!$G$72*hourly1!$G3071/hourly1!$F$8763+유형화!$G$74*hourly1!I3071/hourly1!$I$8763+유형화!$H$63*hourly1!P3071/hourly1!$P$8763</f>
        <v>0.70349412331470518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799">
        <f>(유형화!$F$71+유형화!$F$72+유형화!$F$73+유형화!$F$74+유형화!$G$63)*hourly1!O3072/hourly1!$O$8763</f>
        <v>58.136602320238659</v>
      </c>
      <c r="C3071" s="441">
        <f>hourly1!$F3072*유형화!$G$71/hourly1!$F$8763+유형화!$G$72*hourly1!$G3072/hourly1!$F$8763+유형화!$G$74*hourly1!I3072/hourly1!$I$8763+유형화!$H$63*hourly1!P3072/hourly1!$P$8763</f>
        <v>0.57076641472936618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799">
        <f>(유형화!$F$71+유형화!$F$72+유형화!$F$73+유형화!$F$74+유형화!$G$63)*hourly1!O3073/hourly1!$O$8763</f>
        <v>56.497498580465013</v>
      </c>
      <c r="C3072" s="441">
        <f>hourly1!$F3073*유형화!$G$71/hourly1!$F$8763+유형화!$G$72*hourly1!$G3073/hourly1!$F$8763+유형화!$G$74*hourly1!I3073/hourly1!$I$8763+유형화!$H$63*hourly1!P3073/hourly1!$P$8763</f>
        <v>0.41479065746148125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799">
        <f>(유형화!$F$71+유형화!$F$72+유형화!$F$73+유형화!$F$74+유형화!$G$63)*hourly1!O3074/hourly1!$O$8763</f>
        <v>55.504778759043944</v>
      </c>
      <c r="C3073" s="441">
        <f>hourly1!$F3074*유형화!$G$71/hourly1!$F$8763+유형화!$G$72*hourly1!$G3074/hourly1!$F$8763+유형화!$G$74*hourly1!I3074/hourly1!$I$8763+유형화!$H$63*hourly1!P3074/hourly1!$P$8763</f>
        <v>0.3682065372561496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799">
        <f>(유형화!$F$71+유형화!$F$72+유형화!$F$73+유형화!$F$74+유형화!$G$63)*hourly1!O3075/hourly1!$O$8763</f>
        <v>53.910808359333643</v>
      </c>
      <c r="C3074" s="441">
        <f>hourly1!$F3075*유형화!$G$71/hourly1!$F$8763+유형화!$G$72*hourly1!$G3075/hourly1!$F$8763+유형화!$G$74*hourly1!I3075/hourly1!$I$8763+유형화!$H$63*hourly1!P3075/hourly1!$P$8763</f>
        <v>0.28387612396732032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799">
        <f>(유형화!$F$71+유형화!$F$72+유형화!$F$73+유형화!$F$74+유형화!$G$63)*hourly1!O3076/hourly1!$O$8763</f>
        <v>51.992189687750837</v>
      </c>
      <c r="C3075" s="441">
        <f>hourly1!$F3076*유형화!$G$71/hourly1!$F$8763+유형화!$G$72*hourly1!$G3076/hourly1!$F$8763+유형화!$G$74*hourly1!I3076/hourly1!$I$8763+유형화!$H$63*hourly1!P3076/hourly1!$P$8763</f>
        <v>0.25556819323681568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799">
        <f>(유형화!$F$71+유형화!$F$72+유형화!$F$73+유형화!$F$74+유형화!$G$63)*hourly1!O3077/hourly1!$O$8763</f>
        <v>51.890892904349236</v>
      </c>
      <c r="C3076" s="441">
        <f>hourly1!$F3077*유형화!$G$71/hourly1!$F$8763+유형화!$G$72*hourly1!$G3077/hourly1!$F$8763+유형화!$G$74*hourly1!I3077/hourly1!$I$8763+유형화!$H$63*hourly1!P3077/hourly1!$P$8763</f>
        <v>0.24865422575323357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799">
        <f>(유형화!$F$71+유형화!$F$72+유형화!$F$73+유형화!$F$74+유형화!$G$63)*hourly1!O3078/hourly1!$O$8763</f>
        <v>52.09206250771652</v>
      </c>
      <c r="C3077" s="441">
        <f>hourly1!$F3078*유형화!$G$71/hourly1!$F$8763+유형화!$G$72*hourly1!$G3078/hourly1!$F$8763+유형화!$G$74*hourly1!I3078/hourly1!$I$8763+유형화!$H$63*hourly1!P3078/hourly1!$P$8763</f>
        <v>0.2487336609993015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799">
        <f>(유형화!$F$71+유형화!$F$72+유형화!$F$73+유형화!$F$74+유형화!$G$63)*hourly1!O3079/hourly1!$O$8763</f>
        <v>52.249422825451127</v>
      </c>
      <c r="C3078" s="441">
        <f>hourly1!$F3079*유형화!$G$71/hourly1!$F$8763+유형화!$G$72*hourly1!$G3079/hourly1!$F$8763+유형화!$G$74*hourly1!I3079/hourly1!$I$8763+유형화!$H$63*hourly1!P3079/hourly1!$P$8763</f>
        <v>0.24580147467898011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799">
        <f>(유형화!$F$71+유형화!$F$72+유형화!$F$73+유형화!$F$74+유형화!$G$63)*hourly1!O3080/hourly1!$O$8763</f>
        <v>52.262822637678525</v>
      </c>
      <c r="C3079" s="441">
        <f>hourly1!$F3080*유형화!$G$71/hourly1!$F$8763+유형화!$G$72*hourly1!$G3080/hourly1!$F$8763+유형화!$G$74*hourly1!I3080/hourly1!$I$8763+유형화!$H$63*hourly1!P3080/hourly1!$P$8763</f>
        <v>0.51662998254051917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799">
        <f>(유형화!$F$71+유형화!$F$72+유형화!$F$73+유형화!$F$74+유형화!$G$63)*hourly1!O3081/hourly1!$O$8763</f>
        <v>53.111452359573725</v>
      </c>
      <c r="C3080" s="441">
        <f>hourly1!$F3081*유형화!$G$71/hourly1!$F$8763+유형화!$G$72*hourly1!$G3081/hourly1!$F$8763+유형화!$G$74*hourly1!I3081/hourly1!$I$8763+유형화!$H$63*hourly1!P3081/hourly1!$P$8763</f>
        <v>1.0016079225677323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799">
        <f>(유형화!$F$71+유형화!$F$72+유형화!$F$73+유형화!$F$74+유형화!$G$63)*hourly1!O3082/hourly1!$O$8763</f>
        <v>53.838872774509767</v>
      </c>
      <c r="C3081" s="441">
        <f>hourly1!$F3082*유형화!$G$71/hourly1!$F$8763+유형화!$G$72*hourly1!$G3082/hourly1!$F$8763+유형화!$G$74*hourly1!I3082/hourly1!$I$8763+유형화!$H$63*hourly1!P3082/hourly1!$P$8763</f>
        <v>0.85273792238654622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799">
        <f>(유형화!$F$71+유형화!$F$72+유형화!$F$73+유형화!$F$74+유형화!$G$63)*hourly1!O3083/hourly1!$O$8763</f>
        <v>54.241810705953924</v>
      </c>
      <c r="C3082" s="441">
        <f>hourly1!$F3083*유형화!$G$71/hourly1!$F$8763+유형화!$G$72*hourly1!$G3083/hourly1!$F$8763+유형화!$G$74*hourly1!I3083/hourly1!$I$8763+유형화!$H$63*hourly1!P3083/hourly1!$P$8763</f>
        <v>0.7429227499504385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799">
        <f>(유형화!$F$71+유형화!$F$72+유형화!$F$73+유형화!$F$74+유형화!$G$63)*hourly1!O3084/hourly1!$O$8763</f>
        <v>55.988023914770189</v>
      </c>
      <c r="C3083" s="441">
        <f>hourly1!$F3084*유형화!$G$71/hourly1!$F$8763+유형화!$G$72*hourly1!$G3084/hourly1!$F$8763+유형화!$G$74*hourly1!I3084/hourly1!$I$8763+유형화!$H$63*hourly1!P3084/hourly1!$P$8763</f>
        <v>0.61761543836039867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799">
        <f>(유형화!$F$71+유형화!$F$72+유형화!$F$73+유형화!$F$74+유형화!$G$63)*hourly1!O3085/hourly1!$O$8763</f>
        <v>57.271833093831525</v>
      </c>
      <c r="C3084" s="441">
        <f>hourly1!$F3085*유형화!$G$71/hourly1!$F$8763+유형화!$G$72*hourly1!$G3085/hourly1!$F$8763+유형화!$G$74*hourly1!I3085/hourly1!$I$8763+유형화!$H$63*hourly1!P3085/hourly1!$P$8763</f>
        <v>0.57055804629861562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799">
        <f>(유형화!$F$71+유형화!$F$72+유형화!$F$73+유형화!$F$74+유형화!$G$63)*hourly1!O3086/hourly1!$O$8763</f>
        <v>57.674161141538498</v>
      </c>
      <c r="C3085" s="441">
        <f>hourly1!$F3086*유형화!$G$71/hourly1!$F$8763+유형화!$G$72*hourly1!$G3086/hourly1!$F$8763+유형화!$G$74*hourly1!I3086/hourly1!$I$8763+유형화!$H$63*hourly1!P3086/hourly1!$P$8763</f>
        <v>0.54699010973325435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799">
        <f>(유형화!$F$71+유형화!$F$72+유형화!$F$73+유형화!$F$74+유형화!$G$63)*hourly1!O3087/hourly1!$O$8763</f>
        <v>55.975523204798925</v>
      </c>
      <c r="C3086" s="441">
        <f>hourly1!$F3087*유형화!$G$71/hourly1!$F$8763+유형화!$G$72*hourly1!$G3087/hourly1!$F$8763+유형화!$G$74*hourly1!I3087/hourly1!$I$8763+유형화!$H$63*hourly1!P3087/hourly1!$P$8763</f>
        <v>0.71060739454630584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799">
        <f>(유형화!$F$71+유형화!$F$72+유형화!$F$73+유형화!$F$74+유형화!$G$63)*hourly1!O3088/hourly1!$O$8763</f>
        <v>55.960142846498144</v>
      </c>
      <c r="C3087" s="441">
        <f>hourly1!$F3088*유형화!$G$71/hourly1!$F$8763+유형화!$G$72*hourly1!$G3088/hourly1!$F$8763+유형화!$G$74*hourly1!I3088/hourly1!$I$8763+유형화!$H$63*hourly1!P3088/hourly1!$P$8763</f>
        <v>0.65595904632724211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799">
        <f>(유형화!$F$71+유형화!$F$72+유형화!$F$73+유형화!$F$74+유형화!$G$63)*hourly1!O3089/hourly1!$O$8763</f>
        <v>57.807031828275747</v>
      </c>
      <c r="C3088" s="441">
        <f>hourly1!$F3089*유형화!$G$71/hourly1!$F$8763+유형화!$G$72*hourly1!$G3089/hourly1!$F$8763+유형화!$G$74*hourly1!I3089/hourly1!$I$8763+유형화!$H$63*hourly1!P3089/hourly1!$P$8763</f>
        <v>0.46875831957046921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799">
        <f>(유형화!$F$71+유형화!$F$72+유형화!$F$73+유형화!$F$74+유형화!$G$63)*hourly1!O3090/hourly1!$O$8763</f>
        <v>58.079686817838464</v>
      </c>
      <c r="C3089" s="441">
        <f>hourly1!$F3090*유형화!$G$71/hourly1!$F$8763+유형화!$G$72*hourly1!$G3090/hourly1!$F$8763+유형화!$G$74*hourly1!I3090/hourly1!$I$8763+유형화!$H$63*hourly1!P3090/hourly1!$P$8763</f>
        <v>0.43760837225842186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799">
        <f>(유형화!$F$71+유형화!$F$72+유형화!$F$73+유형화!$F$74+유형화!$G$63)*hourly1!O3091/hourly1!$O$8763</f>
        <v>58.452074366259303</v>
      </c>
      <c r="C3090" s="441">
        <f>hourly1!$F3091*유형화!$G$71/hourly1!$F$8763+유형화!$G$72*hourly1!$G3091/hourly1!$F$8763+유형화!$G$74*hourly1!I3091/hourly1!$I$8763+유형화!$H$63*hourly1!P3091/hourly1!$P$8763</f>
        <v>0.46877215513885218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799">
        <f>(유형화!$F$71+유형화!$F$72+유형화!$F$73+유형화!$F$74+유형화!$G$63)*hourly1!O3092/hourly1!$O$8763</f>
        <v>57.940270191183018</v>
      </c>
      <c r="C3091" s="441">
        <f>hourly1!$F3092*유형화!$G$71/hourly1!$F$8763+유형화!$G$72*hourly1!$G3092/hourly1!$F$8763+유형화!$G$74*hourly1!I3092/hourly1!$I$8763+유형화!$H$63*hourly1!P3092/hourly1!$P$8763</f>
        <v>0.65598516692617548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799">
        <f>(유형화!$F$71+유형화!$F$72+유형화!$F$73+유형화!$F$74+유형화!$G$63)*hourly1!O3093/hourly1!$O$8763</f>
        <v>57.332154428015578</v>
      </c>
      <c r="C3092" s="441">
        <f>hourly1!$F3093*유형화!$G$71/hourly1!$F$8763+유형화!$G$72*hourly1!$G3093/hourly1!$F$8763+유형화!$G$74*hourly1!I3093/hourly1!$I$8763+유형화!$H$63*hourly1!P3093/hourly1!$P$8763</f>
        <v>0.83558611138721939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799">
        <f>(유형화!$F$71+유형화!$F$72+유형화!$F$73+유형화!$F$74+유형화!$G$63)*hourly1!O3094/hourly1!$O$8763</f>
        <v>57.734786124105597</v>
      </c>
      <c r="C3093" s="441">
        <f>hourly1!$F3094*유형화!$G$71/hourly1!$F$8763+유형화!$G$72*hourly1!$G3094/hourly1!$F$8763+유형화!$G$74*hourly1!I3094/hourly1!$I$8763+유형화!$H$63*hourly1!P3094/hourly1!$P$8763</f>
        <v>0.84355826130790945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799">
        <f>(유형화!$F$71+유형화!$F$72+유형화!$F$73+유형화!$F$74+유형화!$G$63)*hourly1!O3095/hourly1!$O$8763</f>
        <v>57.985266565218737</v>
      </c>
      <c r="C3094" s="441">
        <f>hourly1!$F3095*유형화!$G$71/hourly1!$F$8763+유형화!$G$72*hourly1!$G3095/hourly1!$F$8763+유형화!$G$74*hourly1!I3095/hourly1!$I$8763+유형화!$H$63*hourly1!P3095/hourly1!$P$8763</f>
        <v>0.70329422320598167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799">
        <f>(유형화!$F$71+유형화!$F$72+유형화!$F$73+유형화!$F$74+유형화!$G$63)*hourly1!O3096/hourly1!$O$8763</f>
        <v>57.067903328682604</v>
      </c>
      <c r="C3095" s="441">
        <f>hourly1!$F3096*유형화!$G$71/hourly1!$F$8763+유형화!$G$72*hourly1!$G3096/hourly1!$F$8763+유형화!$G$74*hourly1!I3096/hourly1!$I$8763+유형화!$H$63*hourly1!P3096/hourly1!$P$8763</f>
        <v>0.57065751926441233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799">
        <f>(유형화!$F$71+유형화!$F$72+유형화!$F$73+유형화!$F$74+유형화!$G$63)*hourly1!O3097/hourly1!$O$8763</f>
        <v>56.878083413967758</v>
      </c>
      <c r="C3096" s="441">
        <f>hourly1!$F3097*유형화!$G$71/hourly1!$F$8763+유형화!$G$72*hourly1!$G3097/hourly1!$F$8763+유형화!$G$74*hourly1!I3097/hourly1!$I$8763+유형화!$H$63*hourly1!P3097/hourly1!$P$8763</f>
        <v>0.41474068243430029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799">
        <f>(유형화!$F$71+유형화!$F$72+유형화!$F$73+유형화!$F$74+유형화!$G$63)*hourly1!O3098/hourly1!$O$8763</f>
        <v>55.935023820890272</v>
      </c>
      <c r="C3097" s="441">
        <f>hourly1!$F3098*유형화!$G$71/hourly1!$F$8763+유형화!$G$72*hourly1!$G3098/hourly1!$F$8763+유형화!$G$74*hourly1!I3098/hourly1!$I$8763+유형화!$H$63*hourly1!P3098/hourly1!$P$8763</f>
        <v>0.36818697662498456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799">
        <f>(유형화!$F$71+유형화!$F$72+유형화!$F$73+유형화!$F$74+유형화!$G$63)*hourly1!O3099/hourly1!$O$8763</f>
        <v>53.723033666989664</v>
      </c>
      <c r="C3098" s="441">
        <f>hourly1!$F3099*유형화!$G$71/hourly1!$F$8763+유형화!$G$72*hourly1!$G3099/hourly1!$F$8763+유형화!$G$74*hourly1!I3099/hourly1!$I$8763+유형화!$H$63*hourly1!P3099/hourly1!$P$8763</f>
        <v>0.28385620551973267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799">
        <f>(유형화!$F$71+유형화!$F$72+유형화!$F$73+유형화!$F$74+유형화!$G$63)*hourly1!O3100/hourly1!$O$8763</f>
        <v>52.711539364028219</v>
      </c>
      <c r="C3099" s="441">
        <f>hourly1!$F3100*유형화!$G$71/hourly1!$F$8763+유형화!$G$72*hourly1!$G3100/hourly1!$F$8763+유형화!$G$74*hourly1!I3100/hourly1!$I$8763+유형화!$H$63*hourly1!P3100/hourly1!$P$8763</f>
        <v>0.25553754029651615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799">
        <f>(유형화!$F$71+유형화!$F$72+유형화!$F$73+유형화!$F$74+유형화!$G$63)*hourly1!O3101/hourly1!$O$8763</f>
        <v>52.286215843457541</v>
      </c>
      <c r="C3100" s="441">
        <f>hourly1!$F3101*유형화!$G$71/hourly1!$F$8763+유형화!$G$72*hourly1!$G3101/hourly1!$F$8763+유형화!$G$74*hourly1!I3101/hourly1!$I$8763+유형화!$H$63*hourly1!P3101/hourly1!$P$8763</f>
        <v>0.24851920968934632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799">
        <f>(유형화!$F$71+유형화!$F$72+유형화!$F$73+유형화!$F$74+유형화!$G$63)*hourly1!O3102/hourly1!$O$8763</f>
        <v>51.964985579608459</v>
      </c>
      <c r="C3101" s="441">
        <f>hourly1!$F3102*유형화!$G$71/hourly1!$F$8763+유형화!$G$72*hourly1!$G3102/hourly1!$F$8763+유형화!$G$74*hourly1!I3102/hourly1!$I$8763+유형화!$H$63*hourly1!P3102/hourly1!$P$8763</f>
        <v>0.24860699398530128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799">
        <f>(유형화!$F$71+유형화!$F$72+유형화!$F$73+유형화!$F$74+유형화!$G$63)*hourly1!O3103/hourly1!$O$8763</f>
        <v>52.192151951408391</v>
      </c>
      <c r="C3102" s="441">
        <f>hourly1!$F3103*유형화!$G$71/hourly1!$F$8763+유형화!$G$72*hourly1!$G3103/hourly1!$F$8763+유형화!$G$74*hourly1!I3103/hourly1!$I$8763+유형화!$H$63*hourly1!P3103/hourly1!$P$8763</f>
        <v>0.24574684803829089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799">
        <f>(유형화!$F$71+유형화!$F$72+유형화!$F$73+유형화!$F$74+유형화!$G$63)*hourly1!O3104/hourly1!$O$8763</f>
        <v>52.764554257483859</v>
      </c>
      <c r="C3103" s="441">
        <f>hourly1!$F3104*유형화!$G$71/hourly1!$F$8763+유형화!$G$72*hourly1!$G3104/hourly1!$F$8763+유형화!$G$74*hourly1!I3104/hourly1!$I$8763+유형화!$H$63*hourly1!P3104/hourly1!$P$8763</f>
        <v>0.51662926690767175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799">
        <f>(유형화!$F$71+유형화!$F$72+유형화!$F$73+유형화!$F$74+유형화!$G$63)*hourly1!O3105/hourly1!$O$8763</f>
        <v>53.463035988546515</v>
      </c>
      <c r="C3104" s="441">
        <f>hourly1!$F3105*유형화!$G$71/hourly1!$F$8763+유형화!$G$72*hourly1!$G3105/hourly1!$F$8763+유형화!$G$74*hourly1!I3105/hourly1!$I$8763+유형화!$H$63*hourly1!P3105/hourly1!$P$8763</f>
        <v>1.0016285566481675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799">
        <f>(유형화!$F$71+유형화!$F$72+유형화!$F$73+유형화!$F$74+유형화!$G$63)*hourly1!O3106/hourly1!$O$8763</f>
        <v>54.962549110939193</v>
      </c>
      <c r="C3105" s="441">
        <f>hourly1!$F3106*유형화!$G$71/hourly1!$F$8763+유형화!$G$72*hourly1!$G3106/hourly1!$F$8763+유형화!$G$74*hourly1!I3106/hourly1!$I$8763+유형화!$H$63*hourly1!P3106/hourly1!$P$8763</f>
        <v>0.85276237317550097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799">
        <f>(유형화!$F$71+유형화!$F$72+유형화!$F$73+유형화!$F$74+유형화!$G$63)*hourly1!O3107/hourly1!$O$8763</f>
        <v>57.466763792666406</v>
      </c>
      <c r="C3106" s="441">
        <f>hourly1!$F3107*유형화!$G$71/hourly1!$F$8763+유형화!$G$72*hourly1!$G3107/hourly1!$F$8763+유형화!$G$74*hourly1!I3107/hourly1!$I$8763+유형화!$H$63*hourly1!P3107/hourly1!$P$8763</f>
        <v>0.74294934763793452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799">
        <f>(유형화!$F$71+유형화!$F$72+유형화!$F$73+유형화!$F$74+유형화!$G$63)*hourly1!O3108/hourly1!$O$8763</f>
        <v>60.585286715003193</v>
      </c>
      <c r="C3107" s="441">
        <f>hourly1!$F3108*유형화!$G$71/hourly1!$F$8763+유형화!$G$72*hourly1!$G3108/hourly1!$F$8763+유형화!$G$74*hourly1!I3108/hourly1!$I$8763+유형화!$H$63*hourly1!P3108/hourly1!$P$8763</f>
        <v>0.61765813778696499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799">
        <f>(유형화!$F$71+유형화!$F$72+유형화!$F$73+유형화!$F$74+유형화!$G$63)*hourly1!O3109/hourly1!$O$8763</f>
        <v>61.781085754774395</v>
      </c>
      <c r="C3108" s="441">
        <f>hourly1!$F3109*유형화!$G$71/hourly1!$F$8763+유형화!$G$72*hourly1!$G3109/hourly1!$F$8763+유형화!$G$74*hourly1!I3109/hourly1!$I$8763+유형화!$H$63*hourly1!P3109/hourly1!$P$8763</f>
        <v>0.57065501454944634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799">
        <f>(유형화!$F$71+유형화!$F$72+유형화!$F$73+유형화!$F$74+유형화!$G$63)*hourly1!O3110/hourly1!$O$8763</f>
        <v>61.580416597479065</v>
      </c>
      <c r="C3109" s="441">
        <f>hourly1!$F3110*유형화!$G$71/hourly1!$F$8763+유형화!$G$72*hourly1!$G3110/hourly1!$F$8763+유형화!$G$74*hourly1!I3110/hourly1!$I$8763+유형화!$H$63*hourly1!P3110/hourly1!$P$8763</f>
        <v>0.54709769320465451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799">
        <f>(유형화!$F$71+유형화!$F$72+유형화!$F$73+유형화!$F$74+유형화!$G$63)*hourly1!O3111/hourly1!$O$8763</f>
        <v>59.127414379275443</v>
      </c>
      <c r="C3110" s="441">
        <f>hourly1!$F3111*유형화!$G$71/hourly1!$F$8763+유형화!$G$72*hourly1!$G3111/hourly1!$F$8763+유형화!$G$74*hourly1!I3111/hourly1!$I$8763+유형화!$H$63*hourly1!P3111/hourly1!$P$8763</f>
        <v>0.7108374705067626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799">
        <f>(유형화!$F$71+유형화!$F$72+유형화!$F$73+유형화!$F$74+유형화!$G$63)*hourly1!O3112/hourly1!$O$8763</f>
        <v>58.842128805913745</v>
      </c>
      <c r="C3111" s="441">
        <f>hourly1!$F3112*유형화!$G$71/hourly1!$F$8763+유형화!$G$72*hourly1!$G3112/hourly1!$F$8763+유형화!$G$74*hourly1!I3112/hourly1!$I$8763+유형화!$H$63*hourly1!P3112/hourly1!$P$8763</f>
        <v>0.65618828738271262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799">
        <f>(유형화!$F$71+유형화!$F$72+유형화!$F$73+유형화!$F$74+유형화!$G$63)*hourly1!O3113/hourly1!$O$8763</f>
        <v>61.006805623358481</v>
      </c>
      <c r="C3112" s="441">
        <f>hourly1!$F3113*유형화!$G$71/hourly1!$F$8763+유형화!$G$72*hourly1!$G3113/hourly1!$F$8763+유형화!$G$74*hourly1!I3113/hourly1!$I$8763+유형화!$H$63*hourly1!P3113/hourly1!$P$8763</f>
        <v>0.46892005259399483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799">
        <f>(유형화!$F$71+유형화!$F$72+유형화!$F$73+유형화!$F$74+유형화!$G$63)*hourly1!O3114/hourly1!$O$8763</f>
        <v>60.434007618791654</v>
      </c>
      <c r="C3113" s="441">
        <f>hourly1!$F3114*유형화!$G$71/hourly1!$F$8763+유형화!$G$72*hourly1!$G3114/hourly1!$F$8763+유형화!$G$74*hourly1!I3114/hourly1!$I$8763+유형화!$H$63*hourly1!P3114/hourly1!$P$8763</f>
        <v>0.43776843547197131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799">
        <f>(유형화!$F$71+유형화!$F$72+유형화!$F$73+유형화!$F$74+유형화!$G$63)*hourly1!O3115/hourly1!$O$8763</f>
        <v>60.809845052255298</v>
      </c>
      <c r="C3114" s="441">
        <f>hourly1!$F3115*유형화!$G$71/hourly1!$F$8763+유형화!$G$72*hourly1!$G3115/hourly1!$F$8763+유형화!$G$74*hourly1!I3115/hourly1!$I$8763+유형화!$H$63*hourly1!P3115/hourly1!$P$8763</f>
        <v>0.46892100677112469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799">
        <f>(유형화!$F$71+유형화!$F$72+유형화!$F$73+유형화!$F$74+유형화!$G$63)*hourly1!O3116/hourly1!$O$8763</f>
        <v>60.718621688805349</v>
      </c>
      <c r="C3115" s="441">
        <f>hourly1!$F3116*유형화!$G$71/hourly1!$F$8763+유형화!$G$72*hourly1!$G3116/hourly1!$F$8763+유형화!$G$74*hourly1!I3116/hourly1!$I$8763+유형화!$H$63*hourly1!P3116/hourly1!$P$8763</f>
        <v>0.65623003263214774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799">
        <f>(유형화!$F$71+유형화!$F$72+유형화!$F$73+유형화!$F$74+유형화!$G$63)*hourly1!O3117/hourly1!$O$8763</f>
        <v>59.787116169238203</v>
      </c>
      <c r="C3116" s="441">
        <f>hourly1!$F3117*유형화!$G$71/hourly1!$F$8763+유형화!$G$72*hourly1!$G3117/hourly1!$F$8763+유형화!$G$74*hourly1!I3117/hourly1!$I$8763+유형화!$H$63*hourly1!P3117/hourly1!$P$8763</f>
        <v>0.83589085170809452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799">
        <f>(유형화!$F$71+유형화!$F$72+유형화!$F$73+유형화!$F$74+유형화!$G$63)*hourly1!O3118/hourly1!$O$8763</f>
        <v>59.510963415969826</v>
      </c>
      <c r="C3117" s="441">
        <f>hourly1!$F3118*유형화!$G$71/hourly1!$F$8763+유형화!$G$72*hourly1!$G3118/hourly1!$F$8763+유형화!$G$74*hourly1!I3118/hourly1!$I$8763+유형화!$H$63*hourly1!P3118/hourly1!$P$8763</f>
        <v>0.84387516738719248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799">
        <f>(유형화!$F$71+유형화!$F$72+유형화!$F$73+유형화!$F$74+유형화!$G$63)*hourly1!O3119/hourly1!$O$8763</f>
        <v>59.96814460767429</v>
      </c>
      <c r="C3118" s="441">
        <f>hourly1!$F3119*유형화!$G$71/hourly1!$F$8763+유형화!$G$72*hourly1!$G3119/hourly1!$F$8763+유형화!$G$74*hourly1!I3119/hourly1!$I$8763+유형화!$H$63*hourly1!P3119/hourly1!$P$8763</f>
        <v>0.70353956600052003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799">
        <f>(유형화!$F$71+유형화!$F$72+유형화!$F$73+유형화!$F$74+유형화!$G$63)*hourly1!O3120/hourly1!$O$8763</f>
        <v>58.432323406672737</v>
      </c>
      <c r="C3119" s="441">
        <f>hourly1!$F3120*유형화!$G$71/hourly1!$F$8763+유형화!$G$72*hourly1!$G3120/hourly1!$F$8763+유형화!$G$74*hourly1!I3120/hourly1!$I$8763+유형화!$H$63*hourly1!P3120/hourly1!$P$8763</f>
        <v>0.57082461953429287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799">
        <f>(유형화!$F$71+유형화!$F$72+유형화!$F$73+유형화!$F$74+유형화!$G$63)*hourly1!O3121/hourly1!$O$8763</f>
        <v>57.341493332023944</v>
      </c>
      <c r="C3120" s="441">
        <f>hourly1!$F3121*유형화!$G$71/hourly1!$F$8763+유형화!$G$72*hourly1!$G3121/hourly1!$F$8763+유형화!$G$74*hourly1!I3121/hourly1!$I$8763+유형화!$H$63*hourly1!P3121/hourly1!$P$8763</f>
        <v>0.41484194448221573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799">
        <f>(유형화!$F$71+유형화!$F$72+유형화!$F$73+유형화!$F$74+유형화!$G$63)*hourly1!O3122/hourly1!$O$8763</f>
        <v>56.349514529833883</v>
      </c>
      <c r="C3121" s="441">
        <f>hourly1!$F3122*유형화!$G$71/hourly1!$F$8763+유형화!$G$72*hourly1!$G3122/hourly1!$F$8763+유형화!$G$74*hourly1!I3122/hourly1!$I$8763+유형화!$H$63*hourly1!P3122/hourly1!$P$8763</f>
        <v>0.36825973263114403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799">
        <f>(유형화!$F$71+유형화!$F$72+유형화!$F$73+유형화!$F$74+유형화!$G$63)*hourly1!O3123/hourly1!$O$8763</f>
        <v>53.493748029483953</v>
      </c>
      <c r="C3122" s="441">
        <f>hourly1!$F3123*유형화!$G$71/hourly1!$F$8763+유형화!$G$72*hourly1!$G3123/hourly1!$F$8763+유형화!$G$74*hourly1!I3123/hourly1!$I$8763+유형화!$H$63*hourly1!P3123/hourly1!$P$8763</f>
        <v>0.28175057513822638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799">
        <f>(유형화!$F$71+유형화!$F$72+유형화!$F$73+유형화!$F$74+유형화!$G$63)*hourly1!O3124/hourly1!$O$8763</f>
        <v>51.478530740266585</v>
      </c>
      <c r="C3123" s="441">
        <f>hourly1!$F3124*유형화!$G$71/hourly1!$F$8763+유형화!$G$72*hourly1!$G3124/hourly1!$F$8763+유형화!$G$74*hourly1!I3124/hourly1!$I$8763+유형화!$H$63*hourly1!P3124/hourly1!$P$8763</f>
        <v>0.28818316025975121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799">
        <f>(유형화!$F$71+유형화!$F$72+유형화!$F$73+유형화!$F$74+유형화!$G$63)*hourly1!O3125/hourly1!$O$8763</f>
        <v>51.072135525507001</v>
      </c>
      <c r="C3124" s="441">
        <f>hourly1!$F3125*유형화!$G$71/hourly1!$F$8763+유형화!$G$72*hourly1!$G3125/hourly1!$F$8763+유형화!$G$74*hourly1!I3125/hourly1!$I$8763+유형화!$H$63*hourly1!P3125/hourly1!$P$8763</f>
        <v>0.26322045527469279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799">
        <f>(유형화!$F$71+유형화!$F$72+유형화!$F$73+유형화!$F$74+유형화!$G$63)*hourly1!O3126/hourly1!$O$8763</f>
        <v>51.683619081578847</v>
      </c>
      <c r="C3125" s="441">
        <f>hourly1!$F3126*유형화!$G$71/hourly1!$F$8763+유형화!$G$72*hourly1!$G3126/hourly1!$F$8763+유형화!$G$74*hourly1!I3126/hourly1!$I$8763+유형화!$H$63*hourly1!P3126/hourly1!$P$8763</f>
        <v>0.24535790158569701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799">
        <f>(유형화!$F$71+유형화!$F$72+유형화!$F$73+유형화!$F$74+유형화!$G$63)*hourly1!O3127/hourly1!$O$8763</f>
        <v>51.853930616006188</v>
      </c>
      <c r="C3126" s="441">
        <f>hourly1!$F3127*유형화!$G$71/hourly1!$F$8763+유형화!$G$72*hourly1!$G3127/hourly1!$F$8763+유형화!$G$74*hourly1!I3127/hourly1!$I$8763+유형화!$H$63*hourly1!P3127/hourly1!$P$8763</f>
        <v>0.2453994082908495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799">
        <f>(유형화!$F$71+유형화!$F$72+유형화!$F$73+유형화!$F$74+유형화!$G$63)*hourly1!O3128/hourly1!$O$8763</f>
        <v>52.769961014935674</v>
      </c>
      <c r="C3127" s="441">
        <f>hourly1!$F3128*유형화!$G$71/hourly1!$F$8763+유형화!$G$72*hourly1!$G3128/hourly1!$F$8763+유형화!$G$74*hourly1!I3128/hourly1!$I$8763+유형화!$H$63*hourly1!P3128/hourly1!$P$8763</f>
        <v>0.30120290719785192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799">
        <f>(유형화!$F$71+유형화!$F$72+유형화!$F$73+유형화!$F$74+유형화!$G$63)*hourly1!O3129/hourly1!$O$8763</f>
        <v>53.855963603546982</v>
      </c>
      <c r="C3128" s="441">
        <f>hourly1!$F3129*유형화!$G$71/hourly1!$F$8763+유형화!$G$72*hourly1!$G3129/hourly1!$F$8763+유형화!$G$74*hourly1!I3129/hourly1!$I$8763+유형화!$H$63*hourly1!P3129/hourly1!$P$8763</f>
        <v>0.44054831126792393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799">
        <f>(유형화!$F$71+유형화!$F$72+유형화!$F$73+유형화!$F$74+유형화!$G$63)*hourly1!O3130/hourly1!$O$8763</f>
        <v>54.608192588367658</v>
      </c>
      <c r="C3129" s="441">
        <f>hourly1!$F3130*유형화!$G$71/hourly1!$F$8763+유형화!$G$72*hourly1!$G3130/hourly1!$F$8763+유형화!$G$74*hourly1!I3130/hourly1!$I$8763+유형화!$H$63*hourly1!P3130/hourly1!$P$8763</f>
        <v>0.59448284511057503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799">
        <f>(유형화!$F$71+유형화!$F$72+유형화!$F$73+유형화!$F$74+유형화!$G$63)*hourly1!O3131/hourly1!$O$8763</f>
        <v>56.898531955712414</v>
      </c>
      <c r="C3130" s="441">
        <f>hourly1!$F3131*유형화!$G$71/hourly1!$F$8763+유형화!$G$72*hourly1!$G3131/hourly1!$F$8763+유형화!$G$74*hourly1!I3131/hourly1!$I$8763+유형화!$H$63*hourly1!P3131/hourly1!$P$8763</f>
        <v>0.82883077585149068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799">
        <f>(유형화!$F$71+유형화!$F$72+유형화!$F$73+유형화!$F$74+유형화!$G$63)*hourly1!O3132/hourly1!$O$8763</f>
        <v>59.817105285600292</v>
      </c>
      <c r="C3131" s="441">
        <f>hourly1!$F3132*유형화!$G$71/hourly1!$F$8763+유형화!$G$72*hourly1!$G3132/hourly1!$F$8763+유형화!$G$74*hourly1!I3132/hourly1!$I$8763+유형화!$H$63*hourly1!P3132/hourly1!$P$8763</f>
        <v>0.82180540818798753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799">
        <f>(유형화!$F$71+유형화!$F$72+유형화!$F$73+유형화!$F$74+유형화!$G$63)*hourly1!O3133/hourly1!$O$8763</f>
        <v>60.134286134614598</v>
      </c>
      <c r="C3132" s="441">
        <f>hourly1!$F3133*유형화!$G$71/hourly1!$F$8763+유형화!$G$72*hourly1!$G3133/hourly1!$F$8763+유형화!$G$74*hourly1!I3133/hourly1!$I$8763+유형화!$H$63*hourly1!P3133/hourly1!$P$8763</f>
        <v>0.76123138144768243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799">
        <f>(유형화!$F$71+유형화!$F$72+유형화!$F$73+유형화!$F$74+유형화!$G$63)*hourly1!O3134/hourly1!$O$8763</f>
        <v>60.13747251124704</v>
      </c>
      <c r="C3133" s="441">
        <f>hourly1!$F3134*유형화!$G$71/hourly1!$F$8763+유형화!$G$72*hourly1!$G3134/hourly1!$F$8763+유형화!$G$74*hourly1!I3134/hourly1!$I$8763+유형화!$H$63*hourly1!P3134/hourly1!$P$8763</f>
        <v>0.80112660069995878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799">
        <f>(유형화!$F$71+유형화!$F$72+유형화!$F$73+유형화!$F$74+유형화!$G$63)*hourly1!O3135/hourly1!$O$8763</f>
        <v>57.94527937431166</v>
      </c>
      <c r="C3134" s="441">
        <f>hourly1!$F3135*유형화!$G$71/hourly1!$F$8763+유형화!$G$72*hourly1!$G3135/hourly1!$F$8763+유형화!$G$74*hourly1!I3135/hourly1!$I$8763+유형화!$H$63*hourly1!P3135/hourly1!$P$8763</f>
        <v>0.80742691301684499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799">
        <f>(유형화!$F$71+유형화!$F$72+유형화!$F$73+유형화!$F$74+유형화!$G$63)*hourly1!O3136/hourly1!$O$8763</f>
        <v>58.024355919576337</v>
      </c>
      <c r="C3135" s="441">
        <f>hourly1!$F3136*유형화!$G$71/hourly1!$F$8763+유형화!$G$72*hourly1!$G3136/hourly1!$F$8763+유형화!$G$74*hourly1!I3136/hourly1!$I$8763+유형화!$H$63*hourly1!P3136/hourly1!$P$8763</f>
        <v>0.68706116551065088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799">
        <f>(유형화!$F$71+유형화!$F$72+유형화!$F$73+유형화!$F$74+유형화!$G$63)*hourly1!O3137/hourly1!$O$8763</f>
        <v>61.271177689095872</v>
      </c>
      <c r="C3136" s="441">
        <f>hourly1!$F3137*유형화!$G$71/hourly1!$F$8763+유형화!$G$72*hourly1!$G3137/hourly1!$F$8763+유형화!$G$74*hourly1!I3137/hourly1!$I$8763+유형화!$H$63*hourly1!P3137/hourly1!$P$8763</f>
        <v>0.59342525903417331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799">
        <f>(유형화!$F$71+유형화!$F$72+유형화!$F$73+유형화!$F$74+유형화!$G$63)*hourly1!O3138/hourly1!$O$8763</f>
        <v>61.685040854007283</v>
      </c>
      <c r="C3137" s="441">
        <f>hourly1!$F3138*유형화!$G$71/hourly1!$F$8763+유형화!$G$72*hourly1!$G3138/hourly1!$F$8763+유형화!$G$74*hourly1!I3138/hourly1!$I$8763+유형화!$H$63*hourly1!P3138/hourly1!$P$8763</f>
        <v>0.51323669012215201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799">
        <f>(유형화!$F$71+유형화!$F$72+유형화!$F$73+유형화!$F$74+유형화!$G$63)*hourly1!O3139/hourly1!$O$8763</f>
        <v>62.271665099802185</v>
      </c>
      <c r="C3138" s="441">
        <f>hourly1!$F3139*유형화!$G$71/hourly1!$F$8763+유형화!$G$72*hourly1!$G3139/hourly1!$F$8763+유형화!$G$74*hourly1!I3139/hourly1!$I$8763+유형화!$H$63*hourly1!P3139/hourly1!$P$8763</f>
        <v>0.59347153662497565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799">
        <f>(유형화!$F$71+유형화!$F$72+유형화!$F$73+유형화!$F$74+유형화!$G$63)*hourly1!O3140/hourly1!$O$8763</f>
        <v>62.210168790825897</v>
      </c>
      <c r="C3139" s="441">
        <f>hourly1!$F3140*유형화!$G$71/hourly1!$F$8763+유형화!$G$72*hourly1!$G3140/hourly1!$F$8763+유형화!$G$74*hourly1!I3140/hourly1!$I$8763+유형화!$H$63*hourly1!P3140/hourly1!$P$8763</f>
        <v>0.70054452326176242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799">
        <f>(유형화!$F$71+유형화!$F$72+유형화!$F$73+유형화!$F$74+유형화!$G$63)*hourly1!O3141/hourly1!$O$8763</f>
        <v>61.239104789240592</v>
      </c>
      <c r="C3140" s="441">
        <f>hourly1!$F3141*유형화!$G$71/hourly1!$F$8763+유형화!$G$72*hourly1!$G3141/hourly1!$F$8763+유형화!$G$74*hourly1!I3141/hourly1!$I$8763+유형화!$H$63*hourly1!P3141/hourly1!$P$8763</f>
        <v>0.88795743515780923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799">
        <f>(유형화!$F$71+유형화!$F$72+유형화!$F$73+유형화!$F$74+유형화!$G$63)*hourly1!O3142/hourly1!$O$8763</f>
        <v>61.306307372575098</v>
      </c>
      <c r="C3141" s="441">
        <f>hourly1!$F3142*유형화!$G$71/hourly1!$F$8763+유형화!$G$72*hourly1!$G3142/hourly1!$F$8763+유형화!$G$74*hourly1!I3142/hourly1!$I$8763+유형화!$H$63*hourly1!P3142/hourly1!$P$8763</f>
        <v>0.74755062830281216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799">
        <f>(유형화!$F$71+유형화!$F$72+유형화!$F$73+유형화!$F$74+유형화!$G$63)*hourly1!O3143/hourly1!$O$8763</f>
        <v>61.650700992700948</v>
      </c>
      <c r="C3142" s="441">
        <f>hourly1!$F3143*유형화!$G$71/hourly1!$F$8763+유형화!$G$72*hourly1!$G3143/hourly1!$F$8763+유형화!$G$74*hourly1!I3143/hourly1!$I$8763+유형화!$H$63*hourly1!P3143/hourly1!$P$8763</f>
        <v>0.51362957255540687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799">
        <f>(유형화!$F$71+유형화!$F$72+유형화!$F$73+유형화!$F$74+유형화!$G$63)*hourly1!O3144/hourly1!$O$8763</f>
        <v>59.449514645238878</v>
      </c>
      <c r="C3143" s="441">
        <f>hourly1!$F3144*유형화!$G$71/hourly1!$F$8763+유형화!$G$72*hourly1!$G3144/hourly1!$F$8763+유형화!$G$74*hourly1!I3144/hourly1!$I$8763+유형화!$H$63*hourly1!P3144/hourly1!$P$8763</f>
        <v>0.50703942893530107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799">
        <f>(유형화!$F$71+유형화!$F$72+유형화!$F$73+유형화!$F$74+유형화!$G$63)*hourly1!O3145/hourly1!$O$8763</f>
        <v>58.040789114501393</v>
      </c>
      <c r="C3144" s="441">
        <f>hourly1!$F3145*유형화!$G$71/hourly1!$F$8763+유형화!$G$72*hourly1!$G3145/hourly1!$F$8763+유형화!$G$74*hourly1!I3145/hourly1!$I$8763+유형화!$H$63*hourly1!P3145/hourly1!$P$8763</f>
        <v>0.45365512686913334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799">
        <f>(유형화!$F$71+유형화!$F$72+유형화!$F$73+유형화!$F$74+유형화!$G$63)*hourly1!O3146/hourly1!$O$8763</f>
        <v>56.830459248036505</v>
      </c>
      <c r="C3145" s="441">
        <f>hourly1!$F3146*유형화!$G$71/hourly1!$F$8763+유형화!$G$72*hourly1!$G3146/hourly1!$F$8763+유형화!$G$74*hourly1!I3146/hourly1!$I$8763+유형화!$H$63*hourly1!P3146/hourly1!$P$8763</f>
        <v>0.36039194583404055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799">
        <f>(유형화!$F$71+유형화!$F$72+유형화!$F$73+유형화!$F$74+유형화!$G$63)*hourly1!O3147/hourly1!$O$8763</f>
        <v>54.728881964645218</v>
      </c>
      <c r="C3146" s="441">
        <f>hourly1!$F3147*유형화!$G$71/hourly1!$F$8763+유형화!$G$72*hourly1!$G3147/hourly1!$F$8763+유형화!$G$74*hourly1!I3147/hourly1!$I$8763+유형화!$H$63*hourly1!P3147/hourly1!$P$8763</f>
        <v>0.30202361880174577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799">
        <f>(유형화!$F$71+유형화!$F$72+유형화!$F$73+유형화!$F$74+유형화!$G$63)*hourly1!O3148/hourly1!$O$8763</f>
        <v>52.709361741467028</v>
      </c>
      <c r="C3147" s="441">
        <f>hourly1!$F3148*유형화!$G$71/hourly1!$F$8763+유형화!$G$72*hourly1!$G3148/hourly1!$F$8763+유형화!$G$74*hourly1!I3148/hourly1!$I$8763+유형화!$H$63*hourly1!P3148/hourly1!$P$8763</f>
        <v>0.28070288864954668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799">
        <f>(유형화!$F$71+유형화!$F$72+유형화!$F$73+유형화!$F$74+유형화!$G$63)*hourly1!O3149/hourly1!$O$8763</f>
        <v>52.289869341610526</v>
      </c>
      <c r="C3148" s="441">
        <f>hourly1!$F3149*유형화!$G$71/hourly1!$F$8763+유형화!$G$72*hourly1!$G3149/hourly1!$F$8763+유형화!$G$74*hourly1!I3149/hourly1!$I$8763+유형화!$H$63*hourly1!P3149/hourly1!$P$8763</f>
        <v>0.26695593946628643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799">
        <f>(유형화!$F$71+유형화!$F$72+유형화!$F$73+유형화!$F$74+유형화!$G$63)*hourly1!O3150/hourly1!$O$8763</f>
        <v>51.800289317957393</v>
      </c>
      <c r="C3149" s="441">
        <f>hourly1!$F3150*유형화!$G$71/hourly1!$F$8763+유형화!$G$72*hourly1!$G3150/hourly1!$F$8763+유형화!$G$74*hourly1!I3150/hourly1!$I$8763+유형화!$H$63*hourly1!P3150/hourly1!$P$8763</f>
        <v>0.24549196347245431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799">
        <f>(유형화!$F$71+유형화!$F$72+유형화!$F$73+유형화!$F$74+유형화!$G$63)*hourly1!O3151/hourly1!$O$8763</f>
        <v>52.265297311391933</v>
      </c>
      <c r="C3150" s="441">
        <f>hourly1!$F3151*유형화!$G$71/hourly1!$F$8763+유형화!$G$72*hourly1!$G3151/hourly1!$F$8763+유형화!$G$74*hourly1!I3151/hourly1!$I$8763+유형화!$H$63*hourly1!P3151/hourly1!$P$8763</f>
        <v>0.24554277340462374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799">
        <f>(유형화!$F$71+유형화!$F$72+유형화!$F$73+유형화!$F$74+유형화!$G$63)*hourly1!O3152/hourly1!$O$8763</f>
        <v>52.960419911509206</v>
      </c>
      <c r="C3151" s="441">
        <f>hourly1!$F3152*유형화!$G$71/hourly1!$F$8763+유형화!$G$72*hourly1!$G3152/hourly1!$F$8763+유형화!$G$74*hourly1!I3152/hourly1!$I$8763+유형화!$H$63*hourly1!P3152/hourly1!$P$8763</f>
        <v>0.26701545626476686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799">
        <f>(유형화!$F$71+유형화!$F$72+유형화!$F$73+유형화!$F$74+유형화!$G$63)*hourly1!O3153/hourly1!$O$8763</f>
        <v>54.409054487636247</v>
      </c>
      <c r="C3152" s="441">
        <f>hourly1!$F3153*유형화!$G$71/hourly1!$F$8763+유형화!$G$72*hourly1!$G3153/hourly1!$F$8763+유형화!$G$74*hourly1!I3153/hourly1!$I$8763+유형화!$H$63*hourly1!P3153/hourly1!$P$8763</f>
        <v>0.36770487863008094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799">
        <f>(유형화!$F$71+유형화!$F$72+유형화!$F$73+유형화!$F$74+유형화!$G$63)*hourly1!O3154/hourly1!$O$8763</f>
        <v>56.157602907069744</v>
      </c>
      <c r="C3153" s="441">
        <f>hourly1!$F3154*유형화!$G$71/hourly1!$F$8763+유형화!$G$72*hourly1!$G3154/hourly1!$F$8763+유형화!$G$74*hourly1!I3154/hourly1!$I$8763+유형화!$H$63*hourly1!P3154/hourly1!$P$8763</f>
        <v>0.52256389083950638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799">
        <f>(유형화!$F$71+유형화!$F$72+유형화!$F$73+유형화!$F$74+유형화!$G$63)*hourly1!O3155/hourly1!$O$8763</f>
        <v>57.848928603861467</v>
      </c>
      <c r="C3154" s="441">
        <f>hourly1!$F3155*유형화!$G$71/hourly1!$F$8763+유형화!$G$72*hourly1!$G3155/hourly1!$F$8763+유형화!$G$74*hourly1!I3155/hourly1!$I$8763+유형화!$H$63*hourly1!P3155/hourly1!$P$8763</f>
        <v>0.69991524344456479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799">
        <f>(유형화!$F$71+유형화!$F$72+유형화!$F$73+유형화!$F$74+유형화!$G$63)*hourly1!O3156/hourly1!$O$8763</f>
        <v>61.69746779641212</v>
      </c>
      <c r="C3155" s="441">
        <f>hourly1!$F3156*유형화!$G$71/hourly1!$F$8763+유형화!$G$72*hourly1!$G3156/hourly1!$F$8763+유형화!$G$74*hourly1!I3156/hourly1!$I$8763+유형화!$H$63*hourly1!P3156/hourly1!$P$8763</f>
        <v>0.85497809174337469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799">
        <f>(유형화!$F$71+유형화!$F$72+유형화!$F$73+유형화!$F$74+유형화!$G$63)*hourly1!O3157/hourly1!$O$8763</f>
        <v>62.598905683377936</v>
      </c>
      <c r="C3156" s="441">
        <f>hourly1!$F3157*유형화!$G$71/hourly1!$F$8763+유형화!$G$72*hourly1!$G3157/hourly1!$F$8763+유형화!$G$74*hourly1!I3157/hourly1!$I$8763+유형화!$H$63*hourly1!P3157/hourly1!$P$8763</f>
        <v>0.92123376620393793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799">
        <f>(유형화!$F$71+유형화!$F$72+유형화!$F$73+유형화!$F$74+유형화!$G$63)*hourly1!O3158/hourly1!$O$8763</f>
        <v>63.430191056099737</v>
      </c>
      <c r="C3157" s="441">
        <f>hourly1!$F3158*유형화!$G$71/hourly1!$F$8763+유형화!$G$72*hourly1!$G3158/hourly1!$F$8763+유형화!$G$74*hourly1!I3158/hourly1!$I$8763+유형화!$H$63*hourly1!P3158/hourly1!$P$8763</f>
        <v>0.95791316998401577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799">
        <f>(유형화!$F$71+유형화!$F$72+유형화!$F$73+유형화!$F$74+유형화!$G$63)*hourly1!O3159/hourly1!$O$8763</f>
        <v>61.220474272994807</v>
      </c>
      <c r="C3158" s="441">
        <f>hourly1!$F3159*유형화!$G$71/hourly1!$F$8763+유형화!$G$72*hourly1!$G3159/hourly1!$F$8763+유형화!$G$74*hourly1!I3159/hourly1!$I$8763+유형화!$H$63*hourly1!P3159/hourly1!$P$8763</f>
        <v>0.8540191437277812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799">
        <f>(유형화!$F$71+유형화!$F$72+유형화!$F$73+유형화!$F$74+유형화!$G$63)*hourly1!O3160/hourly1!$O$8763</f>
        <v>60.938246618655533</v>
      </c>
      <c r="C3159" s="441">
        <f>hourly1!$F3160*유형화!$G$71/hourly1!$F$8763+유형화!$G$72*hourly1!$G3160/hourly1!$F$8763+유형화!$G$74*hourly1!I3160/hourly1!$I$8763+유형화!$H$63*hourly1!P3160/hourly1!$P$8763</f>
        <v>0.76536809712241816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799">
        <f>(유형화!$F$71+유형화!$F$72+유형화!$F$73+유형화!$F$74+유형화!$G$63)*hourly1!O3161/hourly1!$O$8763</f>
        <v>63.380617232186445</v>
      </c>
      <c r="C3160" s="441">
        <f>hourly1!$F3161*유형화!$G$71/hourly1!$F$8763+유형화!$G$72*hourly1!$G3161/hourly1!$F$8763+유형화!$G$74*hourly1!I3161/hourly1!$I$8763+유형화!$H$63*hourly1!P3161/hourly1!$P$8763</f>
        <v>0.64714877107003654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799">
        <f>(유형화!$F$71+유형화!$F$72+유형화!$F$73+유형화!$F$74+유형화!$G$63)*hourly1!O3162/hourly1!$O$8763</f>
        <v>63.581364627932238</v>
      </c>
      <c r="C3161" s="441">
        <f>hourly1!$F3162*유형화!$G$71/hourly1!$F$8763+유형화!$G$72*hourly1!$G3162/hourly1!$F$8763+유형화!$G$74*hourly1!I3162/hourly1!$I$8763+유형화!$H$63*hourly1!P3162/hourly1!$P$8763</f>
        <v>0.59544358220828963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799">
        <f>(유형화!$F$71+유형화!$F$72+유형화!$F$73+유형화!$F$74+유형화!$G$63)*hourly1!O3163/hourly1!$O$8763</f>
        <v>63.35094101204821</v>
      </c>
      <c r="C3162" s="441">
        <f>hourly1!$F3163*유형화!$G$71/hourly1!$F$8763+유형화!$G$72*hourly1!$G3163/hourly1!$F$8763+유형화!$G$74*hourly1!I3163/hourly1!$I$8763+유형화!$H$63*hourly1!P3163/hourly1!$P$8763</f>
        <v>0.4332629303365107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799">
        <f>(유형화!$F$71+유형화!$F$72+유형화!$F$73+유형화!$F$74+유형화!$G$63)*hourly1!O3164/hourly1!$O$8763</f>
        <v>62.759806703891634</v>
      </c>
      <c r="C3163" s="441">
        <f>hourly1!$F3164*유형화!$G$71/hourly1!$F$8763+유형화!$G$72*hourly1!$G3164/hourly1!$F$8763+유형화!$G$74*hourly1!I3164/hourly1!$I$8763+유형화!$H$63*hourly1!P3164/hourly1!$P$8763</f>
        <v>0.62506350649246878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799">
        <f>(유형화!$F$71+유형화!$F$72+유형화!$F$73+유형화!$F$74+유형화!$G$63)*hourly1!O3165/hourly1!$O$8763</f>
        <v>61.476283139166171</v>
      </c>
      <c r="C3164" s="441">
        <f>hourly1!$F3165*유형화!$G$71/hourly1!$F$8763+유형화!$G$72*hourly1!$G3165/hourly1!$F$8763+유형화!$G$74*hourly1!I3165/hourly1!$I$8763+유형화!$H$63*hourly1!P3165/hourly1!$P$8763</f>
        <v>0.75063870331173943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799">
        <f>(유형화!$F$71+유형화!$F$72+유형화!$F$73+유형화!$F$74+유형화!$G$63)*hourly1!O3166/hourly1!$O$8763</f>
        <v>61.119827538556628</v>
      </c>
      <c r="C3165" s="441">
        <f>hourly1!$F3166*유형화!$G$71/hourly1!$F$8763+유형화!$G$72*hourly1!$G3166/hourly1!$F$8763+유형화!$G$74*hourly1!I3166/hourly1!$I$8763+유형화!$H$63*hourly1!P3166/hourly1!$P$8763</f>
        <v>0.79513699231100987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799">
        <f>(유형화!$F$71+유형화!$F$72+유형화!$F$73+유형화!$F$74+유형화!$G$63)*hourly1!O3167/hourly1!$O$8763</f>
        <v>61.186657516233076</v>
      </c>
      <c r="C3166" s="441">
        <f>hourly1!$F3167*유형화!$G$71/hourly1!$F$8763+유형화!$G$72*hourly1!$G3167/hourly1!$F$8763+유형화!$G$74*hourly1!I3167/hourly1!$I$8763+유형화!$H$63*hourly1!P3167/hourly1!$P$8763</f>
        <v>0.51466580891852842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799">
        <f>(유형화!$F$71+유형화!$F$72+유형화!$F$73+유형화!$F$74+유형화!$G$63)*hourly1!O3168/hourly1!$O$8763</f>
        <v>60.048864422025424</v>
      </c>
      <c r="C3167" s="441">
        <f>hourly1!$F3168*유형화!$G$71/hourly1!$F$8763+유형화!$G$72*hourly1!$G3168/hourly1!$F$8763+유형화!$G$74*hourly1!I3168/hourly1!$I$8763+유형화!$H$63*hourly1!P3168/hourly1!$P$8763</f>
        <v>0.49260678421203419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799">
        <f>(유형화!$F$71+유형화!$F$72+유형화!$F$73+유형화!$F$74+유형화!$G$63)*hourly1!O3169/hourly1!$O$8763</f>
        <v>58.468884544793504</v>
      </c>
      <c r="C3168" s="441">
        <f>hourly1!$F3169*유형화!$G$71/hourly1!$F$8763+유형화!$G$72*hourly1!$G3169/hourly1!$F$8763+유형화!$G$74*hourly1!I3169/hourly1!$I$8763+유형화!$H$63*hourly1!P3169/hourly1!$P$8763</f>
        <v>0.47054227298704276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799">
        <f>(유형화!$F$71+유형화!$F$72+유형화!$F$73+유형화!$F$74+유형화!$G$63)*hourly1!O3170/hourly1!$O$8763</f>
        <v>57.292470852156917</v>
      </c>
      <c r="C3169" s="441">
        <f>hourly1!$F3170*유형화!$G$71/hourly1!$F$8763+유형화!$G$72*hourly1!$G3170/hourly1!$F$8763+유형화!$G$74*hourly1!I3170/hourly1!$I$8763+유형화!$H$63*hourly1!P3170/hourly1!$P$8763</f>
        <v>0.36017558616982437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799">
        <f>(유형화!$F$71+유형화!$F$72+유형화!$F$73+유형화!$F$74+유형화!$G$63)*hourly1!O3171/hourly1!$O$8763</f>
        <v>56.232225346733152</v>
      </c>
      <c r="C3170" s="441">
        <f>hourly1!$F3171*유형화!$G$71/hourly1!$F$8763+유형화!$G$72*hourly1!$G3171/hourly1!$F$8763+유형화!$G$74*hourly1!I3171/hourly1!$I$8763+유형화!$H$63*hourly1!P3171/hourly1!$P$8763</f>
        <v>0.28379096365847256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799">
        <f>(유형화!$F$71+유형화!$F$72+유형화!$F$73+유형화!$F$74+유형화!$G$63)*hourly1!O3172/hourly1!$O$8763</f>
        <v>53.880148693196645</v>
      </c>
      <c r="C3171" s="441">
        <f>hourly1!$F3172*유형화!$G$71/hourly1!$F$8763+유형화!$G$72*hourly1!$G3172/hourly1!$F$8763+유형화!$G$74*hourly1!I3172/hourly1!$I$8763+유형화!$H$63*hourly1!P3172/hourly1!$P$8763</f>
        <v>0.25542769065443111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799">
        <f>(유형화!$F$71+유형화!$F$72+유형화!$F$73+유형화!$F$74+유형화!$G$63)*hourly1!O3173/hourly1!$O$8763</f>
        <v>53.600216545882802</v>
      </c>
      <c r="C3172" s="441">
        <f>hourly1!$F3173*유형화!$G$71/hourly1!$F$8763+유형화!$G$72*hourly1!$G3173/hourly1!$F$8763+유형화!$G$74*hourly1!I3173/hourly1!$I$8763+유형화!$H$63*hourly1!P3173/hourly1!$P$8763</f>
        <v>0.24819228475019889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799">
        <f>(유형화!$F$71+유형화!$F$72+유형화!$F$73+유형화!$F$74+유형화!$G$63)*hourly1!O3174/hourly1!$O$8763</f>
        <v>53.28308141180937</v>
      </c>
      <c r="C3173" s="441">
        <f>hourly1!$F3174*유형화!$G$71/hourly1!$F$8763+유형화!$G$72*hourly1!$G3174/hourly1!$F$8763+유형화!$G$74*hourly1!I3174/hourly1!$I$8763+유형화!$H$63*hourly1!P3174/hourly1!$P$8763</f>
        <v>0.24824297541022711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799">
        <f>(유형화!$F$71+유형화!$F$72+유형화!$F$73+유형화!$F$74+유형화!$G$63)*hourly1!O3175/hourly1!$O$8763</f>
        <v>53.085234225813039</v>
      </c>
      <c r="C3174" s="441">
        <f>hourly1!$F3175*유형화!$G$71/hourly1!$F$8763+유형화!$G$72*hourly1!$G3175/hourly1!$F$8763+유형화!$G$74*hourly1!I3175/hourly1!$I$8763+유형화!$H$63*hourly1!P3175/hourly1!$P$8763</f>
        <v>0.24551021211006449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799">
        <f>(유형화!$F$71+유형화!$F$72+유형화!$F$73+유형화!$F$74+유형화!$G$63)*hourly1!O3176/hourly1!$O$8763</f>
        <v>53.979089888406726</v>
      </c>
      <c r="C3175" s="441">
        <f>hourly1!$F3176*유형화!$G$71/hourly1!$F$8763+유형화!$G$72*hourly1!$G3176/hourly1!$F$8763+유형화!$G$74*hourly1!I3176/hourly1!$I$8763+유형화!$H$63*hourly1!P3176/hourly1!$P$8763</f>
        <v>0.51635446389424755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799">
        <f>(유형화!$F$71+유형화!$F$72+유형화!$F$73+유형화!$F$74+유형화!$G$63)*hourly1!O3177/hourly1!$O$8763</f>
        <v>54.052275017641229</v>
      </c>
      <c r="C3176" s="441">
        <f>hourly1!$F3177*유형화!$G$71/hourly1!$F$8763+유형화!$G$72*hourly1!$G3177/hourly1!$F$8763+유형화!$G$74*hourly1!I3177/hourly1!$I$8763+유형화!$H$63*hourly1!P3177/hourly1!$P$8763</f>
        <v>1.0009197223127584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799">
        <f>(유형화!$F$71+유형화!$F$72+유형화!$F$73+유형화!$F$74+유형화!$G$63)*hourly1!O3178/hourly1!$O$8763</f>
        <v>54.179516592670581</v>
      </c>
      <c r="C3177" s="441">
        <f>hourly1!$F3178*유형화!$G$71/hourly1!$F$8763+유형화!$G$72*hourly1!$G3178/hourly1!$F$8763+유형화!$G$74*hourly1!I3178/hourly1!$I$8763+유형화!$H$63*hourly1!P3178/hourly1!$P$8763</f>
        <v>0.8521290381055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799">
        <f>(유형화!$F$71+유형화!$F$72+유형화!$F$73+유형화!$F$74+유형화!$G$63)*hourly1!O3179/hourly1!$O$8763</f>
        <v>54.063520605203301</v>
      </c>
      <c r="C3178" s="441">
        <f>hourly1!$F3179*유형화!$G$71/hourly1!$F$8763+유형화!$G$72*hourly1!$G3179/hourly1!$F$8763+유형화!$G$74*hourly1!I3179/hourly1!$I$8763+유형화!$H$63*hourly1!P3179/hourly1!$P$8763</f>
        <v>0.74239425509258894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799">
        <f>(유형화!$F$71+유형화!$F$72+유형화!$F$73+유형화!$F$74+유형화!$G$63)*hourly1!O3180/hourly1!$O$8763</f>
        <v>55.924315672783671</v>
      </c>
      <c r="C3179" s="441">
        <f>hourly1!$F3180*유형화!$G$71/hourly1!$F$8763+유형화!$G$72*hourly1!$G3180/hourly1!$F$8763+유형화!$G$74*hourly1!I3180/hourly1!$I$8763+유형화!$H$63*hourly1!P3180/hourly1!$P$8763</f>
        <v>0.61715647916089522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799">
        <f>(유형화!$F$71+유형화!$F$72+유형화!$F$73+유형화!$F$74+유형화!$G$63)*hourly1!O3181/hourly1!$O$8763</f>
        <v>56.311328099095796</v>
      </c>
      <c r="C3180" s="441">
        <f>hourly1!$F3181*유형화!$G$71/hourly1!$F$8763+유형화!$G$72*hourly1!$G3181/hourly1!$F$8763+유형화!$G$74*hourly1!I3181/hourly1!$I$8763+유형화!$H$63*hourly1!P3181/hourly1!$P$8763</f>
        <v>0.57012115244524075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799">
        <f>(유형화!$F$71+유형화!$F$72+유형화!$F$73+유형화!$F$74+유형화!$G$63)*hourly1!O3182/hourly1!$O$8763</f>
        <v>56.989484166004964</v>
      </c>
      <c r="C3181" s="441">
        <f>hourly1!$F3182*유형화!$G$71/hourly1!$F$8763+유형화!$G$72*hourly1!$G3182/hourly1!$F$8763+유형화!$G$74*hourly1!I3182/hourly1!$I$8763+유형화!$H$63*hourly1!P3182/hourly1!$P$8763</f>
        <v>0.54656442746115652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799">
        <f>(유형화!$F$71+유형화!$F$72+유형화!$F$73+유형화!$F$74+유형화!$G$63)*hourly1!O3183/hourly1!$O$8763</f>
        <v>55.123967502437196</v>
      </c>
      <c r="C3182" s="441">
        <f>hourly1!$F3183*유형화!$G$71/hourly1!$F$8763+유형화!$G$72*hourly1!$G3183/hourly1!$F$8763+유형화!$G$74*hourly1!I3183/hourly1!$I$8763+유형화!$H$63*hourly1!P3183/hourly1!$P$8763</f>
        <v>0.70997823400124693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799">
        <f>(유형화!$F$71+유형화!$F$72+유형화!$F$73+유형화!$F$74+유형화!$G$63)*hourly1!O3184/hourly1!$O$8763</f>
        <v>54.915053309684993</v>
      </c>
      <c r="C3183" s="441">
        <f>hourly1!$F3184*유형화!$G$71/hourly1!$F$8763+유형화!$G$72*hourly1!$G3184/hourly1!$F$8763+유형화!$G$74*hourly1!I3184/hourly1!$I$8763+유형화!$H$63*hourly1!P3184/hourly1!$P$8763</f>
        <v>0.65539131093492475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799">
        <f>(유형화!$F$71+유형화!$F$72+유형화!$F$73+유형화!$F$74+유형화!$G$63)*hourly1!O3185/hourly1!$O$8763</f>
        <v>56.726407265675959</v>
      </c>
      <c r="C3184" s="441">
        <f>hourly1!$F3185*유형화!$G$71/hourly1!$F$8763+유형화!$G$72*hourly1!$G3185/hourly1!$F$8763+유형화!$G$74*hourly1!I3185/hourly1!$I$8763+유형화!$H$63*hourly1!P3185/hourly1!$P$8763</f>
        <v>0.46839954896960978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799">
        <f>(유형화!$F$71+유형화!$F$72+유형화!$F$73+유형화!$F$74+유형화!$G$63)*hourly1!O3186/hourly1!$O$8763</f>
        <v>56.934281724342718</v>
      </c>
      <c r="C3185" s="441">
        <f>hourly1!$F3186*유형화!$G$71/hourly1!$F$8763+유형화!$G$72*hourly1!$G3186/hourly1!$F$8763+유형화!$G$74*hourly1!I3186/hourly1!$I$8763+유형화!$H$63*hourly1!P3186/hourly1!$P$8763</f>
        <v>0.43726975864943374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799">
        <f>(유형화!$F$71+유형화!$F$72+유형화!$F$73+유형화!$F$74+유형화!$G$63)*hourly1!O3187/hourly1!$O$8763</f>
        <v>56.980651227478951</v>
      </c>
      <c r="C3186" s="441">
        <f>hourly1!$F3187*유형화!$G$71/hourly1!$F$8763+유형화!$G$72*hourly1!$G3187/hourly1!$F$8763+유형화!$G$74*hourly1!I3187/hourly1!$I$8763+유형화!$H$63*hourly1!P3187/hourly1!$P$8763</f>
        <v>0.46839561298894761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799">
        <f>(유형화!$F$71+유형화!$F$72+유형화!$F$73+유형화!$F$74+유형화!$G$63)*hourly1!O3188/hourly1!$O$8763</f>
        <v>55.203274977044849</v>
      </c>
      <c r="C3187" s="441">
        <f>hourly1!$F3188*유형화!$G$71/hourly1!$F$8763+유형화!$G$72*hourly1!$G3188/hourly1!$F$8763+유형화!$G$74*hourly1!I3188/hourly1!$I$8763+유형화!$H$63*hourly1!P3188/hourly1!$P$8763</f>
        <v>0.65537747536654167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799">
        <f>(유형화!$F$71+유형화!$F$72+유형화!$F$73+유형화!$F$74+유형화!$G$63)*hourly1!O3189/hourly1!$O$8763</f>
        <v>54.298575524611771</v>
      </c>
      <c r="C3188" s="441">
        <f>hourly1!$F3189*유형화!$G$71/hourly1!$F$8763+유형화!$G$72*hourly1!$G3189/hourly1!$F$8763+유형화!$G$74*hourly1!I3189/hourly1!$I$8763+유형화!$H$63*hourly1!P3189/hourly1!$P$8763</f>
        <v>0.83474727041785657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799">
        <f>(유형화!$F$71+유형화!$F$72+유형화!$F$73+유형화!$F$74+유형화!$G$63)*hourly1!O3190/hourly1!$O$8763</f>
        <v>54.137100227830956</v>
      </c>
      <c r="C3189" s="441">
        <f>hourly1!$F3190*유형화!$G$71/hourly1!$F$8763+유형화!$G$72*hourly1!$G3190/hourly1!$F$8763+유형화!$G$74*hourly1!I3190/hourly1!$I$8763+유형화!$H$63*hourly1!P3190/hourly1!$P$8763</f>
        <v>0.84272419122419751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799">
        <f>(유형화!$F$71+유형화!$F$72+유형화!$F$73+유형화!$F$74+유형화!$G$63)*hourly1!O3191/hourly1!$O$8763</f>
        <v>56.155956280274616</v>
      </c>
      <c r="C3190" s="441">
        <f>hourly1!$F3191*유형화!$G$71/hourly1!$F$8763+유형화!$G$72*hourly1!$G3191/hourly1!$F$8763+유형화!$G$74*hourly1!I3191/hourly1!$I$8763+유형화!$H$63*hourly1!P3191/hourly1!$P$8763</f>
        <v>0.70264776820044517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799">
        <f>(유형화!$F$71+유형화!$F$72+유형화!$F$73+유형화!$F$74+유형화!$G$63)*hourly1!O3192/hourly1!$O$8763</f>
        <v>55.952921454590765</v>
      </c>
      <c r="C3191" s="441">
        <f>hourly1!$F3192*유형화!$G$71/hourly1!$F$8763+유형화!$G$72*hourly1!$G3192/hourly1!$F$8763+유형화!$G$74*hourly1!I3192/hourly1!$I$8763+유형화!$H$63*hourly1!P3192/hourly1!$P$8763</f>
        <v>0.57016719149176176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799">
        <f>(유형화!$F$71+유형화!$F$72+유형화!$F$73+유형화!$F$74+유형화!$G$63)*hourly1!O3193/hourly1!$O$8763</f>
        <v>55.502705946692096</v>
      </c>
      <c r="C3192" s="441">
        <f>hourly1!$F3193*유형화!$G$71/hourly1!$F$8763+유형화!$G$72*hourly1!$G3193/hourly1!$F$8763+유형화!$G$74*hourly1!I3193/hourly1!$I$8763+유형화!$H$63*hourly1!P3193/hourly1!$P$8763</f>
        <v>0.41443629992984665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799">
        <f>(유형화!$F$71+유형화!$F$72+유형화!$F$73+유형화!$F$74+유형화!$G$63)*hourly1!O3194/hourly1!$O$8763</f>
        <v>54.044550744211982</v>
      </c>
      <c r="C3193" s="441">
        <f>hourly1!$F3194*유형화!$G$71/hourly1!$F$8763+유형화!$G$72*hourly1!$G3194/hourly1!$F$8763+유형화!$G$74*hourly1!I3194/hourly1!$I$8763+유형화!$H$63*hourly1!P3194/hourly1!$P$8763</f>
        <v>0.367926247724227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799">
        <f>(유형화!$F$71+유형화!$F$72+유형화!$F$73+유형화!$F$74+유형화!$G$63)*hourly1!O3195/hourly1!$O$8763</f>
        <v>52.906784654103554</v>
      </c>
      <c r="C3194" s="441">
        <f>hourly1!$F3195*유형화!$G$71/hourly1!$F$8763+유형화!$G$72*hourly1!$G3195/hourly1!$F$8763+유형화!$G$74*hourly1!I3195/hourly1!$I$8763+유형화!$H$63*hourly1!P3195/hourly1!$P$8763</f>
        <v>0.28365403924032562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799">
        <f>(유형화!$F$71+유형화!$F$72+유형화!$F$73+유형화!$F$74+유형화!$G$63)*hourly1!O3196/hourly1!$O$8763</f>
        <v>50.259291485784892</v>
      </c>
      <c r="C3195" s="441">
        <f>hourly1!$F3196*유형화!$G$71/hourly1!$F$8763+유형화!$G$72*hourly1!$G3196/hourly1!$F$8763+유형화!$G$74*hourly1!I3196/hourly1!$I$8763+유형화!$H$63*hourly1!P3196/hourly1!$P$8763</f>
        <v>0.25528468335708071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799">
        <f>(유형화!$F$71+유형화!$F$72+유형화!$F$73+유형화!$F$74+유형화!$G$63)*hourly1!O3197/hourly1!$O$8763</f>
        <v>50.027851438758049</v>
      </c>
      <c r="C3196" s="441">
        <f>hourly1!$F3197*유형화!$G$71/hourly1!$F$8763+유형화!$G$72*hourly1!$G3197/hourly1!$F$8763+유형화!$G$74*hourly1!I3197/hourly1!$I$8763+유형화!$H$63*hourly1!P3197/hourly1!$P$8763</f>
        <v>0.24781288006890437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799">
        <f>(유형화!$F$71+유형화!$F$72+유형화!$F$73+유형화!$F$74+유형화!$G$63)*hourly1!O3198/hourly1!$O$8763</f>
        <v>49.580534073860342</v>
      </c>
      <c r="C3197" s="441">
        <f>hourly1!$F3198*유형화!$G$71/hourly1!$F$8763+유형화!$G$72*hourly1!$G3198/hourly1!$F$8763+유형화!$G$74*hourly1!I3198/hourly1!$I$8763+유형화!$H$63*hourly1!P3198/hourly1!$P$8763</f>
        <v>0.24791283012326623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799">
        <f>(유형화!$F$71+유형화!$F$72+유형화!$F$73+유형화!$F$74+유형화!$G$63)*hourly1!O3199/hourly1!$O$8763</f>
        <v>49.283693563317762</v>
      </c>
      <c r="C3198" s="441">
        <f>hourly1!$F3199*유형화!$G$71/hourly1!$F$8763+유형화!$G$72*hourly1!$G3199/hourly1!$F$8763+유형화!$G$74*hourly1!I3199/hourly1!$I$8763+유형화!$H$63*hourly1!P3199/hourly1!$P$8763</f>
        <v>0.24536076411708685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799">
        <f>(유형화!$F$71+유형화!$F$72+유형화!$F$73+유형화!$F$74+유형화!$G$63)*hourly1!O3200/hourly1!$O$8763</f>
        <v>49.745614905279425</v>
      </c>
      <c r="C3199" s="441">
        <f>hourly1!$F3200*유형화!$G$71/hourly1!$F$8763+유형화!$G$72*hourly1!$G3200/hourly1!$F$8763+유형화!$G$74*hourly1!I3200/hourly1!$I$8763+유형화!$H$63*hourly1!P3200/hourly1!$P$8763</f>
        <v>0.51627264320535471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799">
        <f>(유형화!$F$71+유형화!$F$72+유형화!$F$73+유형화!$F$74+유형화!$G$63)*hourly1!O3201/hourly1!$O$8763</f>
        <v>49.109391312338715</v>
      </c>
      <c r="C3200" s="441">
        <f>hourly1!$F3201*유형화!$G$71/hourly1!$F$8763+유형화!$G$72*hourly1!$G3201/hourly1!$F$8763+유형화!$G$74*hourly1!I3201/hourly1!$I$8763+유형화!$H$63*hourly1!P3201/hourly1!$P$8763</f>
        <v>1.0007451078979783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799">
        <f>(유형화!$F$71+유형화!$F$72+유형화!$F$73+유형화!$F$74+유형화!$G$63)*hourly1!O3202/hourly1!$O$8763</f>
        <v>48.720928719533255</v>
      </c>
      <c r="C3201" s="441">
        <f>hourly1!$F3202*유형화!$G$71/hourly1!$F$8763+유형화!$G$72*hourly1!$G3202/hourly1!$F$8763+유형화!$G$74*hourly1!I3202/hourly1!$I$8763+유형화!$H$63*hourly1!P3202/hourly1!$P$8763</f>
        <v>0.8520153717548965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799">
        <f>(유형화!$F$71+유형화!$F$72+유형화!$F$73+유형화!$F$74+유형화!$G$63)*hourly1!O3203/hourly1!$O$8763</f>
        <v>48.875131329446987</v>
      </c>
      <c r="C3202" s="441">
        <f>hourly1!$F3203*유형화!$G$71/hourly1!$F$8763+유형화!$G$72*hourly1!$G3203/hourly1!$F$8763+유형화!$G$74*hourly1!I3203/hourly1!$I$8763+유형화!$H$63*hourly1!P3203/hourly1!$P$8763</f>
        <v>0.74235763854522852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799">
        <f>(유형화!$F$71+유형화!$F$72+유형화!$F$73+유형화!$F$74+유형화!$G$63)*hourly1!O3204/hourly1!$O$8763</f>
        <v>49.008014686382737</v>
      </c>
      <c r="C3203" s="441">
        <f>hourly1!$F3204*유형화!$G$71/hourly1!$F$8763+유형화!$G$72*hourly1!$G3204/hourly1!$F$8763+유형화!$G$74*hourly1!I3204/hourly1!$I$8763+유형화!$H$63*hourly1!P3204/hourly1!$P$8763</f>
        <v>0.61716196567939352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799">
        <f>(유형화!$F$71+유형화!$F$72+유형화!$F$73+유형화!$F$74+유형화!$G$63)*hourly1!O3205/hourly1!$O$8763</f>
        <v>49.514057437443064</v>
      </c>
      <c r="C3204" s="441">
        <f>hourly1!$F3205*유형화!$G$71/hourly1!$F$8763+유형화!$G$72*hourly1!$G3205/hourly1!$F$8763+유형화!$G$74*hourly1!I3205/hourly1!$I$8763+유형화!$H$63*hourly1!P3205/hourly1!$P$8763</f>
        <v>0.57015621845476627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799">
        <f>(유형화!$F$71+유형화!$F$72+유형화!$F$73+유형화!$F$74+유형화!$G$63)*hourly1!O3206/hourly1!$O$8763</f>
        <v>49.146260133345663</v>
      </c>
      <c r="C3205" s="441">
        <f>hourly1!$F3206*유형화!$G$71/hourly1!$F$8763+유형화!$G$72*hourly1!$G3206/hourly1!$F$8763+유형화!$G$74*hourly1!I3206/hourly1!$I$8763+유형화!$H$63*hourly1!P3206/hourly1!$P$8763</f>
        <v>0.54661404467191477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799">
        <f>(유형화!$F$71+유형화!$F$72+유형화!$F$73+유형화!$F$74+유형화!$G$63)*hourly1!O3207/hourly1!$O$8763</f>
        <v>48.609314674204697</v>
      </c>
      <c r="C3206" s="441">
        <f>hourly1!$F3207*유형화!$G$71/hourly1!$F$8763+유형화!$G$72*hourly1!$G3207/hourly1!$F$8763+유형화!$G$74*hourly1!I3207/hourly1!$I$8763+유형화!$H$63*hourly1!P3207/hourly1!$P$8763</f>
        <v>0.71006971573358169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799">
        <f>(유형화!$F$71+유형화!$F$72+유형화!$F$73+유형화!$F$74+유형화!$G$63)*hourly1!O3208/hourly1!$O$8763</f>
        <v>48.413548683720322</v>
      </c>
      <c r="C3207" s="441">
        <f>hourly1!$F3208*유형화!$G$71/hourly1!$F$8763+유형화!$G$72*hourly1!$G3208/hourly1!$F$8763+유형화!$G$74*hourly1!I3208/hourly1!$I$8763+유형화!$H$63*hourly1!P3208/hourly1!$P$8763</f>
        <v>0.65549627041921987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799">
        <f>(유형화!$F$71+유형화!$F$72+유형화!$F$73+유형화!$F$74+유형화!$G$63)*hourly1!O3209/hourly1!$O$8763</f>
        <v>48.445064849416994</v>
      </c>
      <c r="C3208" s="441">
        <f>hourly1!$F3209*유형화!$G$71/hourly1!$F$8763+유형화!$G$72*hourly1!$G3209/hourly1!$F$8763+유형화!$G$74*hourly1!I3209/hourly1!$I$8763+유형화!$H$63*hourly1!P3209/hourly1!$P$8763</f>
        <v>0.4684835165570449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799">
        <f>(유형화!$F$71+유형화!$F$72+유형화!$F$73+유형화!$F$74+유형화!$G$63)*hourly1!O3210/hourly1!$O$8763</f>
        <v>48.302181623925854</v>
      </c>
      <c r="C3209" s="441">
        <f>hourly1!$F3210*유형화!$G$71/hourly1!$F$8763+유형화!$G$72*hourly1!$G3210/hourly1!$F$8763+유형화!$G$74*hourly1!I3210/hourly1!$I$8763+유형화!$H$63*hourly1!P3210/hourly1!$P$8763</f>
        <v>0.43736124038176727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799">
        <f>(유형화!$F$71+유형화!$F$72+유형화!$F$73+유형화!$F$74+유형화!$G$63)*hourly1!O3211/hourly1!$O$8763</f>
        <v>48.473181468427072</v>
      </c>
      <c r="C3210" s="441">
        <f>hourly1!$F3211*유형화!$G$71/hourly1!$F$8763+유형화!$G$72*hourly1!$G3211/hourly1!$F$8763+유형화!$G$74*hourly1!I3211/hourly1!$I$8763+유형화!$H$63*hourly1!P3211/hourly1!$P$8763</f>
        <v>0.46851035278882347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799">
        <f>(유형화!$F$71+유형화!$F$72+유형화!$F$73+유형화!$F$74+유형화!$G$63)*hourly1!O3212/hourly1!$O$8763</f>
        <v>49.556459406763395</v>
      </c>
      <c r="C3211" s="441">
        <f>hourly1!$F3212*유형화!$G$71/hourly1!$F$8763+유형화!$G$72*hourly1!$G3212/hourly1!$F$8763+유형화!$G$74*hourly1!I3212/hourly1!$I$8763+유형화!$H$63*hourly1!P3212/hourly1!$P$8763</f>
        <v>0.65556473262829351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799">
        <f>(유형화!$F$71+유형화!$F$72+유형화!$F$73+유형화!$F$74+유형화!$G$63)*hourly1!O3213/hourly1!$O$8763</f>
        <v>50.462477210371105</v>
      </c>
      <c r="C3212" s="441">
        <f>hourly1!$F3213*유형화!$G$71/hourly1!$F$8763+유형화!$G$72*hourly1!$G3213/hourly1!$F$8763+유형화!$G$74*hourly1!I3213/hourly1!$I$8763+유형화!$H$63*hourly1!P3213/hourly1!$P$8763</f>
        <v>0.83500728368576527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799">
        <f>(유형화!$F$71+유형화!$F$72+유형화!$F$73+유형화!$F$74+유형화!$G$63)*hourly1!O3214/hourly1!$O$8763</f>
        <v>51.619098605421179</v>
      </c>
      <c r="C3213" s="441">
        <f>hourly1!$F3214*유형화!$G$71/hourly1!$F$8763+유형화!$G$72*hourly1!$G3214/hourly1!$F$8763+유형화!$G$74*hourly1!I3214/hourly1!$I$8763+유형화!$H$63*hourly1!P3214/hourly1!$P$8763</f>
        <v>0.84300078331973904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799">
        <f>(유형화!$F$71+유형화!$F$72+유형화!$F$73+유형화!$F$74+유형화!$G$63)*hourly1!O3215/hourly1!$O$8763</f>
        <v>53.936108094114786</v>
      </c>
      <c r="C3214" s="441">
        <f>hourly1!$F3215*유형화!$G$71/hourly1!$F$8763+유형화!$G$72*hourly1!$G3215/hourly1!$F$8763+유형화!$G$74*hourly1!I3215/hourly1!$I$8763+유형화!$H$63*hourly1!P3215/hourly1!$P$8763</f>
        <v>0.7028098590403945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799">
        <f>(유형화!$F$71+유형화!$F$72+유형화!$F$73+유형화!$F$74+유형화!$G$63)*hourly1!O3216/hourly1!$O$8763</f>
        <v>53.326096592271327</v>
      </c>
      <c r="C3215" s="441">
        <f>hourly1!$F3216*유형화!$G$71/hourly1!$F$8763+유형화!$G$72*hourly1!$G3216/hourly1!$F$8763+유형화!$G$74*hourly1!I3216/hourly1!$I$8763+유형화!$H$63*hourly1!P3216/hourly1!$P$8763</f>
        <v>0.57025759977482415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799">
        <f>(유형화!$F$71+유형화!$F$72+유형화!$F$73+유형화!$F$74+유형화!$G$63)*hourly1!O3217/hourly1!$O$8763</f>
        <v>53.190669355852464</v>
      </c>
      <c r="C3216" s="441">
        <f>hourly1!$F3217*유형화!$G$71/hourly1!$F$8763+유형화!$G$72*hourly1!$G3217/hourly1!$F$8763+유형화!$G$74*hourly1!I3217/hourly1!$I$8763+유형화!$H$63*hourly1!P3217/hourly1!$P$8763</f>
        <v>0.41446540233231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799">
        <f>(유형화!$F$71+유형화!$F$72+유형화!$F$73+유형화!$F$74+유형화!$G$63)*hourly1!O3218/hourly1!$O$8763</f>
        <v>51.845633667383282</v>
      </c>
      <c r="C3217" s="441">
        <f>hourly1!$F3218*유형화!$G$71/hourly1!$F$8763+유형화!$G$72*hourly1!$G3218/hourly1!$F$8763+유형화!$G$74*hourly1!I3218/hourly1!$I$8763+유형화!$H$63*hourly1!P3218/hourly1!$P$8763</f>
        <v>0.36793221133128917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799">
        <f>(유형화!$F$71+유형화!$F$72+유형화!$F$73+유형화!$F$74+유형화!$G$63)*hourly1!O3219/hourly1!$O$8763</f>
        <v>49.181724349258715</v>
      </c>
      <c r="C3218" s="441">
        <f>hourly1!$F3219*유형화!$G$71/hourly1!$F$8763+유형화!$G$72*hourly1!$G3219/hourly1!$F$8763+유형화!$G$74*hourly1!I3219/hourly1!$I$8763+유형화!$H$63*hourly1!P3219/hourly1!$P$8763</f>
        <v>0.28362362484430859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799">
        <f>(유형화!$F$71+유형화!$F$72+유형화!$F$73+유형화!$F$74+유형화!$G$63)*hourly1!O3220/hourly1!$O$8763</f>
        <v>48.430033298862583</v>
      </c>
      <c r="C3219" s="441">
        <f>hourly1!$F3220*유형화!$G$71/hourly1!$F$8763+유형화!$G$72*hourly1!$G3220/hourly1!$F$8763+유형화!$G$74*hourly1!I3220/hourly1!$I$8763+유형화!$H$63*hourly1!P3220/hourly1!$P$8763</f>
        <v>0.2552010735860693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799">
        <f>(유형화!$F$71+유형화!$F$72+유형화!$F$73+유형화!$F$74+유형화!$G$63)*hourly1!O3221/hourly1!$O$8763</f>
        <v>48.11342006726597</v>
      </c>
      <c r="C3220" s="441">
        <f>hourly1!$F3221*유형화!$G$71/hourly1!$F$8763+유형화!$G$72*hourly1!$G3221/hourly1!$F$8763+유형화!$G$74*hourly1!I3221/hourly1!$I$8763+유형화!$H$63*hourly1!P3221/hourly1!$P$8763</f>
        <v>0.24751625025363266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799">
        <f>(유형화!$F$71+유형화!$F$72+유형화!$F$73+유형화!$F$74+유형화!$G$63)*hourly1!O3222/hourly1!$O$8763</f>
        <v>47.425908881565149</v>
      </c>
      <c r="C3221" s="441">
        <f>hourly1!$F3222*유형화!$G$71/hourly1!$F$8763+유형화!$G$72*hourly1!$G3222/hourly1!$F$8763+유형화!$G$74*hourly1!I3222/hourly1!$I$8763+유형화!$H$63*hourly1!P3222/hourly1!$P$8763</f>
        <v>0.24755489442739556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799">
        <f>(유형화!$F$71+유형화!$F$72+유형화!$F$73+유형화!$F$74+유형화!$G$63)*hourly1!O3223/hourly1!$O$8763</f>
        <v>47.437095896101653</v>
      </c>
      <c r="C3222" s="441">
        <f>hourly1!$F3223*유형화!$G$71/hourly1!$F$8763+유형화!$G$72*hourly1!$G3223/hourly1!$F$8763+유형화!$G$74*hourly1!I3223/hourly1!$I$8763+유형화!$H$63*hourly1!P3223/hourly1!$P$8763</f>
        <v>0.24513450486514862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799">
        <f>(유형화!$F$71+유형화!$F$72+유형화!$F$73+유형화!$F$74+유형화!$G$63)*hourly1!O3224/hourly1!$O$8763</f>
        <v>48.734770005801323</v>
      </c>
      <c r="C3223" s="441">
        <f>hourly1!$F3224*유형화!$G$71/hourly1!$F$8763+유형화!$G$72*hourly1!$G3224/hourly1!$F$8763+유형화!$G$74*hourly1!I3224/hourly1!$I$8763+유형화!$H$63*hourly1!P3224/hourly1!$P$8763</f>
        <v>0.5160168044623894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799">
        <f>(유형화!$F$71+유형화!$F$72+유형화!$F$73+유형화!$F$74+유형화!$G$63)*hourly1!O3225/hourly1!$O$8763</f>
        <v>50.146727194761638</v>
      </c>
      <c r="C3224" s="441">
        <f>hourly1!$F3225*유형화!$G$71/hourly1!$F$8763+유형화!$G$72*hourly1!$G3225/hourly1!$F$8763+유형화!$G$74*hourly1!I3225/hourly1!$I$8763+유형화!$H$63*hourly1!P3225/hourly1!$P$8763</f>
        <v>1.0001440955782555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799">
        <f>(유형화!$F$71+유형화!$F$72+유형화!$F$73+유형화!$F$74+유형화!$G$63)*hourly1!O3226/hourly1!$O$8763</f>
        <v>51.71117732798163</v>
      </c>
      <c r="C3225" s="441">
        <f>hourly1!$F3226*유형화!$G$71/hourly1!$F$8763+유형화!$G$72*hourly1!$G3226/hourly1!$F$8763+유형화!$G$74*hourly1!I3226/hourly1!$I$8763+유형화!$H$63*hourly1!P3226/hourly1!$P$8763</f>
        <v>0.85164574738918397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799">
        <f>(유형화!$F$71+유형화!$F$72+유형화!$F$73+유형화!$F$74+유형화!$G$63)*hourly1!O3227/hourly1!$O$8763</f>
        <v>54.458503953091672</v>
      </c>
      <c r="C3226" s="441">
        <f>hourly1!$F3227*유형화!$G$71/hourly1!$F$8763+유형화!$G$72*hourly1!$G3227/hourly1!$F$8763+유형화!$G$74*hourly1!I3227/hourly1!$I$8763+유형화!$H$63*hourly1!P3227/hourly1!$P$8763</f>
        <v>0.74201449259487195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799">
        <f>(유형화!$F$71+유형화!$F$72+유형화!$F$73+유형화!$F$74+유형화!$G$63)*hourly1!O3228/hourly1!$O$8763</f>
        <v>57.890643716700772</v>
      </c>
      <c r="C3227" s="441">
        <f>hourly1!$F3228*유형화!$G$71/hourly1!$F$8763+유형화!$G$72*hourly1!$G3228/hourly1!$F$8763+유형화!$G$74*hourly1!I3228/hourly1!$I$8763+유형화!$H$63*hourly1!P3228/hourly1!$P$8763</f>
        <v>0.61689598880442131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799">
        <f>(유형화!$F$71+유형화!$F$72+유형화!$F$73+유형화!$F$74+유형화!$G$63)*hourly1!O3229/hourly1!$O$8763</f>
        <v>59.648812674523015</v>
      </c>
      <c r="C3228" s="441">
        <f>hourly1!$F3229*유형화!$G$71/hourly1!$F$8763+유형화!$G$72*hourly1!$G3229/hourly1!$F$8763+유형화!$G$74*hourly1!I3229/hourly1!$I$8763+유형화!$H$63*hourly1!P3229/hourly1!$P$8763</f>
        <v>0.56985935009521327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799">
        <f>(유형화!$F$71+유형화!$F$72+유형화!$F$73+유형화!$F$74+유형화!$G$63)*hourly1!O3230/hourly1!$O$8763</f>
        <v>59.852131941769017</v>
      </c>
      <c r="C3229" s="441">
        <f>hourly1!$F3230*유형화!$G$71/hourly1!$F$8763+유형화!$G$72*hourly1!$G3230/hourly1!$F$8763+유형화!$G$74*hourly1!I3230/hourly1!$I$8763+유형화!$H$63*hourly1!P3230/hourly1!$P$8763</f>
        <v>0.54632182792586914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799">
        <f>(유형화!$F$71+유형화!$F$72+유형화!$F$73+유형화!$F$74+유형화!$G$63)*hourly1!O3231/hourly1!$O$8763</f>
        <v>57.429257007012744</v>
      </c>
      <c r="C3230" s="441">
        <f>hourly1!$F3231*유형화!$G$71/hourly1!$F$8763+유형화!$G$72*hourly1!$G3231/hourly1!$F$8763+유형화!$G$74*hourly1!I3231/hourly1!$I$8763+유형화!$H$63*hourly1!P3231/hourly1!$P$8763</f>
        <v>0.7096334182409143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799">
        <f>(유형화!$F$71+유형화!$F$72+유형화!$F$73+유형화!$F$74+유형화!$G$63)*hourly1!O3232/hourly1!$O$8763</f>
        <v>57.297964356476811</v>
      </c>
      <c r="C3231" s="441">
        <f>hourly1!$F3232*유형화!$G$71/hourly1!$F$8763+유형화!$G$72*hourly1!$G3232/hourly1!$F$8763+유형화!$G$74*hourly1!I3232/hourly1!$I$8763+유형화!$H$63*hourly1!P3232/hourly1!$P$8763</f>
        <v>0.65502109020850607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799">
        <f>(유형화!$F$71+유형화!$F$72+유형화!$F$73+유형화!$F$74+유형화!$G$63)*hourly1!O3233/hourly1!$O$8763</f>
        <v>60.688407874660086</v>
      </c>
      <c r="C3232" s="441">
        <f>hourly1!$F3233*유형화!$G$71/hourly1!$F$8763+유형화!$G$72*hourly1!$G3233/hourly1!$F$8763+유형화!$G$74*hourly1!I3233/hourly1!$I$8763+유형화!$H$63*hourly1!P3233/hourly1!$P$8763</f>
        <v>0.46816076614284097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799">
        <f>(유형화!$F$71+유형화!$F$72+유형화!$F$73+유형화!$F$74+유형화!$G$63)*hourly1!O3234/hourly1!$O$8763</f>
        <v>61.395694770422118</v>
      </c>
      <c r="C3233" s="441">
        <f>hourly1!$F3234*유형화!$G$71/hourly1!$F$8763+유형화!$G$72*hourly1!$G3234/hourly1!$F$8763+유형화!$G$74*hourly1!I3234/hourly1!$I$8763+유형화!$H$63*hourly1!P3234/hourly1!$P$8763</f>
        <v>0.43703383835405368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799">
        <f>(유형화!$F$71+유형화!$F$72+유형화!$F$73+유형화!$F$74+유형화!$G$63)*hourly1!O3235/hourly1!$O$8763</f>
        <v>62.006008747874937</v>
      </c>
      <c r="C3234" s="441">
        <f>hourly1!$F3235*유형화!$G$71/hourly1!$F$8763+유형화!$G$72*hourly1!$G3235/hourly1!$F$8763+유형화!$G$74*hourly1!I3235/hourly1!$I$8763+유형화!$H$63*hourly1!P3235/hourly1!$P$8763</f>
        <v>0.46810673586285667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799">
        <f>(유형화!$F$71+유형화!$F$72+유형화!$F$73+유형화!$F$74+유형화!$G$63)*hourly1!O3236/hourly1!$O$8763</f>
        <v>61.724728531038409</v>
      </c>
      <c r="C3235" s="441">
        <f>hourly1!$F3236*유형화!$G$71/hourly1!$F$8763+유형화!$G$72*hourly1!$G3236/hourly1!$F$8763+유형화!$G$74*hourly1!I3236/hourly1!$I$8763+유형화!$H$63*hourly1!P3236/hourly1!$P$8763</f>
        <v>0.65491756198990825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799">
        <f>(유형화!$F$71+유형화!$F$72+유형화!$F$73+유형화!$F$74+유형화!$G$63)*hourly1!O3237/hourly1!$O$8763</f>
        <v>60.875242188366599</v>
      </c>
      <c r="C3236" s="441">
        <f>hourly1!$F3237*유형화!$G$71/hourly1!$F$8763+유형화!$G$72*hourly1!$G3237/hourly1!$F$8763+유형화!$G$74*hourly1!I3237/hourly1!$I$8763+유형화!$H$63*hourly1!P3237/hourly1!$P$8763</f>
        <v>0.83411417389213804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799">
        <f>(유형화!$F$71+유형화!$F$72+유형화!$F$73+유형화!$F$74+유형화!$G$63)*hourly1!O3238/hourly1!$O$8763</f>
        <v>60.880863069445667</v>
      </c>
      <c r="C3237" s="441">
        <f>hourly1!$F3238*유형화!$G$71/hourly1!$F$8763+유형화!$G$72*hourly1!$G3238/hourly1!$F$8763+유형화!$G$74*hourly1!I3238/hourly1!$I$8763+유형화!$H$63*hourly1!P3238/hourly1!$P$8763</f>
        <v>0.84208047947790832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799">
        <f>(유형화!$F$71+유형화!$F$72+유형화!$F$73+유형화!$F$74+유형화!$G$63)*hourly1!O3239/hourly1!$O$8763</f>
        <v>61.280518258826739</v>
      </c>
      <c r="C3238" s="441">
        <f>hourly1!$F3239*유형화!$G$71/hourly1!$F$8763+유형화!$G$72*hourly1!$G3239/hourly1!$F$8763+유형화!$G$74*hourly1!I3239/hourly1!$I$8763+유형화!$H$63*hourly1!P3239/hourly1!$P$8763</f>
        <v>0.70215255027000356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799">
        <f>(유형화!$F$71+유형화!$F$72+유형화!$F$73+유형화!$F$74+유형화!$G$63)*hourly1!O3240/hourly1!$O$8763</f>
        <v>59.80348983756457</v>
      </c>
      <c r="C3239" s="441">
        <f>hourly1!$F3240*유형화!$G$71/hourly1!$F$8763+유형화!$G$72*hourly1!$G3240/hourly1!$F$8763+유형화!$G$74*hourly1!I3240/hourly1!$I$8763+유형화!$H$63*hourly1!P3240/hourly1!$P$8763</f>
        <v>0.56980603544807762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799">
        <f>(유형화!$F$71+유형화!$F$72+유형화!$F$73+유형화!$F$74+유형화!$G$63)*hourly1!O3241/hourly1!$O$8763</f>
        <v>59.134103666281938</v>
      </c>
      <c r="C3240" s="441">
        <f>hourly1!$F3241*유형화!$G$71/hourly1!$F$8763+유형화!$G$72*hourly1!$G3241/hourly1!$F$8763+유형화!$G$74*hourly1!I3241/hourly1!$I$8763+유형화!$H$63*hourly1!P3241/hourly1!$P$8763</f>
        <v>0.41421516937998187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799">
        <f>(유형화!$F$71+유형화!$F$72+유형화!$F$73+유형화!$F$74+유형화!$G$63)*hourly1!O3242/hourly1!$O$8763</f>
        <v>57.427653353635819</v>
      </c>
      <c r="C3241" s="441">
        <f>hourly1!$F3242*유형화!$G$71/hourly1!$F$8763+유형화!$G$72*hourly1!$G3242/hourly1!$F$8763+유형화!$G$74*hourly1!I3242/hourly1!$I$8763+유형화!$H$63*hourly1!P3242/hourly1!$P$8763</f>
        <v>0.36774006391174652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799">
        <f>(유형화!$F$71+유형화!$F$72+유형화!$F$73+유형화!$F$74+유형화!$G$63)*hourly1!O3243/hourly1!$O$8763</f>
        <v>54.955019017923512</v>
      </c>
      <c r="C3242" s="441">
        <f>hourly1!$F3243*유형화!$G$71/hourly1!$F$8763+유형화!$G$72*hourly1!$G3243/hourly1!$F$8763+유형화!$G$74*hourly1!I3243/hourly1!$I$8763+유형화!$H$63*hourly1!P3243/hourly1!$P$8763</f>
        <v>0.28350459124734795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799">
        <f>(유형화!$F$71+유형화!$F$72+유형화!$F$73+유형화!$F$74+유형화!$G$63)*hourly1!O3244/hourly1!$O$8763</f>
        <v>54.096738978683071</v>
      </c>
      <c r="C3243" s="441">
        <f>hourly1!$F3244*유형화!$G$71/hourly1!$F$8763+유형화!$G$72*hourly1!$G3244/hourly1!$F$8763+유형화!$G$74*hourly1!I3244/hourly1!$I$8763+유형화!$H$63*hourly1!P3244/hourly1!$P$8763</f>
        <v>0.2550800123627075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799">
        <f>(유형화!$F$71+유형화!$F$72+유형화!$F$73+유형화!$F$74+유형화!$G$63)*hourly1!O3245/hourly1!$O$8763</f>
        <v>53.15827597664488</v>
      </c>
      <c r="C3244" s="441">
        <f>hourly1!$F3245*유형화!$G$71/hourly1!$F$8763+유형화!$G$72*hourly1!$G3245/hourly1!$F$8763+유형화!$G$74*hourly1!I3245/hourly1!$I$8763+유형화!$H$63*hourly1!P3245/hourly1!$P$8763</f>
        <v>0.24719898635792592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799">
        <f>(유형화!$F$71+유형화!$F$72+유형화!$F$73+유형화!$F$74+유형화!$G$63)*hourly1!O3246/hourly1!$O$8763</f>
        <v>53.711886110580721</v>
      </c>
      <c r="C3245" s="441">
        <f>hourly1!$F3246*유형화!$G$71/hourly1!$F$8763+유형화!$G$72*hourly1!$G3246/hourly1!$F$8763+유형화!$G$74*hourly1!I3246/hourly1!$I$8763+유형화!$H$63*hourly1!P3246/hourly1!$P$8763</f>
        <v>0.24729631242518033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799">
        <f>(유형화!$F$71+유형화!$F$72+유형화!$F$73+유형화!$F$74+유형화!$G$63)*hourly1!O3247/hourly1!$O$8763</f>
        <v>53.853103346894144</v>
      </c>
      <c r="C3246" s="441">
        <f>hourly1!$F3247*유형화!$G$71/hourly1!$F$8763+유형화!$G$72*hourly1!$G3247/hourly1!$F$8763+유형화!$G$74*hourly1!I3247/hourly1!$I$8763+유형화!$H$63*hourly1!P3247/hourly1!$P$8763</f>
        <v>0.2450108196546795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799">
        <f>(유형화!$F$71+유형화!$F$72+유형화!$F$73+유형화!$F$74+유형화!$G$63)*hourly1!O3248/hourly1!$O$8763</f>
        <v>54.133743806083707</v>
      </c>
      <c r="C3247" s="441">
        <f>hourly1!$F3248*유형화!$G$71/hourly1!$F$8763+유형화!$G$72*hourly1!$G3248/hourly1!$F$8763+유형화!$G$74*hourly1!I3248/hourly1!$I$8763+유형화!$H$63*hourly1!P3248/hourly1!$P$8763</f>
        <v>0.51596408617595868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799">
        <f>(유형화!$F$71+유형화!$F$72+유형화!$F$73+유형화!$F$74+유형화!$G$63)*hourly1!O3249/hourly1!$O$8763</f>
        <v>55.12531350420128</v>
      </c>
      <c r="C3248" s="441">
        <f>hourly1!$F3249*유형화!$G$71/hourly1!$F$8763+유형화!$G$72*hourly1!$G3249/hourly1!$F$8763+유형화!$G$74*hourly1!I3249/hourly1!$I$8763+유형화!$H$63*hourly1!P3249/hourly1!$P$8763</f>
        <v>1.0000651374207523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799">
        <f>(유형화!$F$71+유형화!$F$72+유형화!$F$73+유형화!$F$74+유형화!$G$63)*hourly1!O3250/hourly1!$O$8763</f>
        <v>57.000393367524495</v>
      </c>
      <c r="C3249" s="441">
        <f>hourly1!$F3250*유형화!$G$71/hourly1!$F$8763+유형화!$G$72*hourly1!$G3250/hourly1!$F$8763+유형화!$G$74*hourly1!I3250/hourly1!$I$8763+유형화!$H$63*hourly1!P3250/hourly1!$P$8763</f>
        <v>0.85156094489675893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799">
        <f>(유형화!$F$71+유형화!$F$72+유형화!$F$73+유형화!$F$74+유형화!$G$63)*hourly1!O3251/hourly1!$O$8763</f>
        <v>57.965338382455471</v>
      </c>
      <c r="C3250" s="441">
        <f>hourly1!$F3251*유형화!$G$71/hourly1!$F$8763+유형화!$G$72*hourly1!$G3251/hourly1!$F$8763+유형화!$G$74*hourly1!I3251/hourly1!$I$8763+유형화!$H$63*hourly1!P3251/hourly1!$P$8763</f>
        <v>0.74202665835327875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799">
        <f>(유형화!$F$71+유형화!$F$72+유형화!$F$73+유형화!$F$74+유형화!$G$63)*hourly1!O3252/hourly1!$O$8763</f>
        <v>60.324262680781942</v>
      </c>
      <c r="C3251" s="441">
        <f>hourly1!$F3252*유형화!$G$71/hourly1!$F$8763+유형화!$G$72*hourly1!$G3252/hourly1!$F$8763+유형화!$G$74*hourly1!I3252/hourly1!$I$8763+유형화!$H$63*hourly1!P3252/hourly1!$P$8763</f>
        <v>0.61690231022790609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799">
        <f>(유형화!$F$71+유형화!$F$72+유형화!$F$73+유형화!$F$74+유형화!$G$63)*hourly1!O3253/hourly1!$O$8763</f>
        <v>60.788176562221025</v>
      </c>
      <c r="C3252" s="441">
        <f>hourly1!$F3253*유형화!$G$71/hourly1!$F$8763+유형화!$G$72*hourly1!$G3253/hourly1!$F$8763+유형화!$G$74*hourly1!I3253/hourly1!$I$8763+유형화!$H$63*hourly1!P3253/hourly1!$P$8763</f>
        <v>0.56994105151196472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799">
        <f>(유형화!$F$71+유형화!$F$72+유형화!$F$73+유형화!$F$74+유형화!$G$63)*hourly1!O3254/hourly1!$O$8763</f>
        <v>60.856562439869009</v>
      </c>
      <c r="C3253" s="441">
        <f>hourly1!$F3254*유형화!$G$71/hourly1!$F$8763+유형화!$G$72*hourly1!$G3254/hourly1!$F$8763+유형화!$G$74*hourly1!I3254/hourly1!$I$8763+유형화!$H$63*hourly1!P3254/hourly1!$P$8763</f>
        <v>0.54641163984822405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799">
        <f>(유형화!$F$71+유형화!$F$72+유형화!$F$73+유형화!$F$74+유형화!$G$63)*hourly1!O3255/hourly1!$O$8763</f>
        <v>59.462804804641003</v>
      </c>
      <c r="C3254" s="441">
        <f>hourly1!$F3255*유형화!$G$71/hourly1!$F$8763+유형화!$G$72*hourly1!$G3255/hourly1!$F$8763+유형화!$G$74*hourly1!I3255/hourly1!$I$8763+유형화!$H$63*hourly1!P3255/hourly1!$P$8763</f>
        <v>0.70978668294241176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799">
        <f>(유형화!$F$71+유형화!$F$72+유형화!$F$73+유형화!$F$74+유형화!$G$63)*hourly1!O3256/hourly1!$O$8763</f>
        <v>58.552871349069044</v>
      </c>
      <c r="C3255" s="441">
        <f>hourly1!$F3256*유형화!$G$71/hourly1!$F$8763+유형화!$G$72*hourly1!$G3256/hourly1!$F$8763+유형화!$G$74*hourly1!I3256/hourly1!$I$8763+유형화!$H$63*hourly1!P3256/hourly1!$P$8763</f>
        <v>0.65524758800472671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799">
        <f>(유형화!$F$71+유형화!$F$72+유형화!$F$73+유형화!$F$74+유형화!$G$63)*hourly1!O3257/hourly1!$O$8763</f>
        <v>61.633625823879576</v>
      </c>
      <c r="C3256" s="441">
        <f>hourly1!$F3257*유형화!$G$71/hourly1!$F$8763+유형화!$G$72*hourly1!$G3257/hourly1!$F$8763+유형화!$G$74*hourly1!I3257/hourly1!$I$8763+유형화!$H$63*hourly1!P3257/hourly1!$P$8763</f>
        <v>0.46831892100212935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799">
        <f>(유형화!$F$71+유형화!$F$72+유형화!$F$73+유형화!$F$74+유형화!$G$63)*hourly1!O3258/hourly1!$O$8763</f>
        <v>60.956134727736597</v>
      </c>
      <c r="C3257" s="441">
        <f>hourly1!$F3258*유형화!$G$71/hourly1!$F$8763+유형화!$G$72*hourly1!$G3258/hourly1!$F$8763+유형화!$G$74*hourly1!I3258/hourly1!$I$8763+유형화!$H$63*hourly1!P3258/hourly1!$P$8763</f>
        <v>0.43720308552247888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799">
        <f>(유형화!$F$71+유형화!$F$72+유형화!$F$73+유형화!$F$74+유형화!$G$63)*hourly1!O3259/hourly1!$O$8763</f>
        <v>61.366761820109026</v>
      </c>
      <c r="C3258" s="441">
        <f>hourly1!$F3259*유형화!$G$71/hourly1!$F$8763+유형화!$G$72*hourly1!$G3259/hourly1!$F$8763+유형화!$G$74*hourly1!I3259/hourly1!$I$8763+유형화!$H$63*hourly1!P3259/hourly1!$P$8763</f>
        <v>0.4683091406865475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799">
        <f>(유형화!$F$71+유형화!$F$72+유형화!$F$73+유형화!$F$74+유형화!$G$63)*hourly1!O3260/hourly1!$O$8763</f>
        <v>61.919204038117904</v>
      </c>
      <c r="C3259" s="441">
        <f>hourly1!$F3260*유형화!$G$71/hourly1!$F$8763+유형화!$G$72*hourly1!$G3260/hourly1!$F$8763+유형화!$G$74*hourly1!I3260/hourly1!$I$8763+유형화!$H$63*hourly1!P3260/hourly1!$P$8763</f>
        <v>0.65523065136067149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799">
        <f>(유형화!$F$71+유형화!$F$72+유형화!$F$73+유형화!$F$74+유형화!$G$63)*hourly1!O3261/hourly1!$O$8763</f>
        <v>61.128048622560392</v>
      </c>
      <c r="C3260" s="441">
        <f>hourly1!$F3261*유형화!$G$71/hourly1!$F$8763+유형화!$G$72*hourly1!$G3261/hourly1!$F$8763+유형화!$G$74*hourly1!I3261/hourly1!$I$8763+유형화!$H$63*hourly1!P3261/hourly1!$P$8763</f>
        <v>0.83451003812892388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799">
        <f>(유형화!$F$71+유형화!$F$72+유형화!$F$73+유형화!$F$74+유형화!$G$63)*hourly1!O3262/hourly1!$O$8763</f>
        <v>61.016617566293348</v>
      </c>
      <c r="C3261" s="441">
        <f>hourly1!$F3262*유형화!$G$71/hourly1!$F$8763+유형화!$G$72*hourly1!$G3262/hourly1!$F$8763+유형화!$G$74*hourly1!I3262/hourly1!$I$8763+유형화!$H$63*hourly1!P3262/hourly1!$P$8763</f>
        <v>0.84247550880970556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799">
        <f>(유형화!$F$71+유형화!$F$72+유형화!$F$73+유형화!$F$74+유형화!$G$63)*hourly1!O3263/hourly1!$O$8763</f>
        <v>61.535612738134439</v>
      </c>
      <c r="C3262" s="441">
        <f>hourly1!$F3263*유형화!$G$71/hourly1!$F$8763+유형화!$G$72*hourly1!$G3263/hourly1!$F$8763+유형화!$G$74*hourly1!I3263/hourly1!$I$8763+유형화!$H$63*hourly1!P3263/hourly1!$P$8763</f>
        <v>0.7024614651158233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799">
        <f>(유형화!$F$71+유형화!$F$72+유형화!$F$73+유형화!$F$74+유형화!$G$63)*hourly1!O3264/hourly1!$O$8763</f>
        <v>60.155178463622775</v>
      </c>
      <c r="C3263" s="441">
        <f>hourly1!$F3264*유형화!$G$71/hourly1!$F$8763+유형화!$G$72*hourly1!$G3264/hourly1!$F$8763+유형화!$G$74*hourly1!I3264/hourly1!$I$8763+유형화!$H$63*hourly1!P3264/hourly1!$P$8763</f>
        <v>0.57003921248420797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799">
        <f>(유형화!$F$71+유형화!$F$72+유형화!$F$73+유형화!$F$74+유형화!$G$63)*hourly1!O3265/hourly1!$O$8763</f>
        <v>59.731818286424343</v>
      </c>
      <c r="C3264" s="441">
        <f>hourly1!$F3265*유형화!$G$71/hourly1!$F$8763+유형화!$G$72*hourly1!$G3265/hourly1!$F$8763+유형화!$G$74*hourly1!I3265/hourly1!$I$8763+유형화!$H$63*hourly1!P3265/hourly1!$P$8763</f>
        <v>0.41436115848086463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799">
        <f>(유형화!$F$71+유형화!$F$72+유형화!$F$73+유형화!$F$74+유형화!$G$63)*hourly1!O3266/hourly1!$O$8763</f>
        <v>57.775742705909643</v>
      </c>
      <c r="C3265" s="441">
        <f>hourly1!$F3266*유형화!$G$71/hourly1!$F$8763+유형화!$G$72*hourly1!$G3266/hourly1!$F$8763+유형화!$G$74*hourly1!I3266/hourly1!$I$8763+유형화!$H$63*hourly1!P3266/hourly1!$P$8763</f>
        <v>0.36786637310932302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799">
        <f>(유형화!$F$71+유형화!$F$72+유형화!$F$73+유형화!$F$74+유형화!$G$63)*hourly1!O3267/hourly1!$O$8763</f>
        <v>56.806705613849104</v>
      </c>
      <c r="C3266" s="441">
        <f>hourly1!$F3267*유형화!$G$71/hourly1!$F$8763+유형화!$G$72*hourly1!$G3267/hourly1!$F$8763+유형화!$G$74*hourly1!I3267/hourly1!$I$8763+유형화!$H$63*hourly1!P3267/hourly1!$P$8763</f>
        <v>0.28358891665120683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799">
        <f>(유형화!$F$71+유형화!$F$72+유형화!$F$73+유형화!$F$74+유형화!$G$63)*hourly1!O3268/hourly1!$O$8763</f>
        <v>55.0880307385262</v>
      </c>
      <c r="C3267" s="441">
        <f>hourly1!$F3268*유형화!$G$71/hourly1!$F$8763+유형화!$G$72*hourly1!$G3268/hourly1!$F$8763+유형화!$G$74*hourly1!I3268/hourly1!$I$8763+유형화!$H$63*hourly1!P3268/hourly1!$P$8763</f>
        <v>0.25516982428506357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799">
        <f>(유형화!$F$71+유형화!$F$72+유형화!$F$73+유형화!$F$74+유형화!$G$63)*hourly1!O3269/hourly1!$O$8763</f>
        <v>54.565867130156704</v>
      </c>
      <c r="C3268" s="441">
        <f>hourly1!$F3269*유형화!$G$71/hourly1!$F$8763+유형화!$G$72*hourly1!$G3269/hourly1!$F$8763+유형화!$G$74*hourly1!I3269/hourly1!$I$8763+유형화!$H$63*hourly1!P3269/hourly1!$P$8763</f>
        <v>0.24739995991592073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799">
        <f>(유형화!$F$71+유형화!$F$72+유형화!$F$73+유형화!$F$74+유형화!$G$63)*hourly1!O3270/hourly1!$O$8763</f>
        <v>54.348868111319526</v>
      </c>
      <c r="C3269" s="441">
        <f>hourly1!$F3270*유형화!$G$71/hourly1!$F$8763+유형화!$G$72*hourly1!$G3270/hourly1!$F$8763+유형화!$G$74*hourly1!I3270/hourly1!$I$8763+유형화!$H$63*hourly1!P3270/hourly1!$P$8763</f>
        <v>0.24749561617319762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799">
        <f>(유형화!$F$71+유형화!$F$72+유형화!$F$73+유형화!$F$74+유형화!$G$63)*hourly1!O3271/hourly1!$O$8763</f>
        <v>54.341730415654439</v>
      </c>
      <c r="C3270" s="441">
        <f>hourly1!$F3271*유형화!$G$71/hourly1!$F$8763+유형화!$G$72*hourly1!$G3271/hourly1!$F$8763+유형화!$G$74*hourly1!I3271/hourly1!$I$8763+유형화!$H$63*hourly1!P3271/hourly1!$P$8763</f>
        <v>0.24513879866223337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799">
        <f>(유형화!$F$71+유형화!$F$72+유형화!$F$73+유형화!$F$74+유형화!$G$63)*hourly1!O3272/hourly1!$O$8763</f>
        <v>54.856976152211722</v>
      </c>
      <c r="C3271" s="441">
        <f>hourly1!$F3272*유형화!$G$71/hourly1!$F$8763+유형화!$G$72*hourly1!$G3272/hourly1!$F$8763+유형화!$G$74*hourly1!I3272/hourly1!$I$8763+유형화!$H$63*hourly1!P3272/hourly1!$P$8763</f>
        <v>0.51612176394668219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799">
        <f>(유형화!$F$71+유형화!$F$72+유형화!$F$73+유형화!$F$74+유형화!$G$63)*hourly1!O3273/hourly1!$O$8763</f>
        <v>55.78774327184346</v>
      </c>
      <c r="C3272" s="441">
        <f>hourly1!$F3273*유형화!$G$71/hourly1!$F$8763+유형화!$G$72*hourly1!$G3273/hourly1!$F$8763+유형화!$G$74*hourly1!I3273/hourly1!$I$8763+유형화!$H$63*hourly1!P3273/hourly1!$P$8763</f>
        <v>1.0003816856836105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799">
        <f>(유형화!$F$71+유형화!$F$72+유형화!$F$73+유형화!$F$74+유형화!$G$63)*hourly1!O3274/hourly1!$O$8763</f>
        <v>56.576348953140652</v>
      </c>
      <c r="C3273" s="441">
        <f>hourly1!$F3274*유형화!$G$71/hourly1!$F$8763+유형화!$G$72*hourly1!$G3274/hourly1!$F$8763+유형화!$G$74*hourly1!I3274/hourly1!$I$8763+유형화!$H$63*hourly1!P3274/hourly1!$P$8763</f>
        <v>0.85182525196175485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799">
        <f>(유형화!$F$71+유형화!$F$72+유형화!$F$73+유형화!$F$74+유형화!$G$63)*hourly1!O3275/hourly1!$O$8763</f>
        <v>57.824966549302886</v>
      </c>
      <c r="C3274" s="441">
        <f>hourly1!$F3275*유형화!$G$71/hourly1!$F$8763+유형화!$G$72*hourly1!$G3275/hourly1!$F$8763+유형화!$G$74*hourly1!I3275/hourly1!$I$8763+유형화!$H$63*hourly1!P3275/hourly1!$P$8763</f>
        <v>0.74220950254580331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799">
        <f>(유형화!$F$71+유형화!$F$72+유형화!$F$73+유형화!$F$74+유형화!$G$63)*hourly1!O3276/hourly1!$O$8763</f>
        <v>60.502328115063762</v>
      </c>
      <c r="C3275" s="441">
        <f>hourly1!$F3276*유형화!$G$71/hourly1!$F$8763+유형화!$G$72*hourly1!$G3276/hourly1!$F$8763+유형화!$G$74*hourly1!I3276/hourly1!$I$8763+유형화!$H$63*hourly1!P3276/hourly1!$P$8763</f>
        <v>0.61708730131897416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799">
        <f>(유형화!$F$71+유형화!$F$72+유형화!$F$73+유형화!$F$74+유형화!$G$63)*hourly1!O3277/hourly1!$O$8763</f>
        <v>61.272609484154927</v>
      </c>
      <c r="C3276" s="441">
        <f>hourly1!$F3277*유형화!$G$71/hourly1!$F$8763+유형화!$G$72*hourly1!$G3277/hourly1!$F$8763+유형화!$G$74*hourly1!I3277/hourly1!$I$8763+유형화!$H$63*hourly1!P3277/hourly1!$P$8763</f>
        <v>0.57012234516665328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799">
        <f>(유형화!$F$71+유형화!$F$72+유형화!$F$73+유형화!$F$74+유형화!$G$63)*hourly1!O3278/hourly1!$O$8763</f>
        <v>61.893030820276543</v>
      </c>
      <c r="C3277" s="441">
        <f>hourly1!$F3278*유형화!$G$71/hourly1!$F$8763+유형화!$G$72*hourly1!$G3278/hourly1!$F$8763+유형화!$G$74*hourly1!I3278/hourly1!$I$8763+유형화!$H$63*hourly1!P3278/hourly1!$P$8763</f>
        <v>0.54659925492639938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799">
        <f>(유형화!$F$71+유형화!$F$72+유형화!$F$73+유형화!$F$74+유형화!$G$63)*hourly1!O3279/hourly1!$O$8763</f>
        <v>59.535245335714976</v>
      </c>
      <c r="C3278" s="441">
        <f>hourly1!$F3279*유형화!$G$71/hourly1!$F$8763+유형화!$G$72*hourly1!$G3279/hourly1!$F$8763+유형화!$G$74*hourly1!I3279/hourly1!$I$8763+유형화!$H$63*hourly1!P3279/hourly1!$P$8763</f>
        <v>0.71004884310886296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799">
        <f>(유형화!$F$71+유형화!$F$72+유형화!$F$73+유형화!$F$74+유형화!$G$63)*hourly1!O3280/hourly1!$O$8763</f>
        <v>59.295259843360228</v>
      </c>
      <c r="C3279" s="441">
        <f>hourly1!$F3280*유형화!$G$71/hourly1!$F$8763+유형화!$G$72*hourly1!$G3280/hourly1!$F$8763+유형화!$G$74*hourly1!I3280/hourly1!$I$8763+유형화!$H$63*hourly1!P3280/hourly1!$P$8763</f>
        <v>0.65547408580094746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799">
        <f>(유형화!$F$71+유형화!$F$72+유형화!$F$73+유형화!$F$74+유형화!$G$63)*hourly1!O3281/hourly1!$O$8763</f>
        <v>62.404192004244528</v>
      </c>
      <c r="C3280" s="441">
        <f>hourly1!$F3281*유형화!$G$71/hourly1!$F$8763+유형화!$G$72*hourly1!$G3281/hourly1!$F$8763+유형화!$G$74*hourly1!I3281/hourly1!$I$8763+유형화!$H$63*hourly1!P3281/hourly1!$P$8763</f>
        <v>0.4684810118420788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799">
        <f>(유형화!$F$71+유형화!$F$72+유형화!$F$73+유형화!$F$74+유형화!$G$63)*hourly1!O3282/hourly1!$O$8763</f>
        <v>62.549049423032343</v>
      </c>
      <c r="C3281" s="441">
        <f>hourly1!$F3282*유형화!$G$71/hourly1!$F$8763+유형화!$G$72*hourly1!$G3282/hourly1!$F$8763+유형화!$G$74*hourly1!I3282/hourly1!$I$8763+유형화!$H$63*hourly1!P3282/hourly1!$P$8763</f>
        <v>0.43736088256534356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799">
        <f>(유형화!$F$71+유형화!$F$72+유형화!$F$73+유형화!$F$74+유형화!$G$63)*hourly1!O3283/hourly1!$O$8763</f>
        <v>63.006024810630798</v>
      </c>
      <c r="C3282" s="441">
        <f>hourly1!$F3283*유형화!$G$71/hourly1!$F$8763+유형화!$G$72*hourly1!$G3283/hourly1!$F$8763+유형화!$G$74*hourly1!I3283/hourly1!$I$8763+유형화!$H$63*hourly1!P3283/hourly1!$P$8763</f>
        <v>0.46849651722043928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799">
        <f>(유형화!$F$71+유형화!$F$72+유형화!$F$73+유형화!$F$74+유형화!$G$63)*hourly1!O3284/hourly1!$O$8763</f>
        <v>62.801267307666741</v>
      </c>
      <c r="C3283" s="441">
        <f>hourly1!$F3284*유형화!$G$71/hourly1!$F$8763+유형화!$G$72*hourly1!$G3284/hourly1!$F$8763+유형화!$G$74*hourly1!I3284/hourly1!$I$8763+유형화!$H$63*hourly1!P3284/hourly1!$P$8763</f>
        <v>0.65555137414847309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799">
        <f>(유형화!$F$71+유형화!$F$72+유형화!$F$73+유형화!$F$74+유형화!$G$63)*hourly1!O3285/hourly1!$O$8763</f>
        <v>61.489828147039887</v>
      </c>
      <c r="C3284" s="441">
        <f>hourly1!$F3285*유형화!$G$71/hourly1!$F$8763+유형화!$G$72*hourly1!$G3285/hourly1!$F$8763+유형화!$G$74*hourly1!I3285/hourly1!$I$8763+유형화!$H$63*hourly1!P3285/hourly1!$P$8763</f>
        <v>0.83495301486149964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799">
        <f>(유형화!$F$71+유형화!$F$72+유형화!$F$73+유형화!$F$74+유형화!$G$63)*hourly1!O3286/hourly1!$O$8763</f>
        <v>61.578977498090481</v>
      </c>
      <c r="C3285" s="441">
        <f>hourly1!$F3286*유형화!$G$71/hourly1!$F$8763+유형화!$G$72*hourly1!$G3286/hourly1!$F$8763+유형화!$G$74*hourly1!I3286/hourly1!$I$8763+유형화!$H$63*hourly1!P3286/hourly1!$P$8763</f>
        <v>0.84292504551005087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799">
        <f>(유형화!$F$71+유형화!$F$72+유형화!$F$73+유형화!$F$74+유형화!$G$63)*hourly1!O3287/hourly1!$O$8763</f>
        <v>61.69722213416275</v>
      </c>
      <c r="C3286" s="441">
        <f>hourly1!$F3287*유형화!$G$71/hourly1!$F$8763+유형화!$G$72*hourly1!$G3287/hourly1!$F$8763+유형화!$G$74*hourly1!I3287/hourly1!$I$8763+유형화!$H$63*hourly1!P3287/hourly1!$P$8763</f>
        <v>0.70280830850255838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799">
        <f>(유형화!$F$71+유형화!$F$72+유형화!$F$73+유형화!$F$74+유형화!$G$63)*hourly1!O3288/hourly1!$O$8763</f>
        <v>59.692137389459596</v>
      </c>
      <c r="C3287" s="441">
        <f>hourly1!$F3288*유형화!$G$71/hourly1!$F$8763+유형화!$G$72*hourly1!$G3288/hourly1!$F$8763+유형화!$G$74*hourly1!I3288/hourly1!$I$8763+유형화!$H$63*hourly1!P3288/hourly1!$P$8763</f>
        <v>0.57030578571988633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799">
        <f>(유형화!$F$71+유형화!$F$72+유형화!$F$73+유형화!$F$74+유형화!$G$63)*hourly1!O3289/hourly1!$O$8763</f>
        <v>58.33845394151156</v>
      </c>
      <c r="C3288" s="441">
        <f>hourly1!$F3289*유형화!$G$71/hourly1!$F$8763+유형화!$G$72*hourly1!$G3289/hourly1!$F$8763+유형화!$G$74*hourly1!I3289/hourly1!$I$8763+유형화!$H$63*hourly1!P3289/hourly1!$P$8763</f>
        <v>0.41452694675719265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799">
        <f>(유형화!$F$71+유형화!$F$72+유형화!$F$73+유형화!$F$74+유형화!$G$63)*hourly1!O3290/hourly1!$O$8763</f>
        <v>57.29148743848264</v>
      </c>
      <c r="C3289" s="441">
        <f>hourly1!$F3290*유형화!$G$71/hourly1!$F$8763+유형화!$G$72*hourly1!$G3290/hourly1!$F$8763+유형화!$G$74*hourly1!I3290/hourly1!$I$8763+유형화!$H$63*hourly1!P3290/hourly1!$P$8763</f>
        <v>0.36800794914097978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799">
        <f>(유형화!$F$71+유형화!$F$72+유형화!$F$73+유형화!$F$74+유형화!$G$63)*hourly1!O3291/hourly1!$O$8763</f>
        <v>54.749890881096633</v>
      </c>
      <c r="C3290" s="441">
        <f>hourly1!$F3291*유형화!$G$71/hourly1!$F$8763+유형화!$G$72*hourly1!$G3291/hourly1!$F$8763+유형화!$G$74*hourly1!I3291/hourly1!$I$8763+유형화!$H$63*hourly1!P3291/hourly1!$P$8763</f>
        <v>0.2815453077831469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799">
        <f>(유형화!$F$71+유형화!$F$72+유형화!$F$73+유형화!$F$74+유형화!$G$63)*hourly1!O3292/hourly1!$O$8763</f>
        <v>55.105604779619853</v>
      </c>
      <c r="C3291" s="441">
        <f>hourly1!$F3292*유형화!$G$71/hourly1!$F$8763+유형화!$G$72*hourly1!$G3292/hourly1!$F$8763+유형화!$G$74*hourly1!I3292/hourly1!$I$8763+유형화!$H$63*hourly1!P3292/hourly1!$P$8763</f>
        <v>0.28799983897866038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799">
        <f>(유형화!$F$71+유형화!$F$72+유형화!$F$73+유형화!$F$74+유형화!$G$63)*hourly1!O3293/hourly1!$O$8763</f>
        <v>54.370158324764191</v>
      </c>
      <c r="C3292" s="441">
        <f>hourly1!$F3293*유형화!$G$71/hourly1!$F$8763+유형화!$G$72*hourly1!$G3293/hourly1!$F$8763+유형화!$G$74*hourly1!I3293/hourly1!$I$8763+유형화!$H$63*hourly1!P3293/hourly1!$P$8763</f>
        <v>0.26300612323687889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799">
        <f>(유형화!$F$71+유형화!$F$72+유형화!$F$73+유형화!$F$74+유형화!$G$63)*hourly1!O3294/hourly1!$O$8763</f>
        <v>54.069421457970634</v>
      </c>
      <c r="C3293" s="441">
        <f>hourly1!$F3294*유형화!$G$71/hourly1!$F$8763+유형화!$G$72*hourly1!$G3294/hourly1!$F$8763+유형화!$G$74*hourly1!I3294/hourly1!$I$8763+유형화!$H$63*hourly1!P3294/hourly1!$P$8763</f>
        <v>0.24487031707229495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799">
        <f>(유형화!$F$71+유형화!$F$72+유형화!$F$73+유형화!$F$74+유형화!$G$63)*hourly1!O3295/hourly1!$O$8763</f>
        <v>53.508285546341462</v>
      </c>
      <c r="C3294" s="441">
        <f>hourly1!$F3295*유형화!$G$71/hourly1!$F$8763+유형화!$G$72*hourly1!$G3295/hourly1!$F$8763+유형화!$G$74*hourly1!I3295/hourly1!$I$8763+유형화!$H$63*hourly1!P3295/hourly1!$P$8763</f>
        <v>0.24493043023148162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799">
        <f>(유형화!$F$71+유형화!$F$72+유형화!$F$73+유형화!$F$74+유형화!$G$63)*hourly1!O3296/hourly1!$O$8763</f>
        <v>54.470979599444576</v>
      </c>
      <c r="C3295" s="441">
        <f>hourly1!$F3296*유형화!$G$71/hourly1!$F$8763+유형화!$G$72*hourly1!$G3296/hourly1!$F$8763+유형화!$G$74*hourly1!I3296/hourly1!$I$8763+유형화!$H$63*hourly1!P3296/hourly1!$P$8763</f>
        <v>0.30105250502774428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799">
        <f>(유형화!$F$71+유형화!$F$72+유형화!$F$73+유형화!$F$74+유형화!$G$63)*hourly1!O3297/hourly1!$O$8763</f>
        <v>55.206431974736617</v>
      </c>
      <c r="C3296" s="441">
        <f>hourly1!$F3297*유형화!$G$71/hourly1!$F$8763+유형화!$G$72*hourly1!$G3297/hourly1!$F$8763+유형화!$G$74*hourly1!I3297/hourly1!$I$8763+유형화!$H$63*hourly1!P3297/hourly1!$P$8763</f>
        <v>0.44031608840892472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799">
        <f>(유형화!$F$71+유형화!$F$72+유형화!$F$73+유형화!$F$74+유형화!$G$63)*hourly1!O3298/hourly1!$O$8763</f>
        <v>55.611366358944402</v>
      </c>
      <c r="C3297" s="441">
        <f>hourly1!$F3298*유형화!$G$71/hourly1!$F$8763+유형화!$G$72*hourly1!$G3298/hourly1!$F$8763+유형화!$G$74*hourly1!I3298/hourly1!$I$8763+유형화!$H$63*hourly1!P3298/hourly1!$P$8763</f>
        <v>0.59407684274178463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799">
        <f>(유형화!$F$71+유형화!$F$72+유형화!$F$73+유형화!$F$74+유형화!$G$63)*hourly1!O3299/hourly1!$O$8763</f>
        <v>56.397591081348843</v>
      </c>
      <c r="C3298" s="441">
        <f>hourly1!$F3299*유형화!$G$71/hourly1!$F$8763+유형화!$G$72*hourly1!$G3299/hourly1!$F$8763+유형화!$G$74*hourly1!I3299/hourly1!$I$8763+유형화!$H$63*hourly1!P3299/hourly1!$P$8763</f>
        <v>0.82820924872347279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799">
        <f>(유형화!$F$71+유형화!$F$72+유형화!$F$73+유형화!$F$74+유형화!$G$63)*hourly1!O3300/hourly1!$O$8763</f>
        <v>59.271528279743436</v>
      </c>
      <c r="C3299" s="441">
        <f>hourly1!$F3300*유형화!$G$71/hourly1!$F$8763+유형화!$G$72*hourly1!$G3300/hourly1!$F$8763+유형화!$G$74*hourly1!I3300/hourly1!$I$8763+유형화!$H$63*hourly1!P3300/hourly1!$P$8763</f>
        <v>0.82126665592599235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799">
        <f>(유형화!$F$71+유형화!$F$72+유형화!$F$73+유형화!$F$74+유형화!$G$63)*hourly1!O3301/hourly1!$O$8763</f>
        <v>60.406544319581563</v>
      </c>
      <c r="C3300" s="441">
        <f>hourly1!$F3301*유형화!$G$71/hourly1!$F$8763+유형화!$G$72*hourly1!$G3301/hourly1!$F$8763+유형화!$G$74*hourly1!I3301/hourly1!$I$8763+유형화!$H$63*hourly1!P3301/hourly1!$P$8763</f>
        <v>0.76083325104021282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799">
        <f>(유형화!$F$71+유형화!$F$72+유형화!$F$73+유형화!$F$74+유형화!$G$63)*hourly1!O3302/hourly1!$O$8763</f>
        <v>60.984004606676848</v>
      </c>
      <c r="C3301" s="441">
        <f>hourly1!$F3302*유형화!$G$71/hourly1!$F$8763+유형화!$G$72*hourly1!$G3302/hourly1!$F$8763+유형화!$G$74*hourly1!I3302/hourly1!$I$8763+유형화!$H$63*hourly1!P3302/hourly1!$P$8763</f>
        <v>0.80079371215374806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799">
        <f>(유형화!$F$71+유형화!$F$72+유형화!$F$73+유형화!$F$74+유형화!$G$63)*hourly1!O3303/hourly1!$O$8763</f>
        <v>58.879132154467968</v>
      </c>
      <c r="C3302" s="441">
        <f>hourly1!$F3303*유형화!$G$71/hourly1!$F$8763+유형화!$G$72*hourly1!$G3303/hourly1!$F$8763+유형화!$G$74*hourly1!I3303/hourly1!$I$8763+유형화!$H$63*hourly1!P3303/hourly1!$P$8763</f>
        <v>0.80704691197484324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799">
        <f>(유형화!$F$71+유형화!$F$72+유형화!$F$73+유형화!$F$74+유형화!$G$63)*hourly1!O3304/hourly1!$O$8763</f>
        <v>58.805213004259265</v>
      </c>
      <c r="C3303" s="441">
        <f>hourly1!$F3304*유형화!$G$71/hourly1!$F$8763+유형화!$G$72*hourly1!$G3304/hourly1!$F$8763+유형화!$G$74*hourly1!I3304/hourly1!$I$8763+유형화!$H$63*hourly1!P3304/hourly1!$P$8763</f>
        <v>0.68671026687111358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799">
        <f>(유형화!$F$71+유형화!$F$72+유형화!$F$73+유형화!$F$74+유형화!$G$63)*hourly1!O3305/hourly1!$O$8763</f>
        <v>61.962053247363698</v>
      </c>
      <c r="C3304" s="441">
        <f>hourly1!$F3305*유형화!$G$71/hourly1!$F$8763+유형화!$G$72*hourly1!$G3305/hourly1!$F$8763+유형화!$G$74*hourly1!I3305/hourly1!$I$8763+유형화!$H$63*hourly1!P3305/hourly1!$P$8763</f>
        <v>0.59311682127691745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799">
        <f>(유형화!$F$71+유형화!$F$72+유형화!$F$73+유형화!$F$74+유형화!$G$63)*hourly1!O3306/hourly1!$O$8763</f>
        <v>61.250605592965577</v>
      </c>
      <c r="C3305" s="441">
        <f>hourly1!$F3306*유형화!$G$71/hourly1!$F$8763+유형화!$G$72*hourly1!$G3306/hourly1!$F$8763+유형화!$G$74*hourly1!I3306/hourly1!$I$8763+유형화!$H$63*hourly1!P3306/hourly1!$P$8763</f>
        <v>0.51296594236153004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799">
        <f>(유형화!$F$71+유형화!$F$72+유형화!$F$73+유형화!$F$74+유형화!$G$63)*hourly1!O3307/hourly1!$O$8763</f>
        <v>61.956865486459279</v>
      </c>
      <c r="C3306" s="441">
        <f>hourly1!$F3307*유형화!$G$71/hourly1!$F$8763+유형화!$G$72*hourly1!$G3307/hourly1!$F$8763+유형화!$G$74*hourly1!I3307/hourly1!$I$8763+유형화!$H$63*hourly1!P3307/hourly1!$P$8763</f>
        <v>0.5931070409613366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799">
        <f>(유형화!$F$71+유형화!$F$72+유형화!$F$73+유형화!$F$74+유형화!$G$63)*hourly1!O3308/hourly1!$O$8763</f>
        <v>62.495241967901435</v>
      </c>
      <c r="C3307" s="441">
        <f>hourly1!$F3308*유형화!$G$71/hourly1!$F$8763+유형화!$G$72*hourly1!$G3308/hourly1!$F$8763+유형화!$G$74*hourly1!I3308/hourly1!$I$8763+유형화!$H$63*hourly1!P3308/hourly1!$P$8763</f>
        <v>0.70009594073854819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799">
        <f>(유형화!$F$71+유형화!$F$72+유형화!$F$73+유형화!$F$74+유형화!$G$63)*hourly1!O3309/hourly1!$O$8763</f>
        <v>61.218522703826004</v>
      </c>
      <c r="C3308" s="441">
        <f>hourly1!$F3309*유형화!$G$71/hourly1!$F$8763+유형화!$G$72*hourly1!$G3309/hourly1!$F$8763+유형화!$G$74*hourly1!I3309/hourly1!$I$8763+유형화!$H$63*hourly1!P3309/hourly1!$P$8763</f>
        <v>0.8873314949605654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799">
        <f>(유형화!$F$71+유형화!$F$72+유형화!$F$73+유형화!$F$74+유형화!$G$63)*hourly1!O3310/hourly1!$O$8763</f>
        <v>60.660320171946132</v>
      </c>
      <c r="C3309" s="441">
        <f>hourly1!$F3310*유형화!$G$71/hourly1!$F$8763+유형화!$G$72*hourly1!$G3310/hourly1!$F$8763+유형화!$G$74*hourly1!I3310/hourly1!$I$8763+유형화!$H$63*hourly1!P3310/hourly1!$P$8763</f>
        <v>0.7471043119502816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799">
        <f>(유형화!$F$71+유형화!$F$72+유형화!$F$73+유형화!$F$74+유형화!$G$63)*hourly1!O3311/hourly1!$O$8763</f>
        <v>60.850661647710133</v>
      </c>
      <c r="C3310" s="441">
        <f>hourly1!$F3311*유형화!$G$71/hourly1!$F$8763+유형화!$G$72*hourly1!$G3311/hourly1!$F$8763+유형화!$G$74*hourly1!I3311/hourly1!$I$8763+유형화!$H$63*hourly1!P3311/hourly1!$P$8763</f>
        <v>0.51340355184775111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799">
        <f>(유형화!$F$71+유형화!$F$72+유형화!$F$73+유형화!$F$74+유형화!$G$63)*hourly1!O3312/hourly1!$O$8763</f>
        <v>58.896678669219519</v>
      </c>
      <c r="C3311" s="441">
        <f>hourly1!$F3312*유형화!$G$71/hourly1!$F$8763+유형화!$G$72*hourly1!$G3312/hourly1!$F$8763+유형화!$G$74*hourly1!I3312/hourly1!$I$8763+유형화!$H$63*hourly1!P3312/hourly1!$P$8763</f>
        <v>0.50685241021783189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799">
        <f>(유형화!$F$71+유형화!$F$72+유형화!$F$73+유형화!$F$74+유형화!$G$63)*hourly1!O3313/hourly1!$O$8763</f>
        <v>58.036713715809796</v>
      </c>
      <c r="C3312" s="441">
        <f>hourly1!$F3313*유형화!$G$71/hourly1!$F$8763+유형화!$G$72*hourly1!$G3313/hourly1!$F$8763+유형화!$G$74*hourly1!I3313/hourly1!$I$8763+유형화!$H$63*hourly1!P3313/hourly1!$P$8763</f>
        <v>0.45353012966510931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799">
        <f>(유형화!$F$71+유형화!$F$72+유형화!$F$73+유형화!$F$74+유형화!$G$63)*hourly1!O3314/hourly1!$O$8763</f>
        <v>56.319559848168183</v>
      </c>
      <c r="C3313" s="441">
        <f>hourly1!$F3314*유형화!$G$71/hourly1!$F$8763+유형화!$G$72*hourly1!$G3314/hourly1!$F$8763+유형화!$G$74*hourly1!I3314/hourly1!$I$8763+유형화!$H$63*hourly1!P3314/hourly1!$P$8763</f>
        <v>0.36032288726426082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799">
        <f>(유형화!$F$71+유형화!$F$72+유형화!$F$73+유형화!$F$74+유형화!$G$63)*hourly1!O3315/hourly1!$O$8763</f>
        <v>54.872676033261278</v>
      </c>
      <c r="C3314" s="441">
        <f>hourly1!$F3315*유형화!$G$71/hourly1!$F$8763+유형화!$G$72*hourly1!$G3315/hourly1!$F$8763+유형화!$G$74*hourly1!I3315/hourly1!$I$8763+유형화!$H$63*hourly1!P3315/hourly1!$P$8763</f>
        <v>0.30197161614816392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799">
        <f>(유형화!$F$71+유형화!$F$72+유형화!$F$73+유형화!$F$74+유형화!$G$63)*hourly1!O3316/hourly1!$O$8763</f>
        <v>53.200161438651435</v>
      </c>
      <c r="C3315" s="441">
        <f>hourly1!$F3316*유형화!$G$71/hourly1!$F$8763+유형화!$G$72*hourly1!$G3316/hourly1!$F$8763+유형화!$G$74*hourly1!I3316/hourly1!$I$8763+유형화!$H$63*hourly1!P3316/hourly1!$P$8763</f>
        <v>0.28065661105874434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799">
        <f>(유형화!$F$71+유형화!$F$72+유형화!$F$73+유형화!$F$74+유형화!$G$63)*hourly1!O3317/hourly1!$O$8763</f>
        <v>52.731190103486135</v>
      </c>
      <c r="C3316" s="441">
        <f>hourly1!$F3317*유형화!$G$71/hourly1!$F$8763+유형화!$G$72*hourly1!$G3317/hourly1!$F$8763+유형화!$G$74*hourly1!I3317/hourly1!$I$8763+유형화!$H$63*hourly1!P3317/hourly1!$P$8763</f>
        <v>0.26690930405906049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799">
        <f>(유형화!$F$71+유형화!$F$72+유형화!$F$73+유형화!$F$74+유형화!$G$63)*hourly1!O3318/hourly1!$O$8763</f>
        <v>52.049609581833707</v>
      </c>
      <c r="C3317" s="441">
        <f>hourly1!$F3318*유형화!$G$71/hourly1!$F$8763+유형화!$G$72*hourly1!$G3318/hourly1!$F$8763+유형화!$G$74*hourly1!I3318/hourly1!$I$8763+유형화!$H$63*hourly1!P3318/hourly1!$P$8763</f>
        <v>0.24534609364371393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799">
        <f>(유형화!$F$71+유형화!$F$72+유형화!$F$73+유형화!$F$74+유형화!$G$63)*hourly1!O3319/hourly1!$O$8763</f>
        <v>52.282616876756023</v>
      </c>
      <c r="C3318" s="441">
        <f>hourly1!$F3319*유형화!$G$71/hourly1!$F$8763+유형화!$G$72*hourly1!$G3319/hourly1!$F$8763+유형화!$G$74*hourly1!I3319/hourly1!$I$8763+유형화!$H$63*hourly1!P3319/hourly1!$P$8763</f>
        <v>0.24541264749852748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799">
        <f>(유형화!$F$71+유형화!$F$72+유형화!$F$73+유형화!$F$74+유형화!$G$63)*hourly1!O3320/hourly1!$O$8763</f>
        <v>52.583539136746651</v>
      </c>
      <c r="C3319" s="441">
        <f>hourly1!$F3320*유형화!$G$71/hourly1!$F$8763+유형화!$G$72*hourly1!$G3320/hourly1!$F$8763+유형화!$G$74*hourly1!I3320/hourly1!$I$8763+유형화!$H$63*hourly1!P3320/hourly1!$P$8763</f>
        <v>0.26699267528578946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799">
        <f>(유형화!$F$71+유형화!$F$72+유형화!$F$73+유형화!$F$74+유형화!$G$63)*hourly1!O3321/hourly1!$O$8763</f>
        <v>53.682607589013017</v>
      </c>
      <c r="C3320" s="441">
        <f>hourly1!$F3321*유형화!$G$71/hourly1!$F$8763+유형화!$G$72*hourly1!$G3321/hourly1!$F$8763+유형화!$G$74*hourly1!I3321/hourly1!$I$8763+유형화!$H$63*hourly1!P3321/hourly1!$P$8763</f>
        <v>0.36772777888119845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799">
        <f>(유형화!$F$71+유형화!$F$72+유형화!$F$73+유형화!$F$74+유형화!$G$63)*hourly1!O3322/hourly1!$O$8763</f>
        <v>55.404647391470363</v>
      </c>
      <c r="C3321" s="441">
        <f>hourly1!$F3322*유형화!$G$71/hourly1!$F$8763+유형화!$G$72*hourly1!$G3322/hourly1!$F$8763+유형화!$G$74*hourly1!I3322/hourly1!$I$8763+유형화!$H$63*hourly1!P3322/hourly1!$P$8763</f>
        <v>0.52262018729017434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799">
        <f>(유형화!$F$71+유형화!$F$72+유형화!$F$73+유형화!$F$74+유형화!$G$63)*hourly1!O3323/hourly1!$O$8763</f>
        <v>55.856725500369727</v>
      </c>
      <c r="C3322" s="441">
        <f>hourly1!$F3323*유형화!$G$71/hourly1!$F$8763+유형화!$G$72*hourly1!$G3323/hourly1!$F$8763+유형화!$G$74*hourly1!I3323/hourly1!$I$8763+유형화!$H$63*hourly1!P3323/hourly1!$P$8763</f>
        <v>0.69998239366008352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799">
        <f>(유형화!$F$71+유형화!$F$72+유형화!$F$73+유형화!$F$74+유형화!$G$63)*hourly1!O3324/hourly1!$O$8763</f>
        <v>59.263194833716256</v>
      </c>
      <c r="C3323" s="441">
        <f>hourly1!$F3324*유형화!$G$71/hourly1!$F$8763+유형화!$G$72*hourly1!$G3324/hourly1!$F$8763+유형화!$G$74*hourly1!I3324/hourly1!$I$8763+유형화!$H$63*hourly1!P3324/hourly1!$P$8763</f>
        <v>0.85512014486359655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799">
        <f>(유형화!$F$71+유형화!$F$72+유형화!$F$73+유형화!$F$74+유형화!$G$63)*hourly1!O3325/hourly1!$O$8763</f>
        <v>59.949319633226139</v>
      </c>
      <c r="C3324" s="441">
        <f>hourly1!$F3325*유형화!$G$71/hourly1!$F$8763+유형화!$G$72*hourly1!$G3325/hourly1!$F$8763+유형화!$G$74*hourly1!I3325/hourly1!$I$8763+유형화!$H$63*hourly1!P3325/hourly1!$P$8763</f>
        <v>0.92140062792953603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799">
        <f>(유형화!$F$71+유형화!$F$72+유형화!$F$73+유형화!$F$74+유형화!$G$63)*hourly1!O3326/hourly1!$O$8763</f>
        <v>61.031188407702253</v>
      </c>
      <c r="C3325" s="441">
        <f>hourly1!$F3326*유형화!$G$71/hourly1!$F$8763+유형화!$G$72*hourly1!$G3326/hourly1!$F$8763+유형화!$G$74*hourly1!I3326/hourly1!$I$8763+유형화!$H$63*hourly1!P3326/hourly1!$P$8763</f>
        <v>0.95808444477883969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799">
        <f>(유형화!$F$71+유형화!$F$72+유형화!$F$73+유형화!$F$74+유형화!$G$63)*hourly1!O3327/hourly1!$O$8763</f>
        <v>58.704807463206727</v>
      </c>
      <c r="C3326" s="441">
        <f>hourly1!$F3327*유형화!$G$71/hourly1!$F$8763+유형화!$G$72*hourly1!$G3327/hourly1!$F$8763+유형화!$G$74*hourly1!I3327/hourly1!$I$8763+유형화!$H$63*hourly1!P3327/hourly1!$P$8763</f>
        <v>0.85415904994945813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799">
        <f>(유형화!$F$71+유형화!$F$72+유형화!$F$73+유형화!$F$74+유형화!$G$63)*hourly1!O3328/hourly1!$O$8763</f>
        <v>58.361267411211372</v>
      </c>
      <c r="C3327" s="441">
        <f>hourly1!$F3328*유형화!$G$71/hourly1!$F$8763+유형화!$G$72*hourly1!$G3328/hourly1!$F$8763+유형화!$G$74*hourly1!I3328/hourly1!$I$8763+유형화!$H$63*hourly1!P3328/hourly1!$P$8763</f>
        <v>0.7655248207160128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799">
        <f>(유형화!$F$71+유형화!$F$72+유형화!$F$73+유형화!$F$74+유형화!$G$63)*hourly1!O3329/hourly1!$O$8763</f>
        <v>62.228054126059789</v>
      </c>
      <c r="C3328" s="441">
        <f>hourly1!$F3329*유형화!$G$71/hourly1!$F$8763+유형화!$G$72*hourly1!$G3329/hourly1!$F$8763+유형화!$G$74*hourly1!I3329/hourly1!$I$8763+유형화!$H$63*hourly1!P3329/hourly1!$P$8763</f>
        <v>0.64730406339793511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799">
        <f>(유형화!$F$71+유형화!$F$72+유형화!$F$73+유형화!$F$74+유형화!$G$63)*hourly1!O3330/hourly1!$O$8763</f>
        <v>61.967669815140709</v>
      </c>
      <c r="C3329" s="441">
        <f>hourly1!$F3330*유형화!$G$71/hourly1!$F$8763+유형화!$G$72*hourly1!$G3330/hourly1!$F$8763+유형화!$G$74*hourly1!I3330/hourly1!$I$8763+유형화!$H$63*hourly1!P3330/hourly1!$P$8763</f>
        <v>0.59561092102245372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799">
        <f>(유형화!$F$71+유형화!$F$72+유형화!$F$73+유형화!$F$74+유형화!$G$63)*hourly1!O3331/hourly1!$O$8763</f>
        <v>62.111600880088631</v>
      </c>
      <c r="C3330" s="441">
        <f>hourly1!$F3331*유형화!$G$71/hourly1!$F$8763+유형화!$G$72*hourly1!$G3331/hourly1!$F$8763+유형화!$G$74*hourly1!I3331/hourly1!$I$8763+유형화!$H$63*hourly1!P3331/hourly1!$P$8763</f>
        <v>0.43337969776278773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799">
        <f>(유형화!$F$71+유형화!$F$72+유형화!$F$73+유형화!$F$74+유형화!$G$63)*hourly1!O3332/hourly1!$O$8763</f>
        <v>62.101347061076986</v>
      </c>
      <c r="C3331" s="441">
        <f>hourly1!$F3332*유형화!$G$71/hourly1!$F$8763+유형화!$G$72*hourly1!$G3332/hourly1!$F$8763+유형화!$G$74*hourly1!I3332/hourly1!$I$8763+유형화!$H$63*hourly1!P3332/hourly1!$P$8763</f>
        <v>0.62526161751907361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799">
        <f>(유형화!$F$71+유형화!$F$72+유형화!$F$73+유형화!$F$74+유형화!$G$63)*hourly1!O3333/hourly1!$O$8763</f>
        <v>60.581448716617786</v>
      </c>
      <c r="C3332" s="441">
        <f>hourly1!$F3333*유형화!$G$71/hourly1!$F$8763+유형화!$G$72*hourly1!$G3333/hourly1!$F$8763+유형화!$G$74*hourly1!I3333/hourly1!$I$8763+유형화!$H$63*hourly1!P3333/hourly1!$P$8763</f>
        <v>0.75089191806759736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799">
        <f>(유형화!$F$71+유형화!$F$72+유형화!$F$73+유형화!$F$74+유형화!$G$63)*hourly1!O3334/hourly1!$O$8763</f>
        <v>59.813790328120596</v>
      </c>
      <c r="C3333" s="441">
        <f>hourly1!$F3334*유형화!$G$71/hourly1!$F$8763+유형화!$G$72*hourly1!$G3334/hourly1!$F$8763+유형화!$G$74*hourly1!I3334/hourly1!$I$8763+유형화!$H$63*hourly1!P3334/hourly1!$P$8763</f>
        <v>0.79543397994270526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799">
        <f>(유형화!$F$71+유형화!$F$72+유형화!$F$73+유형화!$F$74+유형화!$G$63)*hourly1!O3335/hourly1!$O$8763</f>
        <v>60.313605984206902</v>
      </c>
      <c r="C3334" s="441">
        <f>hourly1!$F3335*유형화!$G$71/hourly1!$F$8763+유형화!$G$72*hourly1!$G3335/hourly1!$F$8763+유형화!$G$74*hourly1!I3335/hourly1!$I$8763+유형화!$H$63*hourly1!P3335/hourly1!$P$8763</f>
        <v>0.51488002168420111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799">
        <f>(유형화!$F$71+유형화!$F$72+유형화!$F$73+유형화!$F$74+유형화!$G$63)*hourly1!O3336/hourly1!$O$8763</f>
        <v>58.869946185806214</v>
      </c>
      <c r="C3335" s="441">
        <f>hourly1!$F3336*유형화!$G$71/hourly1!$F$8763+유형화!$G$72*hourly1!$G3336/hourly1!$F$8763+유형화!$G$74*hourly1!I3336/hourly1!$I$8763+유형화!$H$63*hourly1!P3336/hourly1!$P$8763</f>
        <v>0.49282719912905149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799">
        <f>(유형화!$F$71+유형화!$F$72+유형화!$F$73+유형화!$F$74+유형화!$G$63)*hourly1!O3337/hourly1!$O$8763</f>
        <v>57.458786182946639</v>
      </c>
      <c r="C3336" s="441">
        <f>hourly1!$F3337*유형화!$G$71/hourly1!$F$8763+유형화!$G$72*hourly1!$G3337/hourly1!$F$8763+유형화!$G$74*hourly1!I3337/hourly1!$I$8763+유형화!$H$63*hourly1!P3337/hourly1!$P$8763</f>
        <v>0.47078701942087364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799">
        <f>(유형화!$F$71+유형화!$F$72+유형화!$F$73+유형화!$F$74+유형화!$G$63)*hourly1!O3338/hourly1!$O$8763</f>
        <v>56.086475978497596</v>
      </c>
      <c r="C3337" s="441">
        <f>hourly1!$F3338*유형화!$G$71/hourly1!$F$8763+유형화!$G$72*hourly1!$G3338/hourly1!$F$8763+유형화!$G$74*hourly1!I3338/hourly1!$I$8763+유형화!$H$63*hourly1!P3338/hourly1!$P$8763</f>
        <v>0.36036284343157726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799">
        <f>(유형화!$F$71+유형화!$F$72+유형화!$F$73+유형화!$F$74+유형화!$G$63)*hourly1!O3339/hourly1!$O$8763</f>
        <v>54.377198330703813</v>
      </c>
      <c r="C3338" s="441">
        <f>hourly1!$F3339*유형화!$G$71/hourly1!$F$8763+유형화!$G$72*hourly1!$G3339/hourly1!$F$8763+유형화!$G$74*hourly1!I3339/hourly1!$I$8763+유형화!$H$63*hourly1!P3339/hourly1!$P$8763</f>
        <v>0.28394649453065374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799">
        <f>(유형화!$F$71+유형화!$F$72+유형화!$F$73+유형화!$F$74+유형화!$G$63)*hourly1!O3340/hourly1!$O$8763</f>
        <v>52.842349880328179</v>
      </c>
      <c r="C3339" s="441">
        <f>hourly1!$F3340*유형화!$G$71/hourly1!$F$8763+유형화!$G$72*hourly1!$G3340/hourly1!$F$8763+유형화!$G$74*hourly1!I3340/hourly1!$I$8763+유형화!$H$63*hourly1!P3340/hourly1!$P$8763</f>
        <v>0.25561136975194554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799">
        <f>(유형화!$F$71+유형화!$F$72+유형화!$F$73+유형화!$F$74+유형화!$G$63)*hourly1!O3341/hourly1!$O$8763</f>
        <v>52.248952988671611</v>
      </c>
      <c r="C3340" s="441">
        <f>hourly1!$F3341*유형화!$G$71/hourly1!$F$8763+유형화!$G$72*hourly1!$G3341/hourly1!$F$8763+유형화!$G$74*hourly1!I3341/hourly1!$I$8763+유형화!$H$63*hourly1!P3341/hourly1!$P$8763</f>
        <v>0.24864492252621659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799">
        <f>(유형화!$F$71+유형화!$F$72+유형화!$F$73+유형화!$F$74+유형화!$G$63)*hourly1!O3342/hourly1!$O$8763</f>
        <v>51.870571923209425</v>
      </c>
      <c r="C3341" s="441">
        <f>hourly1!$F3342*유형화!$G$71/hourly1!$F$8763+유형화!$G$72*hourly1!$G3342/hourly1!$F$8763+유형화!$G$74*hourly1!I3342/hourly1!$I$8763+유형화!$H$63*hourly1!P3342/hourly1!$P$8763</f>
        <v>0.24874224859347088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799">
        <f>(유형화!$F$71+유형화!$F$72+유형화!$F$73+유형화!$F$74+유형화!$G$63)*hourly1!O3343/hourly1!$O$8763</f>
        <v>51.909645526438496</v>
      </c>
      <c r="C3342" s="441">
        <f>hourly1!$F3343*유형화!$G$71/hourly1!$F$8763+유형화!$G$72*hourly1!$G3343/hourly1!$F$8763+유형화!$G$74*hourly1!I3343/hourly1!$I$8763+유형화!$H$63*hourly1!P3343/hourly1!$P$8763</f>
        <v>0.24585061480117229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799">
        <f>(유형화!$F$71+유형화!$F$72+유형화!$F$73+유형화!$F$74+유형화!$G$63)*hourly1!O3344/hourly1!$O$8763</f>
        <v>52.082302692097564</v>
      </c>
      <c r="C3343" s="441">
        <f>hourly1!$F3344*유형화!$G$71/hourly1!$F$8763+유형화!$G$72*hourly1!$G3344/hourly1!$F$8763+유형화!$G$74*hourly1!I3344/hourly1!$I$8763+유형화!$H$63*hourly1!P3344/hourly1!$P$8763</f>
        <v>0.51681950597295567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799">
        <f>(유형화!$F$71+유형화!$F$72+유형화!$F$73+유형화!$F$74+유형화!$G$63)*hourly1!O3345/hourly1!$O$8763</f>
        <v>52.01564621017755</v>
      </c>
      <c r="C3344" s="441">
        <f>hourly1!$F3345*유형화!$G$71/hourly1!$F$8763+유형화!$G$72*hourly1!$G3345/hourly1!$F$8763+유형화!$G$74*hourly1!I3345/hourly1!$I$8763+유형화!$H$63*hourly1!P3345/hourly1!$P$8763</f>
        <v>1.0020257328785072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799">
        <f>(유형화!$F$71+유형화!$F$72+유형화!$F$73+유형화!$F$74+유형화!$G$63)*hourly1!O3346/hourly1!$O$8763</f>
        <v>51.803867845466016</v>
      </c>
      <c r="C3345" s="441">
        <f>hourly1!$F3346*유형화!$G$71/hourly1!$F$8763+유형화!$G$72*hourly1!$G3346/hourly1!$F$8763+유형화!$G$74*hourly1!I3346/hourly1!$I$8763+유형화!$H$63*hourly1!P3346/hourly1!$P$8763</f>
        <v>0.85307665526767795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799">
        <f>(유형화!$F$71+유형화!$F$72+유형화!$F$73+유형화!$F$74+유형화!$G$63)*hourly1!O3347/hourly1!$O$8763</f>
        <v>51.830133206348641</v>
      </c>
      <c r="C3346" s="441">
        <f>hourly1!$F3347*유형화!$G$71/hourly1!$F$8763+유형화!$G$72*hourly1!$G3347/hourly1!$F$8763+유형화!$G$74*hourly1!I3347/hourly1!$I$8763+유형화!$H$63*hourly1!P3347/hourly1!$P$8763</f>
        <v>0.74324144511183887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799">
        <f>(유형화!$F$71+유형화!$F$72+유형화!$F$73+유형화!$F$74+유형화!$G$63)*hourly1!O3348/hourly1!$O$8763</f>
        <v>53.662814397451726</v>
      </c>
      <c r="C3347" s="441">
        <f>hourly1!$F3348*유형화!$G$71/hourly1!$F$8763+유형화!$G$72*hourly1!$G3348/hourly1!$F$8763+유형화!$G$74*hourly1!I3348/hourly1!$I$8763+유형화!$H$63*hourly1!P3348/hourly1!$P$8763</f>
        <v>0.61784945030151783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799">
        <f>(유형화!$F$71+유형화!$F$72+유형화!$F$73+유형화!$F$74+유형화!$G$63)*hourly1!O3349/hourly1!$O$8763</f>
        <v>55.110752961179806</v>
      </c>
      <c r="C3348" s="441">
        <f>hourly1!$F3349*유형화!$G$71/hourly1!$F$8763+유형화!$G$72*hourly1!$G3349/hourly1!$F$8763+유형화!$G$74*hourly1!I3349/hourly1!$I$8763+유형화!$H$63*hourly1!P3349/hourly1!$P$8763</f>
        <v>0.57076367147011753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799">
        <f>(유형화!$F$71+유형화!$F$72+유형화!$F$73+유형화!$F$74+유형화!$G$63)*hourly1!O3350/hourly1!$O$8763</f>
        <v>55.656550532333021</v>
      </c>
      <c r="C3349" s="441">
        <f>hourly1!$F3350*유형화!$G$71/hourly1!$F$8763+유형화!$G$72*hourly1!$G3350/hourly1!$F$8763+유형화!$G$74*hourly1!I3350/hourly1!$I$8763+유형화!$H$63*hourly1!P3350/hourly1!$P$8763</f>
        <v>0.54719692762616878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799">
        <f>(유형화!$F$71+유형화!$F$72+유형화!$F$73+유형화!$F$74+유형화!$G$63)*hourly1!O3351/hourly1!$O$8763</f>
        <v>53.946461114022817</v>
      </c>
      <c r="C3350" s="441">
        <f>hourly1!$F3351*유형화!$G$71/hourly1!$F$8763+유형화!$G$72*hourly1!$G3351/hourly1!$F$8763+유형화!$G$74*hourly1!I3351/hourly1!$I$8763+유형화!$H$63*hourly1!P3351/hourly1!$P$8763</f>
        <v>0.71092537407485989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799">
        <f>(유형화!$F$71+유형화!$F$72+유형화!$F$73+유형화!$F$74+유형화!$G$63)*hourly1!O3352/hourly1!$O$8763</f>
        <v>53.932059144954998</v>
      </c>
      <c r="C3351" s="441">
        <f>hourly1!$F3352*유형화!$G$71/hourly1!$F$8763+유형화!$G$72*hourly1!$G3352/hourly1!$F$8763+유형화!$G$74*hourly1!I3352/hourly1!$I$8763+유형화!$H$63*hourly1!P3352/hourly1!$P$8763</f>
        <v>0.65627642949509124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799">
        <f>(유형화!$F$71+유형화!$F$72+유형화!$F$73+유형화!$F$74+유형화!$G$63)*hourly1!O3353/hourly1!$O$8763</f>
        <v>56.155949837595351</v>
      </c>
      <c r="C3352" s="441">
        <f>hourly1!$F3353*유형화!$G$71/hourly1!$F$8763+유형화!$G$72*hourly1!$G3353/hourly1!$F$8763+유형화!$G$74*hourly1!I3353/hourly1!$I$8763+유형화!$H$63*hourly1!P3353/hourly1!$P$8763</f>
        <v>0.46897885375962767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799">
        <f>(유형화!$F$71+유형화!$F$72+유형화!$F$73+유형화!$F$74+유형화!$G$63)*hourly1!O3354/hourly1!$O$8763</f>
        <v>55.649933103726482</v>
      </c>
      <c r="C3353" s="441">
        <f>hourly1!$F3354*유형화!$G$71/hourly1!$F$8763+유형화!$G$72*hourly1!$G3354/hourly1!$F$8763+유형화!$G$74*hourly1!I3354/hourly1!$I$8763+유형화!$H$63*hourly1!P3354/hourly1!$P$8763</f>
        <v>0.43780278584864935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799">
        <f>(유형화!$F$71+유형화!$F$72+유형화!$F$73+유형화!$F$74+유형화!$G$63)*hourly1!O3355/hourly1!$O$8763</f>
        <v>55.202441936999634</v>
      </c>
      <c r="C3354" s="441">
        <f>hourly1!$F3355*유형화!$G$71/hourly1!$F$8763+유형화!$G$72*hourly1!$G3355/hourly1!$F$8763+유형화!$G$74*hourly1!I3355/hourly1!$I$8763+유형화!$H$63*hourly1!P3355/hourly1!$P$8763</f>
        <v>0.46898267046814746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799">
        <f>(유형화!$F$71+유형화!$F$72+유형화!$F$73+유형화!$F$74+유형화!$G$63)*hourly1!O3356/hourly1!$O$8763</f>
        <v>54.098394790690278</v>
      </c>
      <c r="C3355" s="441">
        <f>hourly1!$F3356*유형화!$G$71/hourly1!$F$8763+유형화!$G$72*hourly1!$G3356/hourly1!$F$8763+유형화!$G$74*hourly1!I3356/hourly1!$I$8763+유형화!$H$63*hourly1!P3356/hourly1!$P$8763</f>
        <v>0.65632640452227098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799">
        <f>(유형화!$F$71+유형화!$F$72+유형화!$F$73+유형화!$F$74+유형화!$G$63)*hourly1!O3357/hourly1!$O$8763</f>
        <v>53.364212953569172</v>
      </c>
      <c r="C3356" s="441">
        <f>hourly1!$F3357*유형화!$G$71/hourly1!$F$8763+유형화!$G$72*hourly1!$G3357/hourly1!$F$8763+유형화!$G$74*hourly1!I3357/hourly1!$I$8763+유형화!$H$63*hourly1!P3357/hourly1!$P$8763</f>
        <v>0.8360666588442881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799">
        <f>(유형화!$F$71+유형화!$F$72+유형화!$F$73+유형화!$F$74+유형화!$G$63)*hourly1!O3358/hourly1!$O$8763</f>
        <v>53.982398649681549</v>
      </c>
      <c r="C3357" s="441">
        <f>hourly1!$F3358*유형화!$G$71/hourly1!$F$8763+유형화!$G$72*hourly1!$G3358/hourly1!$F$8763+유형화!$G$74*hourly1!I3358/hourly1!$I$8763+유형화!$H$63*hourly1!P3358/hourly1!$P$8763</f>
        <v>0.84407900347657816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799">
        <f>(유형화!$F$71+유형화!$F$72+유형화!$F$73+유형화!$F$74+유형화!$G$63)*hourly1!O3359/hourly1!$O$8763</f>
        <v>55.555081208768392</v>
      </c>
      <c r="C3358" s="441">
        <f>hourly1!$F3359*유형화!$G$71/hourly1!$F$8763+유형화!$G$72*hourly1!$G3359/hourly1!$F$8763+유형화!$G$74*hourly1!I3359/hourly1!$I$8763+유형화!$H$63*hourly1!P3359/hourly1!$P$8763</f>
        <v>0.70372682326227054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799">
        <f>(유형화!$F$71+유형화!$F$72+유형화!$F$73+유형화!$F$74+유형화!$G$63)*hourly1!O3360/hourly1!$O$8763</f>
        <v>54.755881008104801</v>
      </c>
      <c r="C3359" s="441">
        <f>hourly1!$F3360*유형화!$G$71/hourly1!$F$8763+유형화!$G$72*hourly1!$G3360/hourly1!$F$8763+유형화!$G$74*hourly1!I3360/hourly1!$I$8763+유형화!$H$63*hourly1!P3360/hourly1!$P$8763</f>
        <v>0.57097227844515175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799">
        <f>(유형화!$F$71+유형화!$F$72+유형화!$F$73+유형화!$F$74+유형화!$G$63)*hourly1!O3361/hourly1!$O$8763</f>
        <v>53.620227930929396</v>
      </c>
      <c r="C3360" s="441">
        <f>hourly1!$F3361*유형화!$G$71/hourly1!$F$8763+유형화!$G$72*hourly1!$G3361/hourly1!$F$8763+유형화!$G$74*hourly1!I3361/hourly1!$I$8763+유형화!$H$63*hourly1!P3361/hourly1!$P$8763</f>
        <v>0.41494773887149838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799">
        <f>(유형화!$F$71+유형화!$F$72+유형화!$F$73+유형화!$F$74+유형화!$G$63)*hourly1!O3362/hourly1!$O$8763</f>
        <v>52.68926012557607</v>
      </c>
      <c r="C3361" s="441">
        <f>hourly1!$F3362*유형화!$G$71/hourly1!$F$8763+유형화!$G$72*hourly1!$G3362/hourly1!$F$8763+유형화!$G$74*hourly1!I3362/hourly1!$I$8763+유형화!$H$63*hourly1!P3362/hourly1!$P$8763</f>
        <v>0.36835157217990006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799">
        <f>(유형화!$F$71+유형화!$F$72+유형화!$F$73+유형화!$F$74+유형화!$G$63)*hourly1!O3363/hourly1!$O$8763</f>
        <v>51.135990815738417</v>
      </c>
      <c r="C3362" s="441">
        <f>hourly1!$F3363*유형화!$G$71/hourly1!$F$8763+유형화!$G$72*hourly1!$G3363/hourly1!$F$8763+유형화!$G$74*hourly1!I3363/hourly1!$I$8763+유형화!$H$63*hourly1!P3363/hourly1!$P$8763</f>
        <v>0.28398167981232048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799">
        <f>(유형화!$F$71+유형화!$F$72+유형화!$F$73+유형화!$F$74+유형화!$G$63)*hourly1!O3364/hourly1!$O$8763</f>
        <v>48.800800542742323</v>
      </c>
      <c r="C3363" s="441">
        <f>hourly1!$F3364*유형화!$G$71/hourly1!$F$8763+유형화!$G$72*hourly1!$G3364/hourly1!$F$8763+유형화!$G$74*hourly1!I3364/hourly1!$I$8763+유형화!$H$63*hourly1!P3364/hourly1!$P$8763</f>
        <v>0.25566909746830735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799">
        <f>(유형화!$F$71+유형화!$F$72+유형화!$F$73+유형화!$F$74+유형화!$G$63)*hourly1!O3365/hourly1!$O$8763</f>
        <v>48.549162208321171</v>
      </c>
      <c r="C3364" s="441">
        <f>hourly1!$F3365*유형화!$G$71/hourly1!$F$8763+유형화!$G$72*hourly1!$G3365/hourly1!$F$8763+유형화!$G$74*hourly1!I3365/hourly1!$I$8763+유형화!$H$63*hourly1!P3365/hourly1!$P$8763</f>
        <v>0.24885030915343725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799">
        <f>(유형화!$F$71+유형화!$F$72+유형화!$F$73+유형화!$F$74+유형화!$G$63)*hourly1!O3366/hourly1!$O$8763</f>
        <v>48.182285184085856</v>
      </c>
      <c r="C3365" s="441">
        <f>hourly1!$F3366*유형화!$G$71/hourly1!$F$8763+유형화!$G$72*hourly1!$G3366/hourly1!$F$8763+유형화!$G$74*hourly1!I3366/hourly1!$I$8763+유형화!$H$63*hourly1!P3366/hourly1!$P$8763</f>
        <v>0.24894847012568025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799">
        <f>(유형화!$F$71+유형화!$F$72+유형화!$F$73+유형화!$F$74+유형화!$G$63)*hourly1!O3367/hourly1!$O$8763</f>
        <v>48.993039272393823</v>
      </c>
      <c r="C3366" s="441">
        <f>hourly1!$F3367*유형화!$G$71/hourly1!$F$8763+유형화!$G$72*hourly1!$G3367/hourly1!$F$8763+유형화!$G$74*hourly1!I3367/hourly1!$I$8763+유형화!$H$63*hourly1!P3367/hourly1!$P$8763</f>
        <v>0.24595008776696906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799">
        <f>(유형화!$F$71+유형화!$F$72+유형화!$F$73+유형화!$F$74+유형화!$G$63)*hourly1!O3368/hourly1!$O$8763</f>
        <v>49.424429713921555</v>
      </c>
      <c r="C3367" s="441">
        <f>hourly1!$F3368*유형화!$G$71/hourly1!$F$8763+유형화!$G$72*hourly1!$G3368/hourly1!$F$8763+유형화!$G$74*hourly1!I3368/hourly1!$I$8763+유형화!$H$63*hourly1!P3368/hourly1!$P$8763</f>
        <v>0.51689631723191509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799">
        <f>(유형화!$F$71+유형화!$F$72+유형화!$F$73+유형화!$F$74+유형화!$G$63)*hourly1!O3369/hourly1!$O$8763</f>
        <v>50.083244915254809</v>
      </c>
      <c r="C3368" s="441">
        <f>hourly1!$F3369*유형화!$G$71/hourly1!$F$8763+유형화!$G$72*hourly1!$G3369/hourly1!$F$8763+유형화!$G$74*hourly1!I3369/hourly1!$I$8763+유형화!$H$63*hourly1!P3369/hourly1!$P$8763</f>
        <v>1.0022360096635177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799">
        <f>(유형화!$F$71+유형화!$F$72+유형화!$F$73+유형화!$F$74+유형화!$G$63)*hourly1!O3370/hourly1!$O$8763</f>
        <v>50.375644017668442</v>
      </c>
      <c r="C3369" s="441">
        <f>hourly1!$F3370*유형화!$G$71/hourly1!$F$8763+유형화!$G$72*hourly1!$G3370/hourly1!$F$8763+유형화!$G$74*hourly1!I3370/hourly1!$I$8763+유형화!$H$63*hourly1!P3370/hourly1!$P$8763</f>
        <v>0.85327452774999912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799">
        <f>(유형화!$F$71+유형화!$F$72+유형화!$F$73+유형화!$F$74+유형화!$G$63)*hourly1!O3371/hourly1!$O$8763</f>
        <v>49.638373555258951</v>
      </c>
      <c r="C3370" s="441">
        <f>hourly1!$F3371*유형화!$G$71/hourly1!$F$8763+유형화!$G$72*hourly1!$G3371/hourly1!$F$8763+유형화!$G$74*hourly1!I3371/hourly1!$I$8763+유형화!$H$63*hourly1!P3371/hourly1!$P$8763</f>
        <v>0.74346925490161331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799">
        <f>(유형화!$F$71+유형화!$F$72+유형화!$F$73+유형화!$F$74+유형화!$G$63)*hourly1!O3372/hourly1!$O$8763</f>
        <v>49.771195813816632</v>
      </c>
      <c r="C3371" s="441">
        <f>hourly1!$F3372*유형화!$G$71/hourly1!$F$8763+유형화!$G$72*hourly1!$G3372/hourly1!$F$8763+유형화!$G$74*hourly1!I3372/hourly1!$I$8763+유형화!$H$63*hourly1!P3372/hourly1!$P$8763</f>
        <v>0.61807165430065492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799">
        <f>(유형화!$F$71+유형화!$F$72+유형화!$F$73+유형화!$F$74+유형화!$G$63)*hourly1!O3373/hourly1!$O$8763</f>
        <v>50.235613685912412</v>
      </c>
      <c r="C3372" s="441">
        <f>hourly1!$F3373*유형화!$G$71/hourly1!$F$8763+유형화!$G$72*hourly1!$G3373/hourly1!$F$8763+유형화!$G$74*hourly1!I3373/hourly1!$I$8763+유형화!$H$63*hourly1!P3373/hourly1!$P$8763</f>
        <v>0.57097657224223652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799">
        <f>(유형화!$F$71+유형화!$F$72+유형화!$F$73+유형화!$F$74+유형화!$G$63)*hourly1!O3374/hourly1!$O$8763</f>
        <v>50.116346084095234</v>
      </c>
      <c r="C3373" s="441">
        <f>hourly1!$F3374*유형화!$G$71/hourly1!$F$8763+유형화!$G$72*hourly1!$G3374/hourly1!$F$8763+유형화!$G$74*hourly1!I3374/hourly1!$I$8763+유형화!$H$63*hourly1!P3374/hourly1!$P$8763</f>
        <v>0.54740875494901786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799">
        <f>(유형화!$F$71+유형화!$F$72+유형화!$F$73+유형화!$F$74+유형화!$G$63)*hourly1!O3375/hourly1!$O$8763</f>
        <v>49.333398063110728</v>
      </c>
      <c r="C3374" s="441">
        <f>hourly1!$F3375*유형화!$G$71/hourly1!$F$8763+유형화!$G$72*hourly1!$G3375/hourly1!$F$8763+유형화!$G$74*hourly1!I3375/hourly1!$I$8763+유형화!$H$63*hourly1!P3375/hourly1!$P$8763</f>
        <v>0.71122892167432372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799">
        <f>(유형화!$F$71+유형화!$F$72+유형화!$F$73+유형화!$F$74+유형화!$G$63)*hourly1!O3376/hourly1!$O$8763</f>
        <v>49.460844175529289</v>
      </c>
      <c r="C3375" s="441">
        <f>hourly1!$F3376*유형화!$G$71/hourly1!$F$8763+유형화!$G$72*hourly1!$G3376/hourly1!$F$8763+유형화!$G$74*hourly1!I3376/hourly1!$I$8763+유형화!$H$63*hourly1!P3376/hourly1!$P$8763</f>
        <v>0.65653513076944758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799">
        <f>(유형화!$F$71+유형화!$F$72+유형화!$F$73+유형화!$F$74+유형화!$G$63)*hourly1!O3377/hourly1!$O$8763</f>
        <v>50.33529880046828</v>
      </c>
      <c r="C3376" s="441">
        <f>hourly1!$F3377*유형화!$G$71/hourly1!$F$8763+유형화!$G$72*hourly1!$G3377/hourly1!$F$8763+유형화!$G$74*hourly1!I3377/hourly1!$I$8763+유형화!$H$63*hourly1!P3377/hourly1!$P$8763</f>
        <v>0.46916730374279059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799">
        <f>(유형화!$F$71+유형화!$F$72+유형화!$F$73+유형화!$F$74+유형화!$G$63)*hourly1!O3378/hourly1!$O$8763</f>
        <v>50.29382873167205</v>
      </c>
      <c r="C3377" s="441">
        <f>hourly1!$F3378*유형화!$G$71/hourly1!$F$8763+유형화!$G$72*hourly1!$G3378/hourly1!$F$8763+유형화!$G$74*hourly1!I3378/hourly1!$I$8763+유형화!$H$63*hourly1!P3378/hourly1!$P$8763</f>
        <v>0.43800507140019773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799">
        <f>(유형화!$F$71+유형화!$F$72+유형화!$F$73+유형화!$F$74+유형화!$G$63)*hourly1!O3379/hourly1!$O$8763</f>
        <v>50.518185924598548</v>
      </c>
      <c r="C3378" s="441">
        <f>hourly1!$F3379*유형화!$G$71/hourly1!$F$8763+유형화!$G$72*hourly1!$G3379/hourly1!$F$8763+유형화!$G$74*hourly1!I3379/hourly1!$I$8763+유형화!$H$63*hourly1!P3379/hourly1!$P$8763</f>
        <v>0.46920845263152067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799">
        <f>(유형화!$F$71+유형화!$F$72+유형화!$F$73+유형화!$F$74+유형화!$G$63)*hourly1!O3380/hourly1!$O$8763</f>
        <v>51.562259277753419</v>
      </c>
      <c r="C3379" s="441">
        <f>hourly1!$F3380*유형화!$G$71/hourly1!$F$8763+유형화!$G$72*hourly1!$G3380/hourly1!$F$8763+유형화!$G$74*hourly1!I3380/hourly1!$I$8763+유형화!$H$63*hourly1!P3380/hourly1!$P$8763</f>
        <v>0.65669221217946483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799">
        <f>(유형화!$F$71+유형화!$F$72+유형화!$F$73+유형화!$F$74+유형화!$G$63)*hourly1!O3381/hourly1!$O$8763</f>
        <v>52.405711718957029</v>
      </c>
      <c r="C3380" s="441">
        <f>hourly1!$F3381*유형화!$G$71/hourly1!$F$8763+유형화!$G$72*hourly1!$G3381/hourly1!$F$8763+유형화!$G$74*hourly1!I3381/hourly1!$I$8763+유형화!$H$63*hourly1!P3381/hourly1!$P$8763</f>
        <v>0.83654470158638938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799">
        <f>(유형화!$F$71+유형화!$F$72+유형화!$F$73+유형화!$F$74+유형화!$G$63)*hourly1!O3382/hourly1!$O$8763</f>
        <v>53.23365071982434</v>
      </c>
      <c r="C3381" s="441">
        <f>hourly1!$F3382*유형화!$G$71/hourly1!$F$8763+유형화!$G$72*hourly1!$G3382/hourly1!$F$8763+유형화!$G$74*hourly1!I3382/hourly1!$I$8763+유형화!$H$63*hourly1!P3382/hourly1!$P$8763</f>
        <v>0.84452281511414395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799">
        <f>(유형화!$F$71+유형화!$F$72+유형화!$F$73+유형화!$F$74+유형화!$G$63)*hourly1!O3383/hourly1!$O$8763</f>
        <v>54.228080365491593</v>
      </c>
      <c r="C3382" s="441">
        <f>hourly1!$F3383*유형화!$G$71/hourly1!$F$8763+유형화!$G$72*hourly1!$G3383/hourly1!$F$8763+유형화!$G$74*hourly1!I3383/hourly1!$I$8763+유형화!$H$63*hourly1!P3383/hourly1!$P$8763</f>
        <v>0.70407557500326667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799">
        <f>(유형화!$F$71+유형화!$F$72+유형화!$F$73+유형화!$F$74+유형화!$G$63)*hourly1!O3384/hourly1!$O$8763</f>
        <v>53.718247828055262</v>
      </c>
      <c r="C3383" s="441">
        <f>hourly1!$F3384*유형화!$G$71/hourly1!$F$8763+유형화!$G$72*hourly1!$G3384/hourly1!$F$8763+유형화!$G$74*hourly1!I3384/hourly1!$I$8763+유형화!$H$63*hourly1!P3384/hourly1!$P$8763</f>
        <v>0.57127129370324958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799">
        <f>(유형화!$F$71+유형화!$F$72+유형화!$F$73+유형화!$F$74+유형화!$G$63)*hourly1!O3385/hourly1!$O$8763</f>
        <v>53.233821717502067</v>
      </c>
      <c r="C3384" s="441">
        <f>hourly1!$F3385*유형화!$G$71/hourly1!$F$8763+유형화!$G$72*hourly1!$G3385/hourly1!$F$8763+유형화!$G$74*hourly1!I3385/hourly1!$I$8763+유형화!$H$63*hourly1!P3385/hourly1!$P$8763</f>
        <v>0.41512318819126592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799">
        <f>(유형화!$F$71+유형화!$F$72+유형화!$F$73+유형화!$F$74+유형화!$G$63)*hourly1!O3386/hourly1!$O$8763</f>
        <v>52.659681257776221</v>
      </c>
      <c r="C3385" s="441">
        <f>hourly1!$F3386*유형화!$G$71/hourly1!$F$8763+유형화!$G$72*hourly1!$G3386/hourly1!$F$8763+유형화!$G$74*hourly1!I3386/hourly1!$I$8763+유형화!$H$63*hourly1!P3386/hourly1!$P$8763</f>
        <v>0.3684983961857704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799">
        <f>(유형화!$F$71+유형화!$F$72+유형화!$F$73+유형화!$F$74+유형화!$G$63)*hourly1!O3387/hourly1!$O$8763</f>
        <v>50.031015188232217</v>
      </c>
      <c r="C3386" s="441">
        <f>hourly1!$F3387*유형화!$G$71/hourly1!$F$8763+유형화!$G$72*hourly1!$G3387/hourly1!$F$8763+유형화!$G$74*hourly1!I3387/hourly1!$I$8763+유형화!$H$63*hourly1!P3387/hourly1!$P$8763</f>
        <v>0.28410011704857491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799">
        <f>(유형화!$F$71+유형화!$F$72+유형화!$F$73+유형화!$F$74+유형화!$G$63)*hourly1!O3388/hourly1!$O$8763</f>
        <v>48.602037917479528</v>
      </c>
      <c r="C3387" s="441">
        <f>hourly1!$F3388*유형화!$G$71/hourly1!$F$8763+유형화!$G$72*hourly1!$G3388/hourly1!$F$8763+유형화!$G$74*hourly1!I3388/hourly1!$I$8763+유형화!$H$63*hourly1!P3388/hourly1!$P$8763</f>
        <v>0.25582594033404205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799">
        <f>(유형화!$F$71+유형화!$F$72+유형화!$F$73+유형화!$F$74+유형화!$G$63)*hourly1!O3389/hourly1!$O$8763</f>
        <v>48.179710045789662</v>
      </c>
      <c r="C3388" s="441">
        <f>hourly1!$F3389*유형화!$G$71/hourly1!$F$8763+유형화!$G$72*hourly1!$G3389/hourly1!$F$8763+유형화!$G$74*hourly1!I3389/hourly1!$I$8763+유형화!$H$63*hourly1!P3389/hourly1!$P$8763</f>
        <v>0.24929579060098039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799">
        <f>(유형화!$F$71+유형화!$F$72+유형화!$F$73+유형화!$F$74+유형화!$G$63)*hourly1!O3390/hourly1!$O$8763</f>
        <v>48.109312330930706</v>
      </c>
      <c r="C3389" s="441">
        <f>hourly1!$F3390*유형화!$G$71/hourly1!$F$8763+유형화!$G$72*hourly1!$G3390/hourly1!$F$8763+유형화!$G$74*hourly1!I3390/hourly1!$I$8763+유형화!$H$63*hourly1!P3390/hourly1!$P$8763</f>
        <v>0.24940146571812169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799">
        <f>(유형화!$F$71+유형화!$F$72+유형화!$F$73+유형화!$F$74+유형화!$G$63)*hourly1!O3391/hourly1!$O$8763</f>
        <v>48.454117860290587</v>
      </c>
      <c r="C3390" s="441">
        <f>hourly1!$F3391*유형화!$G$71/hourly1!$F$8763+유형화!$G$72*hourly1!$G3391/hourly1!$F$8763+유형화!$G$74*hourly1!I3391/hourly1!$I$8763+유형화!$H$63*hourly1!P3391/hourly1!$P$8763</f>
        <v>0.24621534900909392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799">
        <f>(유형화!$F$71+유형화!$F$72+유형화!$F$73+유형화!$F$74+유형화!$G$63)*hourly1!O3392/hourly1!$O$8763</f>
        <v>48.990125436852495</v>
      </c>
      <c r="C3391" s="441">
        <f>hourly1!$F3392*유형화!$G$71/hourly1!$F$8763+유형화!$G$72*hourly1!$G3392/hourly1!$F$8763+유형화!$G$74*hourly1!I3392/hourly1!$I$8763+유형화!$H$63*hourly1!P3392/hourly1!$P$8763</f>
        <v>0.51715346796843531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799">
        <f>(유형화!$F$71+유형화!$F$72+유형화!$F$73+유형화!$F$74+유형화!$G$63)*hourly1!O3393/hourly1!$O$8763</f>
        <v>50.006231899146243</v>
      </c>
      <c r="C3392" s="441">
        <f>hourly1!$F3393*유형화!$G$71/hourly1!$F$8763+유형화!$G$72*hourly1!$G3393/hourly1!$F$8763+유형화!$G$74*hourly1!I3393/hourly1!$I$8763+유형화!$H$63*hourly1!P3393/hourly1!$P$8763</f>
        <v>1.0028797214098066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799">
        <f>(유형화!$F$71+유형화!$F$72+유형화!$F$73+유형화!$F$74+유형화!$G$63)*hourly1!O3394/hourly1!$O$8763</f>
        <v>52.700568909579069</v>
      </c>
      <c r="C3393" s="441">
        <f>hourly1!$F3394*유형화!$G$71/hourly1!$F$8763+유형화!$G$72*hourly1!$G3394/hourly1!$F$8763+유형화!$G$74*hourly1!I3394/hourly1!$I$8763+유형화!$H$63*hourly1!P3394/hourly1!$P$8763</f>
        <v>0.85383236355459324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799">
        <f>(유형화!$F$71+유형화!$F$72+유형화!$F$73+유형화!$F$74+유형화!$G$63)*hourly1!O3395/hourly1!$O$8763</f>
        <v>54.806592441694953</v>
      </c>
      <c r="C3394" s="441">
        <f>hourly1!$F3395*유형화!$G$71/hourly1!$F$8763+유형화!$G$72*hourly1!$G3395/hourly1!$F$8763+유형화!$G$74*hourly1!I3395/hourly1!$I$8763+유형화!$H$63*hourly1!P3395/hourly1!$P$8763</f>
        <v>0.74388026670033836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799">
        <f>(유형화!$F$71+유형화!$F$72+유형화!$F$73+유형화!$F$74+유형화!$G$63)*hourly1!O3396/hourly1!$O$8763</f>
        <v>58.421379001739545</v>
      </c>
      <c r="C3395" s="441">
        <f>hourly1!$F3396*유형화!$G$71/hourly1!$F$8763+유형화!$G$72*hourly1!$G3396/hourly1!$F$8763+유형화!$G$74*hourly1!I3396/hourly1!$I$8763+유형화!$H$63*hourly1!P3396/hourly1!$P$8763</f>
        <v>0.61841110281463285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799">
        <f>(유형화!$F$71+유형화!$F$72+유형화!$F$73+유형화!$F$74+유형화!$G$63)*hourly1!O3397/hourly1!$O$8763</f>
        <v>60.664758280954601</v>
      </c>
      <c r="C3396" s="441">
        <f>hourly1!$F3397*유형화!$G$71/hourly1!$F$8763+유형화!$G$72*hourly1!$G3397/hourly1!$F$8763+유형화!$G$74*hourly1!I3397/hourly1!$I$8763+유형화!$H$63*hourly1!P3397/hourly1!$P$8763</f>
        <v>0.57128596417662247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799">
        <f>(유형화!$F$71+유형화!$F$72+유형화!$F$73+유형화!$F$74+유형화!$G$63)*hourly1!O3398/hourly1!$O$8763</f>
        <v>60.97235601831418</v>
      </c>
      <c r="C3397" s="441">
        <f>hourly1!$F3398*유형화!$G$71/hourly1!$F$8763+유형화!$G$72*hourly1!$G3398/hourly1!$F$8763+유형화!$G$74*hourly1!I3398/hourly1!$I$8763+유형화!$H$63*hourly1!P3398/hourly1!$P$8763</f>
        <v>0.54768761321524428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799">
        <f>(유형화!$F$71+유형화!$F$72+유형화!$F$73+유형화!$F$74+유형화!$G$63)*hourly1!O3399/hourly1!$O$8763</f>
        <v>59.476753860831529</v>
      </c>
      <c r="C3398" s="441">
        <f>hourly1!$F3399*유형화!$G$71/hourly1!$F$8763+유형화!$G$72*hourly1!$G3399/hourly1!$F$8763+유형화!$G$74*hourly1!I3399/hourly1!$I$8763+유형화!$H$63*hourly1!P3399/hourly1!$P$8763</f>
        <v>0.71157457233964516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799">
        <f>(유형화!$F$71+유형화!$F$72+유형화!$F$73+유형화!$F$74+유형화!$G$63)*hourly1!O3400/hourly1!$O$8763</f>
        <v>59.409011652096474</v>
      </c>
      <c r="C3399" s="441">
        <f>hourly1!$F3400*유형화!$G$71/hourly1!$F$8763+유형화!$G$72*hourly1!$G3400/hourly1!$F$8763+유형화!$G$74*hourly1!I3400/hourly1!$I$8763+유형화!$H$63*hourly1!P3400/hourly1!$P$8763</f>
        <v>0.65682985223045942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799">
        <f>(유형화!$F$71+유형화!$F$72+유형화!$F$73+유형화!$F$74+유형화!$G$63)*hourly1!O3401/hourly1!$O$8763</f>
        <v>63.401103599670783</v>
      </c>
      <c r="C3400" s="441">
        <f>hourly1!$F3401*유형화!$G$71/hourly1!$F$8763+유형화!$G$72*hourly1!$G3401/hourly1!$F$8763+유형화!$G$74*hourly1!I3401/hourly1!$I$8763+유형화!$H$63*hourly1!P3401/hourly1!$P$8763</f>
        <v>0.46932665132349149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799">
        <f>(유형화!$F$71+유형화!$F$72+유형화!$F$73+유형화!$F$74+유형화!$G$63)*hourly1!O3402/hourly1!$O$8763</f>
        <v>63.694057558390902</v>
      </c>
      <c r="C3401" s="441">
        <f>hourly1!$F3402*유형화!$G$71/hourly1!$F$8763+유형화!$G$72*hourly1!$G3402/hourly1!$F$8763+유형화!$G$74*hourly1!I3402/hourly1!$I$8763+유형화!$H$63*hourly1!P3402/hourly1!$P$8763</f>
        <v>0.43813078423706797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799">
        <f>(유형화!$F$71+유형화!$F$72+유형화!$F$73+유형화!$F$74+유형화!$G$63)*hourly1!O3403/hourly1!$O$8763</f>
        <v>63.714887031375696</v>
      </c>
      <c r="C3402" s="441">
        <f>hourly1!$F3403*유형화!$G$71/hourly1!$F$8763+유형화!$G$72*hourly1!$G3403/hourly1!$F$8763+유형화!$G$74*hourly1!I3403/hourly1!$I$8763+유형화!$H$63*hourly1!P3403/hourly1!$P$8763</f>
        <v>0.46934418432825542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799">
        <f>(유형화!$F$71+유형화!$F$72+유형화!$F$73+유형화!$F$74+유형화!$G$63)*hourly1!O3404/hourly1!$O$8763</f>
        <v>63.938347463552894</v>
      </c>
      <c r="C3403" s="441">
        <f>hourly1!$F3404*유형화!$G$71/hourly1!$F$8763+유형화!$G$72*hourly1!$G3404/hourly1!$F$8763+유형화!$G$74*hourly1!I3404/hourly1!$I$8763+유형화!$H$63*hourly1!P3404/hourly1!$P$8763</f>
        <v>0.65690964529294982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799">
        <f>(유형화!$F$71+유형화!$F$72+유형화!$F$73+유형화!$F$74+유형화!$G$63)*hourly1!O3405/hourly1!$O$8763</f>
        <v>63.356020292901057</v>
      </c>
      <c r="C3404" s="441">
        <f>hourly1!$F3405*유형화!$G$71/hourly1!$F$8763+유형화!$G$72*hourly1!$G3405/hourly1!$F$8763+유형화!$G$74*hourly1!I3405/hourly1!$I$8763+유형화!$H$63*hourly1!P3405/hourly1!$P$8763</f>
        <v>0.83683727614885883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799">
        <f>(유형화!$F$71+유형화!$F$72+유형화!$F$73+유형화!$F$74+유형화!$G$63)*hourly1!O3406/hourly1!$O$8763</f>
        <v>62.695461912465952</v>
      </c>
      <c r="C3405" s="441">
        <f>hourly1!$F3406*유형화!$G$71/hourly1!$F$8763+유형화!$G$72*hourly1!$G3406/hourly1!$F$8763+유형화!$G$74*hourly1!I3406/hourly1!$I$8763+유형화!$H$63*hourly1!P3406/hourly1!$P$8763</f>
        <v>0.84484556552834789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799">
        <f>(유형화!$F$71+유형화!$F$72+유형화!$F$73+유형화!$F$74+유형화!$G$63)*hourly1!O3407/hourly1!$O$8763</f>
        <v>62.382586955105296</v>
      </c>
      <c r="C3406" s="441">
        <f>hourly1!$F3407*유형화!$G$71/hourly1!$F$8763+유형화!$G$72*hourly1!$G3407/hourly1!$F$8763+유형화!$G$74*hourly1!I3407/hourly1!$I$8763+유형화!$H$63*hourly1!P3407/hourly1!$P$8763</f>
        <v>0.70434930456741962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799">
        <f>(유형화!$F$71+유형화!$F$72+유형화!$F$73+유형화!$F$74+유형화!$G$63)*hourly1!O3408/hourly1!$O$8763</f>
        <v>60.330961924748223</v>
      </c>
      <c r="C3407" s="441">
        <f>hourly1!$F3408*유형화!$G$71/hourly1!$F$8763+유형화!$G$72*hourly1!$G3408/hourly1!$F$8763+유형화!$G$74*hourly1!I3408/hourly1!$I$8763+유형화!$H$63*hourly1!P3408/hourly1!$P$8763</f>
        <v>0.57146856982486449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799">
        <f>(유형화!$F$71+유형화!$F$72+유형화!$F$73+유형화!$F$74+유형화!$G$63)*hourly1!O3409/hourly1!$O$8763</f>
        <v>59.250474080691518</v>
      </c>
      <c r="C3408" s="441">
        <f>hourly1!$F3409*유형화!$G$71/hourly1!$F$8763+유형화!$G$72*hourly1!$G3409/hourly1!$F$8763+유형화!$G$74*hourly1!I3409/hourly1!$I$8763+유형화!$H$63*hourly1!P3409/hourly1!$P$8763</f>
        <v>0.41526309441294529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799">
        <f>(유형화!$F$71+유형화!$F$72+유형화!$F$73+유형화!$F$74+유형화!$G$63)*hourly1!O3410/hourly1!$O$8763</f>
        <v>57.640921682375605</v>
      </c>
      <c r="C3409" s="441">
        <f>hourly1!$F3410*유형화!$G$71/hourly1!$F$8763+유형화!$G$72*hourly1!$G3410/hourly1!$F$8763+유형화!$G$74*hourly1!I3410/hourly1!$I$8763+유형화!$H$63*hourly1!P3410/hourly1!$P$8763</f>
        <v>0.36863150389539767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799">
        <f>(유형화!$F$71+유형화!$F$72+유형화!$F$73+유형화!$F$74+유형화!$G$63)*hourly1!O3411/hourly1!$O$8763</f>
        <v>56.129591224536632</v>
      </c>
      <c r="C3410" s="441">
        <f>hourly1!$F3411*유형화!$G$71/hourly1!$F$8763+유형화!$G$72*hourly1!$G3411/hourly1!$F$8763+유형화!$G$74*hourly1!I3411/hourly1!$I$8763+유형화!$H$63*hourly1!P3411/hourly1!$P$8763</f>
        <v>0.28421437975988584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799">
        <f>(유형화!$F$71+유형화!$F$72+유형화!$F$73+유형화!$F$74+유형화!$G$63)*hourly1!O3412/hourly1!$O$8763</f>
        <v>54.374316215609994</v>
      </c>
      <c r="C3411" s="441">
        <f>hourly1!$F3412*유형화!$G$71/hourly1!$F$8763+유형화!$G$72*hourly1!$G3412/hourly1!$F$8763+유형화!$G$74*hourly1!I3412/hourly1!$I$8763+유형화!$H$63*hourly1!P3412/hourly1!$P$8763</f>
        <v>0.25597538832701972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799">
        <f>(유형화!$F$71+유형화!$F$72+유형화!$F$73+유형화!$F$74+유형화!$G$63)*hourly1!O3413/hourly1!$O$8763</f>
        <v>53.473314684300433</v>
      </c>
      <c r="C3412" s="441">
        <f>hourly1!$F3413*유형화!$G$71/hourly1!$F$8763+유형화!$G$72*hourly1!$G3413/hourly1!$F$8763+유형화!$G$74*hourly1!I3413/hourly1!$I$8763+유형화!$H$63*hourly1!P3413/hourly1!$P$8763</f>
        <v>0.24974294185850077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799">
        <f>(유형화!$F$71+유형화!$F$72+유형화!$F$73+유형화!$F$74+유형화!$G$63)*hourly1!O3414/hourly1!$O$8763</f>
        <v>52.956662802184233</v>
      </c>
      <c r="C3413" s="441">
        <f>hourly1!$F3414*유형화!$G$71/hourly1!$F$8763+유형화!$G$72*hourly1!$G3414/hourly1!$F$8763+유형화!$G$74*hourly1!I3414/hourly1!$I$8763+유형화!$H$63*hourly1!P3414/hourly1!$P$8763</f>
        <v>0.24984873624778356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799">
        <f>(유형화!$F$71+유형화!$F$72+유형화!$F$73+유형화!$F$74+유형화!$G$63)*hourly1!O3415/hourly1!$O$8763</f>
        <v>52.935114750250641</v>
      </c>
      <c r="C3414" s="441">
        <f>hourly1!$F3415*유형화!$G$71/hourly1!$F$8763+유형화!$G$72*hourly1!$G3415/hourly1!$F$8763+유형화!$G$74*hourly1!I3415/hourly1!$I$8763+유형화!$H$63*hourly1!P3415/hourly1!$P$8763</f>
        <v>0.24646844449281172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799">
        <f>(유형화!$F$71+유형화!$F$72+유형화!$F$73+유형화!$F$74+유형화!$G$63)*hourly1!O3416/hourly1!$O$8763</f>
        <v>53.386124115835479</v>
      </c>
      <c r="C3415" s="441">
        <f>hourly1!$F3416*유형화!$G$71/hourly1!$F$8763+유형화!$G$72*hourly1!$G3416/hourly1!$F$8763+유형화!$G$74*hourly1!I3416/hourly1!$I$8763+유형화!$H$63*hourly1!P3416/hourly1!$P$8763</f>
        <v>0.5174082332621307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799">
        <f>(유형화!$F$71+유형화!$F$72+유형화!$F$73+유형화!$F$74+유형화!$G$63)*hourly1!O3417/hourly1!$O$8763</f>
        <v>54.351009079904578</v>
      </c>
      <c r="C3416" s="441">
        <f>hourly1!$F3417*유형화!$G$71/hourly1!$F$8763+유형화!$G$72*hourly1!$G3417/hourly1!$F$8763+유형화!$G$74*hourly1!I3417/hourly1!$I$8763+유형화!$H$63*hourly1!P3417/hourly1!$P$8763</f>
        <v>1.0034936151207865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799">
        <f>(유형화!$F$71+유형화!$F$72+유형화!$F$73+유형화!$F$74+유형화!$G$63)*hourly1!O3418/hourly1!$O$8763</f>
        <v>55.621020437044571</v>
      </c>
      <c r="C3417" s="441">
        <f>hourly1!$F3418*유형화!$G$71/hourly1!$F$8763+유형화!$G$72*hourly1!$G3418/hourly1!$F$8763+유형화!$G$74*hourly1!I3418/hourly1!$I$8763+유형화!$H$63*hourly1!P3418/hourly1!$P$8763</f>
        <v>0.85430635104389463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799">
        <f>(유형화!$F$71+유형화!$F$72+유형화!$F$73+유형화!$F$74+유형화!$G$63)*hourly1!O3419/hourly1!$O$8763</f>
        <v>57.861762987646706</v>
      </c>
      <c r="C3418" s="441">
        <f>hourly1!$F3419*유형화!$G$71/hourly1!$F$8763+유형화!$G$72*hourly1!$G3419/hourly1!$F$8763+유형화!$G$74*hourly1!I3419/hourly1!$I$8763+유형화!$H$63*hourly1!P3419/hourly1!$P$8763</f>
        <v>0.74427756220281804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799">
        <f>(유형화!$F$71+유형화!$F$72+유형화!$F$73+유형화!$F$74+유형화!$G$63)*hourly1!O3420/hourly1!$O$8763</f>
        <v>61.441678690618907</v>
      </c>
      <c r="C3419" s="441">
        <f>hourly1!$F3420*유형화!$G$71/hourly1!$F$8763+유형화!$G$72*hourly1!$G3420/hourly1!$F$8763+유형화!$G$74*hourly1!I3420/hourly1!$I$8763+유형화!$H$63*hourly1!P3420/hourly1!$P$8763</f>
        <v>0.6186936585172379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799">
        <f>(유형화!$F$71+유형화!$F$72+유형화!$F$73+유형화!$F$74+유형화!$G$63)*hourly1!O3421/hourly1!$O$8763</f>
        <v>62.48586012279938</v>
      </c>
      <c r="C3420" s="441">
        <f>hourly1!$F3421*유형화!$G$71/hourly1!$F$8763+유형화!$G$72*hourly1!$G3421/hourly1!$F$8763+유형화!$G$74*hourly1!I3421/hourly1!$I$8763+유형화!$H$63*hourly1!P3421/hourly1!$P$8763</f>
        <v>0.5715518217794533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799">
        <f>(유형화!$F$71+유형화!$F$72+유형화!$F$73+유형화!$F$74+유형화!$G$63)*hourly1!O3422/hourly1!$O$8763</f>
        <v>62.885501715682672</v>
      </c>
      <c r="C3421" s="441">
        <f>hourly1!$F3422*유형화!$G$71/hourly1!$F$8763+유형화!$G$72*hourly1!$G3422/hourly1!$F$8763+유형화!$G$74*hourly1!I3422/hourly1!$I$8763+유형화!$H$63*hourly1!P3422/hourly1!$P$8763</f>
        <v>0.54792532259274185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799">
        <f>(유형화!$F$71+유형화!$F$72+유형화!$F$73+유형화!$F$74+유형화!$G$63)*hourly1!O3423/hourly1!$O$8763</f>
        <v>60.700106496316373</v>
      </c>
      <c r="C3422" s="441">
        <f>hourly1!$F3423*유형화!$G$71/hourly1!$F$8763+유형화!$G$72*hourly1!$G3423/hourly1!$F$8763+유형화!$G$74*hourly1!I3423/hourly1!$I$8763+유형화!$H$63*hourly1!P3423/hourly1!$P$8763</f>
        <v>0.71195636246376559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799">
        <f>(유형화!$F$71+유형화!$F$72+유형화!$F$73+유형화!$F$74+유형화!$G$63)*hourly1!O3424/hourly1!$O$8763</f>
        <v>60.417252313136615</v>
      </c>
      <c r="C3423" s="441">
        <f>hourly1!$F3424*유형화!$G$71/hourly1!$F$8763+유형화!$G$72*hourly1!$G3424/hourly1!$F$8763+유형화!$G$74*hourly1!I3424/hourly1!$I$8763+유형화!$H$63*hourly1!P3424/hourly1!$P$8763</f>
        <v>0.65722178048658431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799">
        <f>(유형화!$F$71+유형화!$F$72+유형화!$F$73+유형화!$F$74+유형화!$G$63)*hourly1!O3425/hourly1!$O$8763</f>
        <v>64.263054553915254</v>
      </c>
      <c r="C3424" s="441">
        <f>hourly1!$F3425*유형화!$G$71/hourly1!$F$8763+유형화!$G$72*hourly1!$G3425/hourly1!$F$8763+유형화!$G$74*hourly1!I3425/hourly1!$I$8763+유형화!$H$63*hourly1!P3425/hourly1!$P$8763</f>
        <v>0.46958093952862179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799">
        <f>(유형화!$F$71+유형화!$F$72+유형화!$F$73+유형화!$F$74+유형화!$G$63)*hourly1!O3426/hourly1!$O$8763</f>
        <v>64.415723394026358</v>
      </c>
      <c r="C3425" s="441">
        <f>hourly1!$F3426*유형화!$G$71/hourly1!$F$8763+유형화!$G$72*hourly1!$G3426/hourly1!$F$8763+유형화!$G$74*hourly1!I3426/hourly1!$I$8763+유형화!$H$63*hourly1!P3426/hourly1!$P$8763</f>
        <v>0.43836086019752479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799">
        <f>(유형화!$F$71+유형화!$F$72+유형화!$F$73+유형화!$F$74+유형화!$G$63)*hourly1!O3427/hourly1!$O$8763</f>
        <v>64.646777056061836</v>
      </c>
      <c r="C3426" s="441">
        <f>hourly1!$F3427*유형화!$G$71/hourly1!$F$8763+유형화!$G$72*hourly1!$G3427/hourly1!$F$8763+유형화!$G$74*hourly1!I3427/hourly1!$I$8763+유형화!$H$63*hourly1!P3427/hourly1!$P$8763</f>
        <v>0.46961707898741967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799">
        <f>(유형화!$F$71+유형화!$F$72+유형화!$F$73+유형화!$F$74+유형화!$G$63)*hourly1!O3428/hourly1!$O$8763</f>
        <v>64.208057853730281</v>
      </c>
      <c r="C3427" s="441">
        <f>hourly1!$F3428*유형화!$G$71/hourly1!$F$8763+유형화!$G$72*hourly1!$G3428/hourly1!$F$8763+유형화!$G$74*hourly1!I3428/hourly1!$I$8763+유형화!$H$63*hourly1!P3428/hourly1!$P$8763</f>
        <v>0.65734594278561853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799">
        <f>(유형화!$F$71+유형화!$F$72+유형화!$F$73+유형화!$F$74+유형화!$G$63)*hourly1!O3429/hourly1!$O$8763</f>
        <v>63.340756181625963</v>
      </c>
      <c r="C3428" s="441">
        <f>hourly1!$F3429*유형화!$G$71/hourly1!$F$8763+유형화!$G$72*hourly1!$G3429/hourly1!$F$8763+유형화!$G$74*hourly1!I3429/hourly1!$I$8763+유형화!$H$63*hourly1!P3429/hourly1!$P$8763</f>
        <v>0.83746273925753778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799">
        <f>(유형화!$F$71+유형화!$F$72+유형화!$F$73+유형화!$F$74+유형화!$G$63)*hourly1!O3430/hourly1!$O$8763</f>
        <v>62.284290568247165</v>
      </c>
      <c r="C3429" s="441">
        <f>hourly1!$F3430*유형화!$G$71/hourly1!$F$8763+유형화!$G$72*hourly1!$G3430/hourly1!$F$8763+유형화!$G$74*hourly1!I3430/hourly1!$I$8763+유형화!$H$63*hourly1!P3430/hourly1!$P$8763</f>
        <v>0.84547138645345055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799">
        <f>(유형화!$F$71+유형화!$F$72+유형화!$F$73+유형화!$F$74+유형화!$G$63)*hourly1!O3431/hourly1!$O$8763</f>
        <v>62.297314628227305</v>
      </c>
      <c r="C3430" s="441">
        <f>hourly1!$F3431*유형화!$G$71/hourly1!$F$8763+유형화!$G$72*hourly1!$G3431/hourly1!$F$8763+유형화!$G$74*hourly1!I3431/hourly1!$I$8763+유형화!$H$63*hourly1!P3431/hourly1!$P$8763</f>
        <v>0.70482794367022716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799">
        <f>(유형화!$F$71+유형화!$F$72+유형화!$F$73+유형화!$F$74+유형화!$G$63)*hourly1!O3432/hourly1!$O$8763</f>
        <v>60.785573832933707</v>
      </c>
      <c r="C3431" s="441">
        <f>hourly1!$F3432*유형화!$G$71/hourly1!$F$8763+유형화!$G$72*hourly1!$G3432/hourly1!$F$8763+유형화!$G$74*hourly1!I3432/hourly1!$I$8763+유형화!$H$63*hourly1!P3432/hourly1!$P$8763</f>
        <v>0.57181708302157819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799">
        <f>(유형화!$F$71+유형화!$F$72+유형화!$F$73+유형화!$F$74+유형화!$G$63)*hourly1!O3433/hourly1!$O$8763</f>
        <v>58.865285411418242</v>
      </c>
      <c r="C3432" s="441">
        <f>hourly1!$F3433*유형화!$G$71/hourly1!$F$8763+유형화!$G$72*hourly1!$G3433/hourly1!$F$8763+유형화!$G$74*hourly1!I3433/hourly1!$I$8763+유형화!$H$63*hourly1!P3433/hourly1!$P$8763</f>
        <v>0.41548458277923261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799">
        <f>(유형화!$F$71+유형화!$F$72+유형화!$F$73+유형화!$F$74+유형화!$G$63)*hourly1!O3434/hourly1!$O$8763</f>
        <v>57.563950190132914</v>
      </c>
      <c r="C3433" s="441">
        <f>hourly1!$F3434*유형화!$G$71/hourly1!$F$8763+유형화!$G$72*hourly1!$G3434/hourly1!$F$8763+유형화!$G$74*hourly1!I3434/hourly1!$I$8763+유형화!$H$63*hourly1!P3434/hourly1!$P$8763</f>
        <v>0.3688197153342806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799">
        <f>(유형화!$F$71+유형화!$F$72+유형화!$F$73+유형화!$F$74+유형화!$G$63)*hourly1!O3435/hourly1!$O$8763</f>
        <v>55.952719845600321</v>
      </c>
      <c r="C3434" s="441">
        <f>hourly1!$F3435*유형화!$G$71/hourly1!$F$8763+유형화!$G$72*hourly1!$G3435/hourly1!$F$8763+유형화!$G$74*hourly1!I3435/hourly1!$I$8763+유형화!$H$63*hourly1!P3435/hourly1!$P$8763</f>
        <v>0.28436180012646223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799">
        <f>(유형화!$F$71+유형화!$F$72+유형화!$F$73+유형화!$F$74+유형화!$G$63)*hourly1!O3436/hourly1!$O$8763</f>
        <v>54.11989197798421</v>
      </c>
      <c r="C3435" s="441">
        <f>hourly1!$F3436*유형화!$G$71/hourly1!$F$8763+유형화!$G$72*hourly1!$G3436/hourly1!$F$8763+유형화!$G$74*hourly1!I3436/hourly1!$I$8763+유형화!$H$63*hourly1!P3436/hourly1!$P$8763</f>
        <v>0.25615584707672057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799">
        <f>(유형화!$F$71+유형화!$F$72+유형화!$F$73+유형화!$F$74+유형화!$G$63)*hourly1!O3437/hourly1!$O$8763</f>
        <v>53.754963746040104</v>
      </c>
      <c r="C3436" s="441">
        <f>hourly1!$F3437*유형화!$G$71/hourly1!$F$8763+유형화!$G$72*hourly1!$G3437/hourly1!$F$8763+유형화!$G$74*hourly1!I3437/hourly1!$I$8763+유형화!$H$63*hourly1!P3437/hourly1!$P$8763</f>
        <v>0.25025545424942253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799">
        <f>(유형화!$F$71+유형화!$F$72+유형화!$F$73+유형화!$F$74+유형화!$G$63)*hourly1!O3438/hourly1!$O$8763</f>
        <v>53.39307959519693</v>
      </c>
      <c r="C3437" s="441">
        <f>hourly1!$F3438*유형화!$G$71/hourly1!$F$8763+유형화!$G$72*hourly1!$G3438/hourly1!$F$8763+유형화!$G$74*hourly1!I3438/hourly1!$I$8763+유형화!$H$63*hourly1!P3438/hourly1!$P$8763</f>
        <v>0.25037902018775055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799">
        <f>(유형화!$F$71+유형화!$F$72+유형화!$F$73+유형화!$F$74+유형화!$G$63)*hourly1!O3439/hourly1!$O$8763</f>
        <v>53.680242320640332</v>
      </c>
      <c r="C3438" s="441">
        <f>hourly1!$F3439*유형화!$G$71/hourly1!$F$8763+유형화!$G$72*hourly1!$G3439/hourly1!$F$8763+유형화!$G$74*hourly1!I3439/hourly1!$I$8763+유형화!$H$63*hourly1!P3439/hourly1!$P$8763</f>
        <v>0.24676710193448453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799">
        <f>(유형화!$F$71+유형화!$F$72+유형화!$F$73+유형화!$F$74+유형화!$G$63)*hourly1!O3440/hourly1!$O$8763</f>
        <v>54.065110232772518</v>
      </c>
      <c r="C3439" s="441">
        <f>hourly1!$F3440*유형화!$G$71/hourly1!$F$8763+유형화!$G$72*hourly1!$G3440/hourly1!$F$8763+유형화!$G$74*hourly1!I3440/hourly1!$I$8763+유형화!$H$63*hourly1!P3440/hourly1!$P$8763</f>
        <v>0.51768506390195712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799">
        <f>(유형화!$F$71+유형화!$F$72+유형화!$F$73+유형화!$F$74+유형화!$G$63)*hourly1!O3441/hourly1!$O$8763</f>
        <v>55.375869070510333</v>
      </c>
      <c r="C3440" s="441">
        <f>hourly1!$F3441*유형화!$G$71/hourly1!$F$8763+유형화!$G$72*hourly1!$G3441/hourly1!$F$8763+유형화!$G$74*hourly1!I3441/hourly1!$I$8763+유형화!$H$63*hourly1!P3441/hourly1!$P$8763</f>
        <v>1.0040681490251546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799">
        <f>(유형화!$F$71+유형화!$F$72+유형화!$F$73+유형화!$F$74+유형화!$G$63)*hourly1!O3442/hourly1!$O$8763</f>
        <v>56.654232124905</v>
      </c>
      <c r="C3441" s="441">
        <f>hourly1!$F3442*유형화!$G$71/hourly1!$F$8763+유형화!$G$72*hourly1!$G3442/hourly1!$F$8763+유형화!$G$74*hourly1!I3442/hourly1!$I$8763+유형화!$H$63*hourly1!P3442/hourly1!$P$8763</f>
        <v>0.85475612628852249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799">
        <f>(유형화!$F$71+유형화!$F$72+유형화!$F$73+유형화!$F$74+유형화!$G$63)*hourly1!O3443/hourly1!$O$8763</f>
        <v>58.917676150874854</v>
      </c>
      <c r="C3442" s="441">
        <f>hourly1!$F3443*유형화!$G$71/hourly1!$F$8763+유형화!$G$72*hourly1!$G3443/hourly1!$F$8763+유형화!$G$74*hourly1!I3443/hourly1!$I$8763+유형화!$H$63*hourly1!P3443/hourly1!$P$8763</f>
        <v>0.7446572054283962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799">
        <f>(유형화!$F$71+유형화!$F$72+유형화!$F$73+유형화!$F$74+유형화!$G$63)*hourly1!O3444/hourly1!$O$8763</f>
        <v>62.066824981446736</v>
      </c>
      <c r="C3443" s="441">
        <f>hourly1!$F3444*유형화!$G$71/hourly1!$F$8763+유형화!$G$72*hourly1!$G3444/hourly1!$F$8763+유형화!$G$74*hourly1!I3444/hourly1!$I$8763+유형화!$H$63*hourly1!P3444/hourly1!$P$8763</f>
        <v>0.61897323241631064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799">
        <f>(유형화!$F$71+유형화!$F$72+유형화!$F$73+유형화!$F$74+유형화!$G$63)*hourly1!O3445/hourly1!$O$8763</f>
        <v>62.789028441393448</v>
      </c>
      <c r="C3444" s="441">
        <f>hourly1!$F3445*유형화!$G$71/hourly1!$F$8763+유형화!$G$72*hourly1!$G3445/hourly1!$F$8763+유형화!$G$74*hourly1!I3445/hourly1!$I$8763+유형화!$H$63*hourly1!P3445/hourly1!$P$8763</f>
        <v>0.57178988897337468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799">
        <f>(유형화!$F$71+유형화!$F$72+유형화!$F$73+유형화!$F$74+유형화!$G$63)*hourly1!O3446/hourly1!$O$8763</f>
        <v>62.74262558340159</v>
      </c>
      <c r="C3445" s="441">
        <f>hourly1!$F3446*유형화!$G$71/hourly1!$F$8763+유형화!$G$72*hourly1!$G3446/hourly1!$F$8763+유형화!$G$74*hourly1!I3446/hourly1!$I$8763+유형화!$H$63*hourly1!P3446/hourly1!$P$8763</f>
        <v>0.5481643439637931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799">
        <f>(유형화!$F$71+유형화!$F$72+유형화!$F$73+유형화!$F$74+유형화!$G$63)*hourly1!O3447/hourly1!$O$8763</f>
        <v>60.947685371060686</v>
      </c>
      <c r="C3446" s="441">
        <f>hourly1!$F3447*유형화!$G$71/hourly1!$F$8763+유형화!$G$72*hourly1!$G3447/hourly1!$F$8763+유형화!$G$74*hourly1!I3447/hourly1!$I$8763+유형화!$H$63*hourly1!P3447/hourly1!$P$8763</f>
        <v>0.71229366407920125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799">
        <f>(유형화!$F$71+유형화!$F$72+유형화!$F$73+유형화!$F$74+유형화!$G$63)*hourly1!O3448/hourly1!$O$8763</f>
        <v>60.468947190705222</v>
      </c>
      <c r="C3447" s="441">
        <f>hourly1!$F3448*유형화!$G$71/hourly1!$F$8763+유형화!$G$72*hourly1!$G3448/hourly1!$F$8763+유형화!$G$74*hourly1!I3448/hourly1!$I$8763+유형화!$H$63*hourly1!P3448/hourly1!$P$8763</f>
        <v>0.65747392179317232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799">
        <f>(유형화!$F$71+유형화!$F$72+유형화!$F$73+유형화!$F$74+유형화!$G$63)*hourly1!O3449/hourly1!$O$8763</f>
        <v>63.345356936466445</v>
      </c>
      <c r="C3448" s="441">
        <f>hourly1!$F3449*유형화!$G$71/hourly1!$F$8763+유형화!$G$72*hourly1!$G3449/hourly1!$F$8763+유형화!$G$74*hourly1!I3449/hourly1!$I$8763+유형화!$H$63*hourly1!P3449/hourly1!$P$8763</f>
        <v>0.46972466245882105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799">
        <f>(유형화!$F$71+유형화!$F$72+유형화!$F$73+유형화!$F$74+유형화!$G$63)*hourly1!O3450/hourly1!$O$8763</f>
        <v>63.6809742162662</v>
      </c>
      <c r="C3449" s="441">
        <f>hourly1!$F3450*유형화!$G$71/hourly1!$F$8763+유형화!$G$72*hourly1!$G3450/hourly1!$F$8763+유형화!$G$74*hourly1!I3450/hourly1!$I$8763+유형화!$H$63*hourly1!P3450/hourly1!$P$8763</f>
        <v>0.43847905888949795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799">
        <f>(유형화!$F$71+유형화!$F$72+유형화!$F$73+유형화!$F$74+유형화!$G$63)*hourly1!O3451/hourly1!$O$8763</f>
        <v>63.844031128177875</v>
      </c>
      <c r="C3450" s="441">
        <f>hourly1!$F3451*유형화!$G$71/hourly1!$F$8763+유형화!$G$72*hourly1!$G3451/hourly1!$F$8763+유형화!$G$74*hourly1!I3451/hourly1!$I$8763+유형화!$H$63*hourly1!P3451/hourly1!$P$8763</f>
        <v>0.46973002970517574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799">
        <f>(유형화!$F$71+유형화!$F$72+유형화!$F$73+유형화!$F$74+유형화!$G$63)*hourly1!O3452/hourly1!$O$8763</f>
        <v>63.281091339084583</v>
      </c>
      <c r="C3451" s="441">
        <f>hourly1!$F3452*유형화!$G$71/hourly1!$F$8763+유형화!$G$72*hourly1!$G3452/hourly1!$F$8763+유형화!$G$74*hourly1!I3452/hourly1!$I$8763+유형화!$H$63*hourly1!P3452/hourly1!$P$8763</f>
        <v>0.65752234628251582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799">
        <f>(유형화!$F$71+유형화!$F$72+유형화!$F$73+유형화!$F$74+유형화!$G$63)*hourly1!O3453/hourly1!$O$8763</f>
        <v>62.304618176922062</v>
      </c>
      <c r="C3452" s="441">
        <f>hourly1!$F3453*유형화!$G$71/hourly1!$F$8763+유형화!$G$72*hourly1!$G3453/hourly1!$F$8763+유형화!$G$74*hourly1!I3453/hourly1!$I$8763+유형화!$H$63*hourly1!P3453/hourly1!$P$8763</f>
        <v>0.83770390752713142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799">
        <f>(유형화!$F$71+유형화!$F$72+유형화!$F$73+유형화!$F$74+유형화!$G$63)*hourly1!O3454/hourly1!$O$8763</f>
        <v>62.081351707473047</v>
      </c>
      <c r="C3453" s="441">
        <f>hourly1!$F3454*유형화!$G$71/hourly1!$F$8763+유형화!$G$72*hourly1!$G3454/hourly1!$F$8763+유형화!$G$74*hourly1!I3454/hourly1!$I$8763+유형화!$H$63*hourly1!P3454/hourly1!$P$8763</f>
        <v>0.84575441924461947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799">
        <f>(유형화!$F$71+유형화!$F$72+유형화!$F$73+유형화!$F$74+유형화!$G$63)*hourly1!O3455/hourly1!$O$8763</f>
        <v>61.858085238024053</v>
      </c>
      <c r="C3454" s="441">
        <f>hourly1!$F3455*유형화!$G$71/hourly1!$F$8763+유형화!$G$72*hourly1!$G3455/hourly1!$F$8763+유형화!$G$74*hourly1!I3455/hourly1!$I$8763+유형화!$H$63*hourly1!P3455/hourly1!$P$8763</f>
        <v>0.70503261466460165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799">
        <f>(유형화!$F$71+유형화!$F$72+유형화!$F$73+유형화!$F$74+유형화!$G$63)*hourly1!O3456/hourly1!$O$8763</f>
        <v>60.183116285656489</v>
      </c>
      <c r="C3455" s="441">
        <f>hourly1!$F3456*유형화!$G$71/hourly1!$F$8763+유형화!$G$72*hourly1!$G3456/hourly1!$F$8763+유형화!$G$74*hourly1!I3456/hourly1!$I$8763+유형화!$H$63*hourly1!P3456/hourly1!$P$8763</f>
        <v>0.57195830123680991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799">
        <f>(유형화!$F$71+유형화!$F$72+유형화!$F$73+유형화!$F$74+유형화!$G$63)*hourly1!O3457/hourly1!$O$8763</f>
        <v>58.29415737295426</v>
      </c>
      <c r="C3456" s="441">
        <f>hourly1!$F3457*유형화!$G$71/hourly1!$F$8763+유형화!$G$72*hourly1!$G3457/hourly1!$F$8763+유형화!$G$74*hourly1!I3457/hourly1!$I$8763+유형화!$H$63*hourly1!P3457/hourly1!$P$8763</f>
        <v>0.41556485293028922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799">
        <f>(유형화!$F$71+유형화!$F$72+유형화!$F$73+유형화!$F$74+유형화!$G$63)*hourly1!O3458/hourly1!$O$8763</f>
        <v>56.747715358616212</v>
      </c>
      <c r="C3457" s="441">
        <f>hourly1!$F3458*유형화!$G$71/hourly1!$F$8763+유형화!$G$72*hourly1!$G3458/hourly1!$F$8763+유형화!$G$74*hourly1!I3458/hourly1!$I$8763+유형화!$H$63*hourly1!P3458/hourly1!$P$8763</f>
        <v>0.36887231434856882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799">
        <f>(유형화!$F$71+유형화!$F$72+유형화!$F$73+유형화!$F$74+유형화!$G$63)*hourly1!O3459/hourly1!$O$8763</f>
        <v>54.503867569946905</v>
      </c>
      <c r="C3458" s="441">
        <f>hourly1!$F3459*유형화!$G$71/hourly1!$F$8763+유형화!$G$72*hourly1!$G3459/hourly1!$F$8763+유형화!$G$74*hourly1!I3459/hourly1!$I$8763+유형화!$H$63*hourly1!P3459/hourly1!$P$8763</f>
        <v>0.28225497702354346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799">
        <f>(유형화!$F$71+유형화!$F$72+유형화!$F$73+유형화!$F$74+유형화!$G$63)*hourly1!O3460/hourly1!$O$8763</f>
        <v>52.484259459451451</v>
      </c>
      <c r="C3459" s="441">
        <f>hourly1!$F3460*유형화!$G$71/hourly1!$F$8763+유형화!$G$72*hourly1!$G3460/hourly1!$F$8763+유형화!$G$74*hourly1!I3460/hourly1!$I$8763+유형화!$H$63*hourly1!P3460/hourly1!$P$8763</f>
        <v>0.28868732360078581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799">
        <f>(유형화!$F$71+유형화!$F$72+유형화!$F$73+유형화!$F$74+유형화!$G$63)*hourly1!O3461/hourly1!$O$8763</f>
        <v>52.640053176790978</v>
      </c>
      <c r="C3460" s="441">
        <f>hourly1!$F3461*유형화!$G$71/hourly1!$F$8763+유형화!$G$72*hourly1!$G3461/hourly1!$F$8763+유형화!$G$74*hourly1!I3461/hourly1!$I$8763+유형화!$H$63*hourly1!P3461/hourly1!$P$8763</f>
        <v>0.26379785171045078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799">
        <f>(유형화!$F$71+유형화!$F$72+유형화!$F$73+유형화!$F$74+유형화!$G$63)*hourly1!O3462/hourly1!$O$8763</f>
        <v>52.5321003076971</v>
      </c>
      <c r="C3461" s="441">
        <f>hourly1!$F3462*유형화!$G$71/hourly1!$F$8763+유형화!$G$72*hourly1!$G3462/hourly1!$F$8763+유형화!$G$74*hourly1!I3462/hourly1!$I$8763+유형화!$H$63*hourly1!P3462/hourly1!$P$8763</f>
        <v>0.24656672473719621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799">
        <f>(유형화!$F$71+유형화!$F$72+유형화!$F$73+유형화!$F$74+유형화!$G$63)*hourly1!O3463/hourly1!$O$8763</f>
        <v>52.455015895833156</v>
      </c>
      <c r="C3462" s="441">
        <f>hourly1!$F3463*유형화!$G$71/hourly1!$F$8763+유형화!$G$72*hourly1!$G3463/hourly1!$F$8763+유형화!$G$74*hourly1!I3463/hourly1!$I$8763+유형화!$H$63*hourly1!P3463/hourly1!$P$8763</f>
        <v>0.24662087428932045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799">
        <f>(유형화!$F$71+유형화!$F$72+유형화!$F$73+유형화!$F$74+유형화!$G$63)*hourly1!O3464/hourly1!$O$8763</f>
        <v>52.82613154946371</v>
      </c>
      <c r="C3463" s="441">
        <f>hourly1!$F3464*유형화!$G$71/hourly1!$F$8763+유형화!$G$72*hourly1!$G3464/hourly1!$F$8763+유형화!$G$74*hourly1!I3464/hourly1!$I$8763+유형화!$H$63*hourly1!P3464/hourly1!$P$8763</f>
        <v>0.30172353009437808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799">
        <f>(유형화!$F$71+유형화!$F$72+유형화!$F$73+유형화!$F$74+유형화!$G$63)*hourly1!O3465/hourly1!$O$8763</f>
        <v>54.156218674501773</v>
      </c>
      <c r="C3464" s="441">
        <f>hourly1!$F3465*유형화!$G$71/hourly1!$F$8763+유형화!$G$72*hourly1!$G3465/hourly1!$F$8763+유형화!$G$74*hourly1!I3465/hourly1!$I$8763+유형화!$H$63*hourly1!P3465/hourly1!$P$8763</f>
        <v>0.44133932410864962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799">
        <f>(유형화!$F$71+유형화!$F$72+유형화!$F$73+유형화!$F$74+유형화!$G$63)*hourly1!O3466/hourly1!$O$8763</f>
        <v>54.276429028787746</v>
      </c>
      <c r="C3465" s="441">
        <f>hourly1!$F3466*유형화!$G$71/hourly1!$F$8763+유형화!$G$72*hourly1!$G3466/hourly1!$F$8763+유형화!$G$74*hourly1!I3466/hourly1!$I$8763+유형화!$H$63*hourly1!P3466/hourly1!$P$8763</f>
        <v>0.59566769456168556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799">
        <f>(유형화!$F$71+유형화!$F$72+유형화!$F$73+유형화!$F$74+유형화!$G$63)*hourly1!O3467/hourly1!$O$8763</f>
        <v>56.73618906095281</v>
      </c>
      <c r="C3466" s="441">
        <f>hourly1!$F3467*유형화!$G$71/hourly1!$F$8763+유형화!$G$72*hourly1!$G3467/hourly1!$F$8763+유형화!$G$74*hourly1!I3467/hourly1!$I$8763+유형화!$H$63*hourly1!P3467/hourly1!$P$8763</f>
        <v>0.83065206144827342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799">
        <f>(유형화!$F$71+유형화!$F$72+유형화!$F$73+유형화!$F$74+유형화!$G$63)*hourly1!O3468/hourly1!$O$8763</f>
        <v>60.249764566241758</v>
      </c>
      <c r="C3467" s="441">
        <f>hourly1!$F3468*유형화!$G$71/hourly1!$F$8763+유형화!$G$72*hourly1!$G3468/hourly1!$F$8763+유형화!$G$74*hourly1!I3468/hourly1!$I$8763+유형화!$H$63*hourly1!P3468/hourly1!$P$8763</f>
        <v>0.82365925507932969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799">
        <f>(유형화!$F$71+유형화!$F$72+유형화!$F$73+유형화!$F$74+유형화!$G$63)*hourly1!O3469/hourly1!$O$8763</f>
        <v>61.398293397526878</v>
      </c>
      <c r="C3468" s="441">
        <f>hourly1!$F3469*유형화!$G$71/hourly1!$F$8763+유형화!$G$72*hourly1!$G3469/hourly1!$F$8763+유형화!$G$74*hourly1!I3469/hourly1!$I$8763+유형화!$H$63*hourly1!P3469/hourly1!$P$8763</f>
        <v>0.7629580842364605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799">
        <f>(유형화!$F$71+유형화!$F$72+유형화!$F$73+유형화!$F$74+유형화!$G$63)*hourly1!O3470/hourly1!$O$8763</f>
        <v>61.903244132634292</v>
      </c>
      <c r="C3469" s="441">
        <f>hourly1!$F3470*유형화!$G$71/hourly1!$F$8763+유형화!$G$72*hourly1!$G3470/hourly1!$F$8763+유형화!$G$74*hourly1!I3470/hourly1!$I$8763+유형화!$H$63*hourly1!P3470/hourly1!$P$8763</f>
        <v>0.80304258837688858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799">
        <f>(유형화!$F$71+유형화!$F$72+유형화!$F$73+유형화!$F$74+유형화!$G$63)*hourly1!O3471/hourly1!$O$8763</f>
        <v>59.468843547714982</v>
      </c>
      <c r="C3470" s="441">
        <f>hourly1!$F3471*유형화!$G$71/hourly1!$F$8763+유형화!$G$72*hourly1!$G3471/hourly1!$F$8763+유형화!$G$74*hourly1!I3471/hourly1!$I$8763+유형화!$H$63*hourly1!P3471/hourly1!$P$8763</f>
        <v>0.80936460822347989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799">
        <f>(유형화!$F$71+유형화!$F$72+유형화!$F$73+유형화!$F$74+유형화!$G$63)*hourly1!O3472/hourly1!$O$8763</f>
        <v>58.965591537424501</v>
      </c>
      <c r="C3471" s="441">
        <f>hourly1!$F3472*유형화!$G$71/hourly1!$F$8763+유형화!$G$72*hourly1!$G3472/hourly1!$F$8763+유형화!$G$74*hourly1!I3472/hourly1!$I$8763+유형화!$H$63*hourly1!P3472/hourly1!$P$8763</f>
        <v>0.68861754768173133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799">
        <f>(유형화!$F$71+유형화!$F$72+유형화!$F$73+유형화!$F$74+유형화!$G$63)*hourly1!O3473/hourly1!$O$8763</f>
        <v>62.508792123453674</v>
      </c>
      <c r="C3472" s="441">
        <f>hourly1!$F3473*유형화!$G$71/hourly1!$F$8763+유형화!$G$72*hourly1!$G3473/hourly1!$F$8763+유형화!$G$74*hourly1!I3473/hourly1!$I$8763+유형화!$H$63*hourly1!P3473/hourly1!$P$8763</f>
        <v>0.59467713942866007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799">
        <f>(유형화!$F$71+유형화!$F$72+유형화!$F$73+유형화!$F$74+유형화!$G$63)*hourly1!O3474/hourly1!$O$8763</f>
        <v>62.169901379735862</v>
      </c>
      <c r="C3473" s="441">
        <f>hourly1!$F3474*유형화!$G$71/hourly1!$F$8763+유형화!$G$72*hourly1!$G3474/hourly1!$F$8763+유형화!$G$74*hourly1!I3474/hourly1!$I$8763+유형화!$H$63*hourly1!P3474/hourly1!$P$8763</f>
        <v>0.51424680588634131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799">
        <f>(유형화!$F$71+유형화!$F$72+유형화!$F$73+유형화!$F$74+유형화!$G$63)*hourly1!O3475/hourly1!$O$8763</f>
        <v>62.519404984960232</v>
      </c>
      <c r="C3474" s="441">
        <f>hourly1!$F3475*유형화!$G$71/hourly1!$F$8763+유형화!$G$72*hourly1!$G3475/hourly1!$F$8763+유형화!$G$74*hourly1!I3475/hourly1!$I$8763+유형화!$H$63*hourly1!P3475/hourly1!$P$8763</f>
        <v>0.59467558889082395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799">
        <f>(유형화!$F$71+유형화!$F$72+유형화!$F$73+유형화!$F$74+유형화!$G$63)*hourly1!O3476/hourly1!$O$8763</f>
        <v>62.405140986252839</v>
      </c>
      <c r="C3475" s="441">
        <f>hourly1!$F3476*유형화!$G$71/hourly1!$F$8763+유형화!$G$72*hourly1!$G3476/hourly1!$F$8763+유형화!$G$74*hourly1!I3476/hourly1!$I$8763+유형화!$H$63*hourly1!P3476/hourly1!$P$8763</f>
        <v>0.70204055372937624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799">
        <f>(유형화!$F$71+유형화!$F$72+유형화!$F$73+유형화!$F$74+유형화!$G$63)*hourly1!O3477/hourly1!$O$8763</f>
        <v>60.975892620930964</v>
      </c>
      <c r="C3476" s="441">
        <f>hourly1!$F3477*유형화!$G$71/hourly1!$F$8763+유형화!$G$72*hourly1!$G3477/hourly1!$F$8763+유형화!$G$74*hourly1!I3477/hourly1!$I$8763+유형화!$H$63*hourly1!P3477/hourly1!$P$8763</f>
        <v>0.88998971317245101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799">
        <f>(유형화!$F$71+유형화!$F$72+유형화!$F$73+유형화!$F$74+유형화!$G$63)*hourly1!O3478/hourly1!$O$8763</f>
        <v>60.691699526166744</v>
      </c>
      <c r="C3477" s="441">
        <f>hourly1!$F3478*유형화!$G$71/hourly1!$F$8763+유형화!$G$72*hourly1!$G3478/hourly1!$F$8763+유형화!$G$74*hourly1!I3478/hourly1!$I$8763+유형화!$H$63*hourly1!P3478/hourly1!$P$8763</f>
        <v>0.74923892546211002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799">
        <f>(유형화!$F$71+유형화!$F$72+유형화!$F$73+유형화!$F$74+유형화!$G$63)*hourly1!O3479/hourly1!$O$8763</f>
        <v>61.020715685076183</v>
      </c>
      <c r="C3478" s="441">
        <f>hourly1!$F3479*유형화!$G$71/hourly1!$F$8763+유형화!$G$72*hourly1!$G3479/hourly1!$F$8763+유형화!$G$74*hourly1!I3479/hourly1!$I$8763+유형화!$H$63*hourly1!P3479/hourly1!$P$8763</f>
        <v>0.51466819436135325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799">
        <f>(유형화!$F$71+유형화!$F$72+유형화!$F$73+유형화!$F$74+유형화!$G$63)*hourly1!O3480/hourly1!$O$8763</f>
        <v>59.317842481700737</v>
      </c>
      <c r="C3479" s="441">
        <f>hourly1!$F3480*유형화!$G$71/hourly1!$F$8763+유형화!$G$72*hourly1!$G3480/hourly1!$F$8763+유형화!$G$74*hourly1!I3480/hourly1!$I$8763+유형화!$H$63*hourly1!P3480/hourly1!$P$8763</f>
        <v>0.50809737282812761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799">
        <f>(유형화!$F$71+유형화!$F$72+유형화!$F$73+유형화!$F$74+유형화!$G$63)*hourly1!O3481/hourly1!$O$8763</f>
        <v>57.57635879039757</v>
      </c>
      <c r="C3480" s="441">
        <f>hourly1!$F3481*유형화!$G$71/hourly1!$F$8763+유형화!$G$72*hourly1!$G3481/hourly1!$F$8763+유형화!$G$74*hourly1!I3481/hourly1!$I$8763+유형화!$H$63*hourly1!P3481/hourly1!$P$8763</f>
        <v>0.45458807355793707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799">
        <f>(유형화!$F$71+유형화!$F$72+유형화!$F$73+유형화!$F$74+유형화!$G$63)*hourly1!O3482/hourly1!$O$8763</f>
        <v>56.426644503097258</v>
      </c>
      <c r="C3481" s="441">
        <f>hourly1!$F3482*유형화!$G$71/hourly1!$F$8763+유형화!$G$72*hourly1!$G3482/hourly1!$F$8763+유형화!$G$74*hourly1!I3482/hourly1!$I$8763+유형화!$H$63*hourly1!P3482/hourly1!$P$8763</f>
        <v>0.36108551333536942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799">
        <f>(유형화!$F$71+유형화!$F$72+유형화!$F$73+유형화!$F$74+유형화!$G$63)*hourly1!O3483/hourly1!$O$8763</f>
        <v>54.3769391376158</v>
      </c>
      <c r="C3482" s="441">
        <f>hourly1!$F3483*유형화!$G$71/hourly1!$F$8763+유형화!$G$72*hourly1!$G3483/hourly1!$F$8763+유형화!$G$74*hourly1!I3483/hourly1!$I$8763+유형화!$H$63*hourly1!P3483/hourly1!$P$8763</f>
        <v>0.30261652061586541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799">
        <f>(유형화!$F$71+유형화!$F$72+유형화!$F$73+유형화!$F$74+유형화!$G$63)*hourly1!O3484/hourly1!$O$8763</f>
        <v>52.282380493661819</v>
      </c>
      <c r="C3483" s="441">
        <f>hourly1!$F3484*유형화!$G$71/hourly1!$F$8763+유형화!$G$72*hourly1!$G3484/hourly1!$F$8763+유형화!$G$74*hourly1!I3484/hourly1!$I$8763+유형화!$H$63*hourly1!P3484/hourly1!$P$8763</f>
        <v>0.28131666308838377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799">
        <f>(유형화!$F$71+유형화!$F$72+유형화!$F$73+유형화!$F$74+유형화!$G$63)*hourly1!O3485/hourly1!$O$8763</f>
        <v>52.068046565166298</v>
      </c>
      <c r="C3484" s="441">
        <f>hourly1!$F3485*유형화!$G$71/hourly1!$F$8763+유형화!$G$72*hourly1!$G3485/hourly1!$F$8763+유형화!$G$74*hourly1!I3485/hourly1!$I$8763+유형화!$H$63*hourly1!P3485/hourly1!$P$8763</f>
        <v>0.26763209323499387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799">
        <f>(유형화!$F$71+유형화!$F$72+유형화!$F$73+유형화!$F$74+유형화!$G$63)*hourly1!O3486/hourly1!$O$8763</f>
        <v>51.331749221074048</v>
      </c>
      <c r="C3485" s="441">
        <f>hourly1!$F3486*유형화!$G$71/hourly1!$F$8763+유형화!$G$72*hourly1!$G3486/hourly1!$F$8763+유형화!$G$74*hourly1!I3486/hourly1!$I$8763+유형화!$H$63*hourly1!P3486/hourly1!$P$8763</f>
        <v>0.24685059243335486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799">
        <f>(유형화!$F$71+유형화!$F$72+유형화!$F$73+유형화!$F$74+유형화!$G$63)*hourly1!O3487/hourly1!$O$8763</f>
        <v>51.28175778467066</v>
      </c>
      <c r="C3486" s="441">
        <f>hourly1!$F3487*유형화!$G$71/hourly1!$F$8763+유형화!$G$72*hourly1!$G3487/hourly1!$F$8763+유형화!$G$74*hourly1!I3487/hourly1!$I$8763+유형화!$H$63*hourly1!P3487/hourly1!$P$8763</f>
        <v>0.24692108226882956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799">
        <f>(유형화!$F$71+유형화!$F$72+유형화!$F$73+유형화!$F$74+유형화!$G$63)*hourly1!O3488/hourly1!$O$8763</f>
        <v>51.913478933733074</v>
      </c>
      <c r="C3487" s="441">
        <f>hourly1!$F3488*유형화!$G$71/hourly1!$F$8763+유형화!$G$72*hourly1!$G3488/hourly1!$F$8763+유형화!$G$74*hourly1!I3488/hourly1!$I$8763+유형화!$H$63*hourly1!P3488/hourly1!$P$8763</f>
        <v>0.26771820772097132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799">
        <f>(유형화!$F$71+유형화!$F$72+유형화!$F$73+유형화!$F$74+유형화!$G$63)*hourly1!O3489/hourly1!$O$8763</f>
        <v>53.545825872716705</v>
      </c>
      <c r="C3488" s="441">
        <f>hourly1!$F3489*유형화!$G$71/hourly1!$F$8763+유형화!$G$72*hourly1!$G3489/hourly1!$F$8763+유형화!$G$74*hourly1!I3489/hourly1!$I$8763+유형화!$H$63*hourly1!P3489/hourly1!$P$8763</f>
        <v>0.36849970817932404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799">
        <f>(유형화!$F$71+유형화!$F$72+유형화!$F$73+유형화!$F$74+유형화!$G$63)*hourly1!O3490/hourly1!$O$8763</f>
        <v>55.58444983895339</v>
      </c>
      <c r="C3489" s="441">
        <f>hourly1!$F3490*유형화!$G$71/hourly1!$F$8763+유형화!$G$72*hourly1!$G3490/hourly1!$F$8763+유형화!$G$74*hourly1!I3490/hourly1!$I$8763+유형화!$H$63*hourly1!P3490/hourly1!$P$8763</f>
        <v>0.52385954410983182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799">
        <f>(유형화!$F$71+유형화!$F$72+유형화!$F$73+유형화!$F$74+유형화!$G$63)*hourly1!O3491/hourly1!$O$8763</f>
        <v>55.669392991185397</v>
      </c>
      <c r="C3490" s="441">
        <f>hourly1!$F3491*유형화!$G$71/hourly1!$F$8763+유형화!$G$72*hourly1!$G3491/hourly1!$F$8763+유형화!$G$74*hourly1!I3491/hourly1!$I$8763+유형화!$H$63*hourly1!P3491/hourly1!$P$8763</f>
        <v>0.70183325874789448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799">
        <f>(유형화!$F$71+유형화!$F$72+유형화!$F$73+유형화!$F$74+유형화!$G$63)*hourly1!O3492/hourly1!$O$8763</f>
        <v>59.128465828976132</v>
      </c>
      <c r="C3491" s="441">
        <f>hourly1!$F3492*유형화!$G$71/hourly1!$F$8763+유형화!$G$72*hourly1!$G3492/hourly1!$F$8763+유형화!$G$74*hourly1!I3492/hourly1!$I$8763+유형화!$H$63*hourly1!P3492/hourly1!$P$8763</f>
        <v>0.85749616518930105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799">
        <f>(유형화!$F$71+유형화!$F$72+유형화!$F$73+유형화!$F$74+유형화!$G$63)*hourly1!O3493/hourly1!$O$8763</f>
        <v>59.289221594245191</v>
      </c>
      <c r="C3492" s="441">
        <f>hourly1!$F3493*유형화!$G$71/hourly1!$F$8763+유형화!$G$72*hourly1!$G3493/hourly1!$F$8763+유형화!$G$74*hourly1!I3493/hourly1!$I$8763+유형화!$H$63*hourly1!P3493/hourly1!$P$8763</f>
        <v>0.92401149510134928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799">
        <f>(유형화!$F$71+유형화!$F$72+유형화!$F$73+유형화!$F$74+유형화!$G$63)*hourly1!O3494/hourly1!$O$8763</f>
        <v>60.275330986326672</v>
      </c>
      <c r="C3493" s="441">
        <f>hourly1!$F3494*유형화!$G$71/hourly1!$F$8763+유형화!$G$72*hourly1!$G3494/hourly1!$F$8763+유형화!$G$74*hourly1!I3494/hourly1!$I$8763+유형화!$H$63*hourly1!P3494/hourly1!$P$8763</f>
        <v>0.96081899716112118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799">
        <f>(유형화!$F$71+유형화!$F$72+유형화!$F$73+유형화!$F$74+유형화!$G$63)*hourly1!O3495/hourly1!$O$8763</f>
        <v>57.585238770179579</v>
      </c>
      <c r="C3494" s="441">
        <f>hourly1!$F3495*유형화!$G$71/hourly1!$F$8763+유형화!$G$72*hourly1!$G3495/hourly1!$F$8763+유형화!$G$74*hourly1!I3495/hourly1!$I$8763+유형화!$H$63*hourly1!P3495/hourly1!$P$8763</f>
        <v>0.85652862957953668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799">
        <f>(유형화!$F$71+유형화!$F$72+유형화!$F$73+유형화!$F$74+유형화!$G$63)*hourly1!O3496/hourly1!$O$8763</f>
        <v>57.633842742571616</v>
      </c>
      <c r="C3495" s="441">
        <f>hourly1!$F3496*유형화!$G$71/hourly1!$F$8763+유형화!$G$72*hourly1!$G3496/hourly1!$F$8763+유형화!$G$74*hourly1!I3496/hourly1!$I$8763+유형화!$H$63*hourly1!P3496/hourly1!$P$8763</f>
        <v>0.76755662164208838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799">
        <f>(유형화!$F$71+유형화!$F$72+유형화!$F$73+유형화!$F$74+유형화!$G$63)*hourly1!O3497/hourly1!$O$8763</f>
        <v>60.441275744872158</v>
      </c>
      <c r="C3496" s="441">
        <f>hourly1!$F3497*유형화!$G$71/hourly1!$F$8763+유형화!$G$72*hourly1!$G3497/hourly1!$F$8763+유형화!$G$74*hourly1!I3497/hourly1!$I$8763+유형화!$H$63*hourly1!P3497/hourly1!$P$8763</f>
        <v>0.64892365980387567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799">
        <f>(유형화!$F$71+유형화!$F$72+유형화!$F$73+유형화!$F$74+유형화!$G$63)*hourly1!O3498/hourly1!$O$8763</f>
        <v>60.484466333287443</v>
      </c>
      <c r="C3497" s="441">
        <f>hourly1!$F3498*유형화!$G$71/hourly1!$F$8763+유형화!$G$72*hourly1!$G3498/hourly1!$F$8763+유형화!$G$74*hourly1!I3498/hourly1!$I$8763+유형화!$H$63*hourly1!P3498/hourly1!$P$8763</f>
        <v>0.59703228712964829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799">
        <f>(유형화!$F$71+유형화!$F$72+유형화!$F$73+유형화!$F$74+유형화!$G$63)*hourly1!O3499/hourly1!$O$8763</f>
        <v>60.958893872306263</v>
      </c>
      <c r="C3498" s="441">
        <f>hourly1!$F3499*유형화!$G$71/hourly1!$F$8763+유형화!$G$72*hourly1!$G3499/hourly1!$F$8763+유형화!$G$74*hourly1!I3499/hourly1!$I$8763+유형화!$H$63*hourly1!P3499/hourly1!$P$8763</f>
        <v>0.43427209192356886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799">
        <f>(유형화!$F$71+유형화!$F$72+유형화!$F$73+유형화!$F$74+유형화!$G$63)*hourly1!O3500/hourly1!$O$8763</f>
        <v>60.425493741379981</v>
      </c>
      <c r="C3499" s="441">
        <f>hourly1!$F3500*유형화!$G$71/hourly1!$F$8763+유형화!$G$72*hourly1!$G3500/hourly1!$F$8763+유형화!$G$74*hourly1!I3500/hourly1!$I$8763+유형화!$H$63*hourly1!P3500/hourly1!$P$8763</f>
        <v>0.62676528140372578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799">
        <f>(유형화!$F$71+유형화!$F$72+유형화!$F$73+유형화!$F$74+유형화!$G$63)*hourly1!O3501/hourly1!$O$8763</f>
        <v>59.333857907563853</v>
      </c>
      <c r="C3500" s="441">
        <f>hourly1!$F3501*유형화!$G$71/hourly1!$F$8763+유형화!$G$72*hourly1!$G3501/hourly1!$F$8763+유형화!$G$74*hourly1!I3501/hourly1!$I$8763+유형화!$H$63*hourly1!P3501/hourly1!$P$8763</f>
        <v>0.75284988953824594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799">
        <f>(유형화!$F$71+유형화!$F$72+유형화!$F$73+유형화!$F$74+유형화!$G$63)*hourly1!O3502/hourly1!$O$8763</f>
        <v>59.060838296497494</v>
      </c>
      <c r="C3501" s="441">
        <f>hourly1!$F3502*유형화!$G$71/hourly1!$F$8763+유형화!$G$72*hourly1!$G3502/hourly1!$F$8763+유형화!$G$74*hourly1!I3502/hourly1!$I$8763+유형화!$H$63*hourly1!P3502/hourly1!$P$8763</f>
        <v>0.79754199576703755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799">
        <f>(유형화!$F$71+유형화!$F$72+유형화!$F$73+유형화!$F$74+유형화!$G$63)*hourly1!O3503/hourly1!$O$8763</f>
        <v>59.721605837737151</v>
      </c>
      <c r="C3502" s="441">
        <f>hourly1!$F3503*유형화!$G$71/hourly1!$F$8763+유형화!$G$72*hourly1!$G3503/hourly1!$F$8763+유형화!$G$74*hourly1!I3503/hourly1!$I$8763+유형화!$H$63*hourly1!P3503/hourly1!$P$8763</f>
        <v>0.51603075930291487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799">
        <f>(유형화!$F$71+유형화!$F$72+유형화!$F$73+유형화!$F$74+유형화!$G$63)*hourly1!O3504/hourly1!$O$8763</f>
        <v>58.497529661490944</v>
      </c>
      <c r="C3503" s="441">
        <f>hourly1!$F3504*유형화!$G$71/hourly1!$F$8763+유형화!$G$72*hourly1!$G3504/hourly1!$F$8763+유형화!$G$74*hourly1!I3504/hourly1!$I$8763+유형화!$H$63*hourly1!P3504/hourly1!$P$8763</f>
        <v>0.49391758504429495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799">
        <f>(유형화!$F$71+유형화!$F$72+유형화!$F$73+유형화!$F$74+유형화!$G$63)*hourly1!O3505/hourly1!$O$8763</f>
        <v>58.142297742652147</v>
      </c>
      <c r="C3504" s="441">
        <f>hourly1!$F3505*유형화!$G$71/hourly1!$F$8763+유형화!$G$72*hourly1!$G3505/hourly1!$F$8763+유형화!$G$74*hourly1!I3505/hourly1!$I$8763+유형화!$H$63*hourly1!P3505/hourly1!$P$8763</f>
        <v>0.47179689664077806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799">
        <f>(유형화!$F$71+유형화!$F$72+유형화!$F$73+유형화!$F$74+유형화!$G$63)*hourly1!O3506/hourly1!$O$8763</f>
        <v>56.634993328015781</v>
      </c>
      <c r="C3505" s="441">
        <f>hourly1!$F3506*유형화!$G$71/hourly1!$F$8763+유형화!$G$72*hourly1!$G3506/hourly1!$F$8763+유형화!$G$74*hourly1!I3506/hourly1!$I$8763+유형화!$H$63*hourly1!P3506/hourly1!$P$8763</f>
        <v>0.36105569530005865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799">
        <f>(유형화!$F$71+유형화!$F$72+유형화!$F$73+유형화!$F$74+유형화!$G$63)*hourly1!O3507/hourly1!$O$8763</f>
        <v>55.202722341028263</v>
      </c>
      <c r="C3506" s="441">
        <f>hourly1!$F3507*유형화!$G$71/hourly1!$F$8763+유형화!$G$72*hourly1!$G3507/hourly1!$F$8763+유형화!$G$74*hourly1!I3507/hourly1!$I$8763+유형화!$H$63*hourly1!P3507/hourly1!$P$8763</f>
        <v>0.28452556077638907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799">
        <f>(유형화!$F$71+유형화!$F$72+유형화!$F$73+유형화!$F$74+유형화!$G$63)*hourly1!O3508/hourly1!$O$8763</f>
        <v>52.339064361640624</v>
      </c>
      <c r="C3507" s="441">
        <f>hourly1!$F3508*유형화!$G$71/hourly1!$F$8763+유형화!$G$72*hourly1!$G3508/hourly1!$F$8763+유형화!$G$74*hourly1!I3508/hourly1!$I$8763+유형화!$H$63*hourly1!P3508/hourly1!$P$8763</f>
        <v>0.25637184892451192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799">
        <f>(유형화!$F$71+유형화!$F$72+유형화!$F$73+유형화!$F$74+유형화!$G$63)*hourly1!O3509/hourly1!$O$8763</f>
        <v>51.544754935378265</v>
      </c>
      <c r="C3508" s="441">
        <f>hourly1!$F3509*유형화!$G$71/hourly1!$F$8763+유형화!$G$72*hourly1!$G3509/hourly1!$F$8763+유형화!$G$74*hourly1!I3509/hourly1!$I$8763+유형화!$H$63*hourly1!P3509/hourly1!$P$8763</f>
        <v>0.25091908444329936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799">
        <f>(유형화!$F$71+유형화!$F$72+유형화!$F$73+유형화!$F$74+유형화!$G$63)*hourly1!O3510/hourly1!$O$8763</f>
        <v>51.307291618617214</v>
      </c>
      <c r="C3509" s="441">
        <f>hourly1!$F3510*유형화!$G$71/hourly1!$F$8763+유형화!$G$72*hourly1!$G3510/hourly1!$F$8763+유형화!$G$74*hourly1!I3510/hourly1!$I$8763+유형화!$H$63*hourly1!P3510/hourly1!$P$8763</f>
        <v>0.25100698801139565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799">
        <f>(유형화!$F$71+유형화!$F$72+유형화!$F$73+유형화!$F$74+유형화!$G$63)*hourly1!O3511/hourly1!$O$8763</f>
        <v>50.812422874507782</v>
      </c>
      <c r="C3510" s="441">
        <f>hourly1!$F3511*유형화!$G$71/hourly1!$F$8763+유형화!$G$72*hourly1!$G3511/hourly1!$F$8763+유형화!$G$74*hourly1!I3511/hourly1!$I$8763+유형화!$H$63*hourly1!P3511/hourly1!$P$8763</f>
        <v>0.24709116434224226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799">
        <f>(유형화!$F$71+유형화!$F$72+유형화!$F$73+유형화!$F$74+유형화!$G$63)*hourly1!O3512/hourly1!$O$8763</f>
        <v>50.756477315551692</v>
      </c>
      <c r="C3511" s="441">
        <f>hourly1!$F3512*유형화!$G$71/hourly1!$F$8763+유형화!$G$72*hourly1!$G3512/hourly1!$F$8763+유형화!$G$74*hourly1!I3512/hourly1!$I$8763+유형화!$H$63*hourly1!P3512/hourly1!$P$8763</f>
        <v>0.5179042860975609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799">
        <f>(유형화!$F$71+유형화!$F$72+유형화!$F$73+유형화!$F$74+유형화!$G$63)*hourly1!O3513/hourly1!$O$8763</f>
        <v>51.055685128890914</v>
      </c>
      <c r="C3512" s="441">
        <f>hourly1!$F3513*유형화!$G$71/hourly1!$F$8763+유형화!$G$72*hourly1!$G3513/hourly1!$F$8763+유형화!$G$74*hourly1!I3513/hourly1!$I$8763+유형화!$H$63*hourly1!P3513/hourly1!$P$8763</f>
        <v>1.0045688534740933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799">
        <f>(유형화!$F$71+유형화!$F$72+유형화!$F$73+유형화!$F$74+유형화!$G$63)*hourly1!O3514/hourly1!$O$8763</f>
        <v>51.056325344131771</v>
      </c>
      <c r="C3513" s="441">
        <f>hourly1!$F3514*유형화!$G$71/hourly1!$F$8763+유형화!$G$72*hourly1!$G3514/hourly1!$F$8763+유형화!$G$74*hourly1!I3514/hourly1!$I$8763+유형화!$H$63*hourly1!P3514/hourly1!$P$8763</f>
        <v>0.8551324298941434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799">
        <f>(유형화!$F$71+유형화!$F$72+유형화!$F$73+유형화!$F$74+유형화!$G$63)*hourly1!O3515/hourly1!$O$8763</f>
        <v>52.010717303963908</v>
      </c>
      <c r="C3514" s="441">
        <f>hourly1!$F3515*유형화!$G$71/hourly1!$F$8763+유형화!$G$72*hourly1!$G3515/hourly1!$F$8763+유형화!$G$74*hourly1!I3515/hourly1!$I$8763+유형화!$H$63*hourly1!P3515/hourly1!$P$8763</f>
        <v>0.74492330157550835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799">
        <f>(유형화!$F$71+유형화!$F$72+유형화!$F$73+유형화!$F$74+유형화!$G$63)*hourly1!O3516/hourly1!$O$8763</f>
        <v>54.271397498309874</v>
      </c>
      <c r="C3515" s="441">
        <f>hourly1!$F3516*유형화!$G$71/hourly1!$F$8763+유형화!$G$72*hourly1!$G3516/hourly1!$F$8763+유형화!$G$74*hourly1!I3516/hourly1!$I$8763+유형화!$H$63*hourly1!P3516/hourly1!$P$8763</f>
        <v>0.61915691151382624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799">
        <f>(유형화!$F$71+유형화!$F$72+유형화!$F$73+유형화!$F$74+유형화!$G$63)*hourly1!O3517/hourly1!$O$8763</f>
        <v>54.605197800126994</v>
      </c>
      <c r="C3516" s="441">
        <f>hourly1!$F3517*유형화!$G$71/hourly1!$F$8763+유형화!$G$72*hourly1!$G3517/hourly1!$F$8763+유형화!$G$74*hourly1!I3517/hourly1!$I$8763+유형화!$H$63*hourly1!P3517/hourly1!$P$8763</f>
        <v>0.5719215654173071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799">
        <f>(유형화!$F$71+유형화!$F$72+유형화!$F$73+유형화!$F$74+유형화!$G$63)*hourly1!O3518/hourly1!$O$8763</f>
        <v>55.328178503970918</v>
      </c>
      <c r="C3517" s="441">
        <f>hourly1!$F3518*유형화!$G$71/hourly1!$F$8763+유형화!$G$72*hourly1!$G3518/hourly1!$F$8763+유형화!$G$74*hourly1!I3518/hourly1!$I$8763+유형화!$H$63*hourly1!P3518/hourly1!$P$8763</f>
        <v>0.54825487151899543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799">
        <f>(유형화!$F$71+유형화!$F$72+유형화!$F$73+유형화!$F$74+유형화!$G$63)*hourly1!O3519/hourly1!$O$8763</f>
        <v>53.554025467991082</v>
      </c>
      <c r="C3518" s="441">
        <f>hourly1!$F3519*유형화!$G$71/hourly1!$F$8763+유형화!$G$72*hourly1!$G3519/hourly1!$F$8763+유형화!$G$74*hourly1!I3519/hourly1!$I$8763+유형화!$H$63*hourly1!P3519/hourly1!$P$8763</f>
        <v>0.71238896252005457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799">
        <f>(유형화!$F$71+유형화!$F$72+유형화!$F$73+유형화!$F$74+유형화!$G$63)*hourly1!O3520/hourly1!$O$8763</f>
        <v>53.310936617441527</v>
      </c>
      <c r="C3519" s="441">
        <f>hourly1!$F3520*유형화!$G$71/hourly1!$F$8763+유형화!$G$72*hourly1!$G3520/hourly1!$F$8763+유형화!$G$74*hourly1!I3520/hourly1!$I$8763+유형화!$H$63*hourly1!P3520/hourly1!$P$8763</f>
        <v>0.65754906324215434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799">
        <f>(유형화!$F$71+유형화!$F$72+유형화!$F$73+유형화!$F$74+유형화!$G$63)*hourly1!O3521/hourly1!$O$8763</f>
        <v>55.0352383862027</v>
      </c>
      <c r="C3520" s="441">
        <f>hourly1!$F3521*유형화!$G$71/hourly1!$F$8763+유형화!$G$72*hourly1!$G3521/hourly1!$F$8763+유형화!$G$74*hourly1!I3521/hourly1!$I$8763+유형화!$H$63*hourly1!P3521/hourly1!$P$8763</f>
        <v>0.46974195691930132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799">
        <f>(유형화!$F$71+유형화!$F$72+유형화!$F$73+유형화!$F$74+유형화!$G$63)*hourly1!O3522/hourly1!$O$8763</f>
        <v>54.389675056897445</v>
      </c>
      <c r="C3521" s="441">
        <f>hourly1!$F3522*유형화!$G$71/hourly1!$F$8763+유형화!$G$72*hourly1!$G3522/hourly1!$F$8763+유형화!$G$74*hourly1!I3522/hourly1!$I$8763+유형화!$H$63*hourly1!P3522/hourly1!$P$8763</f>
        <v>0.43848681157867875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799">
        <f>(유형화!$F$71+유형화!$F$72+유형화!$F$73+유형화!$F$74+유형화!$G$63)*hourly1!O3523/hourly1!$O$8763</f>
        <v>54.39097004048044</v>
      </c>
      <c r="C3522" s="441">
        <f>hourly1!$F3523*유형화!$G$71/hourly1!$F$8763+유형화!$G$72*hourly1!$G3523/hourly1!$F$8763+유형화!$G$74*hourly1!I3523/hourly1!$I$8763+유형화!$H$63*hourly1!P3523/hourly1!$P$8763</f>
        <v>0.46973158024301198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799">
        <f>(유형화!$F$71+유형화!$F$72+유형화!$F$73+유형화!$F$74+유형화!$G$63)*hourly1!O3524/hourly1!$O$8763</f>
        <v>54.087026728583282</v>
      </c>
      <c r="C3523" s="441">
        <f>hourly1!$F3524*유형화!$G$71/hourly1!$F$8763+유형화!$G$72*hourly1!$G3524/hourly1!$F$8763+유형화!$G$74*hourly1!I3524/hourly1!$I$8763+유형화!$H$63*hourly1!P3524/hourly1!$P$8763</f>
        <v>0.65752055720039715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799">
        <f>(유형화!$F$71+유형화!$F$72+유형화!$F$73+유형화!$F$74+유형화!$G$63)*hourly1!O3525/hourly1!$O$8763</f>
        <v>53.607260991392096</v>
      </c>
      <c r="C3524" s="441">
        <f>hourly1!$F3525*유형화!$G$71/hourly1!$F$8763+유형화!$G$72*hourly1!$G3525/hourly1!$F$8763+유형화!$G$74*hourly1!I3525/hourly1!$I$8763+유형화!$H$63*hourly1!P3525/hourly1!$P$8763</f>
        <v>0.83769961373004664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799">
        <f>(유형화!$F$71+유형화!$F$72+유형화!$F$73+유형화!$F$74+유형화!$G$63)*hourly1!O3526/hourly1!$O$8763</f>
        <v>54.238493716070558</v>
      </c>
      <c r="C3525" s="441">
        <f>hourly1!$F3526*유형화!$G$71/hourly1!$F$8763+유형화!$G$72*hourly1!$G3526/hourly1!$F$8763+유형화!$G$74*hourly1!I3526/hourly1!$I$8763+유형화!$H$63*hourly1!P3526/hourly1!$P$8763</f>
        <v>0.84575907085812785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799">
        <f>(유형화!$F$71+유형화!$F$72+유형화!$F$73+유형화!$F$74+유형화!$G$63)*hourly1!O3527/hourly1!$O$8763</f>
        <v>55.62329233000397</v>
      </c>
      <c r="C3526" s="441">
        <f>hourly1!$F3527*유형화!$G$71/hourly1!$F$8763+유형화!$G$72*hourly1!$G3527/hourly1!$F$8763+유형화!$G$74*hourly1!I3527/hourly1!$I$8763+유형화!$H$63*hourly1!P3527/hourly1!$P$8763</f>
        <v>0.70510608630360616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799">
        <f>(유형화!$F$71+유형화!$F$72+유형화!$F$73+유형화!$F$74+유형화!$G$63)*hourly1!O3528/hourly1!$O$8763</f>
        <v>55.412881391136871</v>
      </c>
      <c r="C3527" s="441">
        <f>hourly1!$F3528*유형화!$G$71/hourly1!$F$8763+유형화!$G$72*hourly1!$G3528/hourly1!$F$8763+유형화!$G$74*hourly1!I3528/hourly1!$I$8763+유형화!$H$63*hourly1!P3528/hourly1!$P$8763</f>
        <v>0.57203880993214917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799">
        <f>(유형화!$F$71+유형화!$F$72+유형화!$F$73+유형화!$F$74+유형화!$G$63)*hourly1!O3529/hourly1!$O$8763</f>
        <v>54.930613575107095</v>
      </c>
      <c r="C3528" s="441">
        <f>hourly1!$F3529*유형화!$G$71/hourly1!$F$8763+유형화!$G$72*hourly1!$G3529/hourly1!$F$8763+유형화!$G$74*hourly1!I3529/hourly1!$I$8763+유형화!$H$63*hourly1!P3529/hourly1!$P$8763</f>
        <v>0.41564154491710975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799">
        <f>(유형화!$F$71+유형화!$F$72+유형화!$F$73+유형화!$F$74+유형화!$G$63)*hourly1!O3530/hourly1!$O$8763</f>
        <v>53.651751399945468</v>
      </c>
      <c r="C3529" s="441">
        <f>hourly1!$F3530*유형화!$G$71/hourly1!$F$8763+유형화!$G$72*hourly1!$G3530/hourly1!$F$8763+유형화!$G$74*hourly1!I3530/hourly1!$I$8763+유형화!$H$63*hourly1!P3530/hourly1!$P$8763</f>
        <v>0.36896415389732601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799">
        <f>(유형화!$F$71+유형화!$F$72+유형화!$F$73+유형화!$F$74+유형화!$G$63)*hourly1!O3531/hourly1!$O$8763</f>
        <v>51.164188321788643</v>
      </c>
      <c r="C3530" s="441">
        <f>hourly1!$F3531*유형화!$G$71/hourly1!$F$8763+유형화!$G$72*hourly1!$G3531/hourly1!$F$8763+유형화!$G$74*hourly1!I3531/hourly1!$I$8763+유형화!$H$63*hourly1!P3531/hourly1!$P$8763</f>
        <v>0.28450802777162643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799">
        <f>(유형화!$F$71+유형화!$F$72+유형화!$F$73+유형화!$F$74+유형화!$G$63)*hourly1!O3532/hourly1!$O$8763</f>
        <v>49.087926032368379</v>
      </c>
      <c r="C3531" s="441">
        <f>hourly1!$F3532*유형화!$G$71/hourly1!$F$8763+유형화!$G$72*hourly1!$G3532/hourly1!$F$8763+유형화!$G$74*hourly1!I3532/hourly1!$I$8763+유형화!$H$63*hourly1!P3532/hourly1!$P$8763</f>
        <v>0.25639152882781702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799">
        <f>(유형화!$F$71+유형화!$F$72+유형화!$F$73+유형화!$F$74+유형화!$G$63)*hourly1!O3533/hourly1!$O$8763</f>
        <v>47.964086652111391</v>
      </c>
      <c r="C3532" s="441">
        <f>hourly1!$F3533*유형화!$G$71/hourly1!$F$8763+유형화!$G$72*hourly1!$G3533/hourly1!$F$8763+유형화!$G$74*hourly1!I3533/hourly1!$I$8763+유형화!$H$63*hourly1!P3533/hourly1!$P$8763</f>
        <v>0.25104062275522609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799">
        <f>(유형화!$F$71+유형화!$F$72+유형화!$F$73+유형화!$F$74+유형화!$G$63)*hourly1!O3534/hourly1!$O$8763</f>
        <v>47.863730092795677</v>
      </c>
      <c r="C3533" s="441">
        <f>hourly1!$F3534*유형화!$G$71/hourly1!$F$8763+유형화!$G$72*hourly1!$G3534/hourly1!$F$8763+유형화!$G$74*hourly1!I3534/hourly1!$I$8763+유형화!$H$63*hourly1!P3534/hourly1!$P$8763</f>
        <v>0.2511765929962434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799">
        <f>(유형화!$F$71+유형화!$F$72+유형화!$F$73+유형화!$F$74+유형화!$G$63)*hourly1!O3535/hourly1!$O$8763</f>
        <v>47.706616825244176</v>
      </c>
      <c r="C3534" s="441">
        <f>hourly1!$F3535*유형화!$G$71/hourly1!$F$8763+유형화!$G$72*hourly1!$G3535/hourly1!$F$8763+유형화!$G$74*hourly1!I3535/hourly1!$I$8763+유형화!$H$63*hourly1!P3535/hourly1!$P$8763</f>
        <v>0.24722200588118598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799">
        <f>(유형화!$F$71+유형화!$F$72+유형화!$F$73+유형화!$F$74+유형화!$G$63)*hourly1!O3536/hourly1!$O$8763</f>
        <v>47.211499674332273</v>
      </c>
      <c r="C3535" s="441">
        <f>hourly1!$F3536*유형화!$G$71/hourly1!$F$8763+유형화!$G$72*hourly1!$G3536/hourly1!$F$8763+유형화!$G$74*hourly1!I3536/hourly1!$I$8763+유형화!$H$63*hourly1!P3536/hourly1!$P$8763</f>
        <v>0.51808021250589442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799">
        <f>(유형화!$F$71+유형화!$F$72+유형화!$F$73+유형화!$F$74+유형화!$G$63)*hourly1!O3537/hourly1!$O$8763</f>
        <v>48.0712501626871</v>
      </c>
      <c r="C3536" s="441">
        <f>hourly1!$F3537*유형화!$G$71/hourly1!$F$8763+유형화!$G$72*hourly1!$G3537/hourly1!$F$8763+유형화!$G$74*hourly1!I3537/hourly1!$I$8763+유형화!$H$63*hourly1!P3537/hourly1!$P$8763</f>
        <v>1.0050953207055404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799">
        <f>(유형화!$F$71+유형화!$F$72+유형화!$F$73+유형화!$F$74+유형화!$G$63)*hourly1!O3538/hourly1!$O$8763</f>
        <v>48.584237789658836</v>
      </c>
      <c r="C3537" s="441">
        <f>hourly1!$F3538*유형화!$G$71/hourly1!$F$8763+유형화!$G$72*hourly1!$G3538/hourly1!$F$8763+유형화!$G$74*hourly1!I3538/hourly1!$I$8763+유형화!$H$63*hourly1!P3538/hourly1!$P$8763</f>
        <v>0.85564374956365385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799">
        <f>(유형화!$F$71+유형화!$F$72+유형화!$F$73+유형화!$F$74+유형화!$G$63)*hourly1!O3539/hourly1!$O$8763</f>
        <v>47.576271334422181</v>
      </c>
      <c r="C3538" s="441">
        <f>hourly1!$F3539*유형화!$G$71/hourly1!$F$8763+유형화!$G$72*hourly1!$G3539/hourly1!$F$8763+유형화!$G$74*hourly1!I3539/hourly1!$I$8763+유형화!$H$63*hourly1!P3539/hourly1!$P$8763</f>
        <v>0.74543748377640884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799">
        <f>(유형화!$F$71+유형화!$F$72+유형화!$F$73+유형화!$F$74+유형화!$G$63)*hourly1!O3540/hourly1!$O$8763</f>
        <v>48.679869946815465</v>
      </c>
      <c r="C3539" s="441">
        <f>hourly1!$F3540*유형화!$G$71/hourly1!$F$8763+유형화!$G$72*hourly1!$G3540/hourly1!$F$8763+유형화!$G$74*hourly1!I3540/hourly1!$I$8763+유형화!$H$63*hourly1!P3540/hourly1!$P$8763</f>
        <v>0.61959440172790603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799">
        <f>(유형화!$F$71+유형화!$F$72+유형화!$F$73+유형화!$F$74+유형화!$G$63)*hourly1!O3541/hourly1!$O$8763</f>
        <v>48.022207121400093</v>
      </c>
      <c r="C3540" s="441">
        <f>hourly1!$F3541*유형화!$G$71/hourly1!$F$8763+유형화!$G$72*hourly1!$G3541/hourly1!$F$8763+유형화!$G$74*hourly1!I3541/hourly1!$I$8763+유형화!$H$63*hourly1!P3541/hourly1!$P$8763</f>
        <v>0.57235929417566944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799">
        <f>(유형화!$F$71+유형화!$F$72+유형화!$F$73+유형화!$F$74+유형화!$G$63)*hourly1!O3542/hourly1!$O$8763</f>
        <v>48.170639923127617</v>
      </c>
      <c r="C3541" s="441">
        <f>hourly1!$F3542*유형화!$G$71/hourly1!$F$8763+유형화!$G$72*hourly1!$G3542/hourly1!$F$8763+유형화!$G$74*hourly1!I3542/hourly1!$I$8763+유형화!$H$63*hourly1!P3542/hourly1!$P$8763</f>
        <v>0.54871156454781667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799">
        <f>(유형화!$F$71+유형화!$F$72+유형화!$F$73+유형화!$F$74+유형화!$G$63)*hourly1!O3543/hourly1!$O$8763</f>
        <v>48.018783992971983</v>
      </c>
      <c r="C3542" s="441">
        <f>hourly1!$F3543*유형화!$G$71/hourly1!$F$8763+유형화!$G$72*hourly1!$G3543/hourly1!$F$8763+유형화!$G$74*hourly1!I3543/hourly1!$I$8763+유형화!$H$63*hourly1!P3543/hourly1!$P$8763</f>
        <v>0.71307775913573357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799">
        <f>(유형화!$F$71+유형화!$F$72+유형화!$F$73+유형화!$F$74+유형화!$G$63)*hourly1!O3544/hourly1!$O$8763</f>
        <v>48.493347817183398</v>
      </c>
      <c r="C3543" s="441">
        <f>hourly1!$F3544*유형화!$G$71/hourly1!$F$8763+유형화!$G$72*hourly1!$G3544/hourly1!$F$8763+유형화!$G$74*hourly1!I3544/hourly1!$I$8763+유형화!$H$63*hourly1!P3544/hourly1!$P$8763</f>
        <v>0.65819647242482326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799">
        <f>(유형화!$F$71+유형화!$F$72+유형화!$F$73+유형화!$F$74+유형화!$G$63)*hourly1!O3545/hourly1!$O$8763</f>
        <v>48.860130390205278</v>
      </c>
      <c r="C3544" s="441">
        <f>hourly1!$F3545*유형화!$G$71/hourly1!$F$8763+유형화!$G$72*hourly1!$G3545/hourly1!$F$8763+유형화!$G$74*hourly1!I3545/hourly1!$I$8763+유형화!$H$63*hourly1!P3545/hourly1!$P$8763</f>
        <v>0.47017753877912116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799">
        <f>(유형화!$F$71+유형화!$F$72+유형화!$F$73+유형화!$F$74+유형화!$G$63)*hourly1!O3546/hourly1!$O$8763</f>
        <v>49.217485615313834</v>
      </c>
      <c r="C3545" s="441">
        <f>hourly1!$F3546*유형화!$G$71/hourly1!$F$8763+유형화!$G$72*hourly1!$G3546/hourly1!$F$8763+유형화!$G$74*hourly1!I3546/hourly1!$I$8763+유형화!$H$63*hourly1!P3546/hourly1!$P$8763</f>
        <v>0.4388963921117065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799">
        <f>(유형화!$F$71+유형화!$F$72+유형화!$F$73+유형화!$F$74+유형화!$G$63)*hourly1!O3547/hourly1!$O$8763</f>
        <v>49.567897570635147</v>
      </c>
      <c r="C3546" s="441">
        <f>hourly1!$F3547*유형화!$G$71/hourly1!$F$8763+유형화!$G$72*hourly1!$G3547/hourly1!$F$8763+유형화!$G$74*hourly1!I3547/hourly1!$I$8763+유형화!$H$63*hourly1!P3547/hourly1!$P$8763</f>
        <v>0.47019507178388398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799">
        <f>(유형화!$F$71+유형화!$F$72+유형화!$F$73+유형화!$F$74+유형화!$G$63)*hourly1!O3548/hourly1!$O$8763</f>
        <v>50.528826652864744</v>
      </c>
      <c r="C3547" s="441">
        <f>hourly1!$F3548*유형화!$G$71/hourly1!$F$8763+유형화!$G$72*hourly1!$G3548/hourly1!$F$8763+유형화!$G$74*hourly1!I3548/hourly1!$I$8763+유형화!$H$63*hourly1!P3548/hourly1!$P$8763</f>
        <v>0.65827602694303122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799">
        <f>(유형화!$F$71+유형화!$F$72+유형화!$F$73+유형화!$F$74+유형화!$G$63)*hourly1!O3549/hourly1!$O$8763</f>
        <v>51.67842046670944</v>
      </c>
      <c r="C3548" s="441">
        <f>hourly1!$F3549*유형화!$G$71/hourly1!$F$8763+유형화!$G$72*hourly1!$G3549/hourly1!$F$8763+유형화!$G$74*hourly1!I3549/hourly1!$I$8763+유형화!$H$63*hourly1!P3549/hourly1!$P$8763</f>
        <v>0.83872917085325871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799">
        <f>(유형화!$F$71+유형화!$F$72+유형화!$F$73+유형화!$F$74+유형화!$G$63)*hourly1!O3550/hourly1!$O$8763</f>
        <v>52.282529882403409</v>
      </c>
      <c r="C3549" s="441">
        <f>hourly1!$F3550*유형화!$G$71/hourly1!$F$8763+유형화!$G$72*hourly1!$G3550/hourly1!$F$8763+유형화!$G$74*hourly1!I3550/hourly1!$I$8763+유형화!$H$63*hourly1!P3550/hourly1!$P$8763</f>
        <v>0.84679805048049683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799">
        <f>(유형화!$F$71+유형화!$F$72+유형화!$F$73+유형화!$F$74+유형화!$G$63)*hourly1!O3551/hourly1!$O$8763</f>
        <v>54.256467799261827</v>
      </c>
      <c r="C3550" s="441">
        <f>hourly1!$F3551*유형화!$G$71/hourly1!$F$8763+유형화!$G$72*hourly1!$G3551/hourly1!$F$8763+유형화!$G$74*hourly1!I3551/hourly1!$I$8763+유형화!$H$63*hourly1!P3551/hourly1!$P$8763</f>
        <v>0.70588040104455785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799">
        <f>(유형화!$F$71+유형화!$F$72+유형화!$F$73+유형화!$F$74+유형화!$G$63)*hourly1!O3552/hourly1!$O$8763</f>
        <v>53.513277895470416</v>
      </c>
      <c r="C3551" s="441">
        <f>hourly1!$F3552*유형화!$G$71/hourly1!$F$8763+유형화!$G$72*hourly1!$G3552/hourly1!$F$8763+유형화!$G$74*hourly1!I3552/hourly1!$I$8763+유형화!$H$63*hourly1!P3552/hourly1!$P$8763</f>
        <v>0.57262288560781549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799">
        <f>(유형화!$F$71+유형화!$F$72+유형화!$F$73+유형화!$F$74+유형화!$G$63)*hourly1!O3553/hourly1!$O$8763</f>
        <v>52.484184980745759</v>
      </c>
      <c r="C3552" s="441">
        <f>hourly1!$F3553*유형화!$G$71/hourly1!$F$8763+유형화!$G$72*hourly1!$G3553/hourly1!$F$8763+유형화!$G$74*hourly1!I3553/hourly1!$I$8763+유형화!$H$63*hourly1!P3553/hourly1!$P$8763</f>
        <v>0.41600234314437023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799">
        <f>(유형화!$F$71+유형화!$F$72+유형화!$F$73+유형화!$F$74+유형화!$G$63)*hourly1!O3554/hourly1!$O$8763</f>
        <v>51.316646522248796</v>
      </c>
      <c r="C3553" s="441">
        <f>hourly1!$F3554*유형화!$G$71/hourly1!$F$8763+유형화!$G$72*hourly1!$G3554/hourly1!$F$8763+유형화!$G$74*hourly1!I3554/hourly1!$I$8763+유형화!$H$63*hourly1!P3554/hourly1!$P$8763</f>
        <v>0.36925183830200448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799">
        <f>(유형화!$F$71+유형화!$F$72+유형화!$F$73+유형화!$F$74+유형화!$G$63)*hourly1!O3555/hourly1!$O$8763</f>
        <v>48.377917722823113</v>
      </c>
      <c r="C3554" s="441">
        <f>hourly1!$F3555*유형화!$G$71/hourly1!$F$8763+유형화!$G$72*hourly1!$G3555/hourly1!$F$8763+유형화!$G$74*hourly1!I3555/hourly1!$I$8763+유형화!$H$63*hourly1!P3555/hourly1!$P$8763</f>
        <v>0.28471269876599964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799">
        <f>(유형화!$F$71+유형화!$F$72+유형화!$F$73+유형화!$F$74+유형화!$G$63)*hourly1!O3556/hourly1!$O$8763</f>
        <v>47.458244892845372</v>
      </c>
      <c r="C3555" s="441">
        <f>hourly1!$F3556*유형화!$G$71/hourly1!$F$8763+유형화!$G$72*hourly1!$G3556/hourly1!$F$8763+유형화!$G$74*hourly1!I3556/hourly1!$I$8763+유형화!$H$63*hourly1!P3556/hourly1!$P$8763</f>
        <v>0.25661361355481171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799">
        <f>(유형화!$F$71+유형화!$F$72+유형화!$F$73+유형화!$F$74+유형화!$G$63)*hourly1!O3557/hourly1!$O$8763</f>
        <v>46.996552317514819</v>
      </c>
      <c r="C3556" s="441">
        <f>hourly1!$F3557*유형화!$G$71/hourly1!$F$8763+유형화!$G$72*hourly1!$G3557/hourly1!$F$8763+유형화!$G$74*hourly1!I3557/hourly1!$I$8763+유형화!$H$63*hourly1!P3557/hourly1!$P$8763</f>
        <v>0.25161980827310287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799">
        <f>(유형화!$F$71+유형화!$F$72+유형화!$F$73+유형화!$F$74+유형화!$G$63)*hourly1!O3558/hourly1!$O$8763</f>
        <v>46.953728327449092</v>
      </c>
      <c r="C3557" s="441">
        <f>hourly1!$F3558*유형화!$G$71/hourly1!$F$8763+유형화!$G$72*hourly1!$G3558/hourly1!$F$8763+유형화!$G$74*hourly1!I3558/hourly1!$I$8763+유형화!$H$63*hourly1!P3558/hourly1!$P$8763</f>
        <v>0.25173204335801269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799">
        <f>(유형화!$F$71+유형화!$F$72+유형화!$F$73+유형화!$F$74+유형화!$G$63)*hourly1!O3559/hourly1!$O$8763</f>
        <v>47.44569843560874</v>
      </c>
      <c r="C3558" s="441">
        <f>hourly1!$F3559*유형화!$G$71/hourly1!$F$8763+유형화!$G$72*hourly1!$G3559/hourly1!$F$8763+유형화!$G$74*hourly1!I3559/hourly1!$I$8763+유형화!$H$63*hourly1!P3559/hourly1!$P$8763</f>
        <v>0.24751088300727675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799">
        <f>(유형화!$F$71+유형화!$F$72+유형화!$F$73+유형화!$F$74+유형화!$G$63)*hourly1!O3560/hourly1!$O$8763</f>
        <v>47.875546721143266</v>
      </c>
      <c r="C3559" s="441">
        <f>hourly1!$F3560*유형화!$G$71/hourly1!$F$8763+유형화!$G$72*hourly1!$G3560/hourly1!$F$8763+유형화!$G$74*hourly1!I3560/hourly1!$I$8763+유형화!$H$63*hourly1!P3560/hourly1!$P$8763</f>
        <v>0.51835429988647119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799">
        <f>(유형화!$F$71+유형화!$F$72+유형화!$F$73+유형화!$F$74+유형화!$G$63)*hourly1!O3561/hourly1!$O$8763</f>
        <v>50.21344302145495</v>
      </c>
      <c r="C3560" s="441">
        <f>hourly1!$F3561*유형화!$G$71/hourly1!$F$8763+유형화!$G$72*hourly1!$G3561/hourly1!$F$8763+유형화!$G$74*hourly1!I3561/hourly1!$I$8763+유형화!$H$63*hourly1!P3561/hourly1!$P$8763</f>
        <v>1.0056995533730781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799">
        <f>(유형화!$F$71+유형화!$F$72+유형화!$F$73+유형화!$F$74+유형화!$G$63)*hourly1!O3562/hourly1!$O$8763</f>
        <v>53.27489935662323</v>
      </c>
      <c r="C3561" s="441">
        <f>hourly1!$F3562*유형화!$G$71/hourly1!$F$8763+유형화!$G$72*hourly1!$G3562/hourly1!$F$8763+유형화!$G$74*hourly1!I3562/hourly1!$I$8763+유형화!$H$63*hourly1!P3562/hourly1!$P$8763</f>
        <v>0.85611272762302071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799">
        <f>(유형화!$F$71+유형화!$F$72+유형화!$F$73+유형화!$F$74+유형화!$G$63)*hourly1!O3563/hourly1!$O$8763</f>
        <v>57.393469013637045</v>
      </c>
      <c r="C3562" s="441">
        <f>hourly1!$F3563*유형화!$G$71/hourly1!$F$8763+유형화!$G$72*hourly1!$G3563/hourly1!$F$8763+유형화!$G$74*hourly1!I3563/hourly1!$I$8763+유형화!$H$63*hourly1!P3563/hourly1!$P$8763</f>
        <v>0.74581140193920492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799">
        <f>(유형화!$F$71+유형화!$F$72+유형화!$F$73+유형화!$F$74+유형화!$G$63)*hourly1!O3564/hourly1!$O$8763</f>
        <v>60.737577184581575</v>
      </c>
      <c r="C3563" s="441">
        <f>hourly1!$F3564*유형화!$G$71/hourly1!$F$8763+유형화!$G$72*hourly1!$G3564/hourly1!$F$8763+유형화!$G$74*hourly1!I3564/hourly1!$I$8763+유형화!$H$63*hourly1!P3564/hourly1!$P$8763</f>
        <v>0.61988637992966922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799">
        <f>(유형화!$F$71+유형화!$F$72+유형화!$F$73+유형화!$F$74+유형화!$G$63)*hourly1!O3565/hourly1!$O$8763</f>
        <v>62.010046967317074</v>
      </c>
      <c r="C3564" s="441">
        <f>hourly1!$F3565*유형화!$G$71/hourly1!$F$8763+유형화!$G$72*hourly1!$G3565/hourly1!$F$8763+유형화!$G$74*hourly1!I3565/hourly1!$I$8763+유형화!$H$63*hourly1!P3565/hourly1!$P$8763</f>
        <v>0.5726215736142618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799">
        <f>(유형화!$F$71+유형화!$F$72+유형화!$F$73+유형화!$F$74+유형화!$G$63)*hourly1!O3566/hourly1!$O$8763</f>
        <v>63.216392067970851</v>
      </c>
      <c r="C3565" s="441">
        <f>hourly1!$F3566*유형화!$G$71/hourly1!$F$8763+유형화!$G$72*hourly1!$G3566/hourly1!$F$8763+유형화!$G$74*hourly1!I3566/hourly1!$I$8763+유형화!$H$63*hourly1!P3566/hourly1!$P$8763</f>
        <v>0.54894521867251189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799">
        <f>(유형화!$F$71+유형화!$F$72+유형화!$F$73+유형화!$F$74+유형화!$G$63)*hourly1!O3567/hourly1!$O$8763</f>
        <v>61.735604811052745</v>
      </c>
      <c r="C3566" s="441">
        <f>hourly1!$F3567*유형화!$G$71/hourly1!$F$8763+유형화!$G$72*hourly1!$G3567/hourly1!$F$8763+유형화!$G$74*hourly1!I3567/hourly1!$I$8763+유형화!$H$63*hourly1!P3567/hourly1!$P$8763</f>
        <v>0.71340909714410705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799">
        <f>(유형화!$F$71+유형화!$F$72+유형화!$F$73+유형화!$F$74+유형화!$G$63)*hourly1!O3568/hourly1!$O$8763</f>
        <v>61.562649084080675</v>
      </c>
      <c r="C3567" s="441">
        <f>hourly1!$F3568*유형화!$G$71/hourly1!$F$8763+유형화!$G$72*hourly1!$G3568/hourly1!$F$8763+유형화!$G$74*hourly1!I3568/hourly1!$I$8763+유형화!$H$63*hourly1!P3568/hourly1!$P$8763</f>
        <v>0.65851182796627006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799">
        <f>(유형화!$F$71+유형화!$F$72+유형화!$F$73+유형화!$F$74+유형화!$G$63)*hourly1!O3569/hourly1!$O$8763</f>
        <v>65.29480765777744</v>
      </c>
      <c r="C3568" s="441">
        <f>hourly1!$F3569*유형화!$G$71/hourly1!$F$8763+유형화!$G$72*hourly1!$G3569/hourly1!$F$8763+유형화!$G$74*hourly1!I3569/hourly1!$I$8763+유형화!$H$63*hourly1!P3569/hourly1!$P$8763</f>
        <v>0.47037493417287735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799">
        <f>(유형화!$F$71+유형화!$F$72+유형화!$F$73+유형화!$F$74+유형화!$G$63)*hourly1!O3570/hourly1!$O$8763</f>
        <v>65.78194482513824</v>
      </c>
      <c r="C3569" s="441">
        <f>hourly1!$F3570*유형화!$G$71/hourly1!$F$8763+유형화!$G$72*hourly1!$G3570/hourly1!$F$8763+유형화!$G$74*hourly1!I3570/hourly1!$I$8763+유형화!$H$63*hourly1!P3570/hourly1!$P$8763</f>
        <v>0.4390758966842786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799">
        <f>(유형화!$F$71+유형화!$F$72+유형화!$F$73+유형화!$F$74+유형화!$G$63)*hourly1!O3571/hourly1!$O$8763</f>
        <v>66.265175523726555</v>
      </c>
      <c r="C3570" s="441">
        <f>hourly1!$F3571*유형화!$G$71/hourly1!$F$8763+유형화!$G$72*hourly1!$G3571/hourly1!$F$8763+유형화!$G$74*hourly1!I3571/hourly1!$I$8763+유형화!$H$63*hourly1!P3571/hourly1!$P$8763</f>
        <v>0.4704045136639069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799">
        <f>(유형화!$F$71+유형화!$F$72+유형화!$F$73+유형화!$F$74+유형화!$G$63)*hourly1!O3572/hourly1!$O$8763</f>
        <v>66.266353025891561</v>
      </c>
      <c r="C3571" s="441">
        <f>hourly1!$F3572*유형화!$G$71/hourly1!$F$8763+유형화!$G$72*hourly1!$G3572/hourly1!$F$8763+유형화!$G$74*hourly1!I3572/hourly1!$I$8763+유형화!$H$63*hourly1!P3572/hourly1!$P$8763</f>
        <v>0.65859627264226905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799">
        <f>(유형화!$F$71+유형화!$F$72+유형화!$F$73+유형화!$F$74+유형화!$G$63)*hourly1!O3573/hourly1!$O$8763</f>
        <v>64.490028407993677</v>
      </c>
      <c r="C3572" s="441">
        <f>hourly1!$F3573*유형화!$G$71/hourly1!$F$8763+유형화!$G$72*hourly1!$G3573/hourly1!$F$8763+유형화!$G$74*hourly1!I3573/hourly1!$I$8763+유형화!$H$63*hourly1!P3573/hourly1!$P$8763</f>
        <v>0.83918133154071017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799">
        <f>(유형화!$F$71+유형화!$F$72+유형화!$F$73+유형화!$F$74+유형화!$G$63)*hourly1!O3574/hourly1!$O$8763</f>
        <v>63.354019308644922</v>
      </c>
      <c r="C3573" s="441">
        <f>hourly1!$F3574*유형화!$G$71/hourly1!$F$8763+유형화!$G$72*hourly1!$G3574/hourly1!$F$8763+유형화!$G$74*hourly1!I3574/hourly1!$I$8763+유형화!$H$63*hourly1!P3574/hourly1!$P$8763</f>
        <v>0.84722087022120496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799">
        <f>(유형화!$F$71+유형화!$F$72+유형화!$F$73+유형화!$F$74+유형화!$G$63)*hourly1!O3575/hourly1!$O$8763</f>
        <v>62.923845919332607</v>
      </c>
      <c r="C3574" s="441">
        <f>hourly1!$F3575*유형화!$G$71/hourly1!$F$8763+유형화!$G$72*hourly1!$G3575/hourly1!$F$8763+유형화!$G$74*hourly1!I3575/hourly1!$I$8763+유형화!$H$63*hourly1!P3575/hourly1!$P$8763</f>
        <v>0.70617631522698088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799">
        <f>(유형화!$F$71+유형화!$F$72+유형화!$F$73+유형화!$F$74+유형화!$G$63)*hourly1!O3576/hourly1!$O$8763</f>
        <v>61.703127458824262</v>
      </c>
      <c r="C3575" s="441">
        <f>hourly1!$F3576*유형화!$G$71/hourly1!$F$8763+유형화!$G$72*hourly1!$G3576/hourly1!$F$8763+유형화!$G$74*hourly1!I3576/hourly1!$I$8763+유형화!$H$63*hourly1!P3576/hourly1!$P$8763</f>
        <v>0.57280107818683279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799">
        <f>(유형화!$F$71+유형화!$F$72+유형화!$F$73+유형화!$F$74+유형화!$G$63)*hourly1!O3577/hourly1!$O$8763</f>
        <v>59.818150968406037</v>
      </c>
      <c r="C3576" s="441">
        <f>hourly1!$F3577*유형화!$G$71/hourly1!$F$8763+유형화!$G$72*hourly1!$G3577/hourly1!$F$8763+유형화!$G$74*hourly1!I3577/hourly1!$I$8763+유형화!$H$63*hourly1!P3577/hourly1!$P$8763</f>
        <v>0.41607867731476583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799">
        <f>(유형화!$F$71+유형화!$F$72+유형화!$F$73+유형화!$F$74+유형화!$G$63)*hourly1!O3578/hourly1!$O$8763</f>
        <v>59.098927374897208</v>
      </c>
      <c r="C3577" s="441">
        <f>hourly1!$F3578*유형화!$G$71/hourly1!$F$8763+유형화!$G$72*hourly1!$G3578/hourly1!$F$8763+유형화!$G$74*hourly1!I3578/hourly1!$I$8763+유형화!$H$63*hourly1!P3578/hourly1!$P$8763</f>
        <v>0.36929942788636044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799">
        <f>(유형화!$F$71+유형화!$F$72+유형화!$F$73+유형화!$F$74+유형화!$G$63)*hourly1!O3579/hourly1!$O$8763</f>
        <v>56.332113550136036</v>
      </c>
      <c r="C3578" s="441">
        <f>hourly1!$F3579*유형화!$G$71/hourly1!$F$8763+유형화!$G$72*hourly1!$G3579/hourly1!$F$8763+유형화!$G$74*hourly1!I3579/hourly1!$I$8763+유형화!$H$63*hourly1!P3579/hourly1!$P$8763</f>
        <v>0.28474788404766638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799">
        <f>(유형화!$F$71+유형화!$F$72+유형화!$F$73+유형화!$F$74+유형화!$G$63)*hourly1!O3580/hourly1!$O$8763</f>
        <v>53.016314389655456</v>
      </c>
      <c r="C3579" s="441">
        <f>hourly1!$F3580*유형화!$G$71/hourly1!$F$8763+유형화!$G$72*hourly1!$G3580/hourly1!$F$8763+유형화!$G$74*hourly1!I3580/hourly1!$I$8763+유형화!$H$63*hourly1!P3580/hourly1!$P$8763</f>
        <v>0.25665881769634291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799">
        <f>(유형화!$F$71+유형화!$F$72+유형화!$F$73+유형화!$F$74+유형화!$G$63)*hourly1!O3581/hourly1!$O$8763</f>
        <v>52.78149733218762</v>
      </c>
      <c r="C3580" s="441">
        <f>hourly1!$F3581*유형화!$G$71/hourly1!$F$8763+유형화!$G$72*hourly1!$G3581/hourly1!$F$8763+유형화!$G$74*hourly1!I3581/hourly1!$I$8763+유형화!$H$63*hourly1!P3581/hourly1!$P$8763</f>
        <v>0.2517821376573347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799">
        <f>(유형화!$F$71+유형화!$F$72+유형화!$F$73+유형화!$F$74+유형화!$G$63)*hourly1!O3582/hourly1!$O$8763</f>
        <v>52.660520462711929</v>
      </c>
      <c r="C3581" s="441">
        <f>hourly1!$F3582*유형화!$G$71/hourly1!$F$8763+유형화!$G$72*hourly1!$G3582/hourly1!$F$8763+유형화!$G$74*hourly1!I3582/hourly1!$I$8763+유형화!$H$63*hourly1!P3582/hourly1!$P$8763</f>
        <v>0.2518520311321033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799">
        <f>(유형화!$F$71+유형화!$F$72+유형화!$F$73+유형화!$F$74+유형화!$G$63)*hourly1!O3583/hourly1!$O$8763</f>
        <v>52.722725115888466</v>
      </c>
      <c r="C3582" s="441">
        <f>hourly1!$F3583*유형화!$G$71/hourly1!$F$8763+유형화!$G$72*hourly1!$G3583/hourly1!$F$8763+유형화!$G$74*hourly1!I3583/hourly1!$I$8763+유형화!$H$63*hourly1!P3583/hourly1!$P$8763</f>
        <v>0.24755107771887569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799">
        <f>(유형화!$F$71+유형화!$F$72+유형화!$F$73+유형화!$F$74+유형화!$G$63)*hourly1!O3584/hourly1!$O$8763</f>
        <v>52.581725734663117</v>
      </c>
      <c r="C3583" s="441">
        <f>hourly1!$F3584*유형화!$G$71/hourly1!$F$8763+유형화!$G$72*hourly1!$G3584/hourly1!$F$8763+유형화!$G$74*hourly1!I3584/hourly1!$I$8763+유형화!$H$63*hourly1!P3584/hourly1!$P$8763</f>
        <v>0.51830086596719549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799">
        <f>(유형화!$F$71+유형화!$F$72+유형화!$F$73+유형화!$F$74+유형화!$G$63)*hourly1!O3585/hourly1!$O$8763</f>
        <v>52.904477497122024</v>
      </c>
      <c r="C3584" s="441">
        <f>hourly1!$F3585*유형화!$G$71/hourly1!$F$8763+유형화!$G$72*hourly1!$G3585/hourly1!$F$8763+유형화!$G$74*hourly1!I3585/hourly1!$I$8763+유형화!$H$63*hourly1!P3585/hourly1!$P$8763</f>
        <v>1.0055786114218577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799">
        <f>(유형화!$F$71+유형화!$F$72+유형화!$F$73+유형화!$F$74+유형화!$G$63)*hourly1!O3586/hourly1!$O$8763</f>
        <v>55.224243017130753</v>
      </c>
      <c r="C3585" s="441">
        <f>hourly1!$F3586*유형화!$G$71/hourly1!$F$8763+유형화!$G$72*hourly1!$G3586/hourly1!$F$8763+유형화!$G$74*hourly1!I3586/hourly1!$I$8763+유형화!$H$63*hourly1!P3586/hourly1!$P$8763</f>
        <v>0.85613276534275085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799">
        <f>(유형화!$F$71+유형화!$F$72+유형화!$F$73+유형화!$F$74+유형화!$G$63)*hourly1!O3587/hourly1!$O$8763</f>
        <v>56.61740109832337</v>
      </c>
      <c r="C3586" s="441">
        <f>hourly1!$F3587*유형화!$G$71/hourly1!$F$8763+유형화!$G$72*hourly1!$G3587/hourly1!$F$8763+유형화!$G$74*hourly1!I3587/hourly1!$I$8763+유형화!$H$63*hourly1!P3587/hourly1!$P$8763</f>
        <v>0.74590204876655075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799">
        <f>(유형화!$F$71+유형화!$F$72+유형화!$F$73+유형화!$F$74+유형화!$G$63)*hourly1!O3588/hourly1!$O$8763</f>
        <v>61.296462752589207</v>
      </c>
      <c r="C3587" s="441">
        <f>hourly1!$F3588*유형화!$G$71/hourly1!$F$8763+유형화!$G$72*hourly1!$G3588/hourly1!$F$8763+유형화!$G$74*hourly1!I3588/hourly1!$I$8763+유형화!$H$63*hourly1!P3588/hourly1!$P$8763</f>
        <v>0.619964264637901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799">
        <f>(유형화!$F$71+유형화!$F$72+유형화!$F$73+유형화!$F$74+유형화!$G$63)*hourly1!O3589/hourly1!$O$8763</f>
        <v>62.783171146915969</v>
      </c>
      <c r="C3588" s="441">
        <f>hourly1!$F3589*유형화!$G$71/hourly1!$F$8763+유형화!$G$72*hourly1!$G3589/hourly1!$F$8763+유형화!$G$74*hourly1!I3589/hourly1!$I$8763+유형화!$H$63*hourly1!P3589/hourly1!$P$8763</f>
        <v>0.57270005468319984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799">
        <f>(유형화!$F$71+유형화!$F$72+유형화!$F$73+유형화!$F$74+유형화!$G$63)*hourly1!O3590/hourly1!$O$8763</f>
        <v>63.738303200689948</v>
      </c>
      <c r="C3589" s="441">
        <f>hourly1!$F3590*유형화!$G$71/hourly1!$F$8763+유형화!$G$72*hourly1!$G3590/hourly1!$F$8763+유형화!$G$74*hourly1!I3590/hourly1!$I$8763+유형화!$H$63*hourly1!P3590/hourly1!$P$8763</f>
        <v>0.54898899154834813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799">
        <f>(유형화!$F$71+유형화!$F$72+유형화!$F$73+유형화!$F$74+유형화!$G$63)*hourly1!O3591/hourly1!$O$8763</f>
        <v>62.060150954640257</v>
      </c>
      <c r="C3590" s="441">
        <f>hourly1!$F3591*유형화!$G$71/hourly1!$F$8763+유형화!$G$72*hourly1!$G3591/hourly1!$F$8763+유형화!$G$74*hourly1!I3591/hourly1!$I$8763+유형화!$H$63*hourly1!P3591/hourly1!$P$8763</f>
        <v>0.71346121906982907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799">
        <f>(유형화!$F$71+유형화!$F$72+유형화!$F$73+유형화!$F$74+유형화!$G$63)*hourly1!O3592/hourly1!$O$8763</f>
        <v>61.31368132607691</v>
      </c>
      <c r="C3591" s="441">
        <f>hourly1!$F3592*유형화!$G$71/hourly1!$F$8763+유형화!$G$72*hourly1!$G3592/hourly1!$F$8763+유형화!$G$74*hourly1!I3592/hourly1!$I$8763+유형화!$H$63*hourly1!P3592/hourly1!$P$8763</f>
        <v>0.65850598363134916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799">
        <f>(유형화!$F$71+유형화!$F$72+유형화!$F$73+유형화!$F$74+유형화!$G$63)*hourly1!O3593/hourly1!$O$8763</f>
        <v>64.559301460152923</v>
      </c>
      <c r="C3592" s="441">
        <f>hourly1!$F3593*유형화!$G$71/hourly1!$F$8763+유형화!$G$72*hourly1!$G3593/hourly1!$F$8763+유형화!$G$74*hourly1!I3593/hourly1!$I$8763+유형화!$H$63*hourly1!P3593/hourly1!$P$8763</f>
        <v>0.4703563277188435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799">
        <f>(유형화!$F$71+유형화!$F$72+유형화!$F$73+유형화!$F$74+유형화!$G$63)*hourly1!O3594/hourly1!$O$8763</f>
        <v>64.999739116365205</v>
      </c>
      <c r="C3593" s="441">
        <f>hourly1!$F3594*유형화!$G$71/hourly1!$F$8763+유형화!$G$72*hourly1!$G3594/hourly1!$F$8763+유형화!$G$74*hourly1!I3594/hourly1!$I$8763+유형화!$H$63*hourly1!P3594/hourly1!$P$8763</f>
        <v>0.43905979494520952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799">
        <f>(유형화!$F$71+유형화!$F$72+유형화!$F$73+유형화!$F$74+유형화!$G$63)*hourly1!O3595/hourly1!$O$8763</f>
        <v>65.043131682472406</v>
      </c>
      <c r="C3594" s="441">
        <f>hourly1!$F3595*유형화!$G$71/hourly1!$F$8763+유형화!$G$72*hourly1!$G3595/hourly1!$F$8763+유형화!$G$74*hourly1!I3595/hourly1!$I$8763+유형화!$H$63*hourly1!P3595/hourly1!$P$8763</f>
        <v>0.4703893661019678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799">
        <f>(유형화!$F$71+유형화!$F$72+유형화!$F$73+유형화!$F$74+유형화!$G$63)*hourly1!O3596/hourly1!$O$8763</f>
        <v>64.911262782863957</v>
      </c>
      <c r="C3595" s="441">
        <f>hourly1!$F3596*유형화!$G$71/hourly1!$F$8763+유형화!$G$72*hourly1!$G3596/hourly1!$F$8763+유형화!$G$74*hourly1!I3596/hourly1!$I$8763+유형화!$H$63*hourly1!P3596/hourly1!$P$8763</f>
        <v>0.65861964998195388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799">
        <f>(유형화!$F$71+유형화!$F$72+유형화!$F$73+유형화!$F$74+유형화!$G$63)*hourly1!O3597/hourly1!$O$8763</f>
        <v>63.057207065887937</v>
      </c>
      <c r="C3596" s="441">
        <f>hourly1!$F3597*유형화!$G$71/hourly1!$F$8763+유형화!$G$72*hourly1!$G3597/hourly1!$F$8763+유형화!$G$74*hourly1!I3597/hourly1!$I$8763+유형화!$H$63*hourly1!P3597/hourly1!$P$8763</f>
        <v>0.8391465040754672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799">
        <f>(유형화!$F$71+유형화!$F$72+유형화!$F$73+유형화!$F$74+유형화!$G$63)*hourly1!O3598/hourly1!$O$8763</f>
        <v>62.536290042215946</v>
      </c>
      <c r="C3597" s="441">
        <f>hourly1!$F3598*유형화!$G$71/hourly1!$F$8763+유형화!$G$72*hourly1!$G3598/hourly1!$F$8763+유형화!$G$74*hourly1!I3598/hourly1!$I$8763+유형화!$H$63*hourly1!P3598/hourly1!$P$8763</f>
        <v>0.8471428662408319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799">
        <f>(유형화!$F$71+유형화!$F$72+유형화!$F$73+유형화!$F$74+유형화!$G$63)*hourly1!O3599/hourly1!$O$8763</f>
        <v>62.05270051831301</v>
      </c>
      <c r="C3598" s="441">
        <f>hourly1!$F3599*유형화!$G$71/hourly1!$F$8763+유형화!$G$72*hourly1!$G3599/hourly1!$F$8763+유형화!$G$74*hourly1!I3599/hourly1!$I$8763+유형화!$H$63*hourly1!P3599/hourly1!$P$8763</f>
        <v>0.70604165697951848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799">
        <f>(유형화!$F$71+유형화!$F$72+유형화!$F$73+유형화!$F$74+유형화!$G$63)*hourly1!O3600/hourly1!$O$8763</f>
        <v>59.855298897430707</v>
      </c>
      <c r="C3599" s="441">
        <f>hourly1!$F3600*유형화!$G$71/hourly1!$F$8763+유형화!$G$72*hourly1!$G3600/hourly1!$F$8763+유형화!$G$74*hourly1!I3600/hourly1!$I$8763+유형화!$H$63*hourly1!P3600/hourly1!$P$8763</f>
        <v>0.57267918205848234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799">
        <f>(유형화!$F$71+유형화!$F$72+유형화!$F$73+유형화!$F$74+유형화!$G$63)*hourly1!O3601/hourly1!$O$8763</f>
        <v>57.894834284597628</v>
      </c>
      <c r="C3600" s="441">
        <f>hourly1!$F3601*유형화!$G$71/hourly1!$F$8763+유형화!$G$72*hourly1!$G3601/hourly1!$F$8763+유형화!$G$74*hourly1!I3601/hourly1!$I$8763+유형화!$H$63*hourly1!P3601/hourly1!$P$8763</f>
        <v>0.4159543957435905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799">
        <f>(유형화!$F$71+유형화!$F$72+유형화!$F$73+유형화!$F$74+유형화!$G$63)*hourly1!O3602/hourly1!$O$8763</f>
        <v>57.306885614660423</v>
      </c>
      <c r="C3601" s="441">
        <f>hourly1!$F3602*유형화!$G$71/hourly1!$F$8763+유형화!$G$72*hourly1!$G3602/hourly1!$F$8763+유형화!$G$74*hourly1!I3602/hourly1!$I$8763+유형화!$H$63*hourly1!P3602/hourly1!$P$8763</f>
        <v>0.36916274201249466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799">
        <f>(유형화!$F$71+유형화!$F$72+유형화!$F$73+유형화!$F$74+유형화!$G$63)*hourly1!O3603/hourly1!$O$8763</f>
        <v>55.266438599493725</v>
      </c>
      <c r="C3602" s="441">
        <f>hourly1!$F3603*유형화!$G$71/hourly1!$F$8763+유형화!$G$72*hourly1!$G3603/hourly1!$F$8763+유형화!$G$74*hourly1!I3603/hourly1!$I$8763+유형화!$H$63*hourly1!P3603/hourly1!$P$8763</f>
        <v>0.28464208965838372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799">
        <f>(유형화!$F$71+유형화!$F$72+유형화!$F$73+유형화!$F$74+유형화!$G$63)*hourly1!O3604/hourly1!$O$8763</f>
        <v>53.523374649679049</v>
      </c>
      <c r="C3603" s="441">
        <f>hourly1!$F3604*유형화!$G$71/hourly1!$F$8763+유형화!$G$72*hourly1!$G3604/hourly1!$F$8763+유형화!$G$74*hourly1!I3604/hourly1!$I$8763+유형화!$H$63*hourly1!P3604/hourly1!$P$8763</f>
        <v>0.25653727938441601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799">
        <f>(유형화!$F$71+유형화!$F$72+유형화!$F$73+유형화!$F$74+유형화!$G$63)*hourly1!O3605/hourly1!$O$8763</f>
        <v>53.465061388920638</v>
      </c>
      <c r="C3604" s="441">
        <f>hourly1!$F3605*유형화!$G$71/hourly1!$F$8763+유형화!$G$72*hourly1!$G3605/hourly1!$F$8763+유형화!$G$74*hourly1!I3605/hourly1!$I$8763+유형화!$H$63*hourly1!P3605/hourly1!$P$8763</f>
        <v>0.25149039799985395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799">
        <f>(유형화!$F$71+유형화!$F$72+유형화!$F$73+유형화!$F$74+유형화!$G$63)*hourly1!O3606/hourly1!$O$8763</f>
        <v>52.819670538159798</v>
      </c>
      <c r="C3605" s="441">
        <f>hourly1!$F3606*유형화!$G$71/hourly1!$F$8763+유형화!$G$72*hourly1!$G3606/hourly1!$F$8763+유형화!$G$74*hourly1!I3606/hourly1!$I$8763+유형화!$H$63*hourly1!P3606/hourly1!$P$8763</f>
        <v>0.25154025375489369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799">
        <f>(유형화!$F$71+유형화!$F$72+유형화!$F$73+유형화!$F$74+유형화!$G$63)*hourly1!O3607/hourly1!$O$8763</f>
        <v>52.383064960906715</v>
      </c>
      <c r="C3606" s="441">
        <f>hourly1!$F3607*유형화!$G$71/hourly1!$F$8763+유형화!$G$72*hourly1!$G3607/hourly1!$F$8763+유형화!$G$74*hourly1!I3607/hourly1!$I$8763+유형화!$H$63*hourly1!P3607/hourly1!$P$8763</f>
        <v>0.24734581036379635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799">
        <f>(유형화!$F$71+유형화!$F$72+유형화!$F$73+유형화!$F$74+유형화!$G$63)*hourly1!O3608/hourly1!$O$8763</f>
        <v>52.665661274283181</v>
      </c>
      <c r="C3607" s="441">
        <f>hourly1!$F3608*유형화!$G$71/hourly1!$F$8763+유형화!$G$72*hourly1!$G3608/hourly1!$F$8763+유형화!$G$74*hourly1!I3608/hourly1!$I$8763+유형화!$H$63*hourly1!P3608/hourly1!$P$8763</f>
        <v>0.51799564855775426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799">
        <f>(유형화!$F$71+유형화!$F$72+유형화!$F$73+유형화!$F$74+유형화!$G$63)*hourly1!O3609/hourly1!$O$8763</f>
        <v>54.01203001854946</v>
      </c>
      <c r="C3608" s="441">
        <f>hourly1!$F3609*유형화!$G$71/hourly1!$F$8763+유형화!$G$72*hourly1!$G3609/hourly1!$F$8763+유형화!$G$74*hourly1!I3609/hourly1!$I$8763+유형화!$H$63*hourly1!P3609/hourly1!$P$8763</f>
        <v>1.0048248114892011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799">
        <f>(유형화!$F$71+유형화!$F$72+유형화!$F$73+유형화!$F$74+유형화!$G$63)*hourly1!O3610/hourly1!$O$8763</f>
        <v>55.369801134361616</v>
      </c>
      <c r="C3609" s="441">
        <f>hourly1!$F3610*유형화!$G$71/hourly1!$F$8763+유형화!$G$72*hourly1!$G3610/hourly1!$F$8763+유형화!$G$74*hourly1!I3610/hourly1!$I$8763+유형화!$H$63*hourly1!P3610/hourly1!$P$8763</f>
        <v>0.85537276325874834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799">
        <f>(유형화!$F$71+유형화!$F$72+유형화!$F$73+유형화!$F$74+유형화!$G$63)*hourly1!O3611/hourly1!$O$8763</f>
        <v>58.27974004974331</v>
      </c>
      <c r="C3610" s="441">
        <f>hourly1!$F3611*유형화!$G$71/hourly1!$F$8763+유형화!$G$72*hourly1!$G3611/hourly1!$F$8763+유형화!$G$74*hourly1!I3611/hourly1!$I$8763+유형화!$H$63*hourly1!P3611/hourly1!$P$8763</f>
        <v>0.74511067810940268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799">
        <f>(유형화!$F$71+유형화!$F$72+유형화!$F$73+유형화!$F$74+유형화!$G$63)*hourly1!O3612/hourly1!$O$8763</f>
        <v>61.083122656362157</v>
      </c>
      <c r="C3611" s="441">
        <f>hourly1!$F3612*유형화!$G$71/hourly1!$F$8763+유형화!$G$72*hourly1!$G3612/hourly1!$F$8763+유형화!$G$74*hourly1!I3612/hourly1!$I$8763+유형화!$H$63*hourly1!P3612/hourly1!$P$8763</f>
        <v>0.61930635950680391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799">
        <f>(유형화!$F$71+유형화!$F$72+유형화!$F$73+유형화!$F$74+유형화!$G$63)*hourly1!O3613/hourly1!$O$8763</f>
        <v>61.9405246790296</v>
      </c>
      <c r="C3612" s="441">
        <f>hourly1!$F3613*유형화!$G$71/hourly1!$F$8763+유형화!$G$72*hourly1!$G3613/hourly1!$F$8763+유형화!$G$74*hourly1!I3613/hourly1!$I$8763+유형화!$H$63*hourly1!P3613/hourly1!$P$8763</f>
        <v>0.57204584698848127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799">
        <f>(유형화!$F$71+유형화!$F$72+유형화!$F$73+유형화!$F$74+유형화!$G$63)*hourly1!O3614/hourly1!$O$8763</f>
        <v>62.627105132939434</v>
      </c>
      <c r="C3613" s="441">
        <f>hourly1!$F3614*유형화!$G$71/hourly1!$F$8763+유형화!$G$72*hourly1!$G3614/hourly1!$F$8763+유형화!$G$74*hourly1!I3614/hourly1!$I$8763+유형화!$H$63*hourly1!P3614/hourly1!$P$8763</f>
        <v>0.54841755871965225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799">
        <f>(유형화!$F$71+유형화!$F$72+유형화!$F$73+유형화!$F$74+유형화!$G$63)*hourly1!O3615/hourly1!$O$8763</f>
        <v>61.437041806065466</v>
      </c>
      <c r="C3614" s="441">
        <f>hourly1!$F3615*유형화!$G$71/hourly1!$F$8763+유형화!$G$72*hourly1!$G3615/hourly1!$F$8763+유형화!$G$74*hourly1!I3615/hourly1!$I$8763+유형화!$H$63*hourly1!P3615/hourly1!$P$8763</f>
        <v>0.7127019326186752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799">
        <f>(유형화!$F$71+유형화!$F$72+유형화!$F$73+유형화!$F$74+유형화!$G$63)*hourly1!O3616/hourly1!$O$8763</f>
        <v>61.224614900531009</v>
      </c>
      <c r="C3615" s="441">
        <f>hourly1!$F3616*유형화!$G$71/hourly1!$F$8763+유형화!$G$72*hourly1!$G3616/hourly1!$F$8763+유형화!$G$74*hourly1!I3616/hourly1!$I$8763+유형화!$H$63*hourly1!P3616/hourly1!$P$8763</f>
        <v>0.65785606973371524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799">
        <f>(유형화!$F$71+유형화!$F$72+유형화!$F$73+유형화!$F$74+유형화!$G$63)*hourly1!O3617/hourly1!$O$8763</f>
        <v>65.06668574411357</v>
      </c>
      <c r="C3616" s="441">
        <f>hourly1!$F3617*유형화!$G$71/hourly1!$F$8763+유형화!$G$72*hourly1!$G3617/hourly1!$F$8763+유형화!$G$74*hourly1!I3617/hourly1!$I$8763+유형화!$H$63*hourly1!P3617/hourly1!$P$8763</f>
        <v>0.46996010566563495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799">
        <f>(유형화!$F$71+유형화!$F$72+유형화!$F$73+유형화!$F$74+유형화!$G$63)*hourly1!O3618/hourly1!$O$8763</f>
        <v>65.022779107152672</v>
      </c>
      <c r="C3617" s="441">
        <f>hourly1!$F3618*유형화!$G$71/hourly1!$F$8763+유형화!$G$72*hourly1!$G3618/hourly1!$F$8763+유형화!$G$74*hourly1!I3618/hourly1!$I$8763+유형화!$H$63*hourly1!P3618/hourly1!$P$8763</f>
        <v>0.43870436396430623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799">
        <f>(유형화!$F$71+유형화!$F$72+유형화!$F$73+유형화!$F$74+유형화!$G$63)*hourly1!O3619/hourly1!$O$8763</f>
        <v>65.626619245521098</v>
      </c>
      <c r="C3618" s="441">
        <f>hourly1!$F3619*유형화!$G$71/hourly1!$F$8763+유형화!$G$72*hourly1!$G3619/hourly1!$F$8763+유형화!$G$74*hourly1!I3619/hourly1!$I$8763+유형화!$H$63*hourly1!P3619/hourly1!$P$8763</f>
        <v>0.46998431791030615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799">
        <f>(유형화!$F$71+유형화!$F$72+유형화!$F$73+유형화!$F$74+유형화!$G$63)*hourly1!O3620/hourly1!$O$8763</f>
        <v>65.063849315676663</v>
      </c>
      <c r="C3619" s="441">
        <f>hourly1!$F3620*유형화!$G$71/hourly1!$F$8763+유형화!$G$72*hourly1!$G3620/hourly1!$F$8763+유형화!$G$74*hourly1!I3620/hourly1!$I$8763+유형화!$H$63*hourly1!P3620/hourly1!$P$8763</f>
        <v>0.65796281830012793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799">
        <f>(유형화!$F$71+유형화!$F$72+유형화!$F$73+유형화!$F$74+유형화!$G$63)*hourly1!O3621/hourly1!$O$8763</f>
        <v>63.528009959411001</v>
      </c>
      <c r="C3620" s="441">
        <f>hourly1!$F3621*유형화!$G$71/hourly1!$F$8763+유형화!$G$72*hourly1!$G3621/hourly1!$F$8763+유형화!$G$74*hourly1!I3621/hourly1!$I$8763+유형화!$H$63*hourly1!P3621/hourly1!$P$8763</f>
        <v>0.83825852298391312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799">
        <f>(유형화!$F$71+유형화!$F$72+유형화!$F$73+유형화!$F$74+유형화!$G$63)*hourly1!O3622/hourly1!$O$8763</f>
        <v>62.408685079065094</v>
      </c>
      <c r="C3621" s="441">
        <f>hourly1!$F3622*유형화!$G$71/hourly1!$F$8763+유형화!$G$72*hourly1!$G3622/hourly1!$F$8763+유형화!$G$74*hourly1!I3622/hourly1!$I$8763+유형화!$H$63*hourly1!P3622/hourly1!$P$8763</f>
        <v>0.8462281681896372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799">
        <f>(유형화!$F$71+유형화!$F$72+유형화!$F$73+유형화!$F$74+유형화!$G$63)*hourly1!O3623/hourly1!$O$8763</f>
        <v>61.812050423893524</v>
      </c>
      <c r="C3622" s="441">
        <f>hourly1!$F3623*유형화!$G$71/hourly1!$F$8763+유형화!$G$72*hourly1!$G3623/hourly1!$F$8763+유형화!$G$74*hourly1!I3623/hourly1!$I$8763+유형화!$H$63*hourly1!P3623/hourly1!$P$8763</f>
        <v>0.70536681520436373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799">
        <f>(유형화!$F$71+유형화!$F$72+유형화!$F$73+유형화!$F$74+유형화!$G$63)*hourly1!O3624/hourly1!$O$8763</f>
        <v>60.37997901046235</v>
      </c>
      <c r="C3623" s="441">
        <f>hourly1!$F3624*유형화!$G$71/hourly1!$F$8763+유형화!$G$72*hourly1!$G3624/hourly1!$F$8763+유형화!$G$74*hourly1!I3624/hourly1!$I$8763+유형화!$H$63*hourly1!P3624/hourly1!$P$8763</f>
        <v>0.57217573435029623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799">
        <f>(유형화!$F$71+유형화!$F$72+유형화!$F$73+유형화!$F$74+유형화!$G$63)*hourly1!O3625/hourly1!$O$8763</f>
        <v>58.474324595482365</v>
      </c>
      <c r="C3624" s="441">
        <f>hourly1!$F3625*유형화!$G$71/hourly1!$F$8763+유형화!$G$72*hourly1!$G3625/hourly1!$F$8763+유형화!$G$74*hourly1!I3625/hourly1!$I$8763+유형화!$H$63*hourly1!P3625/hourly1!$P$8763</f>
        <v>0.4156779229201889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799">
        <f>(유형화!$F$71+유형화!$F$72+유형화!$F$73+유형화!$F$74+유형화!$G$63)*hourly1!O3626/hourly1!$O$8763</f>
        <v>57.690811727896914</v>
      </c>
      <c r="C3625" s="441">
        <f>hourly1!$F3626*유형화!$G$71/hourly1!$F$8763+유형화!$G$72*hourly1!$G3626/hourly1!$F$8763+유형화!$G$74*hourly1!I3626/hourly1!$I$8763+유형화!$H$63*hourly1!P3626/hourly1!$P$8763</f>
        <v>0.36895544703101524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799">
        <f>(유형화!$F$71+유형화!$F$72+유형화!$F$73+유형화!$F$74+유형화!$G$63)*hourly1!O3627/hourly1!$O$8763</f>
        <v>55.046449262289762</v>
      </c>
      <c r="C3626" s="441">
        <f>hourly1!$F3627*유형화!$G$71/hourly1!$F$8763+유형화!$G$72*hourly1!$G3627/hourly1!$F$8763+유형화!$G$74*hourly1!I3627/hourly1!$I$8763+유형화!$H$63*hourly1!P3627/hourly1!$P$8763</f>
        <v>0.28234335768020463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799">
        <f>(유형화!$F$71+유형화!$F$72+유형화!$F$73+유형화!$F$74+유형화!$G$63)*hourly1!O3628/hourly1!$O$8763</f>
        <v>53.67884329657543</v>
      </c>
      <c r="C3627" s="441">
        <f>hourly1!$F3628*유형화!$G$71/hourly1!$F$8763+유형화!$G$72*hourly1!$G3628/hourly1!$F$8763+유형화!$G$74*hourly1!I3628/hourly1!$I$8763+유형화!$H$63*hourly1!P3628/hourly1!$P$8763</f>
        <v>0.2887724839096335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799">
        <f>(유형화!$F$71+유형화!$F$72+유형화!$F$73+유형화!$F$74+유형화!$G$63)*hourly1!O3629/hourly1!$O$8763</f>
        <v>53.665196004854998</v>
      </c>
      <c r="C3628" s="441">
        <f>hourly1!$F3629*유형화!$G$71/hourly1!$F$8763+유형화!$G$72*hourly1!$G3629/hourly1!$F$8763+유형화!$G$74*hourly1!I3629/hourly1!$I$8763+유형화!$H$63*hourly1!P3629/hourly1!$P$8763</f>
        <v>0.26390877480180691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799">
        <f>(유형화!$F$71+유형화!$F$72+유형화!$F$73+유형화!$F$74+유형화!$G$63)*hourly1!O3630/hourly1!$O$8763</f>
        <v>53.381819826265435</v>
      </c>
      <c r="C3629" s="441">
        <f>hourly1!$F3630*유형화!$G$71/hourly1!$F$8763+유형화!$G$72*hourly1!$G3630/hourly1!$F$8763+유형화!$G$74*hourly1!I3630/hourly1!$I$8763+유형화!$H$63*hourly1!P3630/hourly1!$P$8763</f>
        <v>0.24688947515140011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799">
        <f>(유형화!$F$71+유형화!$F$72+유형화!$F$73+유형화!$F$74+유형화!$G$63)*hourly1!O3631/hourly1!$O$8763</f>
        <v>53.336392366479046</v>
      </c>
      <c r="C3630" s="441">
        <f>hourly1!$F3631*유형화!$G$71/hourly1!$F$8763+유형화!$G$72*hourly1!$G3631/hourly1!$F$8763+유형화!$G$74*hourly1!I3631/hourly1!$I$8763+유형화!$H$63*hourly1!P3631/hourly1!$P$8763</f>
        <v>0.24693384438794255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799">
        <f>(유형화!$F$71+유형화!$F$72+유형화!$F$73+유형화!$F$74+유형화!$G$63)*hourly1!O3632/hourly1!$O$8763</f>
        <v>53.465529066018711</v>
      </c>
      <c r="C3631" s="441">
        <f>hourly1!$F3632*유형화!$G$71/hourly1!$F$8763+유형화!$G$72*hourly1!$G3632/hourly1!$F$8763+유형화!$G$74*hourly1!I3632/hourly1!$I$8763+유형화!$H$63*hourly1!P3632/hourly1!$P$8763</f>
        <v>0.3017849552471184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799">
        <f>(유형화!$F$71+유형화!$F$72+유형화!$F$73+유형화!$F$74+유형화!$G$63)*hourly1!O3633/hourly1!$O$8763</f>
        <v>54.884749449551173</v>
      </c>
      <c r="C3632" s="441">
        <f>hourly1!$F3633*유형화!$G$71/hourly1!$F$8763+유형화!$G$72*hourly1!$G3633/hourly1!$F$8763+유형화!$G$74*hourly1!I3633/hourly1!$I$8763+유형화!$H$63*hourly1!P3633/hourly1!$P$8763</f>
        <v>0.44144154033369376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799">
        <f>(유형화!$F$71+유형화!$F$72+유형화!$F$73+유형화!$F$74+유형화!$G$63)*hourly1!O3634/hourly1!$O$8763</f>
        <v>56.080635330133553</v>
      </c>
      <c r="C3633" s="441">
        <f>hourly1!$F3634*유형화!$G$71/hourly1!$F$8763+유형화!$G$72*hourly1!$G3634/hourly1!$F$8763+유형화!$G$74*hourly1!I3634/hourly1!$I$8763+유형화!$H$63*hourly1!P3634/hourly1!$P$8763</f>
        <v>0.59586723685398535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799">
        <f>(유형화!$F$71+유형화!$F$72+유형화!$F$73+유형화!$F$74+유형화!$G$63)*hourly1!O3635/hourly1!$O$8763</f>
        <v>58.684927493462993</v>
      </c>
      <c r="C3634" s="441">
        <f>hourly1!$F3635*유형화!$G$71/hourly1!$F$8763+유형화!$G$72*hourly1!$G3635/hourly1!$F$8763+유형화!$G$74*hourly1!I3635/hourly1!$I$8763+유형화!$H$63*hourly1!P3635/hourly1!$P$8763</f>
        <v>0.83109909343365262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799">
        <f>(유형화!$F$71+유형화!$F$72+유형화!$F$73+유형화!$F$74+유형화!$G$63)*hourly1!O3636/hourly1!$O$8763</f>
        <v>61.857346344129702</v>
      </c>
      <c r="C3635" s="441">
        <f>hourly1!$F3636*유형화!$G$71/hourly1!$F$8763+유형화!$G$72*hourly1!$G3636/hourly1!$F$8763+유형화!$G$74*hourly1!I3636/hourly1!$I$8763+유형화!$H$63*hourly1!P3636/hourly1!$P$8763</f>
        <v>0.82414481196633049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799">
        <f>(유형화!$F$71+유형화!$F$72+유형화!$F$73+유형화!$F$74+유형화!$G$63)*hourly1!O3637/hourly1!$O$8763</f>
        <v>63.164678077524442</v>
      </c>
      <c r="C3636" s="441">
        <f>hourly1!$F3637*유형화!$G$71/hourly1!$F$8763+유형화!$G$72*hourly1!$G3637/hourly1!$F$8763+유형화!$G$74*hourly1!I3637/hourly1!$I$8763+유형화!$H$63*hourly1!P3637/hourly1!$P$8763</f>
        <v>0.76340487767755727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799">
        <f>(유형화!$F$71+유형화!$F$72+유형화!$F$73+유형화!$F$74+유형화!$G$63)*hourly1!O3638/hourly1!$O$8763</f>
        <v>64.258372632225559</v>
      </c>
      <c r="C3637" s="441">
        <f>hourly1!$F3638*유형화!$G$71/hourly1!$F$8763+유형화!$G$72*hourly1!$G3638/hourly1!$F$8763+유형화!$G$74*hourly1!I3638/hourly1!$I$8763+유형화!$H$63*hourly1!P3638/hourly1!$P$8763</f>
        <v>0.80350858463272556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799">
        <f>(유형화!$F$71+유형화!$F$72+유형화!$F$73+유형화!$F$74+유형화!$G$63)*hourly1!O3639/hourly1!$O$8763</f>
        <v>62.545235716517574</v>
      </c>
      <c r="C3638" s="441">
        <f>hourly1!$F3639*유형화!$G$71/hourly1!$F$8763+유형화!$G$72*hourly1!$G3639/hourly1!$F$8763+유형화!$G$74*hourly1!I3639/hourly1!$I$8763+유형화!$H$63*hourly1!P3639/hourly1!$P$8763</f>
        <v>0.80985100001546928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799">
        <f>(유형화!$F$71+유형화!$F$72+유형화!$F$73+유형화!$F$74+유형화!$G$63)*hourly1!O3640/hourly1!$O$8763</f>
        <v>61.65091619717905</v>
      </c>
      <c r="C3639" s="441">
        <f>hourly1!$F3640*유형화!$G$71/hourly1!$F$8763+유형화!$G$72*hourly1!$G3640/hourly1!$F$8763+유형화!$G$74*hourly1!I3640/hourly1!$I$8763+유형화!$H$63*hourly1!P3640/hourly1!$P$8763</f>
        <v>0.68901865989273314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799">
        <f>(유형화!$F$71+유형화!$F$72+유형화!$F$73+유형화!$F$74+유형화!$G$63)*hourly1!O3641/hourly1!$O$8763</f>
        <v>64.7821123979341</v>
      </c>
      <c r="C3640" s="441">
        <f>hourly1!$F3641*유형화!$G$71/hourly1!$F$8763+유형화!$G$72*hourly1!$G3641/hourly1!$F$8763+유형화!$G$74*hourly1!I3641/hourly1!$I$8763+유형화!$H$63*hourly1!P3641/hourly1!$P$8763</f>
        <v>0.59503078132744713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799">
        <f>(유형화!$F$71+유형화!$F$72+유형화!$F$73+유형화!$F$74+유형화!$G$63)*hourly1!O3642/hourly1!$O$8763</f>
        <v>65.413078129215791</v>
      </c>
      <c r="C3641" s="441">
        <f>hourly1!$F3642*유형화!$G$71/hourly1!$F$8763+유형화!$G$72*hourly1!$G3642/hourly1!$F$8763+유형화!$G$74*hourly1!I3642/hourly1!$I$8763+유형화!$H$63*hourly1!P3642/hourly1!$P$8763</f>
        <v>0.51453222412033606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799">
        <f>(유형화!$F$71+유형화!$F$72+유형화!$F$73+유형화!$F$74+유형화!$G$63)*hourly1!O3643/hourly1!$O$8763</f>
        <v>64.755884152662048</v>
      </c>
      <c r="C3642" s="441">
        <f>hourly1!$F3643*유형화!$G$71/hourly1!$F$8763+유형화!$G$72*hourly1!$G3643/hourly1!$F$8763+유형화!$G$74*hourly1!I3643/hourly1!$I$8763+유형화!$H$63*hourly1!P3643/hourly1!$P$8763</f>
        <v>0.59504378199084274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799">
        <f>(유형화!$F$71+유형화!$F$72+유형화!$F$73+유형화!$F$74+유형화!$G$63)*hourly1!O3644/hourly1!$O$8763</f>
        <v>64.225519869177461</v>
      </c>
      <c r="C3643" s="441">
        <f>hourly1!$F3644*유형화!$G$71/hourly1!$F$8763+유형화!$G$72*hourly1!$G3644/hourly1!$F$8763+유형화!$G$74*hourly1!I3644/hourly1!$I$8763+유형화!$H$63*hourly1!P3644/hourly1!$P$8763</f>
        <v>0.7024956962203589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799">
        <f>(유형화!$F$71+유형화!$F$72+유형화!$F$73+유형화!$F$74+유형화!$G$63)*hourly1!O3645/hourly1!$O$8763</f>
        <v>62.81930135080718</v>
      </c>
      <c r="C3644" s="441">
        <f>hourly1!$F3645*유형화!$G$71/hourly1!$F$8763+유형화!$G$72*hourly1!$G3645/hourly1!$F$8763+유형화!$G$74*hourly1!I3645/hourly1!$I$8763+유형화!$H$63*hourly1!P3645/hourly1!$P$8763</f>
        <v>0.89052703416875134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799">
        <f>(유형화!$F$71+유형화!$F$72+유형화!$F$73+유형화!$F$74+유형화!$G$63)*hourly1!O3646/hourly1!$O$8763</f>
        <v>62.202823042480929</v>
      </c>
      <c r="C3645" s="441">
        <f>hourly1!$F3646*유형화!$G$71/hourly1!$F$8763+유형화!$G$72*hourly1!$G3646/hourly1!$F$8763+유형화!$G$74*hourly1!I3646/hourly1!$I$8763+유형화!$H$63*hourly1!P3646/hourly1!$P$8763</f>
        <v>0.74961499052344838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799">
        <f>(유형화!$F$71+유형화!$F$72+유형화!$F$73+유형화!$F$74+유형화!$G$63)*hourly1!O3647/hourly1!$O$8763</f>
        <v>61.664350782500058</v>
      </c>
      <c r="C3646" s="441">
        <f>hourly1!$F3647*유형화!$G$71/hourly1!$F$8763+유형화!$G$72*hourly1!$G3647/hourly1!$F$8763+유형화!$G$74*hourly1!I3647/hourly1!$I$8763+유형화!$H$63*hourly1!P3647/hourly1!$P$8763</f>
        <v>0.51485032292103039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799">
        <f>(유형화!$F$71+유형화!$F$72+유형화!$F$73+유형화!$F$74+유형화!$G$63)*hourly1!O3648/hourly1!$O$8763</f>
        <v>59.506895356962694</v>
      </c>
      <c r="C3647" s="441">
        <f>hourly1!$F3648*유형화!$G$71/hourly1!$F$8763+유형화!$G$72*hourly1!$G3648/hourly1!$F$8763+유형화!$G$74*hourly1!I3648/hourly1!$I$8763+유형화!$H$63*hourly1!P3648/hourly1!$P$8763</f>
        <v>0.50822630601281027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799">
        <f>(유형화!$F$71+유형화!$F$72+유형화!$F$73+유형화!$F$74+유형화!$G$63)*hourly1!O3649/hourly1!$O$8763</f>
        <v>57.25966050492918</v>
      </c>
      <c r="C3648" s="441">
        <f>hourly1!$F3649*유형화!$G$71/hourly1!$F$8763+유형화!$G$72*hourly1!$G3649/hourly1!$F$8763+유형화!$G$74*hourly1!I3649/hourly1!$I$8763+유형화!$H$63*hourly1!P3649/hourly1!$P$8763</f>
        <v>0.4546566550391507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799">
        <f>(유형화!$F$71+유형화!$F$72+유형화!$F$73+유형화!$F$74+유형화!$G$63)*hourly1!O3650/hourly1!$O$8763</f>
        <v>55.445881694368531</v>
      </c>
      <c r="C3649" s="441">
        <f>hourly1!$F3650*유형화!$G$71/hourly1!$F$8763+유형화!$G$72*hourly1!$G3650/hourly1!$F$8763+유형화!$G$74*hourly1!I3650/hourly1!$I$8763+유형화!$H$63*hourly1!P3650/hourly1!$P$8763</f>
        <v>0.3611115146621604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799">
        <f>(유형화!$F$71+유형화!$F$72+유형화!$F$73+유형화!$F$74+유형화!$G$63)*hourly1!O3651/hourly1!$O$8763</f>
        <v>54.046686966144506</v>
      </c>
      <c r="C3650" s="441">
        <f>hourly1!$F3651*유형화!$G$71/hourly1!$F$8763+유형화!$G$72*hourly1!$G3651/hourly1!$F$8763+유형화!$G$74*hourly1!I3651/hourly1!$I$8763+유형화!$H$63*hourly1!P3651/hourly1!$P$8763</f>
        <v>0.30261675916014802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799">
        <f>(유형화!$F$71+유형화!$F$72+유형화!$F$73+유형화!$F$74+유형화!$G$63)*hourly1!O3652/hourly1!$O$8763</f>
        <v>52.189426159674092</v>
      </c>
      <c r="C3651" s="441">
        <f>hourly1!$F3652*유형화!$G$71/hourly1!$F$8763+유형화!$G$72*hourly1!$G3652/hourly1!$F$8763+유형화!$G$74*hourly1!I3652/hourly1!$I$8763+유형화!$H$63*hourly1!P3652/hourly1!$P$8763</f>
        <v>0.28129757954578483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799">
        <f>(유형화!$F$71+유형화!$F$72+유형화!$F$73+유형화!$F$74+유형화!$G$63)*hourly1!O3653/hourly1!$O$8763</f>
        <v>51.826218477653264</v>
      </c>
      <c r="C3652" s="441">
        <f>hourly1!$F3653*유형화!$G$71/hourly1!$F$8763+유형화!$G$72*hourly1!$G3653/hourly1!$F$8763+유형화!$G$74*hourly1!I3653/hourly1!$I$8763+유형화!$H$63*hourly1!P3653/hourly1!$P$8763</f>
        <v>0.26760370646537801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799">
        <f>(유형화!$F$71+유형화!$F$72+유형화!$F$73+유형화!$F$74+유형화!$G$63)*hourly1!O3654/hourly1!$O$8763</f>
        <v>52.015345308367863</v>
      </c>
      <c r="C3653" s="441">
        <f>hourly1!$F3654*유형화!$G$71/hourly1!$F$8763+유형화!$G$72*hourly1!$G3654/hourly1!$F$8763+유형화!$G$74*hourly1!I3654/hourly1!$I$8763+유형화!$H$63*hourly1!P3654/hourly1!$P$8763</f>
        <v>0.24684403246558648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799">
        <f>(유형화!$F$71+유형화!$F$72+유형화!$F$73+유형화!$F$74+유형화!$G$63)*hourly1!O3655/hourly1!$O$8763</f>
        <v>51.957285752601429</v>
      </c>
      <c r="C3654" s="441">
        <f>hourly1!$F3655*유형화!$G$71/hourly1!$F$8763+유형화!$G$72*hourly1!$G3655/hourly1!$F$8763+유형화!$G$74*hourly1!I3655/hourly1!$I$8763+유형화!$H$63*hourly1!P3655/hourly1!$P$8763</f>
        <v>0.24687874065868823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799">
        <f>(유형화!$F$71+유형화!$F$72+유형화!$F$73+유형화!$F$74+유형화!$G$63)*hourly1!O3656/hourly1!$O$8763</f>
        <v>51.997843246891087</v>
      </c>
      <c r="C3655" s="441">
        <f>hourly1!$F3656*유형화!$G$71/hourly1!$F$8763+유형화!$G$72*hourly1!$G3656/hourly1!$F$8763+유형화!$G$74*hourly1!I3656/hourly1!$I$8763+유형화!$H$63*hourly1!P3656/hourly1!$P$8763</f>
        <v>0.26763388231711255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799">
        <f>(유형화!$F$71+유형화!$F$72+유형화!$F$73+유형화!$F$74+유형화!$G$63)*hourly1!O3657/hourly1!$O$8763</f>
        <v>53.495915973884287</v>
      </c>
      <c r="C3656" s="441">
        <f>hourly1!$F3657*유형화!$G$71/hourly1!$F$8763+유형화!$G$72*hourly1!$G3657/hourly1!$F$8763+유형화!$G$74*hourly1!I3657/hourly1!$I$8763+유형화!$H$63*hourly1!P3657/hourly1!$P$8763</f>
        <v>0.36835002164206387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799">
        <f>(유형화!$F$71+유형화!$F$72+유형화!$F$73+유형화!$F$74+유형화!$G$63)*hourly1!O3658/hourly1!$O$8763</f>
        <v>54.557491881464735</v>
      </c>
      <c r="C3657" s="441">
        <f>hourly1!$F3658*유형화!$G$71/hourly1!$F$8763+유형화!$G$72*hourly1!$G3658/hourly1!$F$8763+유형화!$G$74*hourly1!I3658/hourly1!$I$8763+유형화!$H$63*hourly1!P3658/hourly1!$P$8763</f>
        <v>0.52360632935397144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799">
        <f>(유형화!$F$71+유형화!$F$72+유형화!$F$73+유형화!$F$74+유형화!$G$63)*hourly1!O3659/hourly1!$O$8763</f>
        <v>56.185408202645498</v>
      </c>
      <c r="C3658" s="441">
        <f>hourly1!$F3659*유형화!$G$71/hourly1!$F$8763+유형화!$G$72*hourly1!$G3659/hourly1!$F$8763+유형화!$G$74*hourly1!I3659/hourly1!$I$8763+유형화!$H$63*hourly1!P3659/hourly1!$P$8763</f>
        <v>0.70146995580566918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799">
        <f>(유형화!$F$71+유형화!$F$72+유형화!$F$73+유형화!$F$74+유형화!$G$63)*hourly1!O3660/hourly1!$O$8763</f>
        <v>59.067799693264902</v>
      </c>
      <c r="C3659" s="441">
        <f>hourly1!$F3660*유형화!$G$71/hourly1!$F$8763+유형화!$G$72*hourly1!$G3660/hourly1!$F$8763+유형화!$G$74*hourly1!I3660/hourly1!$I$8763+유형화!$H$63*hourly1!P3660/hourly1!$P$8763</f>
        <v>0.85704138051473977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799">
        <f>(유형화!$F$71+유형화!$F$72+유형화!$F$73+유형화!$F$74+유형화!$G$63)*hourly1!O3661/hourly1!$O$8763</f>
        <v>59.947930782291195</v>
      </c>
      <c r="C3660" s="441">
        <f>hourly1!$F3661*유형화!$G$71/hourly1!$F$8763+유형화!$G$72*hourly1!$G3661/hourly1!$F$8763+유형화!$G$74*hourly1!I3661/hourly1!$I$8763+유형화!$H$63*hourly1!P3661/hourly1!$P$8763</f>
        <v>0.92354239776983893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799">
        <f>(유형화!$F$71+유형화!$F$72+유형화!$F$73+유형화!$F$74+유형화!$G$63)*hourly1!O3662/hourly1!$O$8763</f>
        <v>60.715237679097385</v>
      </c>
      <c r="C3661" s="441">
        <f>hourly1!$F3662*유형화!$G$71/hourly1!$F$8763+유형화!$G$72*hourly1!$G3662/hourly1!$F$8763+유형화!$G$74*hourly1!I3662/hourly1!$I$8763+유형화!$H$63*hourly1!P3662/hourly1!$P$8763</f>
        <v>0.96040893953952844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799">
        <f>(유형화!$F$71+유형화!$F$72+유형화!$F$73+유형화!$F$74+유형화!$G$63)*hourly1!O3663/hourly1!$O$8763</f>
        <v>58.269174817394799</v>
      </c>
      <c r="C3662" s="441">
        <f>hourly1!$F3663*유형화!$G$71/hourly1!$F$8763+유형화!$G$72*hourly1!$G3663/hourly1!$F$8763+유형화!$G$74*hourly1!I3663/hourly1!$I$8763+유형화!$H$63*hourly1!P3663/hourly1!$P$8763</f>
        <v>0.85615029834751355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799">
        <f>(유형화!$F$71+유형화!$F$72+유형화!$F$73+유형화!$F$74+유형화!$G$63)*hourly1!O3664/hourly1!$O$8763</f>
        <v>58.200110219951533</v>
      </c>
      <c r="C3663" s="441">
        <f>hourly1!$F3664*유형화!$G$71/hourly1!$F$8763+유형화!$G$72*hourly1!$G3664/hourly1!$F$8763+유형화!$G$74*hourly1!I3664/hourly1!$I$8763+유형화!$H$63*hourly1!P3664/hourly1!$P$8763</f>
        <v>0.76725045005551729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799">
        <f>(유형화!$F$71+유형화!$F$72+유형화!$F$73+유형화!$F$74+유형화!$G$63)*hourly1!O3665/hourly1!$O$8763</f>
        <v>61.775796572683667</v>
      </c>
      <c r="C3664" s="441">
        <f>hourly1!$F3665*유형화!$G$71/hourly1!$F$8763+유형화!$G$72*hourly1!$G3665/hourly1!$F$8763+유형화!$G$74*hourly1!I3665/hourly1!$I$8763+유형화!$H$63*hourly1!P3665/hourly1!$P$8763</f>
        <v>0.64869060203988538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799">
        <f>(유형화!$F$71+유형화!$F$72+유형화!$F$73+유형화!$F$74+유형화!$G$63)*hourly1!O3666/hourly1!$O$8763</f>
        <v>61.603074886288837</v>
      </c>
      <c r="C3665" s="441">
        <f>hourly1!$F3666*유형화!$G$71/hourly1!$F$8763+유형화!$G$72*hourly1!$G3666/hourly1!$F$8763+유형화!$G$74*hourly1!I3666/hourly1!$I$8763+유형화!$H$63*hourly1!P3666/hourly1!$P$8763</f>
        <v>0.59689762888218356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799">
        <f>(유형화!$F$71+유형화!$F$72+유형화!$F$73+유형화!$F$74+유형화!$G$63)*hourly1!O3667/hourly1!$O$8763</f>
        <v>61.484151715277086</v>
      </c>
      <c r="C3666" s="441">
        <f>hourly1!$F3667*유형화!$G$71/hourly1!$F$8763+유형화!$G$72*hourly1!$G3667/hourly1!$F$8763+유형화!$G$74*hourly1!I3667/hourly1!$I$8763+유형화!$H$63*hourly1!P3667/hourly1!$P$8763</f>
        <v>0.43419993227811676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799">
        <f>(유형화!$F$71+유형화!$F$72+유형화!$F$73+유형화!$F$74+유형화!$G$63)*hourly1!O3668/hourly1!$O$8763</f>
        <v>61.344776672085843</v>
      </c>
      <c r="C3667" s="441">
        <f>hourly1!$F3668*유형화!$G$71/hourly1!$F$8763+유형화!$G$72*hourly1!$G3668/hourly1!$F$8763+유형화!$G$74*hourly1!I3668/hourly1!$I$8763+유형화!$H$63*hourly1!P3668/hourly1!$P$8763</f>
        <v>0.6266259715427539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799">
        <f>(유형화!$F$71+유형화!$F$72+유형화!$F$73+유형화!$F$74+유형화!$G$63)*hourly1!O3669/hourly1!$O$8763</f>
        <v>60.237866648817899</v>
      </c>
      <c r="C3668" s="441">
        <f>hourly1!$F3669*유형화!$G$71/hourly1!$F$8763+유형화!$G$72*hourly1!$G3669/hourly1!$F$8763+유형화!$G$74*hourly1!I3669/hourly1!$I$8763+유형화!$H$63*hourly1!P3669/hourly1!$P$8763</f>
        <v>0.75260251911730769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799">
        <f>(유형화!$F$71+유형화!$F$72+유형화!$F$73+유형화!$F$74+유형화!$G$63)*hourly1!O3670/hourly1!$O$8763</f>
        <v>59.307082235572324</v>
      </c>
      <c r="C3669" s="441">
        <f>hourly1!$F3670*유형화!$G$71/hourly1!$F$8763+유형화!$G$72*hourly1!$G3670/hourly1!$F$8763+유형화!$G$74*hourly1!I3670/hourly1!$I$8763+유형화!$H$63*hourly1!P3670/hourly1!$P$8763</f>
        <v>0.79720970358153309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799">
        <f>(유형화!$F$71+유형화!$F$72+유형화!$F$73+유형화!$F$74+유형화!$G$63)*hourly1!O3671/hourly1!$O$8763</f>
        <v>59.259260838601676</v>
      </c>
      <c r="C3670" s="441">
        <f>hourly1!$F3671*유형화!$G$71/hourly1!$F$8763+유형화!$G$72*hourly1!$G3671/hourly1!$F$8763+유형화!$G$74*hourly1!I3671/hourly1!$I$8763+유형화!$H$63*hourly1!P3671/hourly1!$P$8763</f>
        <v>0.51580795894307274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799">
        <f>(유형화!$F$71+유형화!$F$72+유형화!$F$73+유형화!$F$74+유형화!$G$63)*hourly1!O3672/hourly1!$O$8763</f>
        <v>57.948414175165205</v>
      </c>
      <c r="C3671" s="441">
        <f>hourly1!$F3672*유형화!$G$71/hourly1!$F$8763+유형화!$G$72*hourly1!$G3672/hourly1!$F$8763+유형화!$G$74*hourly1!I3672/hourly1!$I$8763+유형화!$H$63*hourly1!P3672/hourly1!$P$8763</f>
        <v>0.49365697541567999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799">
        <f>(유형화!$F$71+유형화!$F$72+유형화!$F$73+유형화!$F$74+유형화!$G$63)*hourly1!O3673/hourly1!$O$8763</f>
        <v>55.928475505120467</v>
      </c>
      <c r="C3672" s="441">
        <f>hourly1!$F3673*유형화!$G$71/hourly1!$F$8763+유형화!$G$72*hourly1!$G3673/hourly1!$F$8763+유형화!$G$74*hourly1!I3673/hourly1!$I$8763+유형화!$H$63*hourly1!P3673/hourly1!$P$8763</f>
        <v>0.47151135913464315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799">
        <f>(유형화!$F$71+유형화!$F$72+유형화!$F$73+유형화!$F$74+유형화!$G$63)*hourly1!O3674/hourly1!$O$8763</f>
        <v>54.855636038559496</v>
      </c>
      <c r="C3673" s="441">
        <f>hourly1!$F3674*유형화!$G$71/hourly1!$F$8763+유형화!$G$72*hourly1!$G3674/hourly1!$F$8763+유형화!$G$74*hourly1!I3674/hourly1!$I$8763+유형화!$H$63*hourly1!P3674/hourly1!$P$8763</f>
        <v>0.3608225182639283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799">
        <f>(유형화!$F$71+유형화!$F$72+유형화!$F$73+유형화!$F$74+유형화!$G$63)*hourly1!O3675/hourly1!$O$8763</f>
        <v>53.385583257052744</v>
      </c>
      <c r="C3674" s="441">
        <f>hourly1!$F3675*유형화!$G$71/hourly1!$F$8763+유형화!$G$72*hourly1!$G3675/hourly1!$F$8763+유형화!$G$74*hourly1!I3675/hourly1!$I$8763+유형화!$H$63*hourly1!P3675/hourly1!$P$8763</f>
        <v>0.28434343221671077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799">
        <f>(유형화!$F$71+유형화!$F$72+유형화!$F$73+유형화!$F$74+유형화!$G$63)*hourly1!O3676/hourly1!$O$8763</f>
        <v>52.109252784124529</v>
      </c>
      <c r="C3675" s="441">
        <f>hourly1!$F3676*유형화!$G$71/hourly1!$F$8763+유형화!$G$72*hourly1!$G3676/hourly1!$F$8763+유형화!$G$74*hourly1!I3676/hourly1!$I$8763+유형화!$H$63*hourly1!P3676/hourly1!$P$8763</f>
        <v>0.25615334236175435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799">
        <f>(유형화!$F$71+유형화!$F$72+유형화!$F$73+유형화!$F$74+유형화!$G$63)*hourly1!O3677/hourly1!$O$8763</f>
        <v>51.286639123344848</v>
      </c>
      <c r="C3676" s="441">
        <f>hourly1!$F3677*유형화!$G$71/hourly1!$F$8763+유형화!$G$72*hourly1!$G3677/hourly1!$F$8763+유형화!$G$74*hourly1!I3677/hourly1!$I$8763+유형화!$H$63*hourly1!P3677/hourly1!$P$8763</f>
        <v>0.25038975468046243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799">
        <f>(유형화!$F$71+유형화!$F$72+유형화!$F$73+유형화!$F$74+유형화!$G$63)*hourly1!O3678/hourly1!$O$8763</f>
        <v>51.157585630129084</v>
      </c>
      <c r="C3677" s="441">
        <f>hourly1!$F3678*유형화!$G$71/hourly1!$F$8763+유형화!$G$72*hourly1!$G3678/hourly1!$F$8763+유형화!$G$74*hourly1!I3678/hourly1!$I$8763+유형화!$H$63*hourly1!P3678/hourly1!$P$8763</f>
        <v>0.25043698644839468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799">
        <f>(유형화!$F$71+유형화!$F$72+유형화!$F$73+유형화!$F$74+유형화!$G$63)*hourly1!O3679/hourly1!$O$8763</f>
        <v>51.090191209908106</v>
      </c>
      <c r="C3678" s="441">
        <f>hourly1!$F3679*유형화!$G$71/hourly1!$F$8763+유형화!$G$72*hourly1!$G3679/hourly1!$F$8763+유형화!$G$74*hourly1!I3679/hourly1!$I$8763+유형화!$H$63*hourly1!P3679/hourly1!$P$8763</f>
        <v>0.24672809994429803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799">
        <f>(유형화!$F$71+유형화!$F$72+유형화!$F$73+유형화!$F$74+유형화!$G$63)*hourly1!O3680/hourly1!$O$8763</f>
        <v>50.959966625892207</v>
      </c>
      <c r="C3679" s="441">
        <f>hourly1!$F3680*유형화!$G$71/hourly1!$F$8763+유형화!$G$72*hourly1!$G3680/hourly1!$F$8763+유형화!$G$74*hourly1!I3680/hourly1!$I$8763+유형화!$H$63*hourly1!P3680/hourly1!$P$8763</f>
        <v>0.51742111465338492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799">
        <f>(유형화!$F$71+유형화!$F$72+유형화!$F$73+유형화!$F$74+유형화!$G$63)*hourly1!O3681/hourly1!$O$8763</f>
        <v>51.305825177742314</v>
      </c>
      <c r="C3680" s="441">
        <f>hourly1!$F3681*유형화!$G$71/hourly1!$F$8763+유형화!$G$72*hourly1!$G3681/hourly1!$F$8763+유형화!$G$74*hourly1!I3681/hourly1!$I$8763+유형화!$H$63*hourly1!P3681/hourly1!$P$8763</f>
        <v>1.0037680603177868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799">
        <f>(유형화!$F$71+유형화!$F$72+유형화!$F$73+유형화!$F$74+유형화!$G$63)*hourly1!O3682/hourly1!$O$8763</f>
        <v>51.149060840164232</v>
      </c>
      <c r="C3681" s="441">
        <f>hourly1!$F3682*유형화!$G$71/hourly1!$F$8763+유형화!$G$72*hourly1!$G3682/hourly1!$F$8763+유형화!$G$74*hourly1!I3682/hourly1!$I$8763+유형화!$H$63*hourly1!P3682/hourly1!$P$8763</f>
        <v>0.85483735061670896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799">
        <f>(유형화!$F$71+유형화!$F$72+유형화!$F$73+유형화!$F$74+유형화!$G$63)*hourly1!O3683/hourly1!$O$8763</f>
        <v>51.03821811829652</v>
      </c>
      <c r="C3682" s="441">
        <f>hourly1!$F3683*유형화!$G$71/hourly1!$F$8763+유형화!$G$72*hourly1!$G3683/hourly1!$F$8763+유형화!$G$74*hourly1!I3683/hourly1!$I$8763+유형화!$H$63*hourly1!P3683/hourly1!$P$8763</f>
        <v>0.74490207113436713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799">
        <f>(유형화!$F$71+유형화!$F$72+유형화!$F$73+유형화!$F$74+유형화!$G$63)*hourly1!O3684/hourly1!$O$8763</f>
        <v>50.950903871198584</v>
      </c>
      <c r="C3683" s="441">
        <f>hourly1!$F3684*유형화!$G$71/hourly1!$F$8763+유형화!$G$72*hourly1!$G3684/hourly1!$F$8763+유형화!$G$74*hourly1!I3684/hourly1!$I$8763+유형화!$H$63*hourly1!P3684/hourly1!$P$8763</f>
        <v>0.61914844319179796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799">
        <f>(유형화!$F$71+유형화!$F$72+유형화!$F$73+유형화!$F$74+유형화!$G$63)*hourly1!O3685/hourly1!$O$8763</f>
        <v>52.154487390822609</v>
      </c>
      <c r="C3684" s="441">
        <f>hourly1!$F3685*유형화!$G$71/hourly1!$F$8763+유형화!$G$72*hourly1!$G3685/hourly1!$F$8763+유형화!$G$74*hourly1!I3685/hourly1!$I$8763+유형화!$H$63*hourly1!P3685/hourly1!$P$8763</f>
        <v>0.57187910453502455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799">
        <f>(유형화!$F$71+유형화!$F$72+유형화!$F$73+유형화!$F$74+유형화!$G$63)*hourly1!O3686/hourly1!$O$8763</f>
        <v>53.029885262189339</v>
      </c>
      <c r="C3685" s="441">
        <f>hourly1!$F3686*유형화!$G$71/hourly1!$F$8763+유형화!$G$72*hourly1!$G3686/hourly1!$F$8763+유형화!$G$74*hourly1!I3686/hourly1!$I$8763+유형화!$H$63*hourly1!P3686/hourly1!$P$8763</f>
        <v>0.54812391070791044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799">
        <f>(유형화!$F$71+유형화!$F$72+유형화!$F$73+유형화!$F$74+유형화!$G$63)*hourly1!O3687/hourly1!$O$8763</f>
        <v>52.309413325327554</v>
      </c>
      <c r="C3686" s="441">
        <f>hourly1!$F3687*유형화!$G$71/hourly1!$F$8763+유형화!$G$72*hourly1!$G3687/hourly1!$F$8763+유형화!$G$74*hourly1!I3687/hourly1!$I$8763+유형화!$H$63*hourly1!P3687/hourly1!$P$8763</f>
        <v>0.71213181178353435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799">
        <f>(유형화!$F$71+유형화!$F$72+유형화!$F$73+유형화!$F$74+유형화!$G$63)*hourly1!O3688/hourly1!$O$8763</f>
        <v>52.37367781458471</v>
      </c>
      <c r="C3687" s="441">
        <f>hourly1!$F3688*유형화!$G$71/hourly1!$F$8763+유형화!$G$72*hourly1!$G3688/hourly1!$F$8763+유형화!$G$74*hourly1!I3688/hourly1!$I$8763+유형화!$H$63*hourly1!P3688/hourly1!$P$8763</f>
        <v>0.65745841641481073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799">
        <f>(유형화!$F$71+유형화!$F$72+유형화!$F$73+유형화!$F$74+유형화!$G$63)*hourly1!O3689/hourly1!$O$8763</f>
        <v>52.778044484401278</v>
      </c>
      <c r="C3688" s="441">
        <f>hourly1!$F3689*유형화!$G$71/hourly1!$F$8763+유형화!$G$72*hourly1!$G3689/hourly1!$F$8763+유형화!$G$74*hourly1!I3689/hourly1!$I$8763+유형화!$H$63*hourly1!P3689/hourly1!$P$8763</f>
        <v>0.46978310580803018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799">
        <f>(유형화!$F$71+유형화!$F$72+유형화!$F$73+유형화!$F$74+유형화!$G$63)*hourly1!O3690/hourly1!$O$8763</f>
        <v>52.596524509336824</v>
      </c>
      <c r="C3689" s="441">
        <f>hourly1!$F3690*유형화!$G$71/hourly1!$F$8763+유형화!$G$72*hourly1!$G3690/hourly1!$F$8763+유형화!$G$74*hourly1!I3690/hourly1!$I$8763+유형화!$H$63*hourly1!P3690/hourly1!$P$8763</f>
        <v>0.43857435733035122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799">
        <f>(유형화!$F$71+유형화!$F$72+유형화!$F$73+유형화!$F$74+유형화!$G$63)*hourly1!O3691/hourly1!$O$8763</f>
        <v>53.04429549320038</v>
      </c>
      <c r="C3690" s="441">
        <f>hourly1!$F3691*유형화!$G$71/hourly1!$F$8763+유형화!$G$72*hourly1!$G3691/hourly1!$F$8763+유형화!$G$74*hourly1!I3691/hourly1!$I$8763+유형화!$H$63*hourly1!P3691/hourly1!$P$8763</f>
        <v>0.46975197577916572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799">
        <f>(유형화!$F$71+유형화!$F$72+유형화!$F$73+유형화!$F$74+유형화!$G$63)*hourly1!O3692/hourly1!$O$8763</f>
        <v>52.2495308125539</v>
      </c>
      <c r="C3691" s="441">
        <f>hourly1!$F3692*유형화!$G$71/hourly1!$F$8763+유형화!$G$72*hourly1!$G3692/hourly1!$F$8763+유형화!$G$74*hourly1!I3692/hourly1!$I$8763+유형화!$H$63*hourly1!P3692/hourly1!$P$8763</f>
        <v>0.65753439276878267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799">
        <f>(유형화!$F$71+유형화!$F$72+유형화!$F$73+유형화!$F$74+유형화!$G$63)*hourly1!O3693/hourly1!$O$8763</f>
        <v>51.677188092675436</v>
      </c>
      <c r="C3692" s="441">
        <f>hourly1!$F3693*유형화!$G$71/hourly1!$F$8763+유형화!$G$72*hourly1!$G3693/hourly1!$F$8763+유형화!$G$74*hourly1!I3693/hourly1!$I$8763+유형화!$H$63*hourly1!P3693/hourly1!$P$8763</f>
        <v>0.83761600395903524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799">
        <f>(유형화!$F$71+유형화!$F$72+유형화!$F$73+유형화!$F$74+유형화!$G$63)*hourly1!O3694/hourly1!$O$8763</f>
        <v>52.079875123279031</v>
      </c>
      <c r="C3693" s="441">
        <f>hourly1!$F3694*유형화!$G$71/hourly1!$F$8763+유형화!$G$72*hourly1!$G3694/hourly1!$F$8763+유형화!$G$74*hourly1!I3694/hourly1!$I$8763+유형화!$H$63*hourly1!P3694/hourly1!$P$8763</f>
        <v>0.84554521590887899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799">
        <f>(유형화!$F$71+유형화!$F$72+유형화!$F$73+유형화!$F$74+유형화!$G$63)*hourly1!O3695/hourly1!$O$8763</f>
        <v>52.87436377885809</v>
      </c>
      <c r="C3694" s="441">
        <f>hourly1!$F3695*유형화!$G$71/hourly1!$F$8763+유형화!$G$72*hourly1!$G3695/hourly1!$F$8763+유형화!$G$74*hourly1!I3695/hourly1!$I$8763+유형화!$H$63*hourly1!P3695/hourly1!$P$8763</f>
        <v>0.70469698285914228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799">
        <f>(유형화!$F$71+유형화!$F$72+유형화!$F$73+유형화!$F$74+유형화!$G$63)*hourly1!O3696/hourly1!$O$8763</f>
        <v>52.642550260482345</v>
      </c>
      <c r="C3695" s="441">
        <f>hourly1!$F3696*유형화!$G$71/hourly1!$F$8763+유형화!$G$72*hourly1!$G3696/hourly1!$F$8763+유형화!$G$74*hourly1!I3696/hourly1!$I$8763+유형화!$H$63*hourly1!P3696/hourly1!$P$8763</f>
        <v>0.57155587703225563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799">
        <f>(유형화!$F$71+유형화!$F$72+유형화!$F$73+유형화!$F$74+유형화!$G$63)*hourly1!O3697/hourly1!$O$8763</f>
        <v>51.509288283005141</v>
      </c>
      <c r="C3696" s="441">
        <f>hourly1!$F3697*유형화!$G$71/hourly1!$F$8763+유형화!$G$72*hourly1!$G3697/hourly1!$F$8763+유형화!$G$74*hourly1!I3697/hourly1!$I$8763+유형화!$H$63*hourly1!P3697/hourly1!$P$8763</f>
        <v>0.41521956008139033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799">
        <f>(유형화!$F$71+유형화!$F$72+유형화!$F$73+유형화!$F$74+유형화!$G$63)*hourly1!O3698/hourly1!$O$8763</f>
        <v>50.470634419119186</v>
      </c>
      <c r="C3697" s="441">
        <f>hourly1!$F3698*유형화!$G$71/hourly1!$F$8763+유형화!$G$72*hourly1!$G3698/hourly1!$F$8763+유형화!$G$74*hourly1!I3698/hourly1!$I$8763+유형화!$H$63*hourly1!P3698/hourly1!$P$8763</f>
        <v>0.36851187393773205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799">
        <f>(유형화!$F$71+유형화!$F$72+유형화!$F$73+유형화!$F$74+유형화!$G$63)*hourly1!O3699/hourly1!$O$8763</f>
        <v>50.101201583615335</v>
      </c>
      <c r="C3698" s="441">
        <f>hourly1!$F3699*유형화!$G$71/hourly1!$F$8763+유형화!$G$72*hourly1!$G3699/hourly1!$F$8763+유형화!$G$74*hourly1!I3699/hourly1!$I$8763+유형화!$H$63*hourly1!P3699/hourly1!$P$8763</f>
        <v>0.28409987850429241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799">
        <f>(유형화!$F$71+유형화!$F$72+유형화!$F$73+유형화!$F$74+유형화!$G$63)*hourly1!O3700/hourly1!$O$8763</f>
        <v>48.083818076328612</v>
      </c>
      <c r="C3699" s="441">
        <f>hourly1!$F3700*유형화!$G$71/hourly1!$F$8763+유형화!$G$72*hourly1!$G3700/hourly1!$F$8763+유형화!$G$74*hourly1!I3700/hourly1!$I$8763+유형화!$H$63*hourly1!P3700/hourly1!$P$8763</f>
        <v>0.25587424555124544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799">
        <f>(유형화!$F$71+유형화!$F$72+유형화!$F$73+유형화!$F$74+유형화!$G$63)*hourly1!O3701/hourly1!$O$8763</f>
        <v>47.605315231551167</v>
      </c>
      <c r="C3700" s="441">
        <f>hourly1!$F3701*유형화!$G$71/hourly1!$F$8763+유형화!$G$72*hourly1!$G3701/hourly1!$F$8763+유형화!$G$74*hourly1!I3701/hourly1!$I$8763+유형화!$H$63*hourly1!P3701/hourly1!$P$8763</f>
        <v>0.24952968326995817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799">
        <f>(유형화!$F$71+유형화!$F$72+유형화!$F$73+유형화!$F$74+유형화!$G$63)*hourly1!O3702/hourly1!$O$8763</f>
        <v>47.303380270868416</v>
      </c>
      <c r="C3701" s="441">
        <f>hourly1!$F3702*유형화!$G$71/hourly1!$F$8763+유형화!$G$72*hourly1!$G3702/hourly1!$F$8763+유형화!$G$74*hourly1!I3702/hourly1!$I$8763+유형화!$H$63*hourly1!P3702/hourly1!$P$8763</f>
        <v>0.24951048045521804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799">
        <f>(유형화!$F$71+유형화!$F$72+유형화!$F$73+유형화!$F$74+유형화!$G$63)*hourly1!O3703/hourly1!$O$8763</f>
        <v>47.177934804308734</v>
      </c>
      <c r="C3702" s="441">
        <f>hourly1!$F3703*유형화!$G$71/hourly1!$F$8763+유형화!$G$72*hourly1!$G3703/hourly1!$F$8763+유형화!$G$74*hourly1!I3703/hourly1!$I$8763+유형화!$H$63*hourly1!P3703/hourly1!$P$8763</f>
        <v>0.24615118059710497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799">
        <f>(유형화!$F$71+유형화!$F$72+유형화!$F$73+유형화!$F$74+유형화!$G$63)*hourly1!O3704/hourly1!$O$8763</f>
        <v>47.599735934946438</v>
      </c>
      <c r="C3703" s="441">
        <f>hourly1!$F3704*유형화!$G$71/hourly1!$F$8763+유형화!$G$72*hourly1!$G3704/hourly1!$F$8763+유형화!$G$74*hourly1!I3704/hourly1!$I$8763+유형화!$H$63*hourly1!P3704/hourly1!$P$8763</f>
        <v>0.51673291439841196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799">
        <f>(유형화!$F$71+유형화!$F$72+유형화!$F$73+유형화!$F$74+유형화!$G$63)*hourly1!O3705/hourly1!$O$8763</f>
        <v>47.789318603906658</v>
      </c>
      <c r="C3704" s="441">
        <f>hourly1!$F3705*유형화!$G$71/hourly1!$F$8763+유형화!$G$72*hourly1!$G3705/hourly1!$F$8763+유형화!$G$74*hourly1!I3705/hourly1!$I$8763+유형화!$H$63*hourly1!P3705/hourly1!$P$8763</f>
        <v>1.0019891163311454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799">
        <f>(유형화!$F$71+유형화!$F$72+유형화!$F$73+유형화!$F$74+유형화!$G$63)*hourly1!O3706/hourly1!$O$8763</f>
        <v>47.728030777930279</v>
      </c>
      <c r="C3705" s="441">
        <f>hourly1!$F3706*유형화!$G$71/hourly1!$F$8763+유형화!$G$72*hourly1!$G3706/hourly1!$F$8763+유형화!$G$74*hourly1!I3706/hourly1!$I$8763+유형화!$H$63*hourly1!P3706/hourly1!$P$8763</f>
        <v>0.85320129465527572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799">
        <f>(유형화!$F$71+유형화!$F$72+유형화!$F$73+유형화!$F$74+유형화!$G$63)*hourly1!O3707/hourly1!$O$8763</f>
        <v>47.630262611980889</v>
      </c>
      <c r="C3706" s="441">
        <f>hourly1!$F3707*유형화!$G$71/hourly1!$F$8763+유형화!$G$72*hourly1!$G3707/hourly1!$F$8763+유형화!$G$74*hourly1!I3707/hourly1!$I$8763+유형화!$H$63*hourly1!P3707/hourly1!$P$8763</f>
        <v>0.7434965682219592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799">
        <f>(유형화!$F$71+유형화!$F$72+유형화!$F$73+유형화!$F$74+유형화!$G$63)*hourly1!O3708/hourly1!$O$8763</f>
        <v>47.904554703719313</v>
      </c>
      <c r="C3707" s="441">
        <f>hourly1!$F3708*유형화!$G$71/hourly1!$F$8763+유형화!$G$72*hourly1!$G3708/hourly1!$F$8763+유형화!$G$74*hourly1!I3708/hourly1!$I$8763+유형화!$H$63*hourly1!P3708/hourly1!$P$8763</f>
        <v>0.61817255853214537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799">
        <f>(유형화!$F$71+유형화!$F$72+유형화!$F$73+유형화!$F$74+유형화!$G$63)*hourly1!O3709/hourly1!$O$8763</f>
        <v>47.834948505039684</v>
      </c>
      <c r="C3708" s="441">
        <f>hourly1!$F3709*유형화!$G$71/hourly1!$F$8763+유형화!$G$72*hourly1!$G3709/hourly1!$F$8763+유형화!$G$74*hourly1!I3709/hourly1!$I$8763+유형화!$H$63*hourly1!P3709/hourly1!$P$8763</f>
        <v>0.57116275605471711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799">
        <f>(유형화!$F$71+유형화!$F$72+유형화!$F$73+유형화!$F$74+유형화!$G$63)*hourly1!O3710/hourly1!$O$8763</f>
        <v>49.063802965375793</v>
      </c>
      <c r="C3709" s="441">
        <f>hourly1!$F3710*유형화!$G$71/hourly1!$F$8763+유형화!$G$72*hourly1!$G3710/hourly1!$F$8763+유형화!$G$74*hourly1!I3710/hourly1!$I$8763+유형화!$H$63*hourly1!P3710/hourly1!$P$8763</f>
        <v>0.54765779517993352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799">
        <f>(유형화!$F$71+유형화!$F$72+유형화!$F$73+유형화!$F$74+유형화!$G$63)*hourly1!O3711/hourly1!$O$8763</f>
        <v>48.823667007469147</v>
      </c>
      <c r="C3710" s="441">
        <f>hourly1!$F3711*유형화!$G$71/hourly1!$F$8763+유형화!$G$72*hourly1!$G3711/hourly1!$F$8763+유형화!$G$74*hourly1!I3711/hourly1!$I$8763+유형화!$H$63*hourly1!P3711/hourly1!$P$8763</f>
        <v>0.71170720296070755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799">
        <f>(유형화!$F$71+유형화!$F$72+유형화!$F$73+유형화!$F$74+유형화!$G$63)*hourly1!O3712/hourly1!$O$8763</f>
        <v>49.00475062586721</v>
      </c>
      <c r="C3711" s="441">
        <f>hourly1!$F3712*유형화!$G$71/hourly1!$F$8763+유형화!$G$72*hourly1!$G3712/hourly1!$F$8763+유형화!$G$74*hourly1!I3712/hourly1!$I$8763+유형화!$H$63*hourly1!P3712/hourly1!$P$8763</f>
        <v>0.65702092620072972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799">
        <f>(유형화!$F$71+유형화!$F$72+유형화!$F$73+유형화!$F$74+유형화!$G$63)*hourly1!O3713/hourly1!$O$8763</f>
        <v>48.243719191606154</v>
      </c>
      <c r="C3712" s="441">
        <f>hourly1!$F3713*유형화!$G$71/hourly1!$F$8763+유형화!$G$72*hourly1!$G3713/hourly1!$F$8763+유형화!$G$74*hourly1!I3713/hourly1!$I$8763+유형화!$H$63*hourly1!P3713/hourly1!$P$8763</f>
        <v>0.46945904340027256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799">
        <f>(유형화!$F$71+유형화!$F$72+유형화!$F$73+유형화!$F$74+유형화!$G$63)*hourly1!O3714/hourly1!$O$8763</f>
        <v>49.063096594991052</v>
      </c>
      <c r="C3713" s="441">
        <f>hourly1!$F3714*유형화!$G$71/hourly1!$F$8763+유형화!$G$72*hourly1!$G3714/hourly1!$F$8763+유형화!$G$74*hourly1!I3714/hourly1!$I$8763+유형화!$H$63*hourly1!P3714/hourly1!$P$8763</f>
        <v>0.43832412437802193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799">
        <f>(유형화!$F$71+유형화!$F$72+유형화!$F$73+유형화!$F$74+유형화!$G$63)*hourly1!O3715/hourly1!$O$8763</f>
        <v>49.63757396300236</v>
      </c>
      <c r="C3714" s="441">
        <f>hourly1!$F3715*유형화!$G$71/hourly1!$F$8763+유형화!$G$72*hourly1!$G3715/hourly1!$F$8763+유형화!$G$74*hourly1!I3715/hourly1!$I$8763+유형화!$H$63*hourly1!P3715/hourly1!$P$8763</f>
        <v>0.4694178945115437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799">
        <f>(유형화!$F$71+유형화!$F$72+유형화!$F$73+유형화!$F$74+유형화!$G$63)*hourly1!O3716/hourly1!$O$8763</f>
        <v>50.522798053626637</v>
      </c>
      <c r="C3715" s="441">
        <f>hourly1!$F3716*유형화!$G$71/hourly1!$F$8763+유형화!$G$72*hourly1!$G3716/hourly1!$F$8763+유형화!$G$74*hourly1!I3716/hourly1!$I$8763+유형화!$H$63*hourly1!P3716/hourly1!$P$8763</f>
        <v>0.65692944446839618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799">
        <f>(유형화!$F$71+유형화!$F$72+유형화!$F$73+유형화!$F$74+유형화!$G$63)*hourly1!O3717/hourly1!$O$8763</f>
        <v>51.236246505404807</v>
      </c>
      <c r="C3716" s="441">
        <f>hourly1!$F3717*유형화!$G$71/hourly1!$F$8763+유형화!$G$72*hourly1!$G3717/hourly1!$F$8763+유형화!$G$74*hourly1!I3717/hourly1!$I$8763+유형화!$H$63*hourly1!P3717/hourly1!$P$8763</f>
        <v>0.83671824255189808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799">
        <f>(유형화!$F$71+유형화!$F$72+유형화!$F$73+유형화!$F$74+유형화!$G$63)*hourly1!O3718/hourly1!$O$8763</f>
        <v>52.05268044985354</v>
      </c>
      <c r="C3717" s="441">
        <f>hourly1!$F3718*유형화!$G$71/hourly1!$F$8763+유형화!$G$72*hourly1!$G3718/hourly1!$F$8763+유형화!$G$74*hourly1!I3718/hourly1!$I$8763+유형화!$H$63*hourly1!P3718/hourly1!$P$8763</f>
        <v>0.84455024770662979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799">
        <f>(유형화!$F$71+유형화!$F$72+유형화!$F$73+유형화!$F$74+유형화!$G$63)*hourly1!O3719/hourly1!$O$8763</f>
        <v>52.727370290669057</v>
      </c>
      <c r="C3718" s="441">
        <f>hourly1!$F3719*유형화!$G$71/hourly1!$F$8763+유형화!$G$72*hourly1!$G3719/hourly1!$F$8763+유형화!$G$74*hourly1!I3719/hourly1!$I$8763+유형화!$H$63*hourly1!P3719/hourly1!$P$8763</f>
        <v>0.70396679881045299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799">
        <f>(유형화!$F$71+유형화!$F$72+유형화!$F$73+유형화!$F$74+유형화!$G$63)*hourly1!O3720/hourly1!$O$8763</f>
        <v>52.251474150083745</v>
      </c>
      <c r="C3719" s="441">
        <f>hourly1!$F3720*유형화!$G$71/hourly1!$F$8763+유형화!$G$72*hourly1!$G3720/hourly1!$F$8763+유형화!$G$74*hourly1!I3720/hourly1!$I$8763+유형화!$H$63*hourly1!P3720/hourly1!$P$8763</f>
        <v>0.57110037672484815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799">
        <f>(유형화!$F$71+유형화!$F$72+유형화!$F$73+유형화!$F$74+유형화!$G$63)*hourly1!O3721/hourly1!$O$8763</f>
        <v>51.542470558086322</v>
      </c>
      <c r="C3720" s="441">
        <f>hourly1!$F3721*유형화!$G$71/hourly1!$F$8763+유형화!$G$72*hourly1!$G3721/hourly1!$F$8763+유형화!$G$74*hourly1!I3721/hourly1!$I$8763+유형화!$H$63*hourly1!P3721/hourly1!$P$8763</f>
        <v>0.41496276716129388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799">
        <f>(유형화!$F$71+유형화!$F$72+유형화!$F$73+유형화!$F$74+유형화!$G$63)*hourly1!O3722/hourly1!$O$8763</f>
        <v>50.387104622832531</v>
      </c>
      <c r="C3721" s="441">
        <f>hourly1!$F3722*유형화!$G$71/hourly1!$F$8763+유형화!$G$72*hourly1!$G3722/hourly1!$F$8763+유형화!$G$74*hourly1!I3722/hourly1!$I$8763+유형화!$H$63*hourly1!P3722/hourly1!$P$8763</f>
        <v>0.36832533230882658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799">
        <f>(유형화!$F$71+유형화!$F$72+유형화!$F$73+유형화!$F$74+유형화!$G$63)*hourly1!O3723/hourly1!$O$8763</f>
        <v>48.079854241649045</v>
      </c>
      <c r="C3722" s="441">
        <f>hourly1!$F3723*유형화!$G$71/hourly1!$F$8763+유형화!$G$72*hourly1!$G3723/hourly1!$F$8763+유형화!$G$74*hourly1!I3723/hourly1!$I$8763+유형화!$H$63*hourly1!P3723/hourly1!$P$8763</f>
        <v>0.28400827749981772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799">
        <f>(유형화!$F$71+유형화!$F$72+유형화!$F$73+유형화!$F$74+유형화!$G$63)*hourly1!O3724/hourly1!$O$8763</f>
        <v>47.801584598526503</v>
      </c>
      <c r="C3723" s="441">
        <f>hourly1!$F3724*유형화!$G$71/hourly1!$F$8763+유형화!$G$72*hourly1!$G3724/hourly1!$F$8763+유형화!$G$74*hourly1!I3724/hourly1!$I$8763+유형화!$H$63*hourly1!P3724/hourly1!$P$8763</f>
        <v>0.25578145182535839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799">
        <f>(유형화!$F$71+유형화!$F$72+유형화!$F$73+유형화!$F$74+유형화!$G$63)*hourly1!O3725/hourly1!$O$8763</f>
        <v>47.546998731270563</v>
      </c>
      <c r="C3724" s="441">
        <f>hourly1!$F3725*유형화!$G$71/hourly1!$F$8763+유형화!$G$72*hourly1!$G3725/hourly1!$F$8763+유형화!$G$74*hourly1!I3725/hourly1!$I$8763+유형화!$H$63*hourly1!P3725/hourly1!$P$8763</f>
        <v>0.24938918068757376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799">
        <f>(유형화!$F$71+유형화!$F$72+유형화!$F$73+유형화!$F$74+유형화!$G$63)*hourly1!O3726/hourly1!$O$8763</f>
        <v>47.135050361345044</v>
      </c>
      <c r="C3725" s="441">
        <f>hourly1!$F3726*유형화!$G$71/hourly1!$F$8763+유형화!$G$72*hourly1!$G3726/hourly1!$F$8763+유형화!$G$74*hourly1!I3726/hourly1!$I$8763+유형화!$H$63*hourly1!P3726/hourly1!$P$8763</f>
        <v>0.24948030460348339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799">
        <f>(유형화!$F$71+유형화!$F$72+유형화!$F$73+유형화!$F$74+유형화!$G$63)*hourly1!O3727/hourly1!$O$8763</f>
        <v>48.108718170038088</v>
      </c>
      <c r="C3726" s="441">
        <f>hourly1!$F3727*유형화!$G$71/hourly1!$F$8763+유형화!$G$72*hourly1!$G3727/hourly1!$F$8763+유형화!$G$74*hourly1!I3727/hourly1!$I$8763+유형화!$H$63*hourly1!P3727/hourly1!$P$8763</f>
        <v>0.24620616505421819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799">
        <f>(유형화!$F$71+유형화!$F$72+유형화!$F$73+유형화!$F$74+유형화!$G$63)*hourly1!O3728/hourly1!$O$8763</f>
        <v>48.30970774304685</v>
      </c>
      <c r="C3727" s="441">
        <f>hourly1!$F3728*유형화!$G$71/hourly1!$F$8763+유형화!$G$72*hourly1!$G3728/hourly1!$F$8763+유형화!$G$74*hourly1!I3728/hourly1!$I$8763+유형화!$H$63*hourly1!P3728/hourly1!$P$8763</f>
        <v>0.51693221814642931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799">
        <f>(유형화!$F$71+유형화!$F$72+유형화!$F$73+유형화!$F$74+유형화!$G$63)*hourly1!O3729/hourly1!$O$8763</f>
        <v>50.771383369219322</v>
      </c>
      <c r="C3728" s="441">
        <f>hourly1!$F3729*유형화!$G$71/hourly1!$F$8763+유형화!$G$72*hourly1!$G3729/hourly1!$F$8763+유형화!$G$74*hourly1!I3729/hourly1!$I$8763+유형화!$H$63*hourly1!P3729/hourly1!$P$8763</f>
        <v>1.0023031598790386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799">
        <f>(유형화!$F$71+유형화!$F$72+유형화!$F$73+유형화!$F$74+유형화!$G$63)*hourly1!O3730/hourly1!$O$8763</f>
        <v>52.024154478276287</v>
      </c>
      <c r="C3729" s="441">
        <f>hourly1!$F3730*유형화!$G$71/hourly1!$F$8763+유형화!$G$72*hourly1!$G3730/hourly1!$F$8763+유형화!$G$74*hourly1!I3730/hourly1!$I$8763+유형화!$H$63*hourly1!P3730/hourly1!$P$8763</f>
        <v>0.85329373056474034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799">
        <f>(유형화!$F$71+유형화!$F$72+유형화!$F$73+유형화!$F$74+유형화!$G$63)*hourly1!O3731/hourly1!$O$8763</f>
        <v>54.462708331636193</v>
      </c>
      <c r="C3730" s="441">
        <f>hourly1!$F3731*유형화!$G$71/hourly1!$F$8763+유형화!$G$72*hourly1!$G3731/hourly1!$F$8763+유형화!$G$74*hourly1!I3731/hourly1!$I$8763+유형화!$H$63*hourly1!P3731/hourly1!$P$8763</f>
        <v>0.74342118822869352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799">
        <f>(유형화!$F$71+유형화!$F$72+유형화!$F$73+유형화!$F$74+유형화!$G$63)*hourly1!O3732/hourly1!$O$8763</f>
        <v>57.150777152539042</v>
      </c>
      <c r="C3731" s="441">
        <f>hourly1!$F3732*유형화!$G$71/hourly1!$F$8763+유형화!$G$72*hourly1!$G3732/hourly1!$F$8763+유형화!$G$74*hourly1!I3732/hourly1!$I$8763+유형화!$H$63*hourly1!P3732/hourly1!$P$8763</f>
        <v>0.6179943659531294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799">
        <f>(유형화!$F$71+유형화!$F$72+유형화!$F$73+유형화!$F$74+유형화!$G$63)*hourly1!O3733/hourly1!$O$8763</f>
        <v>58.188400376638938</v>
      </c>
      <c r="C3732" s="441">
        <f>hourly1!$F3733*유형화!$G$71/hourly1!$F$8763+유형화!$G$72*hourly1!$G3733/hourly1!$F$8763+유형화!$G$74*hourly1!I3733/hourly1!$I$8763+유형화!$H$63*hourly1!P3733/hourly1!$P$8763</f>
        <v>0.57089510936976751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799">
        <f>(유형화!$F$71+유형화!$F$72+유형화!$F$73+유형화!$F$74+유형화!$G$63)*hourly1!O3734/hourly1!$O$8763</f>
        <v>59.495979342042162</v>
      </c>
      <c r="C3733" s="441">
        <f>hourly1!$F3734*유형화!$G$71/hourly1!$F$8763+유형화!$G$72*hourly1!$G3734/hourly1!$F$8763+유형화!$G$74*hourly1!I3734/hourly1!$I$8763+유형화!$H$63*hourly1!P3734/hourly1!$P$8763</f>
        <v>0.54734363235989791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799">
        <f>(유형화!$F$71+유형화!$F$72+유형화!$F$73+유형화!$F$74+유형화!$G$63)*hourly1!O3735/hourly1!$O$8763</f>
        <v>57.343593024227673</v>
      </c>
      <c r="C3734" s="441">
        <f>hourly1!$F3735*유형화!$G$71/hourly1!$F$8763+유형화!$G$72*hourly1!$G3735/hourly1!$F$8763+유형화!$G$74*hourly1!I3735/hourly1!$I$8763+유형화!$H$63*hourly1!P3735/hourly1!$P$8763</f>
        <v>0.7111491286118321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799">
        <f>(유형화!$F$71+유형화!$F$72+유형화!$F$73+유형화!$F$74+유형화!$G$63)*hourly1!O3736/hourly1!$O$8763</f>
        <v>56.475334298078351</v>
      </c>
      <c r="C3735" s="441">
        <f>hourly1!$F3736*유형화!$G$71/hourly1!$F$8763+유형화!$G$72*hourly1!$G3736/hourly1!$F$8763+유형화!$G$74*hourly1!I3736/hourly1!$I$8763+유형화!$H$63*hourly1!P3736/hourly1!$P$8763</f>
        <v>0.65647394416098992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799">
        <f>(유형화!$F$71+유형화!$F$72+유형화!$F$73+유형화!$F$74+유형화!$G$63)*hourly1!O3737/hourly1!$O$8763</f>
        <v>59.807025638129403</v>
      </c>
      <c r="C3736" s="441">
        <f>hourly1!$F3737*유형화!$G$71/hourly1!$F$8763+유형화!$G$72*hourly1!$G3737/hourly1!$F$8763+유형화!$G$74*hourly1!I3737/hourly1!$I$8763+유형화!$H$63*hourly1!P3737/hourly1!$P$8763</f>
        <v>0.46910564004576916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799">
        <f>(유형화!$F$71+유형화!$F$72+유형화!$F$73+유형화!$F$74+유형화!$G$63)*hourly1!O3738/hourly1!$O$8763</f>
        <v>59.96239049101829</v>
      </c>
      <c r="C3737" s="441">
        <f>hourly1!$F3738*유형화!$G$71/hourly1!$F$8763+유형화!$G$72*hourly1!$G3738/hourly1!$F$8763+유형화!$G$74*hourly1!I3738/hourly1!$I$8763+유형화!$H$63*hourly1!P3738/hourly1!$P$8763</f>
        <v>0.43792837941337837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799">
        <f>(유형화!$F$71+유형화!$F$72+유형화!$F$73+유형화!$F$74+유형화!$G$63)*hourly1!O3739/hourly1!$O$8763</f>
        <v>60.79952995101992</v>
      </c>
      <c r="C3738" s="441">
        <f>hourly1!$F3739*유형화!$G$71/hourly1!$F$8763+유형화!$G$72*hourly1!$G3739/hourly1!$F$8763+유형화!$G$74*hourly1!I3739/hourly1!$I$8763+유형화!$H$63*hourly1!P3739/hourly1!$P$8763</f>
        <v>0.46912627412620422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799">
        <f>(유형화!$F$71+유형화!$F$72+유형화!$F$73+유형화!$F$74+유형화!$G$63)*hourly1!O3740/hourly1!$O$8763</f>
        <v>61.12385444745005</v>
      </c>
      <c r="C3739" s="441">
        <f>hourly1!$F3740*유형화!$G$71/hourly1!$F$8763+유형화!$G$72*hourly1!$G3740/hourly1!$F$8763+유형화!$G$74*hourly1!I3740/hourly1!$I$8763+유형화!$H$63*hourly1!P3740/hourly1!$P$8763</f>
        <v>0.6565575539320001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799">
        <f>(유형화!$F$71+유형화!$F$72+유형화!$F$73+유형화!$F$74+유형화!$G$63)*hourly1!O3741/hourly1!$O$8763</f>
        <v>59.907034682679225</v>
      </c>
      <c r="C3740" s="441">
        <f>hourly1!$F3741*유형화!$G$71/hourly1!$F$8763+유형화!$G$72*hourly1!$G3741/hourly1!$F$8763+유형화!$G$74*hourly1!I3741/hourly1!$I$8763+유형화!$H$63*hourly1!P3741/hourly1!$P$8763</f>
        <v>0.83633871859846243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799">
        <f>(유형화!$F$71+유형화!$F$72+유형화!$F$73+유형화!$F$74+유형화!$G$63)*hourly1!O3742/hourly1!$O$8763</f>
        <v>59.294579275006917</v>
      </c>
      <c r="C3741" s="441">
        <f>hourly1!$F3742*유형화!$G$71/hourly1!$F$8763+유형화!$G$72*hourly1!$G3742/hourly1!$F$8763+유형화!$G$74*hourly1!I3742/hourly1!$I$8763+유형화!$H$63*hourly1!P3742/hourly1!$P$8763</f>
        <v>0.84434509962369053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799">
        <f>(유형화!$F$71+유형화!$F$72+유형화!$F$73+유형화!$F$74+유형화!$G$63)*hourly1!O3743/hourly1!$O$8763</f>
        <v>58.905676595084365</v>
      </c>
      <c r="C3742" s="441">
        <f>hourly1!$F3743*유형화!$G$71/hourly1!$F$8763+유형화!$G$72*hourly1!$G3743/hourly1!$F$8763+유형화!$G$74*hourly1!I3743/hourly1!$I$8763+유형화!$H$63*hourly1!P3743/hourly1!$P$8763</f>
        <v>0.70388128068518041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799">
        <f>(유형화!$F$71+유형화!$F$72+유형화!$F$73+유형화!$F$74+유형화!$G$63)*hourly1!O3744/hourly1!$O$8763</f>
        <v>57.551618442405285</v>
      </c>
      <c r="C3743" s="441">
        <f>hourly1!$F3744*유형화!$G$71/hourly1!$F$8763+유형화!$G$72*hourly1!$G3744/hourly1!$F$8763+유형화!$G$74*hourly1!I3744/hourly1!$I$8763+유형화!$H$63*hourly1!P3744/hourly1!$P$8763</f>
        <v>0.57105851220327175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799">
        <f>(유형화!$F$71+유형화!$F$72+유형화!$F$73+유형화!$F$74+유형화!$G$63)*hourly1!O3745/hourly1!$O$8763</f>
        <v>55.221418426536168</v>
      </c>
      <c r="C3744" s="441">
        <f>hourly1!$F3745*유형화!$G$71/hourly1!$F$8763+유형화!$G$72*hourly1!$G3745/hourly1!$F$8763+유형화!$G$74*hourly1!I3745/hourly1!$I$8763+유형화!$H$63*hourly1!P3745/hourly1!$P$8763</f>
        <v>0.41497421728685441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799">
        <f>(유형화!$F$71+유형화!$F$72+유형화!$F$73+유형화!$F$74+유형화!$G$63)*hourly1!O3746/hourly1!$O$8763</f>
        <v>54.169177258152743</v>
      </c>
      <c r="C3745" s="441">
        <f>hourly1!$F3746*유형화!$G$71/hourly1!$F$8763+유형화!$G$72*hourly1!$G3746/hourly1!$F$8763+유형화!$G$74*hourly1!I3746/hourly1!$I$8763+유형화!$H$63*hourly1!P3746/hourly1!$P$8763</f>
        <v>0.3683608754069182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799">
        <f>(유형화!$F$71+유형화!$F$72+유형화!$F$73+유형화!$F$74+유형화!$G$63)*hourly1!O3747/hourly1!$O$8763</f>
        <v>52.832371161094798</v>
      </c>
      <c r="C3746" s="441">
        <f>hourly1!$F3747*유형화!$G$71/hourly1!$F$8763+유형화!$G$72*hourly1!$G3747/hourly1!$F$8763+유형화!$G$74*hourly1!I3747/hourly1!$I$8763+유형화!$H$63*hourly1!P3747/hourly1!$P$8763</f>
        <v>0.28397750528737697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799">
        <f>(유형화!$F$71+유형화!$F$72+유형화!$F$73+유형화!$F$74+유형화!$G$63)*hourly1!O3748/hourly1!$O$8763</f>
        <v>51.436814734462615</v>
      </c>
      <c r="C3747" s="441">
        <f>hourly1!$F3748*유형화!$G$71/hourly1!$F$8763+유형화!$G$72*hourly1!$G3748/hourly1!$F$8763+유형화!$G$74*hourly1!I3748/hourly1!$I$8763+유형화!$H$63*hourly1!P3748/hourly1!$P$8763</f>
        <v>0.25567029018971976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799">
        <f>(유형화!$F$71+유형화!$F$72+유형화!$F$73+유형화!$F$74+유형화!$G$63)*hourly1!O3749/hourly1!$O$8763</f>
        <v>51.179216574232711</v>
      </c>
      <c r="C3748" s="441">
        <f>hourly1!$F3749*유형화!$G$71/hourly1!$F$8763+유형화!$G$72*hourly1!$G3749/hourly1!$F$8763+유형화!$G$74*hourly1!I3749/hourly1!$I$8763+유형화!$H$63*hourly1!P3749/hourly1!$P$8763</f>
        <v>0.24894680031570285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799">
        <f>(유형화!$F$71+유형화!$F$72+유형화!$F$73+유형화!$F$74+유형화!$G$63)*hourly1!O3750/hourly1!$O$8763</f>
        <v>50.607107555524109</v>
      </c>
      <c r="C3749" s="441">
        <f>hourly1!$F3750*유형화!$G$71/hourly1!$F$8763+유형화!$G$72*hourly1!$G3750/hourly1!$F$8763+유형화!$G$74*hourly1!I3750/hourly1!$I$8763+유형화!$H$63*hourly1!P3750/hourly1!$P$8763</f>
        <v>0.24897315945891757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799">
        <f>(유형화!$F$71+유형화!$F$72+유형화!$F$73+유형화!$F$74+유형화!$G$63)*hourly1!O3751/hourly1!$O$8763</f>
        <v>50.762419107313264</v>
      </c>
      <c r="C3750" s="441">
        <f>hourly1!$F3751*유형화!$G$71/hourly1!$F$8763+유형화!$G$72*hourly1!$G3751/hourly1!$F$8763+유형화!$G$74*hourly1!I3751/hourly1!$I$8763+유형화!$H$63*hourly1!P3751/hourly1!$P$8763</f>
        <v>0.24589379131630229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799">
        <f>(유형화!$F$71+유형화!$F$72+유형화!$F$73+유형화!$F$74+유형화!$G$63)*hourly1!O3752/hourly1!$O$8763</f>
        <v>50.850943902328723</v>
      </c>
      <c r="C3751" s="441">
        <f>hourly1!$F3752*유형화!$G$71/hourly1!$F$8763+유형화!$G$72*hourly1!$G3752/hourly1!$F$8763+유형화!$G$74*hourly1!I3752/hourly1!$I$8763+유형화!$H$63*hourly1!P3752/hourly1!$P$8763</f>
        <v>0.51661722042140612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799">
        <f>(유형화!$F$71+유형화!$F$72+유형화!$F$73+유형화!$F$74+유형화!$G$63)*hourly1!O3753/hourly1!$O$8763</f>
        <v>51.485605858707174</v>
      </c>
      <c r="C3752" s="441">
        <f>hourly1!$F3753*유형화!$G$71/hourly1!$F$8763+유형화!$G$72*hourly1!$G3753/hourly1!$F$8763+유형화!$G$74*hourly1!I3753/hourly1!$I$8763+유형화!$H$63*hourly1!P3753/hourly1!$P$8763</f>
        <v>1.0016912937944613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799">
        <f>(유형화!$F$71+유형화!$F$72+유형화!$F$73+유형화!$F$74+유형화!$G$63)*hourly1!O3754/hourly1!$O$8763</f>
        <v>51.571241788866701</v>
      </c>
      <c r="C3753" s="441">
        <f>hourly1!$F3754*유형화!$G$71/hourly1!$F$8763+유형화!$G$72*hourly1!$G3754/hourly1!$F$8763+유형화!$G$74*hourly1!I3754/hourly1!$I$8763+유형화!$H$63*hourly1!P3754/hourly1!$P$8763</f>
        <v>0.8530570946365128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799">
        <f>(유형화!$F$71+유형화!$F$72+유형화!$F$73+유형화!$F$74+유형화!$G$63)*hourly1!O3755/hourly1!$O$8763</f>
        <v>51.307156412255189</v>
      </c>
      <c r="C3754" s="441">
        <f>hourly1!$F3755*유형화!$G$71/hourly1!$F$8763+유형화!$G$72*hourly1!$G3755/hourly1!$F$8763+유형화!$G$74*hourly1!I3755/hourly1!$I$8763+유형화!$H$63*hourly1!P3755/hourly1!$P$8763</f>
        <v>0.74344862082117824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799">
        <f>(유형화!$F$71+유형화!$F$72+유형화!$F$73+유형화!$F$74+유형화!$G$63)*hourly1!O3756/hourly1!$O$8763</f>
        <v>54.622454571086266</v>
      </c>
      <c r="C3755" s="441">
        <f>hourly1!$F3756*유형화!$G$71/hourly1!$F$8763+유형화!$G$72*hourly1!$G3756/hourly1!$F$8763+유형화!$G$74*hourly1!I3756/hourly1!$I$8763+유형화!$H$63*hourly1!P3756/hourly1!$P$8763</f>
        <v>0.61804887332167635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799">
        <f>(유형화!$F$71+유형화!$F$72+유형화!$F$73+유형화!$F$74+유형화!$G$63)*hourly1!O3757/hourly1!$O$8763</f>
        <v>56.446878676760548</v>
      </c>
      <c r="C3756" s="441">
        <f>hourly1!$F3757*유형화!$G$71/hourly1!$F$8763+유형화!$G$72*hourly1!$G3757/hourly1!$F$8763+유형화!$G$74*hourly1!I3757/hourly1!$I$8763+유형화!$H$63*hourly1!P3757/hourly1!$P$8763</f>
        <v>0.57099064635490326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799">
        <f>(유형화!$F$71+유형화!$F$72+유형화!$F$73+유형화!$F$74+유형화!$G$63)*hourly1!O3758/hourly1!$O$8763</f>
        <v>57.298391774405523</v>
      </c>
      <c r="C3757" s="441">
        <f>hourly1!$F3758*유형화!$G$71/hourly1!$F$8763+유형화!$G$72*hourly1!$G3758/hourly1!$F$8763+유형화!$G$74*hourly1!I3758/hourly1!$I$8763+유형화!$H$63*hourly1!P3758/hourly1!$P$8763</f>
        <v>0.54746922592462688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799">
        <f>(유형화!$F$71+유형화!$F$72+유형화!$F$73+유형화!$F$74+유형화!$G$63)*hourly1!O3759/hourly1!$O$8763</f>
        <v>55.513699954598835</v>
      </c>
      <c r="C3758" s="441">
        <f>hourly1!$F3759*유형화!$G$71/hourly1!$F$8763+유형화!$G$72*hourly1!$G3759/hourly1!$F$8763+유형화!$G$74*hourly1!I3759/hourly1!$I$8763+유형화!$H$63*hourly1!P3759/hourly1!$P$8763</f>
        <v>0.71125170265330118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799">
        <f>(유형화!$F$71+유형화!$F$72+유형화!$F$73+유형화!$F$74+유형화!$G$63)*hourly1!O3760/hourly1!$O$8763</f>
        <v>55.439362541369242</v>
      </c>
      <c r="C3759" s="441">
        <f>hourly1!$F3760*유형화!$G$71/hourly1!$F$8763+유형화!$G$72*hourly1!$G3760/hourly1!$F$8763+유형화!$G$74*hourly1!I3760/hourly1!$I$8763+유형화!$H$63*hourly1!P3760/hourly1!$P$8763</f>
        <v>0.65640691321761124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799">
        <f>(유형화!$F$71+유형화!$F$72+유형화!$F$73+유형화!$F$74+유형화!$G$63)*hourly1!O3761/hourly1!$O$8763</f>
        <v>57.335494079402025</v>
      </c>
      <c r="C3760" s="441">
        <f>hourly1!$F3761*유형화!$G$71/hourly1!$F$8763+유형화!$G$72*hourly1!$G3761/hourly1!$F$8763+유형화!$G$74*hourly1!I3761/hourly1!$I$8763+유형화!$H$63*hourly1!P3761/hourly1!$P$8763</f>
        <v>0.46896728436192714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799">
        <f>(유형화!$F$71+유형화!$F$72+유형화!$F$73+유형화!$F$74+유형화!$G$63)*hourly1!O3762/hourly1!$O$8763</f>
        <v>57.239494091523831</v>
      </c>
      <c r="C3761" s="441">
        <f>hourly1!$F3762*유형화!$G$71/hourly1!$F$8763+유형화!$G$72*hourly1!$G3762/hourly1!$F$8763+유형화!$G$74*hourly1!I3762/hourly1!$I$8763+유형화!$H$63*hourly1!P3762/hourly1!$P$8763</f>
        <v>0.43773146110818595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799">
        <f>(유형화!$F$71+유형화!$F$72+유형화!$F$73+유형화!$F$74+유형화!$G$63)*hourly1!O3763/hourly1!$O$8763</f>
        <v>57.219119258757424</v>
      </c>
      <c r="C3762" s="441">
        <f>hourly1!$F3763*유형화!$G$71/hourly1!$F$8763+유형화!$G$72*hourly1!$G3763/hourly1!$F$8763+유형화!$G$74*hourly1!I3763/hourly1!$I$8763+유형화!$H$63*hourly1!P3763/hourly1!$P$8763</f>
        <v>0.46886220560549186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799">
        <f>(유형화!$F$71+유형화!$F$72+유형화!$F$73+유형화!$F$74+유형화!$G$63)*hourly1!O3764/hourly1!$O$8763</f>
        <v>56.063018623714704</v>
      </c>
      <c r="C3763" s="441">
        <f>hourly1!$F3764*유형화!$G$71/hourly1!$F$8763+유형화!$G$72*hourly1!$G3764/hourly1!$F$8763+유형화!$G$74*hourly1!I3764/hourly1!$I$8763+유형화!$H$63*hourly1!P3764/hourly1!$P$8763</f>
        <v>0.65605267495811914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799">
        <f>(유형화!$F$71+유형화!$F$72+유형화!$F$73+유형화!$F$74+유형화!$G$63)*hourly1!O3765/hourly1!$O$8763</f>
        <v>55.523456440793062</v>
      </c>
      <c r="C3764" s="441">
        <f>hourly1!$F3765*유형화!$G$71/hourly1!$F$8763+유형화!$G$72*hourly1!$G3765/hourly1!$F$8763+유형화!$G$74*hourly1!I3765/hourly1!$I$8763+유형화!$H$63*hourly1!P3765/hourly1!$P$8763</f>
        <v>0.83561354397970544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799">
        <f>(유형화!$F$71+유형화!$F$72+유형화!$F$73+유형화!$F$74+유형화!$G$63)*hourly1!O3766/hourly1!$O$8763</f>
        <v>55.494833796702331</v>
      </c>
      <c r="C3765" s="441">
        <f>hourly1!$F3766*유형화!$G$71/hourly1!$F$8763+유형화!$G$72*hourly1!$G3766/hourly1!$F$8763+유형화!$G$74*hourly1!I3766/hourly1!$I$8763+유형화!$H$63*hourly1!P3766/hourly1!$P$8763</f>
        <v>0.84353559960107338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799">
        <f>(유형화!$F$71+유형화!$F$72+유형화!$F$73+유형화!$F$74+유형화!$G$63)*hourly1!O3767/hourly1!$O$8763</f>
        <v>56.02365580196669</v>
      </c>
      <c r="C3766" s="441">
        <f>hourly1!$F3767*유형화!$G$71/hourly1!$F$8763+유형화!$G$72*hourly1!$G3767/hourly1!$F$8763+유형화!$G$74*hourly1!I3767/hourly1!$I$8763+유형화!$H$63*hourly1!P3767/hourly1!$P$8763</f>
        <v>0.70321920102913971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799">
        <f>(유형화!$F$71+유형화!$F$72+유형화!$F$73+유형화!$F$74+유형화!$G$63)*hourly1!O3768/hourly1!$O$8763</f>
        <v>55.244870388176288</v>
      </c>
      <c r="C3767" s="441">
        <f>hourly1!$F3768*유형화!$G$71/hourly1!$F$8763+유형화!$G$72*hourly1!$G3768/hourly1!$F$8763+유형화!$G$74*hourly1!I3768/hourly1!$I$8763+유형화!$H$63*hourly1!P3768/hourly1!$P$8763</f>
        <v>0.57055077069799964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799">
        <f>(유형화!$F$71+유형화!$F$72+유형화!$F$73+유형화!$F$74+유형화!$G$63)*hourly1!O3769/hourly1!$O$8763</f>
        <v>54.154308012002694</v>
      </c>
      <c r="C3768" s="441">
        <f>hourly1!$F3769*유형화!$G$71/hourly1!$F$8763+유형화!$G$72*hourly1!$G3769/hourly1!$F$8763+유형화!$G$74*hourly1!I3769/hourly1!$I$8763+유형화!$H$63*hourly1!P3769/hourly1!$P$8763</f>
        <v>0.41464836579697817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799">
        <f>(유형화!$F$71+유형화!$F$72+유형화!$F$73+유형화!$F$74+유형화!$G$63)*hourly1!O3770/hourly1!$O$8763</f>
        <v>53.17590865137258</v>
      </c>
      <c r="C3769" s="441">
        <f>hourly1!$F3770*유형화!$G$71/hourly1!$F$8763+유형화!$G$72*hourly1!$G3770/hourly1!$F$8763+유형화!$G$74*hourly1!I3770/hourly1!$I$8763+유형화!$H$63*hourly1!P3770/hourly1!$P$8763</f>
        <v>0.36808201714069055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799">
        <f>(유형화!$F$71+유형화!$F$72+유형화!$F$73+유형화!$F$74+유형화!$G$63)*hourly1!O3771/hourly1!$O$8763</f>
        <v>51.375085280904145</v>
      </c>
      <c r="C3770" s="441">
        <f>hourly1!$F3771*유형화!$G$71/hourly1!$F$8763+유형화!$G$72*hourly1!$G3771/hourly1!$F$8763+유형화!$G$74*hourly1!I3771/hourly1!$I$8763+유형화!$H$63*hourly1!P3771/hourly1!$P$8763</f>
        <v>0.28379358764558005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799">
        <f>(유형화!$F$71+유형화!$F$72+유형화!$F$73+유형화!$F$74+유형화!$G$63)*hourly1!O3772/hourly1!$O$8763</f>
        <v>49.934538182482164</v>
      </c>
      <c r="C3771" s="441">
        <f>hourly1!$F3772*유형화!$G$71/hourly1!$F$8763+유형화!$G$72*hourly1!$G3772/hourly1!$F$8763+유형화!$G$74*hourly1!I3772/hourly1!$I$8763+유형화!$H$63*hourly1!P3772/hourly1!$P$8763</f>
        <v>0.25548303292796792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799">
        <f>(유형화!$F$71+유형화!$F$72+유형화!$F$73+유형화!$F$74+유형화!$G$63)*hourly1!O3773/hourly1!$O$8763</f>
        <v>49.08003082186984</v>
      </c>
      <c r="C3772" s="441">
        <f>hourly1!$F3773*유형화!$G$71/hourly1!$F$8763+유형화!$G$72*hourly1!$G3773/hourly1!$F$8763+유형화!$G$74*hourly1!I3773/hourly1!$I$8763+유형화!$H$63*hourly1!P3773/hourly1!$P$8763</f>
        <v>0.24846172051726714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799">
        <f>(유형화!$F$71+유형화!$F$72+유형화!$F$73+유형화!$F$74+유형화!$G$63)*hourly1!O3774/hourly1!$O$8763</f>
        <v>49.438739939963924</v>
      </c>
      <c r="C3773" s="441">
        <f>hourly1!$F3774*유형화!$G$71/hourly1!$F$8763+유형화!$G$72*hourly1!$G3774/hourly1!$F$8763+유형화!$G$74*hourly1!I3774/hourly1!$I$8763+유형화!$H$63*hourly1!P3774/hourly1!$P$8763</f>
        <v>0.24854449538328988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799">
        <f>(유형화!$F$71+유형화!$F$72+유형화!$F$73+유형화!$F$74+유형화!$G$63)*hourly1!O3775/hourly1!$O$8763</f>
        <v>49.633019050380511</v>
      </c>
      <c r="C3774" s="441">
        <f>hourly1!$F3775*유형화!$G$71/hourly1!$F$8763+유형화!$G$72*hourly1!$G3775/hourly1!$F$8763+유형화!$G$74*hourly1!I3775/hourly1!$I$8763+유형화!$H$63*hourly1!P3775/hourly1!$P$8763</f>
        <v>0.24568112908846579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799">
        <f>(유형화!$F$71+유형화!$F$72+유형화!$F$73+유형화!$F$74+유형화!$G$63)*hourly1!O3776/hourly1!$O$8763</f>
        <v>49.560453175961193</v>
      </c>
      <c r="C3775" s="441">
        <f>hourly1!$F3776*유형화!$G$71/hourly1!$F$8763+유형화!$G$72*hourly1!$G3776/hourly1!$F$8763+유형화!$G$74*hourly1!I3776/hourly1!$I$8763+유형화!$H$63*hourly1!P3776/hourly1!$P$8763</f>
        <v>0.51645501030931662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799">
        <f>(유형화!$F$71+유형화!$F$72+유형화!$F$73+유형화!$F$74+유형화!$G$63)*hourly1!O3777/hourly1!$O$8763</f>
        <v>51.531461537464111</v>
      </c>
      <c r="C3776" s="441">
        <f>hourly1!$F3777*유형화!$G$71/hourly1!$F$8763+유형화!$G$72*hourly1!$G3777/hourly1!$F$8763+유형화!$G$74*hourly1!I3777/hourly1!$I$8763+유형화!$H$63*hourly1!P3777/hourly1!$P$8763</f>
        <v>1.0013050906011161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799">
        <f>(유형화!$F$71+유형화!$F$72+유형화!$F$73+유형화!$F$74+유형화!$G$63)*hourly1!O3778/hourly1!$O$8763</f>
        <v>53.183351382344313</v>
      </c>
      <c r="C3777" s="441">
        <f>hourly1!$F3778*유형화!$G$71/hourly1!$F$8763+유형화!$G$72*hourly1!$G3778/hourly1!$F$8763+유형화!$G$74*hourly1!I3778/hourly1!$I$8763+유형화!$H$63*hourly1!P3778/hourly1!$P$8763</f>
        <v>0.85262962328229752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799">
        <f>(유형화!$F$71+유형화!$F$72+유형화!$F$73+유형화!$F$74+유형화!$G$63)*hourly1!O3779/hourly1!$O$8763</f>
        <v>56.403694808813306</v>
      </c>
      <c r="C3778" s="441">
        <f>hourly1!$F3779*유형화!$G$71/hourly1!$F$8763+유형화!$G$72*hourly1!$G3779/hourly1!$F$8763+유형화!$G$74*hourly1!I3779/hourly1!$I$8763+유형화!$H$63*hourly1!P3779/hourly1!$P$8763</f>
        <v>0.742987872539556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799">
        <f>(유형화!$F$71+유형화!$F$72+유형화!$F$73+유형화!$F$74+유형화!$G$63)*hourly1!O3780/hourly1!$O$8763</f>
        <v>59.787058860909141</v>
      </c>
      <c r="C3779" s="441">
        <f>hourly1!$F3780*유형화!$G$71/hourly1!$F$8763+유형화!$G$72*hourly1!$G3780/hourly1!$F$8763+유형화!$G$74*hourly1!I3780/hourly1!$I$8763+유형화!$H$63*hourly1!P3780/hourly1!$P$8763</f>
        <v>0.61799543940239943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799">
        <f>(유형화!$F$71+유형화!$F$72+유형화!$F$73+유형화!$F$74+유형화!$G$63)*hourly1!O3781/hourly1!$O$8763</f>
        <v>61.821126248801477</v>
      </c>
      <c r="C3780" s="441">
        <f>hourly1!$F3781*유형화!$G$71/hourly1!$F$8763+유형화!$G$72*hourly1!$G3781/hourly1!$F$8763+유형화!$G$74*hourly1!I3781/hourly1!$I$8763+유형화!$H$63*hourly1!P3781/hourly1!$P$8763</f>
        <v>0.5710285748958186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799">
        <f>(유형화!$F$71+유형화!$F$72+유형화!$F$73+유형화!$F$74+유형화!$G$63)*hourly1!O3782/hourly1!$O$8763</f>
        <v>62.318417197880763</v>
      </c>
      <c r="C3781" s="441">
        <f>hourly1!$F3782*유형화!$G$71/hourly1!$F$8763+유형화!$G$72*hourly1!$G3782/hourly1!$F$8763+유형화!$G$74*hourly1!I3782/hourly1!$I$8763+유형화!$H$63*hourly1!P3782/hourly1!$P$8763</f>
        <v>0.54756488218190391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799">
        <f>(유형화!$F$71+유형화!$F$72+유형화!$F$73+유형화!$F$74+유형화!$G$63)*hourly1!O3783/hourly1!$O$8763</f>
        <v>60.631535162842582</v>
      </c>
      <c r="C3782" s="441">
        <f>hourly1!$F3783*유형화!$G$71/hourly1!$F$8763+유형화!$G$72*hourly1!$G3783/hourly1!$F$8763+유형화!$G$74*hourly1!I3783/hourly1!$I$8763+유형화!$H$63*hourly1!P3783/hourly1!$P$8763</f>
        <v>0.71152662493886665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799">
        <f>(유형화!$F$71+유형화!$F$72+유형화!$F$73+유형화!$F$74+유형화!$G$63)*hourly1!O3784/hourly1!$O$8763</f>
        <v>59.695044874244502</v>
      </c>
      <c r="C3783" s="441">
        <f>hourly1!$F3784*유형화!$G$71/hourly1!$F$8763+유형화!$G$72*hourly1!$G3784/hourly1!$F$8763+유형화!$G$74*hourly1!I3784/hourly1!$I$8763+유형화!$H$63*hourly1!P3784/hourly1!$P$8763</f>
        <v>0.65676270201493947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799">
        <f>(유형화!$F$71+유형화!$F$72+유형화!$F$73+유형화!$F$74+유형화!$G$63)*hourly1!O3785/hourly1!$O$8763</f>
        <v>62.714455232971723</v>
      </c>
      <c r="C3784" s="441">
        <f>hourly1!$F3785*유형화!$G$71/hourly1!$F$8763+유형화!$G$72*hourly1!$G3785/hourly1!$F$8763+유형화!$G$74*hourly1!I3785/hourly1!$I$8763+유형화!$H$63*hourly1!P3785/hourly1!$P$8763</f>
        <v>0.46920189266375112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799">
        <f>(유형화!$F$71+유형화!$F$72+유형화!$F$73+유형화!$F$74+유형화!$G$63)*hourly1!O3786/hourly1!$O$8763</f>
        <v>62.625202519243821</v>
      </c>
      <c r="C3785" s="441">
        <f>hourly1!$F3786*유형화!$G$71/hourly1!$F$8763+유형화!$G$72*hourly1!$G3786/hourly1!$F$8763+유형화!$G$74*hourly1!I3786/hourly1!$I$8763+유형화!$H$63*hourly1!P3786/hourly1!$P$8763</f>
        <v>0.43796070216365407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799">
        <f>(유형화!$F$71+유형화!$F$72+유형화!$F$73+유형화!$F$74+유형화!$G$63)*hourly1!O3787/hourly1!$O$8763</f>
        <v>62.769592443769078</v>
      </c>
      <c r="C3786" s="441">
        <f>hourly1!$F3787*유형화!$G$71/hourly1!$F$8763+유형화!$G$72*hourly1!$G3787/hourly1!$F$8763+유형화!$G$74*hourly1!I3787/hourly1!$I$8763+유형화!$H$63*hourly1!P3787/hourly1!$P$8763</f>
        <v>0.46911553963349228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799">
        <f>(유형화!$F$71+유형화!$F$72+유형화!$F$73+유형화!$F$74+유형화!$G$63)*hourly1!O3788/hourly1!$O$8763</f>
        <v>61.696929091249991</v>
      </c>
      <c r="C3787" s="441">
        <f>hourly1!$F3788*유형화!$G$71/hourly1!$F$8763+유형화!$G$72*hourly1!$G3788/hourly1!$F$8763+유형화!$G$74*hourly1!I3788/hourly1!$I$8763+유형화!$H$63*hourly1!P3788/hourly1!$P$8763</f>
        <v>0.65652761662454928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799">
        <f>(유형화!$F$71+유형화!$F$72+유형화!$F$73+유형화!$F$74+유형화!$G$63)*hourly1!O3789/hourly1!$O$8763</f>
        <v>60.508886726190596</v>
      </c>
      <c r="C3788" s="441">
        <f>hourly1!$F3789*유형화!$G$71/hourly1!$F$8763+유형화!$G$72*hourly1!$G3789/hourly1!$F$8763+유형화!$G$74*hourly1!I3789/hourly1!$I$8763+유형화!$H$63*hourly1!P3789/hourly1!$P$8763</f>
        <v>0.83615754421591537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799">
        <f>(유형화!$F$71+유형화!$F$72+유형화!$F$73+유형화!$F$74+유형화!$G$63)*hourly1!O3790/hourly1!$O$8763</f>
        <v>60.492767688145356</v>
      </c>
      <c r="C3789" s="441">
        <f>hourly1!$F3790*유형화!$G$71/hourly1!$F$8763+유형화!$G$72*hourly1!$G3790/hourly1!$F$8763+유형화!$G$74*hourly1!I3790/hourly1!$I$8763+유형화!$H$63*hourly1!P3790/hourly1!$P$8763</f>
        <v>0.84406862680028882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799">
        <f>(유형화!$F$71+유형화!$F$72+유형화!$F$73+유형화!$F$74+유형화!$G$63)*hourly1!O3791/hourly1!$O$8763</f>
        <v>59.724617948885751</v>
      </c>
      <c r="C3790" s="441">
        <f>hourly1!$F3791*유형화!$G$71/hourly1!$F$8763+유형화!$G$72*hourly1!$G3791/hourly1!$F$8763+유형화!$G$74*hourly1!I3791/hourly1!$I$8763+유형화!$H$63*hourly1!P3791/hourly1!$P$8763</f>
        <v>0.70361852415802295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799">
        <f>(유형화!$F$71+유형화!$F$72+유형화!$F$73+유형화!$F$74+유형화!$G$63)*hourly1!O3792/hourly1!$O$8763</f>
        <v>58.21835783316196</v>
      </c>
      <c r="C3791" s="441">
        <f>hourly1!$F3792*유형화!$G$71/hourly1!$F$8763+유형화!$G$72*hourly1!$G3792/hourly1!$F$8763+유형화!$G$74*hourly1!I3792/hourly1!$I$8763+유형화!$H$63*hourly1!P3792/hourly1!$P$8763</f>
        <v>0.57083893219124204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799">
        <f>(유형화!$F$71+유형화!$F$72+유형화!$F$73+유형화!$F$74+유형화!$G$63)*hourly1!O3793/hourly1!$O$8763</f>
        <v>56.602690425116826</v>
      </c>
      <c r="C3792" s="441">
        <f>hourly1!$F3793*유형화!$G$71/hourly1!$F$8763+유형화!$G$72*hourly1!$G3793/hourly1!$F$8763+유형화!$G$74*hourly1!I3793/hourly1!$I$8763+유형화!$H$63*hourly1!P3793/hourly1!$P$8763</f>
        <v>0.41482154894606199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799">
        <f>(유형화!$F$71+유형화!$F$72+유형화!$F$73+유형화!$F$74+유형화!$G$63)*hourly1!O3794/hourly1!$O$8763</f>
        <v>54.865780360307568</v>
      </c>
      <c r="C3793" s="441">
        <f>hourly1!$F3794*유형화!$G$71/hourly1!$F$8763+유형화!$G$72*hourly1!$G3794/hourly1!$F$8763+유형화!$G$74*hourly1!I3794/hourly1!$I$8763+유형화!$H$63*hourly1!P3794/hourly1!$P$8763</f>
        <v>0.36821858374241395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799">
        <f>(유형화!$F$71+유형화!$F$72+유형화!$F$73+유형화!$F$74+유형화!$G$63)*hourly1!O3795/hourly1!$O$8763</f>
        <v>53.79562198270132</v>
      </c>
      <c r="C3794" s="441">
        <f>hourly1!$F3795*유형화!$G$71/hourly1!$F$8763+유형화!$G$72*hourly1!$G3795/hourly1!$F$8763+유형화!$G$74*hourly1!I3795/hourly1!$I$8763+유형화!$H$63*hourly1!P3795/hourly1!$P$8763</f>
        <v>0.28170429754742404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799">
        <f>(유형화!$F$71+유형화!$F$72+유형화!$F$73+유형화!$F$74+유형화!$G$63)*hourly1!O3796/hourly1!$O$8763</f>
        <v>52.284529325184387</v>
      </c>
      <c r="C3795" s="441">
        <f>hourly1!$F3796*유형화!$G$71/hourly1!$F$8763+유형화!$G$72*hourly1!$G3796/hourly1!$F$8763+유형화!$G$74*hourly1!I3796/hourly1!$I$8763+유형화!$H$63*hourly1!P3796/hourly1!$P$8763</f>
        <v>0.28811183551928765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799">
        <f>(유형화!$F$71+유형화!$F$72+유형화!$F$73+유형화!$F$74+유형화!$G$63)*hourly1!O3797/hourly1!$O$8763</f>
        <v>52.181147061252709</v>
      </c>
      <c r="C3796" s="441">
        <f>hourly1!$F3797*유형화!$G$71/hourly1!$F$8763+유형화!$G$72*hourly1!$G3797/hourly1!$F$8763+유형화!$G$74*hourly1!I3797/hourly1!$I$8763+유형화!$H$63*hourly1!P3797/hourly1!$P$8763</f>
        <v>0.26314078148434239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799">
        <f>(유형화!$F$71+유형화!$F$72+유형화!$F$73+유형화!$F$74+유형화!$G$63)*hourly1!O3798/hourly1!$O$8763</f>
        <v>51.659962859328161</v>
      </c>
      <c r="C3797" s="441">
        <f>hourly1!$F3798*유형화!$G$71/hourly1!$F$8763+유형화!$G$72*hourly1!$G3798/hourly1!$F$8763+유형화!$G$74*hourly1!I3798/hourly1!$I$8763+유형화!$H$63*hourly1!P3798/hourly1!$P$8763</f>
        <v>0.24522503242035204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799">
        <f>(유형화!$F$71+유형화!$F$72+유형화!$F$73+유형화!$F$74+유형화!$G$63)*hourly1!O3799/hourly1!$O$8763</f>
        <v>51.519256428082592</v>
      </c>
      <c r="C3798" s="441">
        <f>hourly1!$F3799*유형화!$G$71/hourly1!$F$8763+유형화!$G$72*hourly1!$G3799/hourly1!$F$8763+유형화!$G$74*hourly1!I3799/hourly1!$I$8763+유형화!$H$63*hourly1!P3799/hourly1!$P$8763</f>
        <v>0.24524495086793976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799">
        <f>(유형화!$F$71+유형화!$F$72+유형화!$F$73+유형화!$F$74+유형화!$G$63)*hourly1!O3800/hourly1!$O$8763</f>
        <v>51.78791055826786</v>
      </c>
      <c r="C3799" s="441">
        <f>hourly1!$F3800*유형화!$G$71/hourly1!$F$8763+유형화!$G$72*hourly1!$G3800/hourly1!$F$8763+유형화!$G$74*hourly1!I3800/hourly1!$I$8763+유형화!$H$63*hourly1!P3800/hourly1!$P$8763</f>
        <v>0.30108518559444492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799">
        <f>(유형화!$F$71+유형화!$F$72+유형화!$F$73+유형화!$F$74+유형화!$G$63)*hourly1!O3801/hourly1!$O$8763</f>
        <v>53.190509053547572</v>
      </c>
      <c r="C3800" s="441">
        <f>hourly1!$F3801*유형화!$G$71/hourly1!$F$8763+유형화!$G$72*hourly1!$G3801/hourly1!$F$8763+유형화!$G$74*hourly1!I3801/hourly1!$I$8763+유형화!$H$63*hourly1!P3801/hourly1!$P$8763</f>
        <v>0.4403552096712513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799">
        <f>(유형화!$F$71+유형화!$F$72+유형화!$F$73+유형화!$F$74+유형화!$G$63)*hourly1!O3802/hourly1!$O$8763</f>
        <v>55.992966572033197</v>
      </c>
      <c r="C3801" s="441">
        <f>hourly1!$F3802*유형화!$G$71/hourly1!$F$8763+유형화!$G$72*hourly1!$G3802/hourly1!$F$8763+유형화!$G$74*hourly1!I3802/hourly1!$I$8763+유형화!$H$63*hourly1!P3802/hourly1!$P$8763</f>
        <v>0.59415592017142882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799">
        <f>(유형화!$F$71+유형화!$F$72+유형화!$F$73+유형화!$F$74+유형화!$G$63)*hourly1!O3803/hourly1!$O$8763</f>
        <v>57.301529413755254</v>
      </c>
      <c r="C3802" s="441">
        <f>hourly1!$F3803*유형화!$G$71/hourly1!$F$8763+유형화!$G$72*hourly1!$G3803/hourly1!$F$8763+유형화!$G$74*hourly1!I3803/hourly1!$I$8763+유형화!$H$63*hourly1!P3803/hourly1!$P$8763</f>
        <v>0.82837133956342224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799">
        <f>(유형화!$F$71+유형화!$F$72+유형화!$F$73+유형화!$F$74+유형화!$G$63)*hourly1!O3804/hourly1!$O$8763</f>
        <v>59.985935764432817</v>
      </c>
      <c r="C3803" s="441">
        <f>hourly1!$F3804*유형화!$G$71/hourly1!$F$8763+유형화!$G$72*hourly1!$G3804/hourly1!$F$8763+유형화!$G$74*hourly1!I3804/hourly1!$I$8763+유형화!$H$63*hourly1!P3804/hourly1!$P$8763</f>
        <v>0.82140429597698694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799">
        <f>(유형화!$F$71+유형화!$F$72+유형화!$F$73+유형화!$F$74+유형화!$G$63)*hourly1!O3805/hourly1!$O$8763</f>
        <v>60.406474741069836</v>
      </c>
      <c r="C3804" s="441">
        <f>hourly1!$F3805*유형화!$G$71/hourly1!$F$8763+유형화!$G$72*hourly1!$G3805/hourly1!$F$8763+유형화!$G$74*hourly1!I3805/hourly1!$I$8763+유형화!$H$63*hourly1!P3805/hourly1!$P$8763</f>
        <v>0.76085746328488635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799">
        <f>(유형화!$F$71+유형화!$F$72+유형화!$F$73+유형화!$F$74+유형화!$G$63)*hourly1!O3806/hourly1!$O$8763</f>
        <v>60.535241114839657</v>
      </c>
      <c r="C3805" s="441">
        <f>hourly1!$F3806*유형화!$G$71/hourly1!$F$8763+유형화!$G$72*hourly1!$G3806/hourly1!$F$8763+유형화!$G$74*hourly1!I3806/hourly1!$I$8763+유형화!$H$63*hourly1!P3806/hourly1!$P$8763</f>
        <v>0.80087505575407592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799">
        <f>(유형화!$F$71+유형화!$F$72+유형화!$F$73+유형화!$F$74+유형화!$G$63)*hourly1!O3807/hourly1!$O$8763</f>
        <v>57.872039739889352</v>
      </c>
      <c r="C3806" s="441">
        <f>hourly1!$F3807*유형화!$G$71/hourly1!$F$8763+유형화!$G$72*hourly1!$G3807/hourly1!$F$8763+유형화!$G$74*hourly1!I3807/hourly1!$I$8763+유형화!$H$63*hourly1!P3807/hourly1!$P$8763</f>
        <v>0.80726935451826287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799">
        <f>(유형화!$F$71+유형화!$F$72+유형화!$F$73+유형화!$F$74+유형화!$G$63)*hourly1!O3808/hourly1!$O$8763</f>
        <v>58.001495098507249</v>
      </c>
      <c r="C3807" s="441">
        <f>hourly1!$F3808*유형화!$G$71/hourly1!$F$8763+유형화!$G$72*hourly1!$G3808/hourly1!$F$8763+유형화!$G$74*hourly1!I3808/hourly1!$I$8763+유형화!$H$63*hourly1!P3808/hourly1!$P$8763</f>
        <v>0.68696228890556033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799">
        <f>(유형화!$F$71+유형화!$F$72+유형화!$F$73+유형화!$F$74+유형화!$G$63)*hourly1!O3809/hourly1!$O$8763</f>
        <v>61.940160487846029</v>
      </c>
      <c r="C3808" s="441">
        <f>hourly1!$F3809*유형화!$G$71/hourly1!$F$8763+유형화!$G$72*hourly1!$G3809/hourly1!$F$8763+유형화!$G$74*hourly1!I3809/hourly1!$I$8763+유형화!$H$63*hourly1!P3809/hourly1!$P$8763</f>
        <v>0.59326698490274254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799">
        <f>(유형화!$F$71+유형화!$F$72+유형화!$F$73+유형화!$F$74+유형화!$G$63)*hourly1!O3810/hourly1!$O$8763</f>
        <v>61.694166495028547</v>
      </c>
      <c r="C3809" s="441">
        <f>hourly1!$F3810*유형화!$G$71/hourly1!$F$8763+유형화!$G$72*hourly1!$G3810/hourly1!$F$8763+유형화!$G$74*hourly1!I3810/hourly1!$I$8763+유형화!$H$63*hourly1!P3810/hourly1!$P$8763</f>
        <v>0.51301508248372341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799">
        <f>(유형화!$F$71+유형화!$F$72+유형화!$F$73+유형화!$F$74+유형화!$G$63)*hourly1!O3811/hourly1!$O$8763</f>
        <v>62.143305983567117</v>
      </c>
      <c r="C3810" s="441">
        <f>hourly1!$F3811*유형화!$G$71/hourly1!$F$8763+유형화!$G$72*hourly1!$G3811/hourly1!$F$8763+유형화!$G$74*hourly1!I3811/hourly1!$I$8763+유형화!$H$63*hourly1!P3811/hourly1!$P$8763</f>
        <v>0.59309749919003718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799">
        <f>(유형화!$F$71+유형화!$F$72+유형화!$F$73+유형화!$F$74+유형화!$G$63)*hourly1!O3812/hourly1!$O$8763</f>
        <v>61.668111127306638</v>
      </c>
      <c r="C3811" s="441">
        <f>hourly1!$F3812*유형화!$G$71/hourly1!$F$8763+유형화!$G$72*hourly1!$G3812/hourly1!$F$8763+유형화!$G$74*hourly1!I3812/hourly1!$I$8763+유형화!$H$63*hourly1!P3812/hourly1!$P$8763</f>
        <v>0.6999901463492656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799">
        <f>(유형화!$F$71+유형화!$F$72+유형화!$F$73+유형화!$F$74+유형화!$G$63)*hourly1!O3813/hourly1!$O$8763</f>
        <v>60.892154527510307</v>
      </c>
      <c r="C3812" s="441">
        <f>hourly1!$F3813*유형화!$G$71/hourly1!$F$8763+유형화!$G$72*hourly1!$G3813/hourly1!$F$8763+유형화!$G$74*hourly1!I3813/hourly1!$I$8763+유형화!$H$63*hourly1!P3813/hourly1!$P$8763</f>
        <v>0.88710941023357059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799">
        <f>(유형화!$F$71+유형화!$F$72+유형화!$F$73+유형화!$F$74+유형화!$G$63)*hourly1!O3814/hourly1!$O$8763</f>
        <v>60.28453958315685</v>
      </c>
      <c r="C3813" s="441">
        <f>hourly1!$F3814*유형화!$G$71/hourly1!$F$8763+유형화!$G$72*hourly1!$G3814/hourly1!$F$8763+유형화!$G$74*hourly1!I3814/hourly1!$I$8763+유형화!$H$63*hourly1!P3814/hourly1!$P$8763</f>
        <v>0.74689546643096494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799">
        <f>(유형화!$F$71+유형화!$F$72+유형화!$F$73+유형화!$F$74+유형화!$G$63)*hourly1!O3815/hourly1!$O$8763</f>
        <v>60.141481200227339</v>
      </c>
      <c r="C3814" s="441">
        <f>hourly1!$F3815*유형화!$G$71/hourly1!$F$8763+유형화!$G$72*hourly1!$G3815/hourly1!$F$8763+유형화!$G$74*hourly1!I3815/hourly1!$I$8763+유형화!$H$63*hourly1!P3815/hourly1!$P$8763</f>
        <v>0.5132112851560684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799">
        <f>(유형화!$F$71+유형화!$F$72+유형화!$F$73+유형화!$F$74+유형화!$G$63)*hourly1!O3816/hourly1!$O$8763</f>
        <v>58.477298265715412</v>
      </c>
      <c r="C3815" s="441">
        <f>hourly1!$F3816*유형화!$G$71/hourly1!$F$8763+유형화!$G$72*hourly1!$G3816/hourly1!$F$8763+유형화!$G$74*hourly1!I3816/hourly1!$I$8763+유형화!$H$63*hourly1!P3816/hourly1!$P$8763</f>
        <v>0.50660062672766748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799">
        <f>(유형화!$F$71+유형화!$F$72+유형화!$F$73+유형화!$F$74+유형화!$G$63)*hourly1!O3817/hourly1!$O$8763</f>
        <v>56.752360996041389</v>
      </c>
      <c r="C3816" s="441">
        <f>hourly1!$F3817*유형화!$G$71/hourly1!$F$8763+유형화!$G$72*hourly1!$G3817/hourly1!$F$8763+유형화!$G$74*hourly1!I3817/hourly1!$I$8763+유형화!$H$63*hourly1!P3817/hourly1!$P$8763</f>
        <v>0.45326355642943206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799">
        <f>(유형화!$F$71+유형화!$F$72+유형화!$F$73+유형화!$F$74+유형화!$G$63)*hourly1!O3818/hourly1!$O$8763</f>
        <v>54.414909624452584</v>
      </c>
      <c r="C3817" s="441">
        <f>hourly1!$F3818*유형화!$G$71/hourly1!$F$8763+유형화!$G$72*hourly1!$G3818/hourly1!$F$8763+유형화!$G$74*hourly1!I3818/hourly1!$I$8763+유형화!$H$63*hourly1!P3818/hourly1!$P$8763</f>
        <v>0.36010259161938352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799">
        <f>(유형화!$F$71+유형화!$F$72+유형화!$F$73+유형화!$F$74+유형화!$G$63)*hourly1!O3819/hourly1!$O$8763</f>
        <v>53.37911179179968</v>
      </c>
      <c r="C3818" s="441">
        <f>hourly1!$F3819*유형화!$G$71/hourly1!$F$8763+유형화!$G$72*hourly1!$G3819/hourly1!$F$8763+유형화!$G$74*hourly1!I3819/hourly1!$I$8763+유형화!$H$63*hourly1!P3819/hourly1!$P$8763</f>
        <v>0.3017843588864122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799">
        <f>(유형화!$F$71+유형화!$F$72+유형화!$F$73+유형화!$F$74+유형화!$G$63)*hourly1!O3820/hourly1!$O$8763</f>
        <v>52.125250887079723</v>
      </c>
      <c r="C3819" s="441">
        <f>hourly1!$F3820*유형화!$G$71/hourly1!$F$8763+유형화!$G$72*hourly1!$G3820/hourly1!$F$8763+유형화!$G$74*hourly1!I3820/hourly1!$I$8763+유형화!$H$63*hourly1!P3820/hourly1!$P$8763</f>
        <v>0.28046637199346153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799">
        <f>(유형화!$F$71+유형화!$F$72+유형화!$F$73+유형화!$F$74+유형화!$G$63)*hourly1!O3821/hourly1!$O$8763</f>
        <v>51.778595300650032</v>
      </c>
      <c r="C3820" s="441">
        <f>hourly1!$F3821*유형화!$G$71/hourly1!$F$8763+유형화!$G$72*hourly1!$G3821/hourly1!$F$8763+유형화!$G$74*hourly1!I3821/hourly1!$I$8763+유형화!$H$63*hourly1!P3821/hourly1!$P$8763</f>
        <v>0.26671011958318447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799">
        <f>(유형화!$F$71+유형화!$F$72+유형화!$F$73+유형화!$F$74+유형화!$G$63)*hourly1!O3822/hourly1!$O$8763</f>
        <v>51.235747848292547</v>
      </c>
      <c r="C3821" s="441">
        <f>hourly1!$F3822*유형화!$G$71/hourly1!$F$8763+유형화!$G$72*hourly1!$G3822/hourly1!$F$8763+유형화!$G$74*hourly1!I3822/hourly1!$I$8763+유형화!$H$63*hourly1!P3822/hourly1!$P$8763</f>
        <v>0.24504624348062859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799">
        <f>(유형화!$F$71+유형화!$F$72+유형화!$F$73+유형화!$F$74+유형화!$G$63)*hourly1!O3823/hourly1!$O$8763</f>
        <v>50.957094992021354</v>
      </c>
      <c r="C3822" s="441">
        <f>hourly1!$F3823*유형화!$G$71/hourly1!$F$8763+유형화!$G$72*hourly1!$G3823/hourly1!$F$8763+유형화!$G$74*hourly1!I3823/hourly1!$I$8763+유형화!$H$63*hourly1!P3823/hourly1!$P$8763</f>
        <v>0.24507152917457226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799">
        <f>(유형화!$F$71+유형화!$F$72+유형화!$F$73+유형화!$F$74+유형화!$G$63)*hourly1!O3824/hourly1!$O$8763</f>
        <v>51.308351699972704</v>
      </c>
      <c r="C3823" s="441">
        <f>hourly1!$F3824*유형화!$G$71/hourly1!$F$8763+유형화!$G$72*hourly1!$G3824/hourly1!$F$8763+유형화!$G$74*hourly1!I3824/hourly1!$I$8763+유형화!$H$63*hourly1!P3824/hourly1!$P$8763</f>
        <v>0.26674423141557985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799">
        <f>(유형화!$F$71+유형화!$F$72+유형화!$F$73+유형화!$F$74+유형화!$G$63)*hourly1!O3825/hourly1!$O$8763</f>
        <v>52.129361951829573</v>
      </c>
      <c r="C3824" s="441">
        <f>hourly1!$F3825*유형화!$G$71/hourly1!$F$8763+유형화!$G$72*hourly1!$G3825/hourly1!$F$8763+유형화!$G$74*hourly1!I3825/hourly1!$I$8763+유형화!$H$63*hourly1!P3825/hourly1!$P$8763</f>
        <v>0.36740347792915956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799">
        <f>(유형화!$F$71+유형화!$F$72+유형화!$F$73+유형화!$F$74+유형화!$G$63)*hourly1!O3826/hourly1!$O$8763</f>
        <v>54.699153151516107</v>
      </c>
      <c r="C3825" s="441">
        <f>hourly1!$F3826*유형화!$G$71/hourly1!$F$8763+유형화!$G$72*hourly1!$G3826/hourly1!$F$8763+유형화!$G$74*hourly1!I3826/hourly1!$I$8763+유형화!$H$63*hourly1!P3826/hourly1!$P$8763</f>
        <v>0.52214918160440527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799">
        <f>(유형화!$F$71+유형화!$F$72+유형화!$F$73+유형화!$F$74+유형화!$G$63)*hourly1!O3827/hourly1!$O$8763</f>
        <v>56.128667121290896</v>
      </c>
      <c r="C3826" s="441">
        <f>hourly1!$F3827*유형화!$G$71/hourly1!$F$8763+유형화!$G$72*hourly1!$G3827/hourly1!$F$8763+유형화!$G$74*hourly1!I3827/hourly1!$I$8763+유형화!$H$63*hourly1!P3827/hourly1!$P$8763</f>
        <v>0.69932842450964861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799">
        <f>(유형화!$F$71+유형화!$F$72+유형화!$F$73+유형화!$F$74+유형화!$G$63)*hourly1!O3828/hourly1!$O$8763</f>
        <v>59.180601134079367</v>
      </c>
      <c r="C3827" s="441">
        <f>hourly1!$F3828*유형화!$G$71/hourly1!$F$8763+유형화!$G$72*hourly1!$G3828/hourly1!$F$8763+유형화!$G$74*hourly1!I3828/hourly1!$I$8763+유형화!$H$63*hourly1!P3828/hourly1!$P$8763</f>
        <v>0.85429669000045394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799">
        <f>(유형화!$F$71+유형화!$F$72+유형화!$F$73+유형화!$F$74+유형화!$G$63)*hourly1!O3829/hourly1!$O$8763</f>
        <v>60.006613599092027</v>
      </c>
      <c r="C3828" s="441">
        <f>hourly1!$F3829*유형화!$G$71/hourly1!$F$8763+유형화!$G$72*hourly1!$G3829/hourly1!$F$8763+유형화!$G$74*hourly1!I3829/hourly1!$I$8763+유형화!$H$63*hourly1!P3829/hourly1!$P$8763</f>
        <v>0.92065362650893134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799">
        <f>(유형화!$F$71+유형화!$F$72+유형화!$F$73+유형화!$F$74+유형화!$G$63)*hourly1!O3830/hourly1!$O$8763</f>
        <v>60.883665371279207</v>
      </c>
      <c r="C3829" s="441">
        <f>hourly1!$F3830*유형화!$G$71/hourly1!$F$8763+유형화!$G$72*hourly1!$G3830/hourly1!$F$8763+유형화!$G$74*hourly1!I3830/hourly1!$I$8763+유형화!$H$63*hourly1!P3830/hourly1!$P$8763</f>
        <v>0.95738133550621274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799">
        <f>(유형화!$F$71+유형화!$F$72+유형화!$F$73+유형화!$F$74+유형화!$G$63)*hourly1!O3831/hourly1!$O$8763</f>
        <v>58.471032541939593</v>
      </c>
      <c r="C3830" s="441">
        <f>hourly1!$F3831*유형화!$G$71/hourly1!$F$8763+유형화!$G$72*hourly1!$G3831/hourly1!$F$8763+유형화!$G$74*hourly1!I3831/hourly1!$I$8763+유형화!$H$63*hourly1!P3831/hourly1!$P$8763</f>
        <v>0.85357091902098947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799">
        <f>(유형화!$F$71+유형화!$F$72+유형화!$F$73+유형화!$F$74+유형화!$G$63)*hourly1!O3832/hourly1!$O$8763</f>
        <v>58.179458002467946</v>
      </c>
      <c r="C3831" s="441">
        <f>hourly1!$F3832*유형화!$G$71/hourly1!$F$8763+유형화!$G$72*hourly1!$G3832/hourly1!$F$8763+유형화!$G$74*hourly1!I3832/hourly1!$I$8763+유형화!$H$63*hourly1!P3832/hourly1!$P$8763</f>
        <v>0.76502447408349783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799">
        <f>(유형화!$F$71+유형화!$F$72+유형화!$F$73+유형화!$F$74+유형화!$G$63)*hourly1!O3833/hourly1!$O$8763</f>
        <v>61.659371471260918</v>
      </c>
      <c r="C3832" s="441">
        <f>hourly1!$F3833*유형화!$G$71/hourly1!$F$8763+유형화!$G$72*hourly1!$G3833/hourly1!$F$8763+유형화!$G$74*hourly1!I3833/hourly1!$I$8763+유형화!$H$63*hourly1!P3833/hourly1!$P$8763</f>
        <v>0.64694290735424975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799">
        <f>(유형화!$F$71+유형화!$F$72+유형화!$F$73+유형화!$F$74+유형화!$G$63)*hourly1!O3834/hourly1!$O$8763</f>
        <v>62.025781528527276</v>
      </c>
      <c r="C3833" s="441">
        <f>hourly1!$F3834*유형화!$G$71/hourly1!$F$8763+유형화!$G$72*hourly1!$G3834/hourly1!$F$8763+유형화!$G$74*hourly1!I3834/hourly1!$I$8763+유형화!$H$63*hourly1!P3834/hourly1!$P$8763</f>
        <v>0.59525215042159441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799">
        <f>(유형화!$F$71+유형화!$F$72+유형화!$F$73+유형화!$F$74+유형화!$G$63)*hourly1!O3835/hourly1!$O$8763</f>
        <v>61.9807068847267</v>
      </c>
      <c r="C3834" s="441">
        <f>hourly1!$F3835*유형화!$G$71/hourly1!$F$8763+유형화!$G$72*hourly1!$G3835/hourly1!$F$8763+유형화!$G$74*hourly1!I3835/hourly1!$I$8763+유형화!$H$63*hourly1!P3835/hourly1!$P$8763</f>
        <v>0.43313363933540433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799">
        <f>(유형화!$F$71+유형화!$F$72+유형화!$F$73+유형화!$F$74+유형화!$G$63)*hourly1!O3836/hourly1!$O$8763</f>
        <v>61.682009846151104</v>
      </c>
      <c r="C3835" s="441">
        <f>hourly1!$F3836*유형화!$G$71/hourly1!$F$8763+유형화!$G$72*hourly1!$G3836/hourly1!$F$8763+유형화!$G$74*hourly1!I3836/hourly1!$I$8763+유형화!$H$63*hourly1!P3836/hourly1!$P$8763</f>
        <v>0.62490189274108432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799">
        <f>(유형화!$F$71+유형화!$F$72+유형화!$F$73+유형화!$F$74+유형화!$G$63)*hourly1!O3837/hourly1!$O$8763</f>
        <v>59.993205986555857</v>
      </c>
      <c r="C3836" s="441">
        <f>hourly1!$F3837*유형화!$G$71/hourly1!$F$8763+유형화!$G$72*hourly1!$G3837/hourly1!$F$8763+유형화!$G$74*hourly1!I3837/hourly1!$I$8763+유형화!$H$63*hourly1!P3837/hourly1!$P$8763</f>
        <v>0.75029949334204282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799">
        <f>(유형화!$F$71+유형화!$F$72+유형화!$F$73+유형화!$F$74+유형화!$G$63)*hourly1!O3838/hourly1!$O$8763</f>
        <v>59.107662807543427</v>
      </c>
      <c r="C3837" s="441">
        <f>hourly1!$F3838*유형화!$G$71/hourly1!$F$8763+유형화!$G$72*hourly1!$G3838/hourly1!$F$8763+유형화!$G$74*hourly1!I3838/hourly1!$I$8763+유형화!$H$63*hourly1!P3838/hourly1!$P$8763</f>
        <v>0.79467051896660912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799">
        <f>(유형화!$F$71+유형화!$F$72+유형화!$F$73+유형화!$F$74+유형화!$G$63)*hourly1!O3839/hourly1!$O$8763</f>
        <v>59.530079306983914</v>
      </c>
      <c r="C3838" s="441">
        <f>hourly1!$F3839*유형화!$G$71/hourly1!$F$8763+유형화!$G$72*hourly1!$G3839/hourly1!$F$8763+유형화!$G$74*hourly1!I3839/hourly1!$I$8763+유형화!$H$63*hourly1!P3839/hourly1!$P$8763</f>
        <v>0.51442440210465223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799">
        <f>(유형화!$F$71+유형화!$F$72+유형화!$F$73+유형화!$F$74+유형화!$G$63)*hourly1!O3840/hourly1!$O$8763</f>
        <v>58.366680057785196</v>
      </c>
      <c r="C3839" s="441">
        <f>hourly1!$F3840*유형화!$G$71/hourly1!$F$8763+유형화!$G$72*hourly1!$G3840/hourly1!$F$8763+유형화!$G$74*hourly1!I3840/hourly1!$I$8763+유형화!$H$63*hourly1!P3840/hourly1!$P$8763</f>
        <v>0.49238768128856936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799">
        <f>(유형화!$F$71+유형화!$F$72+유형화!$F$73+유형화!$F$74+유형화!$G$63)*hourly1!O3841/hourly1!$O$8763</f>
        <v>56.463038588140861</v>
      </c>
      <c r="C3840" s="441">
        <f>hourly1!$F3841*유형화!$G$71/hourly1!$F$8763+유형화!$G$72*hourly1!$G3841/hourly1!$F$8763+유형화!$G$74*hourly1!I3841/hourly1!$I$8763+유형화!$H$63*hourly1!P3841/hourly1!$P$8763</f>
        <v>0.47035430009244239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799">
        <f>(유형화!$F$71+유형화!$F$72+유형화!$F$73+유형화!$F$74+유형화!$G$63)*hourly1!O3842/hourly1!$O$8763</f>
        <v>54.504219121236218</v>
      </c>
      <c r="C3841" s="441">
        <f>hourly1!$F3842*유형화!$G$71/hourly1!$F$8763+유형화!$G$72*hourly1!$G3842/hourly1!$F$8763+유형화!$G$74*hourly1!I3842/hourly1!$I$8763+유형화!$H$63*hourly1!P3842/hourly1!$P$8763</f>
        <v>0.36005905728783094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799">
        <f>(유형화!$F$71+유형화!$F$72+유형화!$F$73+유형화!$F$74+유형화!$G$63)*hourly1!O3843/hourly1!$O$8763</f>
        <v>53.200519187155749</v>
      </c>
      <c r="C3842" s="441">
        <f>hourly1!$F3843*유형화!$G$71/hourly1!$F$8763+유형화!$G$72*hourly1!$G3843/hourly1!$F$8763+유형화!$G$74*hourly1!I3843/hourly1!$I$8763+유형화!$H$63*hourly1!P3843/hourly1!$P$8763</f>
        <v>0.28370735388746127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799">
        <f>(유형화!$F$71+유형화!$F$72+유형화!$F$73+유형화!$F$74+유형화!$G$63)*hourly1!O3844/hourly1!$O$8763</f>
        <v>51.193335519976316</v>
      </c>
      <c r="C3843" s="441">
        <f>hourly1!$F3844*유형화!$G$71/hourly1!$F$8763+유형화!$G$72*hourly1!$G3844/hourly1!$F$8763+유형화!$G$74*hourly1!I3844/hourly1!$I$8763+유형화!$H$63*hourly1!P3844/hourly1!$P$8763</f>
        <v>0.25533286930214283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799">
        <f>(유형화!$F$71+유형화!$F$72+유형화!$F$73+유형화!$F$74+유형화!$G$63)*hourly1!O3845/hourly1!$O$8763</f>
        <v>50.347700245904278</v>
      </c>
      <c r="C3844" s="441">
        <f>hourly1!$F3845*유형화!$G$71/hourly1!$F$8763+유형화!$G$72*hourly1!$G3845/hourly1!$F$8763+유형화!$G$74*hourly1!I3845/hourly1!$I$8763+유형화!$H$63*hourly1!P3845/hourly1!$P$8763</f>
        <v>0.24793978562718705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799">
        <f>(유형화!$F$71+유형화!$F$72+유형화!$F$73+유형화!$F$74+유형화!$G$63)*hourly1!O3846/hourly1!$O$8763</f>
        <v>49.966721137198832</v>
      </c>
      <c r="C3845" s="441">
        <f>hourly1!$F3846*유형화!$G$71/hourly1!$F$8763+유형화!$G$72*hourly1!$G3846/hourly1!$F$8763+유형화!$G$74*hourly1!I3846/hourly1!$I$8763+유형화!$H$63*hourly1!P3846/hourly1!$P$8763</f>
        <v>0.24802423030318732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799">
        <f>(유형화!$F$71+유형화!$F$72+유형화!$F$73+유형화!$F$74+유형화!$G$63)*hourly1!O3847/hourly1!$O$8763</f>
        <v>49.997725418997078</v>
      </c>
      <c r="C3846" s="441">
        <f>hourly1!$F3847*유형화!$G$71/hourly1!$F$8763+유형화!$G$72*hourly1!$G3847/hourly1!$F$8763+유형화!$G$74*hourly1!I3847/hourly1!$I$8763+유형화!$H$63*hourly1!P3847/hourly1!$P$8763</f>
        <v>0.24541431730850502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799">
        <f>(유형화!$F$71+유형화!$F$72+유형화!$F$73+유형화!$F$74+유형화!$G$63)*hourly1!O3848/hourly1!$O$8763</f>
        <v>49.544651164606343</v>
      </c>
      <c r="C3847" s="441">
        <f>hourly1!$F3848*유형화!$G$71/hourly1!$F$8763+유형화!$G$72*hourly1!$G3848/hourly1!$F$8763+유형화!$G$74*hourly1!I3848/hourly1!$I$8763+유형화!$H$63*hourly1!P3848/hourly1!$P$8763</f>
        <v>0.51630556231633906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799">
        <f>(유형화!$F$71+유형화!$F$72+유형화!$F$73+유형화!$F$74+유형화!$G$63)*hourly1!O3849/hourly1!$O$8763</f>
        <v>51.061322502542005</v>
      </c>
      <c r="C3848" s="441">
        <f>hourly1!$F3849*유형화!$G$71/hourly1!$F$8763+유형화!$G$72*hourly1!$G3849/hourly1!$F$8763+유형화!$G$74*hourly1!I3849/hourly1!$I$8763+유형화!$H$63*hourly1!P3849/hourly1!$P$8763</f>
        <v>1.0007344926774089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799">
        <f>(유형화!$F$71+유형화!$F$72+유형화!$F$73+유형화!$F$74+유형화!$G$63)*hourly1!O3850/hourly1!$O$8763</f>
        <v>51.625412201799023</v>
      </c>
      <c r="C3849" s="441">
        <f>hourly1!$F3850*유형화!$G$71/hourly1!$F$8763+유형화!$G$72*hourly1!$G3850/hourly1!$F$8763+유형화!$G$74*hourly1!I3850/hourly1!$I$8763+유형화!$H$63*hourly1!P3850/hourly1!$P$8763</f>
        <v>0.85197827811896998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799">
        <f>(유형화!$F$71+유형화!$F$72+유형화!$F$73+유형화!$F$74+유형화!$G$63)*hourly1!O3851/hourly1!$O$8763</f>
        <v>52.159859406495194</v>
      </c>
      <c r="C3850" s="441">
        <f>hourly1!$F3851*유형화!$G$71/hourly1!$F$8763+유형화!$G$72*hourly1!$G3851/hourly1!$F$8763+유형화!$G$74*hourly1!I3851/hourly1!$I$8763+유형화!$H$63*hourly1!P3851/hourly1!$P$8763</f>
        <v>0.74235549164668491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799">
        <f>(유형화!$F$71+유형화!$F$72+유형화!$F$73+유형화!$F$74+유형화!$G$63)*hourly1!O3852/hourly1!$O$8763</f>
        <v>54.101850844664114</v>
      </c>
      <c r="C3851" s="441">
        <f>hourly1!$F3852*유형화!$G$71/hourly1!$F$8763+유형화!$G$72*hourly1!$G3852/hourly1!$F$8763+유형화!$G$74*hourly1!I3852/hourly1!$I$8763+유형화!$H$63*hourly1!P3852/hourly1!$P$8763</f>
        <v>0.61717341580495289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799">
        <f>(유형화!$F$71+유형화!$F$72+유형화!$F$73+유형화!$F$74+유형화!$G$63)*hourly1!O3853/hourly1!$O$8763</f>
        <v>54.653489988460393</v>
      </c>
      <c r="C3852" s="441">
        <f>hourly1!$F3853*유형화!$G$71/hourly1!$F$8763+유형화!$G$72*hourly1!$G3853/hourly1!$F$8763+유형화!$G$74*hourly1!I3853/hourly1!$I$8763+유형화!$H$63*hourly1!P3853/hourly1!$P$8763</f>
        <v>0.57017864161732001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799">
        <f>(유형화!$F$71+유형화!$F$72+유형화!$F$73+유형화!$F$74+유형화!$G$63)*hourly1!O3854/hourly1!$O$8763</f>
        <v>55.143971827608382</v>
      </c>
      <c r="C3853" s="441">
        <f>hourly1!$F3854*유형화!$G$71/hourly1!$F$8763+유형화!$G$72*hourly1!$G3854/hourly1!$F$8763+유형화!$G$74*hourly1!I3854/hourly1!$I$8763+유형화!$H$63*hourly1!P3854/hourly1!$P$8763</f>
        <v>0.54663646783446851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799">
        <f>(유형화!$F$71+유형화!$F$72+유형화!$F$73+유형화!$F$74+유형화!$G$63)*hourly1!O3855/hourly1!$O$8763</f>
        <v>53.183541400976999</v>
      </c>
      <c r="C3854" s="441">
        <f>hourly1!$F3855*유형화!$G$71/hourly1!$F$8763+유형화!$G$72*hourly1!$G3855/hourly1!$F$8763+유형화!$G$74*hourly1!I3855/hourly1!$I$8763+유형화!$H$63*hourly1!P3855/hourly1!$P$8763</f>
        <v>0.71012291110857617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799">
        <f>(유형화!$F$71+유형화!$F$72+유형화!$F$73+유형화!$F$74+유형화!$G$63)*hourly1!O3856/hourly1!$O$8763</f>
        <v>52.817643226598918</v>
      </c>
      <c r="C3855" s="441">
        <f>hourly1!$F3856*유형화!$G$71/hourly1!$F$8763+유형화!$G$72*hourly1!$G3856/hourly1!$F$8763+유형화!$G$74*hourly1!I3856/hourly1!$I$8763+유형화!$H$63*hourly1!P3856/hourly1!$P$8763</f>
        <v>0.65554397927571717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799">
        <f>(유형화!$F$71+유형화!$F$72+유형화!$F$73+유형화!$F$74+유형화!$G$63)*hourly1!O3857/hourly1!$O$8763</f>
        <v>54.505954037384718</v>
      </c>
      <c r="C3856" s="441">
        <f>hourly1!$F3857*유형화!$G$71/hourly1!$F$8763+유형화!$G$72*hourly1!$G3857/hourly1!$F$8763+유형화!$G$74*hourly1!I3857/hourly1!$I$8763+유형화!$H$63*hourly1!P3857/hourly1!$P$8763</f>
        <v>0.46852132582581785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799">
        <f>(유형화!$F$71+유형화!$F$72+유형화!$F$73+유형화!$F$74+유형화!$G$63)*hourly1!O3858/hourly1!$O$8763</f>
        <v>54.131059603874441</v>
      </c>
      <c r="C3857" s="441">
        <f>hourly1!$F3858*유형화!$G$71/hourly1!$F$8763+유형화!$G$72*hourly1!$G3858/hourly1!$F$8763+유형화!$G$74*hourly1!I3858/hourly1!$I$8763+유형화!$H$63*hourly1!P3858/hourly1!$P$8763</f>
        <v>0.43738509481001586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799">
        <f>(유형화!$F$71+유형화!$F$72+유형화!$F$73+유형화!$F$74+유형화!$G$63)*hourly1!O3859/hourly1!$O$8763</f>
        <v>53.215256584652465</v>
      </c>
      <c r="C3858" s="441">
        <f>hourly1!$F3859*유형화!$G$71/hourly1!$F$8763+유형화!$G$72*hourly1!$G3859/hourly1!$F$8763+유형화!$G$74*hourly1!I3859/hourly1!$I$8763+유형화!$H$63*hourly1!P3859/hourly1!$P$8763</f>
        <v>0.46852788579358617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799">
        <f>(유형화!$F$71+유형화!$F$72+유형화!$F$73+유형화!$F$74+유형화!$G$63)*hourly1!O3860/hourly1!$O$8763</f>
        <v>52.621295652487476</v>
      </c>
      <c r="C3859" s="441">
        <f>hourly1!$F3860*유형화!$G$71/hourly1!$F$8763+유형화!$G$72*hourly1!$G3860/hourly1!$F$8763+유형화!$G$74*hourly1!I3860/hourly1!$I$8763+유형화!$H$63*hourly1!P3860/hourly1!$P$8763</f>
        <v>0.65556914569751945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799">
        <f>(유형화!$F$71+유형화!$F$72+유형화!$F$73+유형화!$F$74+유형화!$G$63)*hourly1!O3861/hourly1!$O$8763</f>
        <v>52.412412040743746</v>
      </c>
      <c r="C3860" s="441">
        <f>hourly1!$F3861*유형화!$G$71/hourly1!$F$8763+유형화!$G$72*hourly1!$G3861/hourly1!$F$8763+유형화!$G$74*hourly1!I3861/hourly1!$I$8763+유형화!$H$63*hourly1!P3861/hourly1!$P$8763</f>
        <v>0.83499631064877211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799">
        <f>(유형화!$F$71+유형화!$F$72+유형화!$F$73+유형화!$F$74+유형화!$G$63)*hourly1!O3862/hourly1!$O$8763</f>
        <v>52.636515742828159</v>
      </c>
      <c r="C3861" s="441">
        <f>hourly1!$F3862*유형화!$G$71/hourly1!$F$8763+유형화!$G$72*hourly1!$G3862/hourly1!$F$8763+유형화!$G$74*hourly1!I3862/hourly1!$I$8763+유형화!$H$63*hourly1!P3862/hourly1!$P$8763</f>
        <v>0.84298742483992106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799">
        <f>(유형화!$F$71+유형화!$F$72+유형화!$F$73+유형화!$F$74+유형화!$G$63)*hourly1!O3863/hourly1!$O$8763</f>
        <v>53.256094760759517</v>
      </c>
      <c r="C3862" s="441">
        <f>hourly1!$F3863*유형화!$G$71/hourly1!$F$8763+유형화!$G$72*hourly1!$G3863/hourly1!$F$8763+유형화!$G$74*hourly1!I3863/hourly1!$I$8763+유형화!$H$63*hourly1!P3863/hourly1!$P$8763</f>
        <v>0.70278218790362612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799">
        <f>(유형화!$F$71+유형화!$F$72+유형화!$F$73+유형화!$F$74+유형화!$G$63)*hourly1!O3864/hourly1!$O$8763</f>
        <v>53.043417969576183</v>
      </c>
      <c r="C3863" s="441">
        <f>hourly1!$F3864*유형화!$G$71/hourly1!$F$8763+유형화!$G$72*hourly1!$G3864/hourly1!$F$8763+유형화!$G$74*hourly1!I3864/hourly1!$I$8763+유형화!$H$63*hourly1!P3864/hourly1!$P$8763</f>
        <v>0.57022289158172113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799">
        <f>(유형화!$F$71+유형화!$F$72+유형화!$F$73+유형화!$F$74+유형화!$G$63)*hourly1!O3865/hourly1!$O$8763</f>
        <v>52.859788529193871</v>
      </c>
      <c r="C3864" s="441">
        <f>hourly1!$F3865*유형화!$G$71/hourly1!$F$8763+유형화!$G$72*hourly1!$G3865/hourly1!$F$8763+유형화!$G$74*hourly1!I3865/hourly1!$I$8763+유형화!$H$63*hourly1!P3865/hourly1!$P$8763</f>
        <v>0.41444154790406135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799">
        <f>(유형화!$F$71+유형화!$F$72+유형화!$F$73+유형화!$F$74+유형화!$G$63)*hourly1!O3866/hourly1!$O$8763</f>
        <v>51.838156872436933</v>
      </c>
      <c r="C3865" s="441">
        <f>hourly1!$F3866*유형화!$G$71/hourly1!$F$8763+유형화!$G$72*hourly1!$G3866/hourly1!$F$8763+유형화!$G$74*hourly1!I3866/hourly1!$I$8763+유형화!$H$63*hourly1!P3866/hourly1!$P$8763</f>
        <v>0.36789786095461119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799">
        <f>(유형화!$F$71+유형화!$F$72+유형화!$F$73+유형화!$F$74+유형화!$G$63)*hourly1!O3867/hourly1!$O$8763</f>
        <v>50.320455325035269</v>
      </c>
      <c r="C3866" s="441">
        <f>hourly1!$F3867*유형화!$G$71/hourly1!$F$8763+유형화!$G$72*hourly1!$G3867/hourly1!$F$8763+유형화!$G$74*hourly1!I3867/hourly1!$I$8763+유형화!$H$63*hourly1!P3867/hourly1!$P$8763</f>
        <v>0.28359643079610514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799">
        <f>(유형화!$F$71+유형화!$F$72+유형화!$F$73+유형화!$F$74+유형화!$G$63)*hourly1!O3868/hourly1!$O$8763</f>
        <v>48.374036596467924</v>
      </c>
      <c r="C3867" s="441">
        <f>hourly1!$F3868*유형화!$G$71/hourly1!$F$8763+유형화!$G$72*hourly1!$G3868/hourly1!$F$8763+유형화!$G$74*hourly1!I3868/hourly1!$I$8763+유형화!$H$63*hourly1!P3868/hourly1!$P$8763</f>
        <v>0.25517698061353805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799">
        <f>(유형화!$F$71+유형화!$F$72+유형화!$F$73+유형화!$F$74+유형화!$G$63)*hourly1!O3869/hourly1!$O$8763</f>
        <v>47.555019994233426</v>
      </c>
      <c r="C3868" s="441">
        <f>hourly1!$F3869*유형화!$G$71/hourly1!$F$8763+유형화!$G$72*hourly1!$G3869/hourly1!$F$8763+유형화!$G$74*hourly1!I3869/hourly1!$I$8763+유형화!$H$63*hourly1!P3869/hourly1!$P$8763</f>
        <v>0.24746353196720322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799">
        <f>(유형화!$F$71+유형화!$F$72+유형화!$F$73+유형화!$F$74+유형화!$G$63)*hourly1!O3870/hourly1!$O$8763</f>
        <v>47.189844345425023</v>
      </c>
      <c r="C3869" s="441">
        <f>hourly1!$F3870*유형화!$G$71/hourly1!$F$8763+유형화!$G$72*hourly1!$G3870/hourly1!$F$8763+유형화!$G$74*hourly1!I3870/hourly1!$I$8763+유형화!$H$63*hourly1!P3870/hourly1!$P$8763</f>
        <v>0.24751577316506782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799">
        <f>(유형화!$F$71+유형화!$F$72+유형화!$F$73+유형화!$F$74+유형화!$G$63)*hourly1!O3871/hourly1!$O$8763</f>
        <v>47.258434638235151</v>
      </c>
      <c r="C3870" s="441">
        <f>hourly1!$F3871*유형화!$G$71/hourly1!$F$8763+유형화!$G$72*hourly1!$G3871/hourly1!$F$8763+유형화!$G$74*hourly1!I3871/hourly1!$I$8763+유형화!$H$63*hourly1!P3871/hourly1!$P$8763</f>
        <v>0.24509729195708077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799">
        <f>(유형화!$F$71+유형화!$F$72+유형화!$F$73+유형화!$F$74+유형화!$G$63)*hourly1!O3872/hourly1!$O$8763</f>
        <v>46.939413472940664</v>
      </c>
      <c r="C3871" s="441">
        <f>hourly1!$F3872*유형화!$G$71/hourly1!$F$8763+유형화!$G$72*hourly1!$G3872/hourly1!$F$8763+유형화!$G$74*hourly1!I3872/hourly1!$I$8763+유형화!$H$63*hourly1!P3872/hourly1!$P$8763</f>
        <v>0.51592961652714076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799">
        <f>(유형화!$F$71+유형화!$F$72+유형화!$F$73+유형화!$F$74+유형화!$G$63)*hourly1!O3873/hourly1!$O$8763</f>
        <v>47.489538453771019</v>
      </c>
      <c r="C3872" s="441">
        <f>hourly1!$F3873*유형화!$G$71/hourly1!$F$8763+유형화!$G$72*hourly1!$G3873/hourly1!$F$8763+유형화!$G$74*hourly1!I3873/hourly1!$I$8763+유형화!$H$63*hourly1!P3873/hourly1!$P$8763</f>
        <v>0.9998498512058076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799">
        <f>(유형화!$F$71+유형화!$F$72+유형화!$F$73+유형화!$F$74+유형화!$G$63)*hourly1!O3874/hourly1!$O$8763</f>
        <v>48.764315952095998</v>
      </c>
      <c r="C3873" s="441">
        <f>hourly1!$F3874*유형화!$G$71/hourly1!$F$8763+유형화!$G$72*hourly1!$G3874/hourly1!$F$8763+유형화!$G$74*hourly1!I3874/hourly1!$I$8763+유형화!$H$63*hourly1!P3874/hourly1!$P$8763</f>
        <v>0.85122507454701946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799">
        <f>(유형화!$F$71+유형화!$F$72+유형화!$F$73+유형화!$F$74+유형화!$G$63)*hourly1!O3875/hourly1!$O$8763</f>
        <v>48.998070986717373</v>
      </c>
      <c r="C3874" s="441">
        <f>hourly1!$F3875*유형화!$G$71/hourly1!$F$8763+유형화!$G$72*hourly1!$G3875/hourly1!$F$8763+유형화!$G$74*hourly1!I3875/hourly1!$I$8763+유형화!$H$63*hourly1!P3875/hourly1!$P$8763</f>
        <v>0.7416114720296102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799">
        <f>(유형화!$F$71+유형화!$F$72+유형화!$F$73+유형화!$F$74+유형화!$G$63)*hourly1!O3876/hourly1!$O$8763</f>
        <v>49.968019141103412</v>
      </c>
      <c r="C3875" s="441">
        <f>hourly1!$F3876*유형화!$G$71/hourly1!$F$8763+유형화!$G$72*hourly1!$G3876/hourly1!$F$8763+유형화!$G$74*hourly1!I3876/hourly1!$I$8763+유형화!$H$63*hourly1!P3876/hourly1!$P$8763</f>
        <v>0.61657538528875977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799">
        <f>(유형화!$F$71+유형화!$F$72+유형화!$F$73+유형화!$F$74+유형화!$G$63)*hourly1!O3877/hourly1!$O$8763</f>
        <v>50.844846588249439</v>
      </c>
      <c r="C3876" s="441">
        <f>hourly1!$F3877*유형화!$G$71/hourly1!$F$8763+유형화!$G$72*hourly1!$G3877/hourly1!$F$8763+유형화!$G$74*hourly1!I3877/hourly1!$I$8763+유형화!$H$63*hourly1!P3877/hourly1!$P$8763</f>
        <v>0.56959516230235974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799">
        <f>(유형화!$F$71+유형화!$F$72+유형화!$F$73+유형화!$F$74+유형화!$G$63)*hourly1!O3878/hourly1!$O$8763</f>
        <v>50.51495062481743</v>
      </c>
      <c r="C3877" s="441">
        <f>hourly1!$F3878*유형화!$G$71/hourly1!$F$8763+유형화!$G$72*hourly1!$G3878/hourly1!$F$8763+유형화!$G$74*hourly1!I3878/hourly1!$I$8763+유형화!$H$63*hourly1!P3878/hourly1!$P$8763</f>
        <v>0.54603891440683927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799">
        <f>(유형화!$F$71+유형화!$F$72+유형화!$F$73+유형화!$F$74+유형화!$G$63)*hourly1!O3879/hourly1!$O$8763</f>
        <v>50.374348973476977</v>
      </c>
      <c r="C3878" s="441">
        <f>hourly1!$F3879*유형화!$G$71/hourly1!$F$8763+유형화!$G$72*hourly1!$G3879/hourly1!$F$8763+유형화!$G$74*hourly1!I3879/hourly1!$I$8763+유형화!$H$63*hourly1!P3879/hourly1!$P$8763</f>
        <v>0.70936517519525855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799">
        <f>(유형화!$F$71+유형화!$F$72+유형화!$F$73+유형화!$F$74+유형화!$G$63)*hourly1!O3880/hourly1!$O$8763</f>
        <v>50.223772487905407</v>
      </c>
      <c r="C3879" s="441">
        <f>hourly1!$F3880*유형화!$G$71/hourly1!$F$8763+유형화!$G$72*hourly1!$G3880/hourly1!$F$8763+유형화!$G$74*hourly1!I3880/hourly1!$I$8763+유형화!$H$63*hourly1!P3880/hourly1!$P$8763</f>
        <v>0.65478552772955201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799">
        <f>(유형화!$F$71+유형화!$F$72+유형화!$F$73+유형화!$F$74+유형화!$G$63)*hourly1!O3881/hourly1!$O$8763</f>
        <v>50.601006419071311</v>
      </c>
      <c r="C3880" s="441">
        <f>hourly1!$F3881*유형화!$G$71/hourly1!$F$8763+유형화!$G$72*hourly1!$G3881/hourly1!$F$8763+유형화!$G$74*hourly1!I3881/hourly1!$I$8763+유형화!$H$63*hourly1!P3881/hourly1!$P$8763</f>
        <v>0.46803970491947811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799">
        <f>(유형화!$F$71+유형화!$F$72+유형화!$F$73+유형화!$F$74+유형화!$G$63)*hourly1!O3882/hourly1!$O$8763</f>
        <v>50.458778455881266</v>
      </c>
      <c r="C3881" s="441">
        <f>hourly1!$F3882*유형화!$G$71/hourly1!$F$8763+유형화!$G$72*hourly1!$G3882/hourly1!$F$8763+유형화!$G$74*hourly1!I3882/hourly1!$I$8763+유형화!$H$63*hourly1!P3882/hourly1!$P$8763</f>
        <v>0.43696728449923999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799">
        <f>(유형화!$F$71+유형화!$F$72+유형화!$F$73+유형화!$F$74+유형화!$G$63)*hourly1!O3883/hourly1!$O$8763</f>
        <v>50.553139273825145</v>
      </c>
      <c r="C3882" s="441">
        <f>hourly1!$F3883*유형화!$G$71/hourly1!$F$8763+유형화!$G$72*hourly1!$G3883/hourly1!$F$8763+유형화!$G$74*hourly1!I3883/hourly1!$I$8763+유형화!$H$63*hourly1!P3883/hourly1!$P$8763</f>
        <v>0.46806188953775041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799">
        <f>(유형화!$F$71+유형화!$F$72+유형화!$F$73+유형화!$F$74+유형화!$G$63)*hourly1!O3884/hourly1!$O$8763</f>
        <v>51.136519620508651</v>
      </c>
      <c r="C3883" s="441">
        <f>hourly1!$F3884*유형화!$G$71/hourly1!$F$8763+유형화!$G$72*hourly1!$G3884/hourly1!$F$8763+유형화!$G$74*hourly1!I3884/hourly1!$I$8763+유형화!$H$63*hourly1!P3884/hourly1!$P$8763</f>
        <v>0.65484945759725832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799">
        <f>(유형화!$F$71+유형화!$F$72+유형화!$F$73+유형화!$F$74+유형화!$G$63)*hourly1!O3885/hourly1!$O$8763</f>
        <v>52.025642039179104</v>
      </c>
      <c r="C3884" s="441">
        <f>hourly1!$F3885*유형화!$G$71/hourly1!$F$8763+유형화!$G$72*hourly1!$G3885/hourly1!$F$8763+유형화!$G$74*hourly1!I3885/hourly1!$I$8763+유형화!$H$63*hourly1!P3885/hourly1!$P$8763</f>
        <v>0.83412025677134138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799">
        <f>(유형화!$F$71+유형화!$F$72+유형화!$F$73+유형화!$F$74+유형화!$G$63)*hourly1!O3886/hourly1!$O$8763</f>
        <v>53.139042328444305</v>
      </c>
      <c r="C3885" s="441">
        <f>hourly1!$F3886*유형화!$G$71/hourly1!$F$8763+유형화!$G$72*hourly1!$G3886/hourly1!$F$8763+유형화!$G$74*hourly1!I3886/hourly1!$I$8763+유형화!$H$63*hourly1!P3886/hourly1!$P$8763</f>
        <v>0.84206926789663028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799">
        <f>(유형화!$F$71+유형화!$F$72+유형화!$F$73+유형화!$F$74+유형화!$G$63)*hourly1!O3887/hourly1!$O$8763</f>
        <v>54.555419934803716</v>
      </c>
      <c r="C3886" s="441">
        <f>hourly1!$F3887*유형화!$G$71/hourly1!$F$8763+유형화!$G$72*hourly1!$G3887/hourly1!$F$8763+유형화!$G$74*hourly1!I3887/hourly1!$I$8763+유형화!$H$63*hourly1!P3887/hourly1!$P$8763</f>
        <v>0.70203339740090165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799">
        <f>(유형화!$F$71+유형화!$F$72+유형화!$F$73+유형화!$F$74+유형화!$G$63)*hourly1!O3888/hourly1!$O$8763</f>
        <v>54.348097496977658</v>
      </c>
      <c r="C3887" s="441">
        <f>hourly1!$F3888*유형화!$G$71/hourly1!$F$8763+유형화!$G$72*hourly1!$G3888/hourly1!$F$8763+유형화!$G$74*hourly1!I3888/hourly1!$I$8763+유형화!$H$63*hourly1!P3888/hourly1!$P$8763</f>
        <v>0.56971634279786276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799">
        <f>(유형화!$F$71+유형화!$F$72+유형화!$F$73+유형화!$F$74+유형화!$G$63)*hourly1!O3889/hourly1!$O$8763</f>
        <v>53.303803544181626</v>
      </c>
      <c r="C3888" s="441">
        <f>hourly1!$F3889*유형화!$G$71/hourly1!$F$8763+유형화!$G$72*hourly1!$G3889/hourly1!$F$8763+유형화!$G$74*hourly1!I3889/hourly1!$I$8763+유형화!$H$63*hourly1!P3889/hourly1!$P$8763</f>
        <v>0.41418141536401121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799">
        <f>(유형화!$F$71+유형화!$F$72+유형화!$F$73+유형화!$F$74+유형화!$G$63)*hourly1!O3890/hourly1!$O$8763</f>
        <v>51.431169283724131</v>
      </c>
      <c r="C3889" s="441">
        <f>hourly1!$F3890*유형화!$G$71/hourly1!$F$8763+유형화!$G$72*hourly1!$G3890/hourly1!$F$8763+유형화!$G$74*hourly1!I3890/hourly1!$I$8763+유형화!$H$63*hourly1!P3890/hourly1!$P$8763</f>
        <v>0.36773159558971824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799">
        <f>(유형화!$F$71+유형화!$F$72+유형화!$F$73+유형화!$F$74+유형화!$G$63)*hourly1!O3891/hourly1!$O$8763</f>
        <v>49.360087264002672</v>
      </c>
      <c r="C3890" s="441">
        <f>hourly1!$F3891*유형화!$G$71/hourly1!$F$8763+유형화!$G$72*hourly1!$G3891/hourly1!$F$8763+유형화!$G$74*hourly1!I3891/hourly1!$I$8763+유형화!$H$63*hourly1!P3891/hourly1!$P$8763</f>
        <v>0.28350482979163028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799">
        <f>(유형화!$F$71+유형화!$F$72+유형화!$F$73+유형화!$F$74+유형화!$G$63)*hourly1!O3892/hourly1!$O$8763</f>
        <v>48.015624743675936</v>
      </c>
      <c r="C3891" s="441">
        <f>hourly1!$F3892*유형화!$G$71/hourly1!$F$8763+유형화!$G$72*hourly1!$G3892/hourly1!$F$8763+유형화!$G$74*hourly1!I3892/hourly1!$I$8763+유형화!$H$63*hourly1!P3892/hourly1!$P$8763</f>
        <v>0.25510350897453238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799">
        <f>(유형화!$F$71+유형화!$F$72+유형화!$F$73+유형화!$F$74+유형화!$G$63)*hourly1!O3893/hourly1!$O$8763</f>
        <v>48.316685602082039</v>
      </c>
      <c r="C3892" s="441">
        <f>hourly1!$F3893*유형화!$G$71/hourly1!$F$8763+유형화!$G$72*hourly1!$G3893/hourly1!$F$8763+유형화!$G$74*hourly1!I3893/hourly1!$I$8763+유형화!$H$63*hourly1!P3893/hourly1!$P$8763</f>
        <v>0.24725898024497123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799">
        <f>(유형화!$F$71+유형화!$F$72+유형화!$F$73+유형화!$F$74+유형화!$G$63)*hourly1!O3894/hourly1!$O$8763</f>
        <v>48.36243471096401</v>
      </c>
      <c r="C3893" s="441">
        <f>hourly1!$F3894*유형화!$G$71/hourly1!$F$8763+유형화!$G$72*hourly1!$G3894/hourly1!$F$8763+유형화!$G$74*hourly1!I3894/hourly1!$I$8763+유형화!$H$63*hourly1!P3894/hourly1!$P$8763</f>
        <v>0.24739602393525972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799">
        <f>(유형화!$F$71+유형화!$F$72+유형화!$F$73+유형화!$F$74+유형화!$G$63)*hourly1!O3895/hourly1!$O$8763</f>
        <v>48.39628355990515</v>
      </c>
      <c r="C3894" s="441">
        <f>hourly1!$F3895*유형화!$G$71/hourly1!$F$8763+유형화!$G$72*hourly1!$G3895/hourly1!$F$8763+유형화!$G$74*hourly1!I3895/hourly1!$I$8763+유형화!$H$63*hourly1!P3895/hourly1!$P$8763</f>
        <v>0.24508286002799035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799">
        <f>(유형화!$F$71+유형화!$F$72+유형화!$F$73+유형화!$F$74+유형화!$G$63)*hourly1!O3896/hourly1!$O$8763</f>
        <v>48.609741197148502</v>
      </c>
      <c r="C3895" s="441">
        <f>hourly1!$F3896*유형화!$G$71/hourly1!$F$8763+유형화!$G$72*hourly1!$G3896/hourly1!$F$8763+유형화!$G$74*hourly1!I3896/hourly1!$I$8763+유형화!$H$63*hourly1!P3896/hourly1!$P$8763</f>
        <v>0.51604578759271147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799">
        <f>(유형화!$F$71+유형화!$F$72+유형화!$F$73+유형화!$F$74+유형화!$G$63)*hourly1!O3897/hourly1!$O$8763</f>
        <v>49.976024620613238</v>
      </c>
      <c r="C3896" s="441">
        <f>hourly1!$F3897*유형화!$G$71/hourly1!$F$8763+유형화!$G$72*hourly1!$G3897/hourly1!$F$8763+유형화!$G$74*hourly1!I3897/hourly1!$I$8763+유형화!$H$63*hourly1!P3897/hourly1!$P$8763</f>
        <v>1.0001371777940633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799">
        <f>(유형화!$F$71+유형화!$F$72+유형화!$F$73+유형화!$F$74+유형화!$G$63)*hourly1!O3898/hourly1!$O$8763</f>
        <v>53.565586416521036</v>
      </c>
      <c r="C3897" s="441">
        <f>hourly1!$F3898*유형화!$G$71/hourly1!$F$8763+유형화!$G$72*hourly1!$G3898/hourly1!$F$8763+유형화!$G$74*hourly1!I3898/hourly1!$I$8763+유형화!$H$63*hourly1!P3898/hourly1!$P$8763</f>
        <v>0.85156476160527872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799">
        <f>(유형화!$F$71+유형화!$F$72+유형화!$F$73+유형화!$F$74+유형화!$G$63)*hourly1!O3899/hourly1!$O$8763</f>
        <v>55.640541270350262</v>
      </c>
      <c r="C3898" s="441">
        <f>hourly1!$F3899*유형화!$G$71/hourly1!$F$8763+유형화!$G$72*hourly1!$G3899/hourly1!$F$8763+유형화!$G$74*hourly1!I3899/hourly1!$I$8763+유형화!$H$63*hourly1!P3899/hourly1!$P$8763</f>
        <v>0.74200447373500644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799">
        <f>(유형화!$F$71+유형화!$F$72+유형화!$F$73+유형화!$F$74+유형화!$G$63)*hourly1!O3900/hourly1!$O$8763</f>
        <v>59.100159994395462</v>
      </c>
      <c r="C3899" s="441">
        <f>hourly1!$F3900*유형화!$G$71/hourly1!$F$8763+유형화!$G$72*hourly1!$G3900/hourly1!$F$8763+유형화!$G$74*hourly1!I3900/hourly1!$I$8763+유형화!$H$63*hourly1!P3900/hourly1!$P$8763</f>
        <v>0.61693415588961797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799">
        <f>(유형화!$F$71+유형화!$F$72+유형화!$F$73+유형화!$F$74+유형화!$G$63)*hourly1!O3901/hourly1!$O$8763</f>
        <v>60.786687090131444</v>
      </c>
      <c r="C3900" s="441">
        <f>hourly1!$F3901*유형화!$G$71/hourly1!$F$8763+유형화!$G$72*hourly1!$G3901/hourly1!$F$8763+유형화!$G$74*hourly1!I3901/hourly1!$I$8763+유형화!$H$63*hourly1!P3901/hourly1!$P$8763</f>
        <v>0.56999448543124065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799">
        <f>(유형화!$F$71+유형화!$F$72+유형화!$F$73+유형화!$F$74+유형화!$G$63)*hourly1!O3902/hourly1!$O$8763</f>
        <v>61.587073638764728</v>
      </c>
      <c r="C3901" s="441">
        <f>hourly1!$F3902*유형화!$G$71/hourly1!$F$8763+유형화!$G$72*hourly1!$G3902/hourly1!$F$8763+유형화!$G$74*hourly1!I3902/hourly1!$I$8763+유형화!$H$63*hourly1!P3902/hourly1!$P$8763</f>
        <v>0.5464758082602128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799">
        <f>(유형화!$F$71+유형화!$F$72+유형화!$F$73+유형화!$F$74+유형화!$G$63)*hourly1!O3903/hourly1!$O$8763</f>
        <v>59.471837594512159</v>
      </c>
      <c r="C3902" s="441">
        <f>hourly1!$F3903*유형화!$G$71/hourly1!$F$8763+유형화!$G$72*hourly1!$G3903/hourly1!$F$8763+유형화!$G$74*hourly1!I3903/hourly1!$I$8763+유형화!$H$63*hourly1!P3903/hourly1!$P$8763</f>
        <v>0.70993398403684704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799">
        <f>(유형화!$F$71+유형화!$F$72+유형화!$F$73+유형화!$F$74+유형화!$G$63)*hourly1!O3904/hourly1!$O$8763</f>
        <v>58.764039924996645</v>
      </c>
      <c r="C3903" s="441">
        <f>hourly1!$F3904*유형화!$G$71/hourly1!$F$8763+유형화!$G$72*hourly1!$G3904/hourly1!$F$8763+유형화!$G$74*hourly1!I3904/hourly1!$I$8763+유형화!$H$63*hourly1!P3904/hourly1!$P$8763</f>
        <v>0.65536244707674396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799">
        <f>(유형화!$F$71+유형화!$F$72+유형화!$F$73+유형화!$F$74+유형화!$G$63)*hourly1!O3905/hourly1!$O$8763</f>
        <v>62.731684259398442</v>
      </c>
      <c r="C3904" s="441">
        <f>hourly1!$F3905*유형화!$G$71/hourly1!$F$8763+유형화!$G$72*hourly1!$G3905/hourly1!$F$8763+유형화!$G$74*hourly1!I3905/hourly1!$I$8763+유형화!$H$63*hourly1!P3905/hourly1!$P$8763</f>
        <v>0.46840777874735551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799">
        <f>(유형화!$F$71+유형화!$F$72+유형화!$F$73+유형화!$F$74+유형화!$G$63)*hourly1!O3906/hourly1!$O$8763</f>
        <v>63.317704541892525</v>
      </c>
      <c r="C3905" s="441">
        <f>hourly1!$F3906*유형화!$G$71/hourly1!$F$8763+유형화!$G$72*hourly1!$G3906/hourly1!$F$8763+유형화!$G$74*hourly1!I3906/hourly1!$I$8763+유형화!$H$63*hourly1!P3906/hourly1!$P$8763</f>
        <v>0.43729778760262472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799">
        <f>(유형화!$F$71+유형화!$F$72+유형화!$F$73+유형화!$F$74+유형화!$G$63)*hourly1!O3907/hourly1!$O$8763</f>
        <v>63.954090316000389</v>
      </c>
      <c r="C3906" s="441">
        <f>hourly1!$F3907*유형화!$G$71/hourly1!$F$8763+유형화!$G$72*hourly1!$G3907/hourly1!$F$8763+유형화!$G$74*hourly1!I3907/hourly1!$I$8763+유형화!$H$63*hourly1!P3907/hourly1!$P$8763</f>
        <v>0.46843413789056909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799">
        <f>(유형화!$F$71+유형화!$F$72+유형화!$F$73+유형화!$F$74+유형화!$G$63)*hourly1!O3908/hourly1!$O$8763</f>
        <v>63.188991470232573</v>
      </c>
      <c r="C3907" s="441">
        <f>hourly1!$F3908*유형화!$G$71/hourly1!$F$8763+유형화!$G$72*hourly1!$G3908/hourly1!$F$8763+유형화!$G$74*hourly1!I3908/hourly1!$I$8763+유형화!$H$63*hourly1!P3908/hourly1!$P$8763</f>
        <v>0.65544152450638926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799">
        <f>(유형화!$F$71+유형화!$F$72+유형화!$F$73+유형화!$F$74+유형화!$G$63)*hourly1!O3909/hourly1!$O$8763</f>
        <v>61.681162286339244</v>
      </c>
      <c r="C3908" s="441">
        <f>hourly1!$F3909*유형화!$G$71/hourly1!$F$8763+유형화!$G$72*hourly1!$G3909/hourly1!$F$8763+유형화!$G$74*hourly1!I3909/hourly1!$I$8763+유형화!$H$63*hourly1!P3909/hourly1!$P$8763</f>
        <v>0.83482455876538098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799">
        <f>(유형화!$F$71+유형화!$F$72+유형화!$F$73+유형화!$F$74+유형화!$G$63)*hourly1!O3910/hourly1!$O$8763</f>
        <v>60.786418956285488</v>
      </c>
      <c r="C3909" s="441">
        <f>hourly1!$F3910*유형화!$G$71/hourly1!$F$8763+유형화!$G$72*hourly1!$G3910/hourly1!$F$8763+유형화!$G$74*hourly1!I3910/hourly1!$I$8763+유형화!$H$63*hourly1!P3910/hourly1!$P$8763</f>
        <v>0.84278215748484164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799">
        <f>(유형화!$F$71+유형화!$F$72+유형화!$F$73+유형화!$F$74+유형화!$G$63)*hourly1!O3911/hourly1!$O$8763</f>
        <v>60.228432519828075</v>
      </c>
      <c r="C3910" s="441">
        <f>hourly1!$F3911*유형화!$G$71/hourly1!$F$8763+유형화!$G$72*hourly1!$G3911/hourly1!$F$8763+유형화!$G$74*hourly1!I3911/hourly1!$I$8763+유형화!$H$63*hourly1!P3911/hourly1!$P$8763</f>
        <v>0.70269476142409371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799">
        <f>(유형화!$F$71+유형화!$F$72+유형화!$F$73+유형화!$F$74+유형화!$G$63)*hourly1!O3912/hourly1!$O$8763</f>
        <v>59.086365071578776</v>
      </c>
      <c r="C3911" s="441">
        <f>hourly1!$F3912*유형화!$G$71/hourly1!$F$8763+유형화!$G$72*hourly1!$G3912/hourly1!$F$8763+유형화!$G$74*hourly1!I3912/hourly1!$I$8763+유형화!$H$63*hourly1!P3912/hourly1!$P$8763</f>
        <v>0.5702280202837946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799">
        <f>(유형화!$F$71+유형화!$F$72+유형화!$F$73+유형화!$F$74+유형화!$G$63)*hourly1!O3913/hourly1!$O$8763</f>
        <v>57.659429568514746</v>
      </c>
      <c r="C3912" s="441">
        <f>hourly1!$F3913*유형화!$G$71/hourly1!$F$8763+유형화!$G$72*hourly1!$G3913/hourly1!$F$8763+유형화!$G$74*hourly1!I3913/hourly1!$I$8763+유형화!$H$63*hourly1!P3913/hourly1!$P$8763</f>
        <v>0.41448567859632252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799">
        <f>(유형화!$F$71+유형화!$F$72+유형화!$F$73+유형화!$F$74+유형화!$G$63)*hourly1!O3914/hourly1!$O$8763</f>
        <v>55.736939605309495</v>
      </c>
      <c r="C3913" s="441">
        <f>hourly1!$F3914*유형화!$G$71/hourly1!$F$8763+유형화!$G$72*hourly1!$G3914/hourly1!$F$8763+유형화!$G$74*hourly1!I3914/hourly1!$I$8763+유형화!$H$63*hourly1!P3914/hourly1!$P$8763</f>
        <v>0.36797479148571299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799">
        <f>(유형화!$F$71+유형화!$F$72+유형화!$F$73+유형화!$F$74+유형화!$G$63)*hourly1!O3915/hourly1!$O$8763</f>
        <v>54.543853560806468</v>
      </c>
      <c r="C3914" s="441">
        <f>hourly1!$F3915*유형화!$G$71/hourly1!$F$8763+유형화!$G$72*hourly1!$G3915/hourly1!$F$8763+유형화!$G$74*hourly1!I3915/hourly1!$I$8763+유형화!$H$63*hourly1!P3915/hourly1!$P$8763</f>
        <v>0.28367085661224084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799">
        <f>(유형화!$F$71+유형화!$F$72+유형화!$F$73+유형화!$F$74+유형화!$G$63)*hourly1!O3916/hourly1!$O$8763</f>
        <v>52.285987197033222</v>
      </c>
      <c r="C3915" s="441">
        <f>hourly1!$F3916*유형화!$G$71/hourly1!$F$8763+유형화!$G$72*hourly1!$G3916/hourly1!$F$8763+유형화!$G$74*hourly1!I3916/hourly1!$I$8763+유형화!$H$63*hourly1!P3916/hourly1!$P$8763</f>
        <v>0.25525951693527843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799">
        <f>(유형화!$F$71+유형화!$F$72+유형화!$F$73+유형화!$F$74+유형화!$G$63)*hourly1!O3917/hourly1!$O$8763</f>
        <v>52.24690887947613</v>
      </c>
      <c r="C3916" s="441">
        <f>hourly1!$F3917*유형화!$G$71/hourly1!$F$8763+유형화!$G$72*hourly1!$G3917/hourly1!$F$8763+유형화!$G$74*hourly1!I3917/hourly1!$I$8763+유형화!$H$63*hourly1!P3917/hourly1!$P$8763</f>
        <v>0.24763194423063864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799">
        <f>(유형화!$F$71+유형화!$F$72+유형화!$F$73+유형화!$F$74+유형화!$G$63)*hourly1!O3918/hourly1!$O$8763</f>
        <v>51.918411292608646</v>
      </c>
      <c r="C3917" s="441">
        <f>hourly1!$F3918*유형화!$G$71/hourly1!$F$8763+유형화!$G$72*hourly1!$G3918/hourly1!$F$8763+유형화!$G$74*hourly1!I3918/hourly1!$I$8763+유형화!$H$63*hourly1!P3918/hourly1!$P$8763</f>
        <v>0.24771960925445236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799">
        <f>(유형화!$F$71+유형화!$F$72+유형화!$F$73+유형화!$F$74+유형화!$G$63)*hourly1!O3919/hourly1!$O$8763</f>
        <v>51.603299153763622</v>
      </c>
      <c r="C3918" s="441">
        <f>hourly1!$F3919*유형화!$G$71/hourly1!$F$8763+유형화!$G$72*hourly1!$G3919/hourly1!$F$8763+유형화!$G$74*hourly1!I3919/hourly1!$I$8763+유형화!$H$63*hourly1!P3919/hourly1!$P$8763</f>
        <v>0.24527369545397937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799">
        <f>(유형화!$F$71+유형화!$F$72+유형화!$F$73+유형화!$F$74+유형화!$G$63)*hourly1!O3920/hourly1!$O$8763</f>
        <v>51.808069666333544</v>
      </c>
      <c r="C3919" s="441">
        <f>hourly1!$F3920*유형화!$G$71/hourly1!$F$8763+유형화!$G$72*hourly1!$G3920/hourly1!$F$8763+유형화!$G$74*hourly1!I3920/hourly1!$I$8763+유형화!$H$63*hourly1!P3920/hourly1!$P$8763</f>
        <v>0.51626095453551413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799">
        <f>(유형화!$F$71+유형화!$F$72+유형화!$F$73+유형화!$F$74+유형화!$G$63)*hourly1!O3921/hourly1!$O$8763</f>
        <v>52.890471623530964</v>
      </c>
      <c r="C3920" s="441">
        <f>hourly1!$F3921*유형화!$G$71/hourly1!$F$8763+유형화!$G$72*hourly1!$G3921/hourly1!$F$8763+유형화!$G$74*hourly1!I3921/hourly1!$I$8763+유형화!$H$63*hourly1!P3921/hourly1!$P$8763</f>
        <v>1.0006781962267421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799">
        <f>(유형화!$F$71+유형화!$F$72+유형화!$F$73+유형화!$F$74+유형화!$G$63)*hourly1!O3922/hourly1!$O$8763</f>
        <v>54.578590350955892</v>
      </c>
      <c r="C3921" s="441">
        <f>hourly1!$F3922*유형화!$G$71/hourly1!$F$8763+유형화!$G$72*hourly1!$G3922/hourly1!$F$8763+유형화!$G$74*hourly1!I3922/hourly1!$I$8763+유형화!$H$63*hourly1!P3922/hourly1!$P$8763</f>
        <v>0.85194750590652912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799">
        <f>(유형화!$F$71+유형화!$F$72+유형화!$F$73+유형화!$F$74+유형화!$G$63)*hourly1!O3923/hourly1!$O$8763</f>
        <v>56.821085725486093</v>
      </c>
      <c r="C3922" s="441">
        <f>hourly1!$F3923*유형화!$G$71/hourly1!$F$8763+유형화!$G$72*hourly1!$G3923/hourly1!$F$8763+유형화!$G$74*hourly1!I3923/hourly1!$I$8763+유형화!$H$63*hourly1!P3923/hourly1!$P$8763</f>
        <v>0.74229442431036852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799">
        <f>(유형화!$F$71+유형화!$F$72+유형화!$F$73+유형화!$F$74+유형화!$G$63)*hourly1!O3924/hourly1!$O$8763</f>
        <v>60.727829483583569</v>
      </c>
      <c r="C3923" s="441">
        <f>hourly1!$F3924*유형화!$G$71/hourly1!$F$8763+유형화!$G$72*hourly1!$G3924/hourly1!$F$8763+유형화!$G$74*hourly1!I3924/hourly1!$I$8763+유형화!$H$63*hourly1!P3924/hourly1!$P$8763</f>
        <v>0.61713596435260254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799">
        <f>(유형화!$F$71+유형화!$F$72+유형화!$F$73+유형화!$F$74+유형화!$G$63)*hourly1!O3925/hourly1!$O$8763</f>
        <v>62.484374226608914</v>
      </c>
      <c r="C3924" s="441">
        <f>hourly1!$F3925*유형화!$G$71/hourly1!$F$8763+유형화!$G$72*hourly1!$G3925/hourly1!$F$8763+유형화!$G$74*hourly1!I3925/hourly1!$I$8763+유형화!$H$63*hourly1!P3925/hourly1!$P$8763</f>
        <v>0.57012473060947932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799">
        <f>(유형화!$F$71+유형화!$F$72+유형화!$F$73+유형화!$F$74+유형화!$G$63)*hourly1!O3926/hourly1!$O$8763</f>
        <v>63.085649279604311</v>
      </c>
      <c r="C3925" s="441">
        <f>hourly1!$F3926*유형화!$G$71/hourly1!$F$8763+유형화!$G$72*hourly1!$G3926/hourly1!$F$8763+유형화!$G$74*hourly1!I3926/hourly1!$I$8763+유형화!$H$63*hourly1!P3926/hourly1!$P$8763</f>
        <v>0.5466025945463554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799">
        <f>(유형화!$F$71+유형화!$F$72+유형화!$F$73+유형화!$F$74+유형화!$G$63)*hourly1!O3927/hourly1!$O$8763</f>
        <v>59.795957122222873</v>
      </c>
      <c r="C3926" s="441">
        <f>hourly1!$F3927*유형화!$G$71/hourly1!$F$8763+유형화!$G$72*hourly1!$G3927/hourly1!$F$8763+유형화!$G$74*hourly1!I3927/hourly1!$I$8763+유형화!$H$63*hourly1!P3927/hourly1!$P$8763</f>
        <v>0.71009619414893643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799">
        <f>(유형화!$F$71+유형화!$F$72+유형화!$F$73+유형화!$F$74+유형화!$G$63)*hourly1!O3928/hourly1!$O$8763</f>
        <v>59.887022927921038</v>
      </c>
      <c r="C3927" s="441">
        <f>hourly1!$F3928*유형화!$G$71/hourly1!$F$8763+유형화!$G$72*hourly1!$G3928/hourly1!$F$8763+유형화!$G$74*hourly1!I3928/hourly1!$I$8763+유형화!$H$63*hourly1!P3928/hourly1!$P$8763</f>
        <v>0.65550867472190799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799">
        <f>(유형화!$F$71+유형화!$F$72+유형화!$F$73+유형화!$F$74+유형화!$G$63)*hourly1!O3929/hourly1!$O$8763</f>
        <v>63.580444840008809</v>
      </c>
      <c r="C3928" s="441">
        <f>hourly1!$F3929*유형화!$G$71/hourly1!$F$8763+유형화!$G$72*hourly1!$G3929/hourly1!$F$8763+유형화!$G$74*hourly1!I3929/hourly1!$I$8763+유형화!$H$63*hourly1!P3929/hourly1!$P$8763</f>
        <v>0.46850916006741217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799">
        <f>(유형화!$F$71+유형화!$F$72+유형화!$F$73+유형화!$F$74+유형화!$G$63)*hourly1!O3930/hourly1!$O$8763</f>
        <v>63.384521170555708</v>
      </c>
      <c r="C3929" s="441">
        <f>hourly1!$F3930*유형화!$G$71/hourly1!$F$8763+유형화!$G$72*hourly1!$G3930/hourly1!$F$8763+유형화!$G$74*hourly1!I3930/hourly1!$I$8763+유형화!$H$63*hourly1!P3930/hourly1!$P$8763</f>
        <v>0.43738771879712324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799">
        <f>(유형화!$F$71+유형화!$F$72+유형화!$F$73+유형화!$F$74+유형화!$G$63)*hourly1!O3931/hourly1!$O$8763</f>
        <v>63.856908975299703</v>
      </c>
      <c r="C3930" s="441">
        <f>hourly1!$F3931*유형화!$G$71/hourly1!$F$8763+유형화!$G$72*hourly1!$G3931/hourly1!$F$8763+유형화!$G$74*hourly1!I3931/hourly1!$I$8763+유형화!$H$63*hourly1!P3931/hourly1!$P$8763</f>
        <v>0.46853539993848448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799">
        <f>(유형화!$F$71+유형화!$F$72+유형화!$F$73+유형화!$F$74+유형화!$G$63)*hourly1!O3932/hourly1!$O$8763</f>
        <v>63.802359204926908</v>
      </c>
      <c r="C3931" s="441">
        <f>hourly1!$F3932*유형화!$G$71/hourly1!$F$8763+유형화!$G$72*hourly1!$G3932/hourly1!$F$8763+유형화!$G$74*hourly1!I3932/hourly1!$I$8763+유형화!$H$63*hourly1!P3932/hourly1!$P$8763</f>
        <v>0.65560802841556343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799">
        <f>(유형화!$F$71+유형화!$F$72+유형화!$F$73+유형화!$F$74+유형화!$G$63)*hourly1!O3933/hourly1!$O$8763</f>
        <v>62.15273446990934</v>
      </c>
      <c r="C3932" s="441">
        <f>hourly1!$F3933*유형화!$G$71/hourly1!$F$8763+유형화!$G$72*hourly1!$G3933/hourly1!$F$8763+유형화!$G$74*hourly1!I3933/hourly1!$I$8763+유형화!$H$63*hourly1!P3933/hourly1!$P$8763</f>
        <v>0.83504867111877668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799">
        <f>(유형화!$F$71+유형화!$F$72+유형화!$F$73+유형화!$F$74+유형화!$G$63)*hourly1!O3934/hourly1!$O$8763</f>
        <v>61.614331447012532</v>
      </c>
      <c r="C3933" s="441">
        <f>hourly1!$F3934*유형화!$G$71/hourly1!$F$8763+유형화!$G$72*hourly1!$G3934/hourly1!$F$8763+유형화!$G$74*hourly1!I3934/hourly1!$I$8763+유형화!$H$63*hourly1!P3934/hourly1!$P$8763</f>
        <v>0.84304467546771777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799">
        <f>(유형화!$F$71+유형화!$F$72+유형화!$F$73+유형화!$F$74+유형화!$G$63)*hourly1!O3935/hourly1!$O$8763</f>
        <v>60.869340995181751</v>
      </c>
      <c r="C3934" s="441">
        <f>hourly1!$F3935*유형화!$G$71/hourly1!$F$8763+유형화!$G$72*hourly1!$G3935/hourly1!$F$8763+유형화!$G$74*hourly1!I3935/hourly1!$I$8763+유형화!$H$63*hourly1!P3935/hourly1!$P$8763</f>
        <v>0.70286949511101615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799">
        <f>(유형화!$F$71+유형화!$F$72+유형화!$F$73+유형화!$F$74+유형화!$G$63)*hourly1!O3936/hourly1!$O$8763</f>
        <v>59.390637739947302</v>
      </c>
      <c r="C3935" s="441">
        <f>hourly1!$F3936*유형화!$G$71/hourly1!$F$8763+유형화!$G$72*hourly1!$G3936/hourly1!$F$8763+유형화!$G$74*hourly1!I3936/hourly1!$I$8763+유형화!$H$63*hourly1!P3936/hourly1!$P$8763</f>
        <v>0.57030888679555869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799">
        <f>(유형화!$F$71+유형화!$F$72+유형화!$F$73+유형화!$F$74+유형화!$G$63)*hourly1!O3937/hourly1!$O$8763</f>
        <v>57.948308006316218</v>
      </c>
      <c r="C3936" s="441">
        <f>hourly1!$F3937*유형화!$G$71/hourly1!$F$8763+유형화!$G$72*hourly1!$G3937/hourly1!$F$8763+유형화!$G$74*hourly1!I3937/hourly1!$I$8763+유형화!$H$63*hourly1!P3937/hourly1!$P$8763</f>
        <v>0.41451883625158814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799">
        <f>(유형화!$F$71+유형화!$F$72+유형화!$F$73+유형화!$F$74+유형화!$G$63)*hourly1!O3938/hourly1!$O$8763</f>
        <v>56.330285165641278</v>
      </c>
      <c r="C3937" s="441">
        <f>hourly1!$F3938*유형화!$G$71/hourly1!$F$8763+유형화!$G$72*hourly1!$G3938/hourly1!$F$8763+유형화!$G$74*hourly1!I3938/hourly1!$I$8763+유형화!$H$63*hourly1!P3938/hourly1!$P$8763</f>
        <v>0.36797872746637406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799">
        <f>(유형화!$F$71+유형화!$F$72+유형화!$F$73+유형화!$F$74+유형화!$G$63)*hourly1!O3939/hourly1!$O$8763</f>
        <v>54.433863332279252</v>
      </c>
      <c r="C3938" s="441">
        <f>hourly1!$F3939*유형화!$G$71/hourly1!$F$8763+유형화!$G$72*hourly1!$G3939/hourly1!$F$8763+유형화!$G$74*hourly1!I3939/hourly1!$I$8763+유형화!$H$63*hourly1!P3939/hourly1!$P$8763</f>
        <v>0.28366608572659113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799">
        <f>(유형화!$F$71+유형화!$F$72+유형화!$F$73+유형화!$F$74+유형화!$G$63)*hourly1!O3940/hourly1!$O$8763</f>
        <v>53.447329481982159</v>
      </c>
      <c r="C3939" s="441">
        <f>hourly1!$F3940*유형화!$G$71/hourly1!$F$8763+유형화!$G$72*hourly1!$G3940/hourly1!$F$8763+유형화!$G$74*hourly1!I3940/hourly1!$I$8763+유형화!$H$63*hourly1!P3940/hourly1!$P$8763</f>
        <v>0.25525343405607492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799">
        <f>(유형화!$F$71+유형화!$F$72+유형화!$F$73+유형화!$F$74+유형화!$G$63)*hourly1!O3941/hourly1!$O$8763</f>
        <v>52.817590943721306</v>
      </c>
      <c r="C3940" s="441">
        <f>hourly1!$F3941*유형화!$G$71/hourly1!$F$8763+유형화!$G$72*hourly1!$G3941/hourly1!$F$8763+유형화!$G$74*hourly1!I3941/hourly1!$I$8763+유형화!$H$63*hourly1!P3941/hourly1!$P$8763</f>
        <v>0.24767714837216978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799">
        <f>(유형화!$F$71+유형화!$F$72+유형화!$F$73+유형화!$F$74+유형화!$G$63)*hourly1!O3942/hourly1!$O$8763</f>
        <v>51.738704410524576</v>
      </c>
      <c r="C3941" s="441">
        <f>hourly1!$F3942*유형화!$G$71/hourly1!$F$8763+유형화!$G$72*hourly1!$G3942/hourly1!$F$8763+유형화!$G$74*hourly1!I3942/hourly1!$I$8763+유형화!$H$63*hourly1!P3942/hourly1!$P$8763</f>
        <v>0.24771865507732227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799">
        <f>(유형화!$F$71+유형화!$F$72+유형화!$F$73+유형화!$F$74+유형화!$G$63)*hourly1!O3943/hourly1!$O$8763</f>
        <v>51.830415367012456</v>
      </c>
      <c r="C3942" s="441">
        <f>hourly1!$F3943*유형화!$G$71/hourly1!$F$8763+유형화!$G$72*hourly1!$G3943/hourly1!$F$8763+유형화!$G$74*hourly1!I3943/hourly1!$I$8763+유형화!$H$63*hourly1!P3943/hourly1!$P$8763</f>
        <v>0.24523922580516008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799">
        <f>(유형화!$F$71+유형화!$F$72+유형화!$F$73+유형화!$F$74+유형화!$G$63)*hourly1!O3944/hourly1!$O$8763</f>
        <v>51.556733281238287</v>
      </c>
      <c r="C3943" s="441">
        <f>hourly1!$F3944*유형화!$G$71/hourly1!$F$8763+유형화!$G$72*hourly1!$G3944/hourly1!$F$8763+유형화!$G$74*hourly1!I3944/hourly1!$I$8763+유형화!$H$63*hourly1!P3944/hourly1!$P$8763</f>
        <v>0.51619308868714675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799">
        <f>(유형화!$F$71+유형화!$F$72+유형화!$F$73+유형화!$F$74+유형화!$G$63)*hourly1!O3945/hourly1!$O$8763</f>
        <v>53.292591928671357</v>
      </c>
      <c r="C3944" s="441">
        <f>hourly1!$F3945*유형화!$G$71/hourly1!$F$8763+유형화!$G$72*hourly1!$G3945/hourly1!$F$8763+유형화!$G$74*hourly1!I3945/hourly1!$I$8763+유형화!$H$63*hourly1!P3945/hourly1!$P$8763</f>
        <v>1.0009638530050193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799">
        <f>(유형화!$F$71+유형화!$F$72+유형화!$F$73+유형화!$F$74+유형화!$G$63)*hourly1!O3946/hourly1!$O$8763</f>
        <v>56.337499437064757</v>
      </c>
      <c r="C3945" s="441">
        <f>hourly1!$F3946*유형화!$G$71/hourly1!$F$8763+유형화!$G$72*hourly1!$G3946/hourly1!$F$8763+유형화!$G$74*hourly1!I3946/hourly1!$I$8763+유형화!$H$63*hourly1!P3946/hourly1!$P$8763</f>
        <v>0.85234814102896483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799">
        <f>(유형화!$F$71+유형화!$F$72+유형화!$F$73+유형화!$F$74+유형화!$G$63)*hourly1!O3947/hourly1!$O$8763</f>
        <v>58.082246420166157</v>
      </c>
      <c r="C3946" s="441">
        <f>hourly1!$F3947*유형화!$G$71/hourly1!$F$8763+유형화!$G$72*hourly1!$G3947/hourly1!$F$8763+유형화!$G$74*hourly1!I3947/hourly1!$I$8763+유형화!$H$63*hourly1!P3947/hourly1!$P$8763</f>
        <v>0.74278308227304279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799">
        <f>(유형화!$F$71+유형화!$F$72+유형화!$F$73+유형화!$F$74+유형화!$G$63)*hourly1!O3948/hourly1!$O$8763</f>
        <v>60.49123583053963</v>
      </c>
      <c r="C3947" s="441">
        <f>hourly1!$F3948*유형화!$G$71/hourly1!$F$8763+유형화!$G$72*hourly1!$G3948/hourly1!$F$8763+유형화!$G$74*hourly1!I3948/hourly1!$I$8763+유형화!$H$63*hourly1!P3948/hourly1!$P$8763</f>
        <v>0.61761317218971623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799">
        <f>(유형화!$F$71+유형화!$F$72+유형화!$F$73+유형화!$F$74+유형화!$G$63)*hourly1!O3949/hourly1!$O$8763</f>
        <v>61.246821849253003</v>
      </c>
      <c r="C3948" s="441">
        <f>hourly1!$F3949*유형화!$G$71/hourly1!$F$8763+유형화!$G$72*hourly1!$G3949/hourly1!$F$8763+유형화!$G$74*hourly1!I3949/hourly1!$I$8763+유형화!$H$63*hourly1!P3949/hourly1!$P$8763</f>
        <v>0.57059657120023588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799">
        <f>(유형화!$F$71+유형화!$F$72+유형화!$F$73+유형화!$F$74+유형화!$G$63)*hourly1!O3950/hourly1!$O$8763</f>
        <v>61.923067378920599</v>
      </c>
      <c r="C3949" s="441">
        <f>hourly1!$F3950*유형화!$G$71/hourly1!$F$8763+유형화!$G$72*hourly1!$G3950/hourly1!$F$8763+유형화!$G$74*hourly1!I3950/hourly1!$I$8763+유형화!$H$63*hourly1!P3950/hourly1!$P$8763</f>
        <v>0.54707586640280825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799">
        <f>(유형화!$F$71+유형화!$F$72+유형화!$F$73+유형화!$F$74+유형화!$G$63)*hourly1!O3951/hourly1!$O$8763</f>
        <v>59.4500763129261</v>
      </c>
      <c r="C3950" s="441">
        <f>hourly1!$F3951*유형화!$G$71/hourly1!$F$8763+유형화!$G$72*hourly1!$G3951/hourly1!$F$8763+유형화!$G$74*hourly1!I3951/hourly1!$I$8763+유형화!$H$63*hourly1!P3951/hourly1!$P$8763</f>
        <v>0.71077831152470716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799">
        <f>(유형화!$F$71+유형화!$F$72+유형화!$F$73+유형화!$F$74+유형화!$G$63)*hourly1!O3952/hourly1!$O$8763</f>
        <v>59.56392414768559</v>
      </c>
      <c r="C3951" s="441">
        <f>hourly1!$F3952*유형화!$G$71/hourly1!$F$8763+유형화!$G$72*hourly1!$G3952/hourly1!$F$8763+유형화!$G$74*hourly1!I3952/hourly1!$I$8763+유형화!$H$63*hourly1!P3952/hourly1!$P$8763</f>
        <v>0.65615727662598933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799">
        <f>(유형화!$F$71+유형화!$F$72+유형화!$F$73+유형화!$F$74+유형화!$G$63)*hourly1!O3953/hourly1!$O$8763</f>
        <v>63.398570200400499</v>
      </c>
      <c r="C3952" s="441">
        <f>hourly1!$F3953*유형화!$G$71/hourly1!$F$8763+유형화!$G$72*hourly1!$G3953/hourly1!$F$8763+유형화!$G$74*hourly1!I3953/hourly1!$I$8763+유형화!$H$63*hourly1!P3953/hourly1!$P$8763</f>
        <v>0.46891671297403881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799">
        <f>(유형화!$F$71+유형화!$F$72+유형화!$F$73+유형화!$F$74+유형화!$G$63)*hourly1!O3954/hourly1!$O$8763</f>
        <v>63.466648333543709</v>
      </c>
      <c r="C3953" s="441">
        <f>hourly1!$F3954*유형화!$G$71/hourly1!$F$8763+유형화!$G$72*hourly1!$G3954/hourly1!$F$8763+유형화!$G$74*hourly1!I3954/hourly1!$I$8763+유형화!$H$63*hourly1!P3954/hourly1!$P$8763</f>
        <v>0.43774350759445035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799">
        <f>(유형화!$F$71+유형화!$F$72+유형화!$F$73+유형화!$F$74+유형화!$G$63)*hourly1!O3955/hourly1!$O$8763</f>
        <v>63.615833655967585</v>
      </c>
      <c r="C3954" s="441">
        <f>hourly1!$F3955*유형화!$G$71/hourly1!$F$8763+유형화!$G$72*hourly1!$G3955/hourly1!$F$8763+유형화!$G$74*hourly1!I3955/hourly1!$I$8763+유형화!$H$63*hourly1!P3955/hourly1!$P$8763</f>
        <v>0.46887043538323769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799">
        <f>(유형화!$F$71+유형화!$F$72+유형화!$F$73+유형화!$F$74+유형화!$G$63)*hourly1!O3956/hourly1!$O$8763</f>
        <v>63.214712732810298</v>
      </c>
      <c r="C3955" s="441">
        <f>hourly1!$F3956*유형화!$G$71/hourly1!$F$8763+유형화!$G$72*hourly1!$G3956/hourly1!$F$8763+유형화!$G$74*hourly1!I3956/hourly1!$I$8763+유형화!$H$63*hourly1!P3956/hourly1!$P$8763</f>
        <v>0.65606770324791575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799">
        <f>(유형화!$F$71+유형화!$F$72+유형화!$F$73+유형화!$F$74+유형화!$G$63)*hourly1!O3957/hourly1!$O$8763</f>
        <v>61.610228087618196</v>
      </c>
      <c r="C3956" s="441">
        <f>hourly1!$F3957*유형화!$G$71/hourly1!$F$8763+유형화!$G$72*hourly1!$G3957/hourly1!$F$8763+유형화!$G$74*hourly1!I3957/hourly1!$I$8763+유형화!$H$63*hourly1!P3957/hourly1!$P$8763</f>
        <v>0.83553828325858093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799">
        <f>(유형화!$F$71+유형화!$F$72+유형화!$F$73+유형화!$F$74+유형화!$G$63)*hourly1!O3958/hourly1!$O$8763</f>
        <v>60.63457726709759</v>
      </c>
      <c r="C3957" s="441">
        <f>hourly1!$F3958*유형화!$G$71/hourly1!$F$8763+유형화!$G$72*hourly1!$G3958/hourly1!$F$8763+유형화!$G$74*hourly1!I3958/hourly1!$I$8763+유형화!$H$63*hourly1!P3958/hourly1!$P$8763</f>
        <v>0.84345640289928792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799">
        <f>(유형화!$F$71+유형화!$F$72+유형화!$F$73+유형화!$F$74+유형화!$G$63)*hourly1!O3959/hourly1!$O$8763</f>
        <v>61.280337488034888</v>
      </c>
      <c r="C3958" s="441">
        <f>hourly1!$F3959*유형화!$G$71/hourly1!$F$8763+유형화!$G$72*hourly1!$G3959/hourly1!$F$8763+유형화!$G$74*hourly1!I3959/hourly1!$I$8763+유형화!$H$63*hourly1!P3959/hourly1!$P$8763</f>
        <v>0.70317781359612963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799">
        <f>(유형화!$F$71+유형화!$F$72+유형화!$F$73+유형화!$F$74+유형화!$G$63)*hourly1!O3960/hourly1!$O$8763</f>
        <v>59.631614104857434</v>
      </c>
      <c r="C3959" s="441">
        <f>hourly1!$F3960*유형화!$G$71/hourly1!$F$8763+유형화!$G$72*hourly1!$G3960/hourly1!$F$8763+유형화!$G$74*hourly1!I3960/hourly1!$I$8763+유형화!$H$63*hourly1!P3960/hourly1!$P$8763</f>
        <v>0.57052989807328103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799">
        <f>(유형화!$F$71+유형화!$F$72+유형화!$F$73+유형화!$F$74+유형화!$G$63)*hourly1!O3961/hourly1!$O$8763</f>
        <v>57.210051077586385</v>
      </c>
      <c r="C3960" s="441">
        <f>hourly1!$F3961*유형화!$G$71/hourly1!$F$8763+유형화!$G$72*hourly1!$G3961/hourly1!$F$8763+유형화!$G$74*hourly1!I3961/hourly1!$I$8763+유형화!$H$63*hourly1!P3961/hourly1!$P$8763</f>
        <v>0.41461807067310241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799">
        <f>(유형화!$F$71+유형화!$F$72+유형화!$F$73+유형화!$F$74+유형화!$G$63)*hourly1!O3962/hourly1!$O$8763</f>
        <v>55.323947027384072</v>
      </c>
      <c r="C3961" s="441">
        <f>hourly1!$F3962*유형화!$G$71/hourly1!$F$8763+유형화!$G$72*hourly1!$G3962/hourly1!$F$8763+유형화!$G$74*hourly1!I3962/hourly1!$I$8763+유형화!$H$63*hourly1!P3962/hourly1!$P$8763</f>
        <v>0.36804981366255612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799">
        <f>(유형화!$F$71+유형화!$F$72+유형화!$F$73+유형화!$F$74+유형화!$G$63)*hourly1!O3963/hourly1!$O$8763</f>
        <v>54.875350651252781</v>
      </c>
      <c r="C3962" s="441">
        <f>hourly1!$F3963*유형화!$G$71/hourly1!$F$8763+유형화!$G$72*hourly1!$G3963/hourly1!$F$8763+유형화!$G$74*hourly1!I3963/hourly1!$I$8763+유형화!$H$63*hourly1!P3963/hourly1!$P$8763</f>
        <v>0.28157655708415252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799">
        <f>(유형화!$F$71+유형화!$F$72+유형화!$F$73+유형화!$F$74+유형화!$G$63)*hourly1!O3964/hourly1!$O$8763</f>
        <v>52.195450012259663</v>
      </c>
      <c r="C3963" s="441">
        <f>hourly1!$F3964*유형화!$G$71/hourly1!$F$8763+유형화!$G$72*hourly1!$G3964/hourly1!$F$8763+유형화!$G$74*hourly1!I3964/hourly1!$I$8763+유형화!$H$63*hourly1!P3964/hourly1!$P$8763</f>
        <v>0.28800508695287508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799">
        <f>(유형화!$F$71+유형화!$F$72+유형화!$F$73+유형화!$F$74+유형화!$G$63)*hourly1!O3965/hourly1!$O$8763</f>
        <v>52.084097721736676</v>
      </c>
      <c r="C3964" s="441">
        <f>hourly1!$F3965*유형화!$G$71/hourly1!$F$8763+유형화!$G$72*hourly1!$G3965/hourly1!$F$8763+유형화!$G$74*hourly1!I3965/hourly1!$I$8763+유형화!$H$63*hourly1!P3965/hourly1!$P$8763</f>
        <v>0.26301518791961331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799">
        <f>(유형화!$F$71+유형화!$F$72+유형화!$F$73+유형화!$F$74+유형화!$G$63)*hourly1!O3966/hourly1!$O$8763</f>
        <v>51.933825066373537</v>
      </c>
      <c r="C3965" s="441">
        <f>hourly1!$F3966*유형화!$G$71/hourly1!$F$8763+유형화!$G$72*hourly1!$G3966/hourly1!$F$8763+유형화!$G$74*hourly1!I3966/hourly1!$I$8763+유형화!$H$63*hourly1!P3966/hourly1!$P$8763</f>
        <v>0.2449121815938714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799">
        <f>(유형화!$F$71+유형화!$F$72+유형화!$F$73+유형화!$F$74+유형화!$G$63)*hourly1!O3967/hourly1!$O$8763</f>
        <v>52.266088580086731</v>
      </c>
      <c r="C3966" s="441">
        <f>hourly1!$F3967*유형화!$G$71/hourly1!$F$8763+유형화!$G$72*hourly1!$G3967/hourly1!$F$8763+유형화!$G$74*hourly1!I3967/hourly1!$I$8763+유형화!$H$63*hourly1!P3967/hourly1!$P$8763</f>
        <v>0.24495201848904649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799">
        <f>(유형화!$F$71+유형화!$F$72+유형화!$F$73+유형화!$F$74+유형화!$G$63)*hourly1!O3968/hourly1!$O$8763</f>
        <v>52.200056006701473</v>
      </c>
      <c r="C3967" s="441">
        <f>hourly1!$F3968*유형화!$G$71/hourly1!$F$8763+유형화!$G$72*hourly1!$G3968/hourly1!$F$8763+유형화!$G$74*hourly1!I3968/hourly1!$I$8763+유형화!$H$63*hourly1!P3968/hourly1!$P$8763</f>
        <v>0.301010163417603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799">
        <f>(유형화!$F$71+유형화!$F$72+유형화!$F$73+유형화!$F$74+유형화!$G$63)*hourly1!O3969/hourly1!$O$8763</f>
        <v>53.024127199922624</v>
      </c>
      <c r="C3968" s="441">
        <f>hourly1!$F3969*유형화!$G$71/hourly1!$F$8763+유형화!$G$72*hourly1!$G3969/hourly1!$F$8763+유형화!$G$74*hourly1!I3969/hourly1!$I$8763+유형화!$H$63*hourly1!P3969/hourly1!$P$8763</f>
        <v>0.44020111006476631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799">
        <f>(유형화!$F$71+유형화!$F$72+유형화!$F$73+유형화!$F$74+유형화!$G$63)*hourly1!O3970/hourly1!$O$8763</f>
        <v>55.143874907610353</v>
      </c>
      <c r="C3969" s="441">
        <f>hourly1!$F3970*유형화!$G$71/hourly1!$F$8763+유형화!$G$72*hourly1!$G3970/hourly1!$F$8763+유형화!$G$74*hourly1!I3970/hourly1!$I$8763+유형화!$H$63*hourly1!P3970/hourly1!$P$8763</f>
        <v>0.59396735091612218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799">
        <f>(유형화!$F$71+유형화!$F$72+유형화!$F$73+유형화!$F$74+유형화!$G$63)*hourly1!O3971/hourly1!$O$8763</f>
        <v>57.47075676183254</v>
      </c>
      <c r="C3970" s="441">
        <f>hourly1!$F3971*유형화!$G$71/hourly1!$F$8763+유형화!$G$72*hourly1!$G3971/hourly1!$F$8763+유형화!$G$74*hourly1!I3971/hourly1!$I$8763+유형화!$H$63*hourly1!P3971/hourly1!$P$8763</f>
        <v>0.82822213011472701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799">
        <f>(유형화!$F$71+유형화!$F$72+유형화!$F$73+유형화!$F$74+유형화!$G$63)*hourly1!O3972/hourly1!$O$8763</f>
        <v>60.891442977122551</v>
      </c>
      <c r="C3971" s="441">
        <f>hourly1!$F3972*유형화!$G$71/hourly1!$F$8763+유형화!$G$72*hourly1!$G3972/hourly1!$F$8763+유형화!$G$74*hourly1!I3972/hourly1!$I$8763+유형화!$H$63*hourly1!P3972/hourly1!$P$8763</f>
        <v>0.82132748471802641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799">
        <f>(유형화!$F$71+유형화!$F$72+유형화!$F$73+유형화!$F$74+유형화!$G$63)*hourly1!O3973/hourly1!$O$8763</f>
        <v>62.240318391318247</v>
      </c>
      <c r="C3972" s="441">
        <f>hourly1!$F3973*유형화!$G$71/hourly1!$F$8763+유형화!$G$72*hourly1!$G3973/hourly1!$F$8763+유형화!$G$74*hourly1!I3973/hourly1!$I$8763+유형화!$H$63*hourly1!P3973/hourly1!$P$8763</f>
        <v>0.76076800917895282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799">
        <f>(유형화!$F$71+유형화!$F$72+유형화!$F$73+유형화!$F$74+유형화!$G$63)*hourly1!O3974/hourly1!$O$8763</f>
        <v>63.366690091004799</v>
      </c>
      <c r="C3973" s="441">
        <f>hourly1!$F3974*유형화!$G$71/hourly1!$F$8763+유형화!$G$72*hourly1!$G3974/hourly1!$F$8763+유형화!$G$74*hourly1!I3974/hourly1!$I$8763+유형화!$H$63*hourly1!P3974/hourly1!$P$8763</f>
        <v>0.80061361122047214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799">
        <f>(유형화!$F$71+유형화!$F$72+유형화!$F$73+유형화!$F$74+유형화!$G$63)*hourly1!O3975/hourly1!$O$8763</f>
        <v>61.451439151717963</v>
      </c>
      <c r="C3974" s="441">
        <f>hourly1!$F3975*유형화!$G$71/hourly1!$F$8763+유형화!$G$72*hourly1!$G3975/hourly1!$F$8763+유형화!$G$74*hourly1!I3975/hourly1!$I$8763+유형화!$H$63*hourly1!P3975/hourly1!$P$8763</f>
        <v>0.80691630898018318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799">
        <f>(유형화!$F$71+유형화!$F$72+유형화!$F$73+유형화!$F$74+유형화!$G$63)*hourly1!O3976/hourly1!$O$8763</f>
        <v>61.928218272709117</v>
      </c>
      <c r="C3975" s="441">
        <f>hourly1!$F3976*유형화!$G$71/hourly1!$F$8763+유형화!$G$72*hourly1!$G3976/hourly1!$F$8763+유형화!$G$74*hourly1!I3976/hourly1!$I$8763+유형화!$H$63*hourly1!P3976/hourly1!$P$8763</f>
        <v>0.68659349944483528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799">
        <f>(유형화!$F$71+유형화!$F$72+유형화!$F$73+유형화!$F$74+유형화!$G$63)*hourly1!O3977/hourly1!$O$8763</f>
        <v>65.235274294177827</v>
      </c>
      <c r="C3976" s="441">
        <f>hourly1!$F3977*유형화!$G$71/hourly1!$F$8763+유형화!$G$72*hourly1!$G3977/hourly1!$F$8763+유형화!$G$74*hourly1!I3977/hourly1!$I$8763+유형화!$H$63*hourly1!P3977/hourly1!$P$8763</f>
        <v>0.59308330580522794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799">
        <f>(유형화!$F$71+유형화!$F$72+유형화!$F$73+유형화!$F$74+유형화!$G$63)*hourly1!O3978/hourly1!$O$8763</f>
        <v>65.960341494753663</v>
      </c>
      <c r="C3977" s="441">
        <f>hourly1!$F3978*유형화!$G$71/hourly1!$F$8763+유형화!$G$72*hourly1!$G3978/hourly1!$F$8763+유형화!$G$74*hourly1!I3978/hourly1!$I$8763+유형화!$H$63*hourly1!P3978/hourly1!$P$8763</f>
        <v>0.51298359463843524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799">
        <f>(유형화!$F$71+유형화!$F$72+유형화!$F$73+유형화!$F$74+유형화!$G$63)*hourly1!O3979/hourly1!$O$8763</f>
        <v>66.356896252318421</v>
      </c>
      <c r="C3978" s="441">
        <f>hourly1!$F3979*유형화!$G$71/hourly1!$F$8763+유형화!$G$72*hourly1!$G3979/hourly1!$F$8763+유형화!$G$74*hourly1!I3979/hourly1!$I$8763+유형화!$H$63*hourly1!P3979/hourly1!$P$8763</f>
        <v>0.59317204427831294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799">
        <f>(유형화!$F$71+유형화!$F$72+유형화!$F$73+유형화!$F$74+유형화!$G$63)*hourly1!O3980/hourly1!$O$8763</f>
        <v>66.228369558743012</v>
      </c>
      <c r="C3979" s="441">
        <f>hourly1!$F3980*유형화!$G$71/hourly1!$F$8763+유형화!$G$72*hourly1!$G3980/hourly1!$F$8763+유형화!$G$74*hourly1!I3980/hourly1!$I$8763+유형화!$H$63*hourly1!P3980/hourly1!$P$8763</f>
        <v>0.70018181668024326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799">
        <f>(유형화!$F$71+유형화!$F$72+유형화!$F$73+유형화!$F$74+유형화!$G$63)*hourly1!O3981/hourly1!$O$8763</f>
        <v>64.536600600971212</v>
      </c>
      <c r="C3980" s="441">
        <f>hourly1!$F3981*유형화!$G$71/hourly1!$F$8763+유형화!$G$72*hourly1!$G3981/hourly1!$F$8763+유형화!$G$74*hourly1!I3981/hourly1!$I$8763+유형화!$H$63*hourly1!P3981/hourly1!$P$8763</f>
        <v>0.88743394972989309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799">
        <f>(유형화!$F$71+유형화!$F$72+유형화!$F$73+유형화!$F$74+유형화!$G$63)*hourly1!O3982/hourly1!$O$8763</f>
        <v>63.563108535598296</v>
      </c>
      <c r="C3981" s="441">
        <f>hourly1!$F3982*유형화!$G$71/hourly1!$F$8763+유형화!$G$72*hourly1!$G3982/hourly1!$F$8763+유형화!$G$74*hourly1!I3982/hourly1!$I$8763+유형화!$H$63*hourly1!P3982/hourly1!$P$8763</f>
        <v>0.74712256058789062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799">
        <f>(유형화!$F$71+유형화!$F$72+유형화!$F$73+유형화!$F$74+유형화!$G$63)*hourly1!O3983/hourly1!$O$8763</f>
        <v>62.529434844601759</v>
      </c>
      <c r="C3982" s="441">
        <f>hourly1!$F3983*유형화!$G$71/hourly1!$F$8763+유형화!$G$72*hourly1!$G3983/hourly1!$F$8763+유형화!$G$74*hourly1!I3983/hourly1!$I$8763+유형화!$H$63*hourly1!P3983/hourly1!$P$8763</f>
        <v>0.51333306201227769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799">
        <f>(유형화!$F$71+유형화!$F$72+유형화!$F$73+유형화!$F$74+유형화!$G$63)*hourly1!O3984/hourly1!$O$8763</f>
        <v>60.521296835605909</v>
      </c>
      <c r="C3983" s="441">
        <f>hourly1!$F3984*유형화!$G$71/hourly1!$F$8763+유형화!$G$72*hourly1!$G3984/hourly1!$F$8763+유형화!$G$74*hourly1!I3984/hourly1!$I$8763+유형화!$H$63*hourly1!P3984/hourly1!$P$8763</f>
        <v>0.5067151279832609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799">
        <f>(유형화!$F$71+유형화!$F$72+유형화!$F$73+유형화!$F$74+유형화!$G$63)*hourly1!O3985/hourly1!$O$8763</f>
        <v>58.511797504037474</v>
      </c>
      <c r="C3984" s="441">
        <f>hourly1!$F3985*유형화!$G$71/hourly1!$F$8763+유형화!$G$72*hourly1!$G3985/hourly1!$F$8763+유형화!$G$74*hourly1!I3985/hourly1!$I$8763+유형화!$H$63*hourly1!P3985/hourly1!$P$8763</f>
        <v>0.45335134072538702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799">
        <f>(유형화!$F$71+유형화!$F$72+유형화!$F$73+유형화!$F$74+유형화!$G$63)*hourly1!O3986/hourly1!$O$8763</f>
        <v>56.536894943944759</v>
      </c>
      <c r="C3985" s="441">
        <f>hourly1!$F3986*유형화!$G$71/hourly1!$F$8763+유형화!$G$72*hourly1!$G3986/hourly1!$F$8763+유형화!$G$74*hourly1!I3986/hourly1!$I$8763+유형화!$H$63*hourly1!P3986/hourly1!$P$8763</f>
        <v>0.36015101610872946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799">
        <f>(유형화!$F$71+유형화!$F$72+유형화!$F$73+유형화!$F$74+유형화!$G$63)*hourly1!O3987/hourly1!$O$8763</f>
        <v>54.487277557703372</v>
      </c>
      <c r="C3986" s="441">
        <f>hourly1!$F3987*유형화!$G$71/hourly1!$F$8763+유형화!$G$72*hourly1!$G3987/hourly1!$F$8763+유형화!$G$74*hourly1!I3987/hourly1!$I$8763+유형화!$H$63*hourly1!P3987/hourly1!$P$8763</f>
        <v>0.30180594714397718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799">
        <f>(유형화!$F$71+유형화!$F$72+유형화!$F$73+유형화!$F$74+유형화!$G$63)*hourly1!O3988/hourly1!$O$8763</f>
        <v>53.355096221991481</v>
      </c>
      <c r="C3987" s="441">
        <f>hourly1!$F3988*유형화!$G$71/hourly1!$F$8763+유형화!$G$72*hourly1!$G3988/hourly1!$F$8763+유형화!$G$74*hourly1!I3988/hourly1!$I$8763+유형화!$H$63*hourly1!P3988/hourly1!$P$8763</f>
        <v>0.2804748403154898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799">
        <f>(유형화!$F$71+유형화!$F$72+유형화!$F$73+유형화!$F$74+유형화!$G$63)*hourly1!O3989/hourly1!$O$8763</f>
        <v>52.809567401880358</v>
      </c>
      <c r="C3988" s="441">
        <f>hourly1!$F3989*유형화!$G$71/hourly1!$F$8763+유형화!$G$72*hourly1!$G3989/hourly1!$F$8763+유형화!$G$74*hourly1!I3989/hourly1!$I$8763+유형화!$H$63*hourly1!P3989/hourly1!$P$8763</f>
        <v>0.26671107376031428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799">
        <f>(유형화!$F$71+유형화!$F$72+유형화!$F$73+유형화!$F$74+유형화!$G$63)*hourly1!O3990/hourly1!$O$8763</f>
        <v>52.217989093320483</v>
      </c>
      <c r="C3989" s="441">
        <f>hourly1!$F3990*유형화!$G$71/hourly1!$F$8763+유형화!$G$72*hourly1!$G3990/hourly1!$F$8763+유형화!$G$74*hourly1!I3990/hourly1!$I$8763+유형화!$H$63*hourly1!P3990/hourly1!$P$8763</f>
        <v>0.24500044297839133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799">
        <f>(유형화!$F$71+유형화!$F$72+유형화!$F$73+유형화!$F$74+유형화!$G$63)*hourly1!O3991/hourly1!$O$8763</f>
        <v>52.474740835197835</v>
      </c>
      <c r="C3990" s="441">
        <f>hourly1!$F3991*유형화!$G$71/hourly1!$F$8763+유형화!$G$72*hourly1!$G3991/hourly1!$F$8763+유형화!$G$74*hourly1!I3991/hourly1!$I$8763+유형화!$H$63*hourly1!P3991/hourly1!$P$8763</f>
        <v>0.24503431626650427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799">
        <f>(유형화!$F$71+유형화!$F$72+유형화!$F$73+유형화!$F$74+유형화!$G$63)*hourly1!O3992/hourly1!$O$8763</f>
        <v>52.686355908597278</v>
      </c>
      <c r="C3991" s="441">
        <f>hourly1!$F3992*유형화!$G$71/hourly1!$F$8763+유형화!$G$72*hourly1!$G3992/hourly1!$F$8763+유형화!$G$74*hourly1!I3992/hourly1!$I$8763+유형화!$H$63*hourly1!P3992/hourly1!$P$8763</f>
        <v>0.26674053397920133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799">
        <f>(유형화!$F$71+유형화!$F$72+유형화!$F$73+유형화!$F$74+유형화!$G$63)*hourly1!O3993/hourly1!$O$8763</f>
        <v>53.973641177779101</v>
      </c>
      <c r="C3992" s="441">
        <f>hourly1!$F3993*유형화!$G$71/hourly1!$F$8763+유형화!$G$72*hourly1!$G3993/hourly1!$F$8763+유형화!$G$74*hourly1!I3993/hourly1!$I$8763+유형화!$H$63*hourly1!P3993/hourly1!$P$8763</f>
        <v>0.36738081622232333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799">
        <f>(유형화!$F$71+유형화!$F$72+유형화!$F$73+유형화!$F$74+유형화!$G$63)*hourly1!O3994/hourly1!$O$8763</f>
        <v>55.618024202281994</v>
      </c>
      <c r="C3993" s="441">
        <f>hourly1!$F3994*유형화!$G$71/hourly1!$F$8763+유형화!$G$72*hourly1!$G3994/hourly1!$F$8763+유형화!$G$74*hourly1!I3994/hourly1!$I$8763+유형화!$H$63*hourly1!P3994/hourly1!$P$8763</f>
        <v>0.52201464262908304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799">
        <f>(유형화!$F$71+유형화!$F$72+유형화!$F$73+유형화!$F$74+유형화!$G$63)*hourly1!O3995/hourly1!$O$8763</f>
        <v>58.403420083795027</v>
      </c>
      <c r="C3994" s="441">
        <f>hourly1!$F3995*유형화!$G$71/hourly1!$F$8763+유형화!$G$72*hourly1!$G3995/hourly1!$F$8763+유형화!$G$74*hourly1!I3995/hourly1!$I$8763+유형화!$H$63*hourly1!P3995/hourly1!$P$8763</f>
        <v>0.69913413019156356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799">
        <f>(유형화!$F$71+유형화!$F$72+유형화!$F$73+유형화!$F$74+유형화!$G$63)*hourly1!O3996/hourly1!$O$8763</f>
        <v>62.200639871215252</v>
      </c>
      <c r="C3995" s="441">
        <f>hourly1!$F3996*유형화!$G$71/hourly1!$F$8763+유형화!$G$72*hourly1!$G3996/hourly1!$F$8763+유형화!$G$74*hourly1!I3996/hourly1!$I$8763+유형화!$H$63*hourly1!P3996/hourly1!$P$8763</f>
        <v>0.85397930683260603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799">
        <f>(유형화!$F$71+유형화!$F$72+유형화!$F$73+유형화!$F$74+유형화!$G$63)*hourly1!O3997/hourly1!$O$8763</f>
        <v>62.683701142895082</v>
      </c>
      <c r="C3996" s="441">
        <f>hourly1!$F3997*유형화!$G$71/hourly1!$F$8763+유형화!$G$72*hourly1!$G3997/hourly1!$F$8763+유형화!$G$74*hourly1!I3997/hourly1!$I$8763+유형화!$H$63*hourly1!P3997/hourly1!$P$8763</f>
        <v>0.92021565920628534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799">
        <f>(유형화!$F$71+유형화!$F$72+유형화!$F$73+유형화!$F$74+유형화!$G$63)*hourly1!O3998/hourly1!$O$8763</f>
        <v>64.463228690605902</v>
      </c>
      <c r="C3997" s="441">
        <f>hourly1!$F3998*유형화!$G$71/hourly1!$F$8763+유형화!$G$72*hourly1!$G3998/hourly1!$F$8763+유형화!$G$74*hourly1!I3998/hourly1!$I$8763+유형화!$H$63*hourly1!P3998/hourly1!$P$8763</f>
        <v>0.95691927523103681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799">
        <f>(유형화!$F$71+유형화!$F$72+유형화!$F$73+유형화!$F$74+유형화!$G$63)*hourly1!O3999/hourly1!$O$8763</f>
        <v>62.648811913378275</v>
      </c>
      <c r="C3998" s="441">
        <f>hourly1!$F3999*유형화!$G$71/hourly1!$F$8763+유형화!$G$72*hourly1!$G3999/hourly1!$F$8763+유형화!$G$74*hourly1!I3999/hourly1!$I$8763+유형화!$H$63*hourly1!P3999/hourly1!$P$8763</f>
        <v>0.85329003312836182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799">
        <f>(유형화!$F$71+유형화!$F$72+유형화!$F$73+유형화!$F$74+유형화!$G$63)*hourly1!O4000/hourly1!$O$8763</f>
        <v>62.754592368197919</v>
      </c>
      <c r="C3999" s="441">
        <f>hourly1!$F4000*유형화!$G$71/hourly1!$F$8763+유형화!$G$72*hourly1!$G4000/hourly1!$F$8763+유형화!$G$74*hourly1!I4000/hourly1!$I$8763+유형화!$H$63*hourly1!P4000/hourly1!$P$8763</f>
        <v>0.76477090151121485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799">
        <f>(유형화!$F$71+유형화!$F$72+유형화!$F$73+유형화!$F$74+유형화!$G$63)*hourly1!O4001/hourly1!$O$8763</f>
        <v>66.969783209396127</v>
      </c>
      <c r="C4000" s="441">
        <f>hourly1!$F4001*유형화!$G$71/hourly1!$F$8763+유형화!$G$72*hourly1!$G4001/hourly1!$F$8763+유형화!$G$74*hourly1!I4001/hourly1!$I$8763+유형화!$H$63*hourly1!P4001/hourly1!$P$8763</f>
        <v>0.64668885769340301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799">
        <f>(유형화!$F$71+유형화!$F$72+유형화!$F$73+유형화!$F$74+유형화!$G$63)*hourly1!O4002/hourly1!$O$8763</f>
        <v>67.002171995492603</v>
      </c>
      <c r="C4001" s="441">
        <f>hourly1!$F4002*유형화!$G$71/hourly1!$F$8763+유형화!$G$72*hourly1!$G4002/hourly1!$F$8763+유형화!$G$74*hourly1!I4002/hourly1!$I$8763+유형화!$H$63*hourly1!P4002/hourly1!$P$8763</f>
        <v>0.59505666338209695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799">
        <f>(유형화!$F$71+유형화!$F$72+유형화!$F$73+유형화!$F$74+유형화!$G$63)*hourly1!O4003/hourly1!$O$8763</f>
        <v>67.475346230356024</v>
      </c>
      <c r="C4002" s="441">
        <f>hourly1!$F4003*유형화!$G$71/hourly1!$F$8763+유형화!$G$72*hourly1!$G4003/hourly1!$F$8763+유형화!$G$74*hourly1!I4003/hourly1!$I$8763+유형화!$H$63*hourly1!P4003/hourly1!$P$8763</f>
        <v>0.43299373311372491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799">
        <f>(유형화!$F$71+유형화!$F$72+유형화!$F$73+유형화!$F$74+유형화!$G$63)*hourly1!O4004/hourly1!$O$8763</f>
        <v>67.018273369202262</v>
      </c>
      <c r="C4003" s="441">
        <f>hourly1!$F4004*유형화!$G$71/hourly1!$F$8763+유형화!$G$72*hourly1!$G4004/hourly1!$F$8763+유형화!$G$74*hourly1!I4004/hourly1!$I$8763+유형화!$H$63*hourly1!P4004/hourly1!$P$8763</f>
        <v>0.62453047929325323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799">
        <f>(유형화!$F$71+유형화!$F$72+유형화!$F$73+유형화!$F$74+유형화!$G$63)*hourly1!O4005/hourly1!$O$8763</f>
        <v>64.739464459281535</v>
      </c>
      <c r="C4004" s="441">
        <f>hourly1!$F4005*유형화!$G$71/hourly1!$F$8763+유형화!$G$72*hourly1!$G4005/hourly1!$F$8763+유형화!$G$74*hourly1!I4005/hourly1!$I$8763+유형화!$H$63*hourly1!P4005/hourly1!$P$8763</f>
        <v>0.74995241141102631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799">
        <f>(유형화!$F$71+유형화!$F$72+유형화!$F$73+유형화!$F$74+유형화!$G$63)*hourly1!O4006/hourly1!$O$8763</f>
        <v>62.836432624879706</v>
      </c>
      <c r="C4005" s="441">
        <f>hourly1!$F4006*유형화!$G$71/hourly1!$F$8763+유형화!$G$72*hourly1!$G4006/hourly1!$F$8763+유형화!$G$74*hourly1!I4006/hourly1!$I$8763+유형화!$H$63*hourly1!P4006/hourly1!$P$8763</f>
        <v>0.79435480560873739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799">
        <f>(유형화!$F$71+유형화!$F$72+유형화!$F$73+유형화!$F$74+유형화!$G$63)*hourly1!O4007/hourly1!$O$8763</f>
        <v>62.173870579274251</v>
      </c>
      <c r="C4006" s="441">
        <f>hourly1!$F4007*유형화!$G$71/hourly1!$F$8763+유형화!$G$72*hourly1!$G4007/hourly1!$F$8763+유형화!$G$74*hourly1!I4007/hourly1!$I$8763+유형화!$H$63*hourly1!P4007/hourly1!$P$8763</f>
        <v>0.51423130050797849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799">
        <f>(유형화!$F$71+유형화!$F$72+유형화!$F$73+유형화!$F$74+유형화!$G$63)*hourly1!O4008/hourly1!$O$8763</f>
        <v>60.721163347998541</v>
      </c>
      <c r="C4007" s="441">
        <f>hourly1!$F4008*유형화!$G$71/hourly1!$F$8763+유형화!$G$72*hourly1!$G4008/hourly1!$F$8763+유형화!$G$74*hourly1!I4008/hourly1!$I$8763+유형화!$H$63*hourly1!P4008/hourly1!$P$8763</f>
        <v>0.49219791931185153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799">
        <f>(유형화!$F$71+유형화!$F$72+유형화!$F$73+유형화!$F$74+유형화!$G$63)*hourly1!O4009/hourly1!$O$8763</f>
        <v>58.278759750333748</v>
      </c>
      <c r="C4008" s="441">
        <f>hourly1!$F4009*유형화!$G$71/hourly1!$F$8763+유형화!$G$72*hourly1!$G4009/hourly1!$F$8763+유형화!$G$74*hourly1!I4009/hourly1!$I$8763+유형화!$H$63*hourly1!P4009/hourly1!$P$8763</f>
        <v>0.47015821669223856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799">
        <f>(유형화!$F$71+유형화!$F$72+유형화!$F$73+유형화!$F$74+유형화!$G$63)*hourly1!O4010/hourly1!$O$8763</f>
        <v>56.564158239278449</v>
      </c>
      <c r="C4009" s="441">
        <f>hourly1!$F4010*유형화!$G$71/hourly1!$F$8763+유형화!$G$72*hourly1!$G4010/hourly1!$F$8763+유형화!$G$74*hourly1!I4010/hourly1!$I$8763+유형화!$H$63*hourly1!P4010/hourly1!$P$8763</f>
        <v>0.35991330673123068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799">
        <f>(유형화!$F$71+유형화!$F$72+유형화!$F$73+유형화!$F$74+유형화!$G$63)*hourly1!O4011/hourly1!$O$8763</f>
        <v>54.820004369553445</v>
      </c>
      <c r="C4010" s="441">
        <f>hourly1!$F4011*유형화!$G$71/hourly1!$F$8763+유형화!$G$72*hourly1!$G4011/hourly1!$F$8763+유형화!$G$74*hourly1!I4011/hourly1!$I$8763+유형화!$H$63*hourly1!P4011/hourly1!$P$8763</f>
        <v>0.28357150291858535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799">
        <f>(유형화!$F$71+유형화!$F$72+유형화!$F$73+유형화!$F$74+유형화!$G$63)*hourly1!O4012/hourly1!$O$8763</f>
        <v>52.989320123152645</v>
      </c>
      <c r="C4011" s="441">
        <f>hourly1!$F4012*유형화!$G$71/hourly1!$F$8763+유형화!$G$72*hourly1!$G4012/hourly1!$F$8763+유형화!$G$74*hourly1!I4012/hourly1!$I$8763+유형화!$H$63*hourly1!P4012/hourly1!$P$8763</f>
        <v>0.25514883238820479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799">
        <f>(유형화!$F$71+유형화!$F$72+유형화!$F$73+유형화!$F$74+유형화!$G$63)*hourly1!O4013/hourly1!$O$8763</f>
        <v>52.704526856146764</v>
      </c>
      <c r="C4012" s="441">
        <f>hourly1!$F4013*유형화!$G$71/hourly1!$F$8763+유형화!$G$72*hourly1!$G4013/hourly1!$F$8763+유형화!$G$74*hourly1!I4013/hourly1!$I$8763+유형화!$H$63*hourly1!P4013/hourly1!$P$8763</f>
        <v>0.24739053741676242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799">
        <f>(유형화!$F$71+유형화!$F$72+유형화!$F$73+유형화!$F$74+유형화!$G$63)*hourly1!O4014/hourly1!$O$8763</f>
        <v>51.796050165309119</v>
      </c>
      <c r="C4013" s="441">
        <f>hourly1!$F4014*유형화!$G$71/hourly1!$F$8763+유형화!$G$72*hourly1!$G4014/hourly1!$F$8763+유형화!$G$74*hourly1!I4014/hourly1!$I$8763+유형화!$H$63*hourly1!P4014/hourly1!$P$8763</f>
        <v>0.24743955826681335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799">
        <f>(유형화!$F$71+유형화!$F$72+유형화!$F$73+유형화!$F$74+유형화!$G$63)*hourly1!O4015/hourly1!$O$8763</f>
        <v>51.845266670028018</v>
      </c>
      <c r="C4014" s="441">
        <f>hourly1!$F4015*유형화!$G$71/hourly1!$F$8763+유형화!$G$72*hourly1!$G4015/hourly1!$F$8763+유형화!$G$74*hourly1!I4015/hourly1!$I$8763+유형화!$H$63*hourly1!P4015/hourly1!$P$8763</f>
        <v>0.24505840923903549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799">
        <f>(유형화!$F$71+유형화!$F$72+유형화!$F$73+유형화!$F$74+유형화!$G$63)*hourly1!O4016/hourly1!$O$8763</f>
        <v>51.070141723353323</v>
      </c>
      <c r="C4015" s="441">
        <f>hourly1!$F4016*유형화!$G$71/hourly1!$F$8763+유형화!$G$72*hourly1!$G4016/hourly1!$F$8763+유형화!$G$74*hourly1!I4016/hourly1!$I$8763+유형화!$H$63*hourly1!P4016/hourly1!$P$8763</f>
        <v>0.51589001817624791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799">
        <f>(유형화!$F$71+유형화!$F$72+유형화!$F$73+유형화!$F$74+유형화!$G$63)*hourly1!O4017/hourly1!$O$8763</f>
        <v>52.900551979110666</v>
      </c>
      <c r="C4016" s="441">
        <f>hourly1!$F4017*유형화!$G$71/hourly1!$F$8763+유형화!$G$72*hourly1!$G4017/hourly1!$F$8763+유형화!$G$74*hourly1!I4017/hourly1!$I$8763+유형화!$H$63*hourly1!P4017/hourly1!$P$8763</f>
        <v>0.99971316533194277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799">
        <f>(유형화!$F$71+유형화!$F$72+유형화!$F$73+유형화!$F$74+유형화!$G$63)*hourly1!O4018/hourly1!$O$8763</f>
        <v>53.063590795356568</v>
      </c>
      <c r="C4017" s="441">
        <f>hourly1!$F4018*유형화!$G$71/hourly1!$F$8763+유형화!$G$72*hourly1!$G4018/hourly1!$F$8763+유형화!$G$74*hourly1!I4018/hourly1!$I$8763+유형화!$H$63*hourly1!P4018/hourly1!$P$8763</f>
        <v>0.85116281448928932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799">
        <f>(유형화!$F$71+유형화!$F$72+유형화!$F$73+유형화!$F$74+유형화!$G$63)*hourly1!O4019/hourly1!$O$8763</f>
        <v>53.751030214580254</v>
      </c>
      <c r="C4018" s="441">
        <f>hourly1!$F4019*유형화!$G$71/hourly1!$F$8763+유형화!$G$72*hourly1!$G4019/hourly1!$F$8763+유형화!$G$74*hourly1!I4019/hourly1!$I$8763+유형화!$H$63*hourly1!P4019/hourly1!$P$8763</f>
        <v>0.74173897394860033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799">
        <f>(유형화!$F$71+유형화!$F$72+유형화!$F$73+유형화!$F$74+유형화!$G$63)*hourly1!O4020/hourly1!$O$8763</f>
        <v>55.249962276598872</v>
      </c>
      <c r="C4019" s="441">
        <f>hourly1!$F4020*유형화!$G$71/hourly1!$F$8763+유형화!$G$72*hourly1!$G4020/hourly1!$F$8763+유형화!$G$74*hourly1!I4020/hourly1!$I$8763+유형화!$H$63*hourly1!P4020/hourly1!$P$8763</f>
        <v>0.61676276182265277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799">
        <f>(유형화!$F$71+유형화!$F$72+유형화!$F$73+유형화!$F$74+유형화!$G$63)*hourly1!O4021/hourly1!$O$8763</f>
        <v>56.045650287733253</v>
      </c>
      <c r="C4020" s="441">
        <f>hourly1!$F4021*유형화!$G$71/hourly1!$F$8763+유형화!$G$72*hourly1!$G4021/hourly1!$F$8763+유형화!$G$74*hourly1!I4021/hourly1!$I$8763+유형화!$H$63*hourly1!P4021/hourly1!$P$8763</f>
        <v>0.56974234412465374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799">
        <f>(유형화!$F$71+유형화!$F$72+유형화!$F$73+유형화!$F$74+유형화!$G$63)*hourly1!O4022/hourly1!$O$8763</f>
        <v>57.2911496655165</v>
      </c>
      <c r="C4021" s="441">
        <f>hourly1!$F4022*유형화!$G$71/hourly1!$F$8763+유형화!$G$72*hourly1!$G4022/hourly1!$F$8763+유형화!$G$74*hourly1!I4022/hourly1!$I$8763+유형화!$H$63*hourly1!P4022/hourly1!$P$8763</f>
        <v>0.5462391723319876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799">
        <f>(유형화!$F$71+유형화!$F$72+유형화!$F$73+유형화!$F$74+유형화!$G$63)*hourly1!O4023/hourly1!$O$8763</f>
        <v>56.238588421837193</v>
      </c>
      <c r="C4022" s="441">
        <f>hourly1!$F4023*유형화!$G$71/hourly1!$F$8763+유형화!$G$72*hourly1!$G4023/hourly1!$F$8763+유형화!$G$74*hourly1!I4023/hourly1!$I$8763+유형화!$H$63*hourly1!P4023/hourly1!$P$8763</f>
        <v>0.70976306705844561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799">
        <f>(유형화!$F$71+유형화!$F$72+유형화!$F$73+유형화!$F$74+유형화!$G$63)*hourly1!O4024/hourly1!$O$8763</f>
        <v>56.338514510578079</v>
      </c>
      <c r="C4023" s="441">
        <f>hourly1!$F4024*유형화!$G$71/hourly1!$F$8763+유형화!$G$72*hourly1!$G4024/hourly1!$F$8763+유형화!$G$74*hourly1!I4024/hourly1!$I$8763+유형화!$H$63*hourly1!P4024/hourly1!$P$8763</f>
        <v>0.65519642025613345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799">
        <f>(유형화!$F$71+유형화!$F$72+유형화!$F$73+유형화!$F$74+유형화!$G$63)*hourly1!O4025/hourly1!$O$8763</f>
        <v>58.254437294640596</v>
      </c>
      <c r="C4024" s="441">
        <f>hourly1!$F4025*유형화!$G$71/hourly1!$F$8763+유형화!$G$72*hourly1!$G4025/hourly1!$F$8763+유형화!$G$74*hourly1!I4025/hourly1!$I$8763+유형화!$H$63*hourly1!P4025/hourly1!$P$8763</f>
        <v>0.46827812992982421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799">
        <f>(유형화!$F$71+유형화!$F$72+유형화!$F$73+유형화!$F$74+유형화!$G$63)*hourly1!O4026/hourly1!$O$8763</f>
        <v>57.828794990744349</v>
      </c>
      <c r="C4025" s="441">
        <f>hourly1!$F4026*유형화!$G$71/hourly1!$F$8763+유형화!$G$72*hourly1!$G4026/hourly1!$F$8763+유형화!$G$74*hourly1!I4026/hourly1!$I$8763+유형화!$H$63*hourly1!P4026/hourly1!$P$8763</f>
        <v>0.43713903638263008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799">
        <f>(유형화!$F$71+유형화!$F$72+유형화!$F$73+유형화!$F$74+유형화!$G$63)*hourly1!O4027/hourly1!$O$8763</f>
        <v>58.031901982921134</v>
      </c>
      <c r="C4026" s="441">
        <f>hourly1!$F4027*유형화!$G$71/hourly1!$F$8763+유형화!$G$72*hourly1!$G4027/hourly1!$F$8763+유형화!$G$74*hourly1!I4027/hourly1!$I$8763+유형화!$H$63*hourly1!P4027/hourly1!$P$8763</f>
        <v>0.46825045879305582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799">
        <f>(유형화!$F$71+유형화!$F$72+유형화!$F$73+유형화!$F$74+유형화!$G$63)*hourly1!O4028/hourly1!$O$8763</f>
        <v>56.721517046852284</v>
      </c>
      <c r="C4027" s="441">
        <f>hourly1!$F4028*유형화!$G$71/hourly1!$F$8763+유형화!$G$72*hourly1!$G4028/hourly1!$F$8763+유형화!$G$74*hourly1!I4028/hourly1!$I$8763+유형화!$H$63*hourly1!P4028/hourly1!$P$8763</f>
        <v>0.65512151735143398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799">
        <f>(유형화!$F$71+유형화!$F$72+유형화!$F$73+유형화!$F$74+유형화!$G$63)*hourly1!O4029/hourly1!$O$8763</f>
        <v>55.925540339441866</v>
      </c>
      <c r="C4028" s="441">
        <f>hourly1!$F4029*유형화!$G$71/hourly1!$F$8763+유형화!$G$72*hourly1!$G4029/hourly1!$F$8763+유형화!$G$74*hourly1!I4029/hourly1!$I$8763+유형화!$H$63*hourly1!P4029/hourly1!$P$8763</f>
        <v>0.83439458269619937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799">
        <f>(유형화!$F$71+유형화!$F$72+유형화!$F$73+유형화!$F$74+유형화!$G$63)*hourly1!O4030/hourly1!$O$8763</f>
        <v>56.185669185703354</v>
      </c>
      <c r="C4029" s="441">
        <f>hourly1!$F4030*유형화!$G$71/hourly1!$F$8763+유형화!$G$72*hourly1!$G4030/hourly1!$F$8763+유형화!$G$74*hourly1!I4030/hourly1!$I$8763+유형화!$H$63*hourly1!P4030/hourly1!$P$8763</f>
        <v>0.84231043616622503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799">
        <f>(유형화!$F$71+유형화!$F$72+유형화!$F$73+유형화!$F$74+유형화!$G$63)*hourly1!O4031/hourly1!$O$8763</f>
        <v>56.986357407894033</v>
      </c>
      <c r="C4030" s="441">
        <f>hourly1!$F4031*유형화!$G$71/hourly1!$F$8763+유형화!$G$72*hourly1!$G4031/hourly1!$F$8763+유형화!$G$74*hourly1!I4031/hourly1!$I$8763+유형화!$H$63*hourly1!P4031/hourly1!$P$8763</f>
        <v>0.70225142687509412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799">
        <f>(유형화!$F$71+유형화!$F$72+유형화!$F$73+유형화!$F$74+유형화!$G$63)*hourly1!O4032/hourly1!$O$8763</f>
        <v>55.968023382678439</v>
      </c>
      <c r="C4031" s="441">
        <f>hourly1!$F4032*유형화!$G$71/hourly1!$F$8763+유형화!$G$72*hourly1!$G4032/hourly1!$F$8763+유형화!$G$74*hourly1!I4032/hourly1!$I$8763+유형화!$H$63*hourly1!P4032/hourly1!$P$8763</f>
        <v>0.5698792685427998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799">
        <f>(유형화!$F$71+유형화!$F$72+유형화!$F$73+유형화!$F$74+유형화!$G$63)*hourly1!O4033/hourly1!$O$8763</f>
        <v>54.436601051758416</v>
      </c>
      <c r="C4032" s="441">
        <f>hourly1!$F4033*유형화!$G$71/hourly1!$F$8763+유형화!$G$72*hourly1!$G4033/hourly1!$F$8763+유형화!$G$74*hourly1!I4033/hourly1!$I$8763+유형화!$H$63*hourly1!P4033/hourly1!$P$8763</f>
        <v>0.41425476773087577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799">
        <f>(유형화!$F$71+유형화!$F$72+유형화!$F$73+유형화!$F$74+유형화!$G$63)*hourly1!O4034/hourly1!$O$8763</f>
        <v>53.000265146292122</v>
      </c>
      <c r="C4033" s="441">
        <f>hourly1!$F4034*유형화!$G$71/hourly1!$F$8763+유형화!$G$72*hourly1!$G4034/hourly1!$F$8763+유형화!$G$74*hourly1!I4034/hourly1!$I$8763+유형화!$H$63*hourly1!P4034/hourly1!$P$8763</f>
        <v>0.3677803778954879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799">
        <f>(유형화!$F$71+유형화!$F$72+유형화!$F$73+유형화!$F$74+유형화!$G$63)*hourly1!O4035/hourly1!$O$8763</f>
        <v>52.296167679808633</v>
      </c>
      <c r="C4034" s="441">
        <f>hourly1!$F4035*유형화!$G$71/hourly1!$F$8763+유형화!$G$72*hourly1!$G4035/hourly1!$F$8763+유형화!$G$74*hourly1!I4035/hourly1!$I$8763+유형화!$H$63*hourly1!P4035/hourly1!$P$8763</f>
        <v>0.28354144633899203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799">
        <f>(유형화!$F$71+유형화!$F$72+유형화!$F$73+유형화!$F$74+유형화!$G$63)*hourly1!O4036/hourly1!$O$8763</f>
        <v>49.241852462663147</v>
      </c>
      <c r="C4035" s="441">
        <f>hourly1!$F4036*유형화!$G$71/hourly1!$F$8763+유형화!$G$72*hourly1!$G4036/hourly1!$F$8763+유형화!$G$74*hourly1!I4036/hourly1!$I$8763+유형화!$H$63*hourly1!P4036/hourly1!$P$8763</f>
        <v>0.25513702444622172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799">
        <f>(유형화!$F$71+유형화!$F$72+유형화!$F$73+유형화!$F$74+유형화!$G$63)*hourly1!O4037/hourly1!$O$8763</f>
        <v>50.068577679121177</v>
      </c>
      <c r="C4036" s="441">
        <f>hourly1!$F4037*유형화!$G$71/hourly1!$F$8763+유형화!$G$72*hourly1!$G4037/hourly1!$F$8763+유형화!$G$74*hourly1!I4037/hourly1!$I$8763+유형화!$H$63*hourly1!P4037/hourly1!$P$8763</f>
        <v>0.24734807653447999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799">
        <f>(유형화!$F$71+유형화!$F$72+유형화!$F$73+유형화!$F$74+유형화!$G$63)*hourly1!O4038/hourly1!$O$8763</f>
        <v>49.37439567179127</v>
      </c>
      <c r="C4037" s="441">
        <f>hourly1!$F4038*유형화!$G$71/hourly1!$F$8763+유형화!$G$72*hourly1!$G4038/hourly1!$F$8763+유형화!$G$74*hourly1!I4038/hourly1!$I$8763+유형화!$H$63*hourly1!P4038/hourly1!$P$8763</f>
        <v>0.24747140392852537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799">
        <f>(유형화!$F$71+유형화!$F$72+유형화!$F$73+유형화!$F$74+유형화!$G$63)*hourly1!O4039/hourly1!$O$8763</f>
        <v>49.09591686786419</v>
      </c>
      <c r="C4038" s="441">
        <f>hourly1!$F4039*유형화!$G$71/hourly1!$F$8763+유형화!$G$72*hourly1!$G4039/hourly1!$F$8763+유형화!$G$74*hourly1!I4039/hourly1!$I$8763+유형화!$H$63*hourly1!P4039/hourly1!$P$8763</f>
        <v>0.24513438559300738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799">
        <f>(유형화!$F$71+유형화!$F$72+유형화!$F$73+유형화!$F$74+유형화!$G$63)*hourly1!O4040/hourly1!$O$8763</f>
        <v>49.271491042927615</v>
      </c>
      <c r="C4039" s="441">
        <f>hourly1!$F4040*유형화!$G$71/hourly1!$F$8763+유형화!$G$72*hourly1!$G4040/hourly1!$F$8763+유형화!$G$74*hourly1!I4040/hourly1!$I$8763+유형화!$H$63*hourly1!P4040/hourly1!$P$8763</f>
        <v>0.5160924229999363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799">
        <f>(유형화!$F$71+유형화!$F$72+유형화!$F$73+유형화!$F$74+유형화!$G$63)*hourly1!O4041/hourly1!$O$8763</f>
        <v>49.562960555009596</v>
      </c>
      <c r="C4040" s="441">
        <f>hourly1!$F4041*유형화!$G$71/hourly1!$F$8763+유형화!$G$72*hourly1!$G4041/hourly1!$F$8763+유형화!$G$74*hourly1!I4041/hourly1!$I$8763+유형화!$H$63*hourly1!P4041/hourly1!$P$8763</f>
        <v>1.0003076176838985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799">
        <f>(유형화!$F$71+유형화!$F$72+유형화!$F$73+유형화!$F$74+유형화!$G$63)*hourly1!O4042/hourly1!$O$8763</f>
        <v>50.132741699755002</v>
      </c>
      <c r="C4041" s="441">
        <f>hourly1!$F4042*유형화!$G$71/hourly1!$F$8763+유형화!$G$72*hourly1!$G4042/hourly1!$F$8763+유형화!$G$74*hourly1!I4042/hourly1!$I$8763+유형화!$H$63*hourly1!P4042/hourly1!$P$8763</f>
        <v>0.85170442928267565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799">
        <f>(유형화!$F$71+유형화!$F$72+유형화!$F$73+유형화!$F$74+유형화!$G$63)*hourly1!O4043/hourly1!$O$8763</f>
        <v>50.411975432554577</v>
      </c>
      <c r="C4042" s="441">
        <f>hourly1!$F4043*유형화!$G$71/hourly1!$F$8763+유형화!$G$72*hourly1!$G4043/hourly1!$F$8763+유형화!$G$74*hourly1!I4043/hourly1!$I$8763+유형화!$H$63*hourly1!P4043/hourly1!$P$8763</f>
        <v>0.74211933280702469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799">
        <f>(유형화!$F$71+유형화!$F$72+유형화!$F$73+유형화!$F$74+유형화!$G$63)*hourly1!O4044/hourly1!$O$8763</f>
        <v>51.061368837709438</v>
      </c>
      <c r="C4043" s="441">
        <f>hourly1!$F4044*유형화!$G$71/hourly1!$F$8763+유형화!$G$72*hourly1!$G4044/hourly1!$F$8763+유형화!$G$74*hourly1!I4044/hourly1!$I$8763+유형화!$H$63*hourly1!P4044/hourly1!$P$8763</f>
        <v>0.61701072860429718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799">
        <f>(유형화!$F$71+유형화!$F$72+유형화!$F$73+유형화!$F$74+유형화!$G$63)*hourly1!O4045/hourly1!$O$8763</f>
        <v>51.446713889940547</v>
      </c>
      <c r="C4044" s="441">
        <f>hourly1!$F4045*유형화!$G$71/hourly1!$F$8763+유형화!$G$72*hourly1!$G4045/hourly1!$F$8763+유형화!$G$74*hourly1!I4045/hourly1!$I$8763+유형화!$H$63*hourly1!P4045/hourly1!$P$8763</f>
        <v>0.57012437279305439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799">
        <f>(유형화!$F$71+유형화!$F$72+유형화!$F$73+유형화!$F$74+유형화!$G$63)*hourly1!O4046/hourly1!$O$8763</f>
        <v>51.423223980333667</v>
      </c>
      <c r="C4045" s="441">
        <f>hourly1!$F4046*유형화!$G$71/hourly1!$F$8763+유형화!$G$72*hourly1!$G4046/hourly1!$F$8763+유형화!$G$74*hourly1!I4046/hourly1!$I$8763+유형화!$H$63*hourly1!P4046/hourly1!$P$8763</f>
        <v>0.54666390042695445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799">
        <f>(유형화!$F$71+유형화!$F$72+유형화!$F$73+유형화!$F$74+유형화!$G$63)*hourly1!O4047/hourly1!$O$8763</f>
        <v>51.274550757978382</v>
      </c>
      <c r="C4046" s="441">
        <f>hourly1!$F4047*유형화!$G$71/hourly1!$F$8763+유형화!$G$72*hourly1!$G4047/hourly1!$F$8763+유형화!$G$74*hourly1!I4047/hourly1!$I$8763+유형화!$H$63*hourly1!P4047/hourly1!$P$8763</f>
        <v>0.71023717381988705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799">
        <f>(유형화!$F$71+유형화!$F$72+유형화!$F$73+유형화!$F$74+유형화!$G$63)*hourly1!O4048/hourly1!$O$8763</f>
        <v>51.789070949654565</v>
      </c>
      <c r="C4047" s="441">
        <f>hourly1!$F4048*유형화!$G$71/hourly1!$F$8763+유형화!$G$72*hourly1!$G4048/hourly1!$F$8763+유형화!$G$74*hourly1!I4048/hourly1!$I$8763+유형화!$H$63*hourly1!P4048/hourly1!$P$8763</f>
        <v>0.65589153829529967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799">
        <f>(유형화!$F$71+유형화!$F$72+유형화!$F$73+유형화!$F$74+유형화!$G$63)*hourly1!O4049/hourly1!$O$8763</f>
        <v>52.00536359810701</v>
      </c>
      <c r="C4048" s="441">
        <f>hourly1!$F4049*유형화!$G$71/hourly1!$F$8763+유형화!$G$72*hourly1!$G4049/hourly1!$F$8763+유형화!$G$74*hourly1!I4049/hourly1!$I$8763+유형화!$H$63*hourly1!P4049/hourly1!$P$8763</f>
        <v>0.46882713959596523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799">
        <f>(유형화!$F$71+유형화!$F$72+유형화!$F$73+유형화!$F$74+유형화!$G$63)*hourly1!O4050/hourly1!$O$8763</f>
        <v>52.525362252093522</v>
      </c>
      <c r="C4049" s="441">
        <f>hourly1!$F4050*유형화!$G$71/hourly1!$F$8763+유형화!$G$72*hourly1!$G4050/hourly1!$F$8763+유형화!$G$74*hourly1!I4050/hourly1!$I$8763+유형화!$H$63*hourly1!P4050/hourly1!$P$8763</f>
        <v>0.43765357639995417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799">
        <f>(유형화!$F$71+유형화!$F$72+유형화!$F$73+유형화!$F$74+유형화!$G$63)*hourly1!O4051/hourly1!$O$8763</f>
        <v>53.088030146585908</v>
      </c>
      <c r="C4050" s="441">
        <f>hourly1!$F4051*유형화!$G$71/hourly1!$F$8763+유형화!$G$72*hourly1!$G4051/hourly1!$F$8763+유형화!$G$74*hourly1!I4051/hourly1!$I$8763+유형화!$H$63*hourly1!P4051/hourly1!$P$8763</f>
        <v>0.46879040377646231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799">
        <f>(유형화!$F$71+유형화!$F$72+유형화!$F$73+유형화!$F$74+유형화!$G$63)*hourly1!O4052/hourly1!$O$8763</f>
        <v>53.762432648754888</v>
      </c>
      <c r="C4051" s="441">
        <f>hourly1!$F4052*유형화!$G$71/hourly1!$F$8763+유형화!$G$72*hourly1!$G4052/hourly1!$F$8763+유형화!$G$74*hourly1!I4052/hourly1!$I$8763+유형화!$H$63*hourly1!P4052/hourly1!$P$8763</f>
        <v>0.65599733268458105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799">
        <f>(유형화!$F$71+유형화!$F$72+유형화!$F$73+유형화!$F$74+유형화!$G$63)*hourly1!O4053/hourly1!$O$8763</f>
        <v>54.417177077842304</v>
      </c>
      <c r="C4052" s="441">
        <f>hourly1!$F4053*유형화!$G$71/hourly1!$F$8763+유형화!$G$72*hourly1!$G4053/hourly1!$F$8763+유형화!$G$74*hourly1!I4053/hourly1!$I$8763+유형화!$H$63*hourly1!P4053/hourly1!$P$8763</f>
        <v>0.83548866604782379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799">
        <f>(유형화!$F$71+유형화!$F$72+유형화!$F$73+유형화!$F$74+유형화!$G$63)*hourly1!O4054/hourly1!$O$8763</f>
        <v>54.653843296384899</v>
      </c>
      <c r="C4053" s="441">
        <f>hourly1!$F4054*유형화!$G$71/hourly1!$F$8763+유형화!$G$72*hourly1!$G4054/hourly1!$F$8763+유형화!$G$74*hourly1!I4054/hourly1!$I$8763+유형화!$H$63*hourly1!P4054/hourly1!$P$8763</f>
        <v>0.84342610777541327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799">
        <f>(유형화!$F$71+유형화!$F$72+유형화!$F$73+유형화!$F$74+유형화!$G$63)*hourly1!O4055/hourly1!$O$8763</f>
        <v>55.122975150025276</v>
      </c>
      <c r="C4054" s="441">
        <f>hourly1!$F4055*유형화!$G$71/hourly1!$F$8763+유형화!$G$72*hourly1!$G4055/hourly1!$F$8763+유형화!$G$74*hourly1!I4055/hourly1!$I$8763+유형화!$H$63*hourly1!P4055/hourly1!$P$8763</f>
        <v>0.70316660201485148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799">
        <f>(유형화!$F$71+유형화!$F$72+유형화!$F$73+유형화!$F$74+유형화!$G$63)*hourly1!O4056/hourly1!$O$8763</f>
        <v>54.190042244664511</v>
      </c>
      <c r="C4055" s="441">
        <f>hourly1!$F4056*유형화!$G$71/hourly1!$F$8763+유형화!$G$72*hourly1!$G4056/hourly1!$F$8763+유형화!$G$74*hourly1!I4056/hourly1!$I$8763+유형화!$H$63*hourly1!P4056/hourly1!$P$8763</f>
        <v>0.57052512718763126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799">
        <f>(유형화!$F$71+유형화!$F$72+유형화!$F$73+유형화!$F$74+유형화!$G$63)*hourly1!O4057/hourly1!$O$8763</f>
        <v>53.400509408485632</v>
      </c>
      <c r="C4056" s="441">
        <f>hourly1!$F4057*유형화!$G$71/hourly1!$F$8763+유형화!$G$72*hourly1!$G4057/hourly1!$F$8763+유형화!$G$74*hourly1!I4057/hourly1!$I$8763+유형화!$H$63*hourly1!P4057/hourly1!$P$8763</f>
        <v>0.4146363193107126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799">
        <f>(유형화!$F$71+유형화!$F$72+유형화!$F$73+유형화!$F$74+유형화!$G$63)*hourly1!O4058/hourly1!$O$8763</f>
        <v>51.363482777193937</v>
      </c>
      <c r="C4057" s="441">
        <f>hourly1!$F4058*유형화!$G$71/hourly1!$F$8763+유형화!$G$72*hourly1!$G4058/hourly1!$F$8763+유형화!$G$74*hourly1!I4058/hourly1!$I$8763+유형화!$H$63*hourly1!P4058/hourly1!$P$8763</f>
        <v>0.36807342954652222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799">
        <f>(유형화!$F$71+유형화!$F$72+유형화!$F$73+유형화!$F$74+유형화!$G$63)*hourly1!O4059/hourly1!$O$8763</f>
        <v>50.730778032631875</v>
      </c>
      <c r="C4058" s="441">
        <f>hourly1!$F4059*유형화!$G$71/hourly1!$F$8763+유형화!$G$72*hourly1!$G4059/hourly1!$F$8763+유형화!$G$74*hourly1!I4059/hourly1!$I$8763+유형화!$H$63*hourly1!P4059/hourly1!$P$8763</f>
        <v>0.28372047382299792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799">
        <f>(유형화!$F$71+유형화!$F$72+유형화!$F$73+유형화!$F$74+유형화!$G$63)*hourly1!O4060/hourly1!$O$8763</f>
        <v>49.899106921408929</v>
      </c>
      <c r="C4059" s="441">
        <f>hourly1!$F4060*유형화!$G$71/hourly1!$F$8763+유형화!$G$72*hourly1!$G4060/hourly1!$F$8763+유형화!$G$74*hourly1!I4060/hourly1!$I$8763+유형화!$H$63*hourly1!P4060/hourly1!$P$8763</f>
        <v>0.25529983091901848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799">
        <f>(유형화!$F$71+유형화!$F$72+유형화!$F$73+유형화!$F$74+유형화!$G$63)*hourly1!O4061/hourly1!$O$8763</f>
        <v>49.699513782463576</v>
      </c>
      <c r="C4060" s="441">
        <f>hourly1!$F4061*유형화!$G$71/hourly1!$F$8763+유형화!$G$72*hourly1!$G4061/hourly1!$F$8763+유형화!$G$74*hourly1!I4061/hourly1!$I$8763+유형화!$H$63*hourly1!P4061/hourly1!$P$8763</f>
        <v>0.24773928915775734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799">
        <f>(유형화!$F$71+유형화!$F$72+유형화!$F$73+유형화!$F$74+유형화!$G$63)*hourly1!O4062/hourly1!$O$8763</f>
        <v>48.996203268342406</v>
      </c>
      <c r="C4061" s="441">
        <f>hourly1!$F4062*유형화!$G$71/hourly1!$F$8763+유형화!$G$72*hourly1!$G4062/hourly1!$F$8763+유형화!$G$74*hourly1!I4062/hourly1!$I$8763+유형화!$H$63*hourly1!P4062/hourly1!$P$8763</f>
        <v>0.24777876823650882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799">
        <f>(유형화!$F$71+유형화!$F$72+유형화!$F$73+유형화!$F$74+유형화!$G$63)*hourly1!O4063/hourly1!$O$8763</f>
        <v>49.307892093903519</v>
      </c>
      <c r="C4062" s="441">
        <f>hourly1!$F4063*유형화!$G$71/hourly1!$F$8763+유형화!$G$72*hourly1!$G4063/hourly1!$F$8763+유형화!$G$74*hourly1!I4063/hourly1!$I$8763+유형화!$H$63*hourly1!P4063/hourly1!$P$8763</f>
        <v>0.24527536526395677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799">
        <f>(유형화!$F$71+유형화!$F$72+유형화!$F$73+유형화!$F$74+유형화!$G$63)*hourly1!O4064/hourly1!$O$8763</f>
        <v>49.957510260480447</v>
      </c>
      <c r="C4063" s="441">
        <f>hourly1!$F4064*유형화!$G$71/hourly1!$F$8763+유형화!$G$72*hourly1!$G4064/hourly1!$F$8763+유형화!$G$74*hourly1!I4064/hourly1!$I$8763+유형화!$H$63*hourly1!P4064/hourly1!$P$8763</f>
        <v>0.51618223492229243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799">
        <f>(유형화!$F$71+유형화!$F$72+유형화!$F$73+유형화!$F$74+유형화!$G$63)*hourly1!O4065/hourly1!$O$8763</f>
        <v>52.022252820174046</v>
      </c>
      <c r="C4064" s="441">
        <f>hourly1!$F4065*유형화!$G$71/hourly1!$F$8763+유형화!$G$72*hourly1!$G4065/hourly1!$F$8763+유형화!$G$74*hourly1!I4065/hourly1!$I$8763+유형화!$H$63*hourly1!P4065/hourly1!$P$8763</f>
        <v>1.0005681080403748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799">
        <f>(유형화!$F$71+유형화!$F$72+유형화!$F$73+유형화!$F$74+유형화!$G$63)*hourly1!O4066/hourly1!$O$8763</f>
        <v>54.203109647774461</v>
      </c>
      <c r="C4065" s="441">
        <f>hourly1!$F4066*유형화!$G$71/hourly1!$F$8763+유형화!$G$72*hourly1!$G4066/hourly1!$F$8763+유형화!$G$74*hourly1!I4066/hourly1!$I$8763+유형화!$H$63*hourly1!P4066/hourly1!$P$8763</f>
        <v>0.85184338132722381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799">
        <f>(유형화!$F$71+유형화!$F$72+유형화!$F$73+유형화!$F$74+유형화!$G$63)*hourly1!O4067/hourly1!$O$8763</f>
        <v>57.306902754732832</v>
      </c>
      <c r="C4066" s="441">
        <f>hourly1!$F4067*유형화!$G$71/hourly1!$F$8763+유형화!$G$72*hourly1!$G4067/hourly1!$F$8763+유형화!$G$74*hourly1!I4067/hourly1!$I$8763+유형화!$H$63*hourly1!P4067/hourly1!$P$8763</f>
        <v>0.74215988533504618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799">
        <f>(유형화!$F$71+유형화!$F$72+유형화!$F$73+유형화!$F$74+유형화!$G$63)*hourly1!O4068/hourly1!$O$8763</f>
        <v>62.741984010531255</v>
      </c>
      <c r="C4067" s="441">
        <f>hourly1!$F4068*유형화!$G$71/hourly1!$F$8763+유형화!$G$72*hourly1!$G4068/hourly1!$F$8763+유형화!$G$74*hourly1!I4068/hourly1!$I$8763+유형화!$H$63*hourly1!P4068/hourly1!$P$8763</f>
        <v>0.61697840585402031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799">
        <f>(유형화!$F$71+유형화!$F$72+유형화!$F$73+유형화!$F$74+유형화!$G$63)*hourly1!O4069/hourly1!$O$8763</f>
        <v>65.305901731261258</v>
      </c>
      <c r="C4068" s="441">
        <f>hourly1!$F4069*유형화!$G$71/hourly1!$F$8763+유형화!$G$72*hourly1!$G4069/hourly1!$F$8763+유형화!$G$74*hourly1!I4069/hourly1!$I$8763+유형화!$H$63*hourly1!P4069/hourly1!$P$8763</f>
        <v>0.57005292878044966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799">
        <f>(유형화!$F$71+유형화!$F$72+유형화!$F$73+유형화!$F$74+유형화!$G$63)*hourly1!O4070/hourly1!$O$8763</f>
        <v>66.214376356360589</v>
      </c>
      <c r="C4069" s="441">
        <f>hourly1!$F4070*유형화!$G$71/hourly1!$F$8763+유형화!$G$72*hourly1!$G4070/hourly1!$F$8763+유형화!$G$74*hourly1!I4070/hourly1!$I$8763+유형화!$H$63*hourly1!P4070/hourly1!$P$8763</f>
        <v>0.54652816873021981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799">
        <f>(유형화!$F$71+유형화!$F$72+유형화!$F$73+유형화!$F$74+유형화!$G$63)*hourly1!O4071/hourly1!$O$8763</f>
        <v>64.305159505418018</v>
      </c>
      <c r="C4070" s="441">
        <f>hourly1!$F4071*유형화!$G$71/hourly1!$F$8763+유형화!$G$72*hourly1!$G4071/hourly1!$F$8763+유형화!$G$74*hourly1!I4071/hourly1!$I$8763+유형화!$H$63*hourly1!P4071/hourly1!$P$8763</f>
        <v>0.70997107767277368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799">
        <f>(유형화!$F$71+유형화!$F$72+유형화!$F$73+유형화!$F$74+유형화!$G$63)*hourly1!O4072/hourly1!$O$8763</f>
        <v>63.879430483947772</v>
      </c>
      <c r="C4071" s="441">
        <f>hourly1!$F4072*유형화!$G$71/hourly1!$F$8763+유형화!$G$72*hourly1!$G4072/hourly1!$F$8763+유형화!$G$74*hourly1!I4072/hourly1!$I$8763+유형화!$H$63*hourly1!P4072/hourly1!$P$8763</f>
        <v>0.65540705485757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799">
        <f>(유형화!$F$71+유형화!$F$72+유형화!$F$73+유형화!$F$74+유형화!$G$63)*hourly1!O4073/hourly1!$O$8763</f>
        <v>67.569931223840186</v>
      </c>
      <c r="C4072" s="441">
        <f>hourly1!$F4073*유형화!$G$71/hourly1!$F$8763+유형화!$G$72*hourly1!$G4073/hourly1!$F$8763+유형화!$G$74*hourly1!I4073/hourly1!$I$8763+유형화!$H$63*hourly1!P4073/hourly1!$P$8763</f>
        <v>0.46848995725267206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799">
        <f>(유형화!$F$71+유형화!$F$72+유형화!$F$73+유형화!$F$74+유형화!$G$63)*hourly1!O4074/hourly1!$O$8763</f>
        <v>67.557658509762447</v>
      </c>
      <c r="C4073" s="441">
        <f>hourly1!$F4074*유형화!$G$71/hourly1!$F$8763+유형화!$G$72*hourly1!$G4074/hourly1!$F$8763+유형화!$G$74*hourly1!I4074/hourly1!$I$8763+유형화!$H$63*hourly1!P4074/hourly1!$P$8763</f>
        <v>0.43738688389213454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799">
        <f>(유형화!$F$71+유형화!$F$72+유형화!$F$73+유형화!$F$74+유형화!$G$63)*hourly1!O4075/hourly1!$O$8763</f>
        <v>68.413838207278516</v>
      </c>
      <c r="C4074" s="441">
        <f>hourly1!$F4075*유형화!$G$71/hourly1!$F$8763+유형화!$G$72*hourly1!$G4075/hourly1!$F$8763+유형화!$G$74*hourly1!I4075/hourly1!$I$8763+유형화!$H$63*hourly1!P4075/hourly1!$P$8763</f>
        <v>0.46855996999958061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799">
        <f>(유형화!$F$71+유형화!$F$72+유형화!$F$73+유형화!$F$74+유형화!$G$63)*hourly1!O4076/hourly1!$O$8763</f>
        <v>68.194364608671037</v>
      </c>
      <c r="C4075" s="441">
        <f>hourly1!$F4076*유형화!$G$71/hourly1!$F$8763+유형화!$G$72*hourly1!$G4076/hourly1!$F$8763+유형화!$G$74*hourly1!I4076/hourly1!$I$8763+유형화!$H$63*hourly1!P4076/hourly1!$P$8763</f>
        <v>0.65566360923338285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799">
        <f>(유형화!$F$71+유형화!$F$72+유형화!$F$73+유형화!$F$74+유형화!$G$63)*hourly1!O4077/hourly1!$O$8763</f>
        <v>66.590116561733169</v>
      </c>
      <c r="C4076" s="441">
        <f>hourly1!$F4077*유형화!$G$71/hourly1!$F$8763+유형화!$G$72*hourly1!$G4077/hourly1!$F$8763+유형화!$G$74*hourly1!I4077/hourly1!$I$8763+유형화!$H$63*hourly1!P4077/hourly1!$P$8763</f>
        <v>0.83509399453245037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799">
        <f>(유형화!$F$71+유형화!$F$72+유형화!$F$73+유형화!$F$74+유형화!$G$63)*hourly1!O4078/hourly1!$O$8763</f>
        <v>65.662241882856506</v>
      </c>
      <c r="C4077" s="441">
        <f>hourly1!$F4078*유형화!$G$71/hourly1!$F$8763+유형화!$G$72*hourly1!$G4078/hourly1!$F$8763+유형화!$G$74*hourly1!I4078/hourly1!$I$8763+유형화!$H$63*hourly1!P4078/hourly1!$P$8763</f>
        <v>0.84305230888475613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799">
        <f>(유형화!$F$71+유형화!$F$72+유형화!$F$73+유형화!$F$74+유형화!$G$63)*hourly1!O4079/hourly1!$O$8763</f>
        <v>65.063917258770132</v>
      </c>
      <c r="C4078" s="441">
        <f>hourly1!$F4079*유형화!$G$71/hourly1!$F$8763+유형화!$G$72*hourly1!$G4079/hourly1!$F$8763+유형화!$G$74*hourly1!I4079/hourly1!$I$8763+유형화!$H$63*hourly1!P4079/hourly1!$P$8763</f>
        <v>0.7028387228985753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799">
        <f>(유형화!$F$71+유형화!$F$72+유형화!$F$73+유형화!$F$74+유형화!$G$63)*hourly1!O4080/hourly1!$O$8763</f>
        <v>63.180309060897315</v>
      </c>
      <c r="C4079" s="441">
        <f>hourly1!$F4080*유형화!$G$71/hourly1!$F$8763+유형화!$G$72*hourly1!$G4080/hourly1!$F$8763+유형화!$G$74*hourly1!I4080/hourly1!$I$8763+유형화!$H$63*hourly1!P4080/hourly1!$P$8763</f>
        <v>0.57028312401304904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799">
        <f>(유형화!$F$71+유형화!$F$72+유형화!$F$73+유형화!$F$74+유형화!$G$63)*hourly1!O4081/hourly1!$O$8763</f>
        <v>60.258794829750286</v>
      </c>
      <c r="C4080" s="441">
        <f>hourly1!$F4081*유형화!$G$71/hourly1!$F$8763+유형화!$G$72*hourly1!$G4081/hourly1!$F$8763+유형화!$G$74*hourly1!I4081/hourly1!$I$8763+유형화!$H$63*hourly1!P4081/hourly1!$P$8763</f>
        <v>0.4144905687541135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799">
        <f>(유형화!$F$71+유형화!$F$72+유형화!$F$73+유형화!$F$74+유형화!$G$63)*hourly1!O4082/hourly1!$O$8763</f>
        <v>57.832868940893761</v>
      </c>
      <c r="C4081" s="441">
        <f>hourly1!$F4082*유형화!$G$71/hourly1!$F$8763+유형화!$G$72*hourly1!$G4082/hourly1!$F$8763+유형화!$G$74*hourly1!I4082/hourly1!$I$8763+유형화!$H$63*hourly1!P4082/hourly1!$P$8763</f>
        <v>0.36794867088678074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799">
        <f>(유형화!$F$71+유형화!$F$72+유형화!$F$73+유형화!$F$74+유형화!$G$63)*hourly1!O4083/hourly1!$O$8763</f>
        <v>54.929522913753267</v>
      </c>
      <c r="C4082" s="441">
        <f>hourly1!$F4083*유형화!$G$71/hourly1!$F$8763+유형화!$G$72*hourly1!$G4083/hourly1!$F$8763+유형화!$G$74*hourly1!I4083/hourly1!$I$8763+유형화!$H$63*hourly1!P4083/hourly1!$P$8763</f>
        <v>0.28366131484094131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799">
        <f>(유형화!$F$71+유형화!$F$72+유형화!$F$73+유형화!$F$74+유형화!$G$63)*hourly1!O4084/hourly1!$O$8763</f>
        <v>52.617071944895009</v>
      </c>
      <c r="C4083" s="441">
        <f>hourly1!$F4084*유형화!$G$71/hourly1!$F$8763+유형화!$G$72*hourly1!$G4084/hourly1!$F$8763+유형화!$G$74*hourly1!I4084/hourly1!$I$8763+유형화!$H$63*hourly1!P4084/hourly1!$P$8763</f>
        <v>0.25527716921218241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799">
        <f>(유형화!$F$71+유형화!$F$72+유형화!$F$73+유형화!$F$74+유형화!$G$63)*hourly1!O4085/hourly1!$O$8763</f>
        <v>53.004746845914937</v>
      </c>
      <c r="C4084" s="441">
        <f>hourly1!$F4085*유형화!$G$71/hourly1!$F$8763+유형화!$G$72*hourly1!$G4085/hourly1!$F$8763+유형화!$G$74*hourly1!I4085/hourly1!$I$8763+유형화!$H$63*hourly1!P4085/hourly1!$P$8763</f>
        <v>0.24772628849436185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799">
        <f>(유형화!$F$71+유형화!$F$72+유형화!$F$73+유형화!$F$74+유형화!$G$63)*hourly1!O4086/hourly1!$O$8763</f>
        <v>52.627711503417935</v>
      </c>
      <c r="C4085" s="441">
        <f>hourly1!$F4086*유형화!$G$71/hourly1!$F$8763+유형화!$G$72*hourly1!$G4086/hourly1!$F$8763+유형화!$G$74*hourly1!I4086/hourly1!$I$8763+유형화!$H$63*hourly1!P4086/hourly1!$P$8763</f>
        <v>0.24782945889653726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799">
        <f>(유형화!$F$71+유형화!$F$72+유형화!$F$73+유형화!$F$74+유형화!$G$63)*hourly1!O4087/hourly1!$O$8763</f>
        <v>52.281248772096838</v>
      </c>
      <c r="C4086" s="441">
        <f>hourly1!$F4087*유형화!$G$71/hourly1!$F$8763+유형화!$G$72*hourly1!$G4087/hourly1!$F$8763+유형화!$G$74*hourly1!I4087/hourly1!$I$8763+유형화!$H$63*hourly1!P4087/hourly1!$P$8763</f>
        <v>0.24531687196910937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799">
        <f>(유형화!$F$71+유형화!$F$72+유형화!$F$73+유형화!$F$74+유형화!$G$63)*hourly1!O4088/hourly1!$O$8763</f>
        <v>52.365395200872676</v>
      </c>
      <c r="C4087" s="441">
        <f>hourly1!$F4088*유형화!$G$71/hourly1!$F$8763+유형화!$G$72*hourly1!$G4088/hourly1!$F$8763+유형화!$G$74*hourly1!I4088/hourly1!$I$8763+유형화!$H$63*hourly1!P4088/hourly1!$P$8763</f>
        <v>0.51626739523114118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799">
        <f>(유형화!$F$71+유형화!$F$72+유형화!$F$73+유형화!$F$74+유형화!$G$63)*hourly1!O4089/hourly1!$O$8763</f>
        <v>54.067836701301296</v>
      </c>
      <c r="C4088" s="441">
        <f>hourly1!$F4089*유형화!$G$71/hourly1!$F$8763+유형화!$G$72*hourly1!$G4089/hourly1!$F$8763+유형화!$G$74*hourly1!I4089/hourly1!$I$8763+유형화!$H$63*hourly1!P4089/hourly1!$P$8763</f>
        <v>1.0009055289279516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799">
        <f>(유형화!$F$71+유형화!$F$72+유형화!$F$73+유형화!$F$74+유형화!$G$63)*hourly1!O4090/hourly1!$O$8763</f>
        <v>56.832957904517414</v>
      </c>
      <c r="C4089" s="441">
        <f>hourly1!$F4090*유형화!$G$71/hourly1!$F$8763+유형화!$G$72*hourly1!$G4090/hourly1!$F$8763+유형화!$G$74*hourly1!I4090/hourly1!$I$8763+유형화!$H$63*hourly1!P4090/hourly1!$P$8763</f>
        <v>0.85230245979886754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799">
        <f>(유형화!$F$71+유형화!$F$72+유형화!$F$73+유형화!$F$74+유형화!$G$63)*hourly1!O4091/hourly1!$O$8763</f>
        <v>59.614930997009687</v>
      </c>
      <c r="C4090" s="441">
        <f>hourly1!$F4091*유형화!$G$71/hourly1!$F$8763+유형화!$G$72*hourly1!$G4091/hourly1!$F$8763+유형화!$G$74*hourly1!I4091/hourly1!$I$8763+유형화!$H$63*hourly1!P4091/hourly1!$P$8763</f>
        <v>0.74264913965842672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799">
        <f>(유형화!$F$71+유형화!$F$72+유형화!$F$73+유형화!$F$74+유형화!$G$63)*hourly1!O4092/hourly1!$O$8763</f>
        <v>64.386973589346624</v>
      </c>
      <c r="C4091" s="441">
        <f>hourly1!$F4092*유형화!$G$71/hourly1!$F$8763+유형화!$G$72*hourly1!$G4092/hourly1!$F$8763+유형화!$G$74*hourly1!I4092/hourly1!$I$8763+유형화!$H$63*hourly1!P4092/hourly1!$P$8763</f>
        <v>0.61746062312106631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799">
        <f>(유형화!$F$71+유형화!$F$72+유형화!$F$73+유형화!$F$74+유형화!$G$63)*hourly1!O4093/hourly1!$O$8763</f>
        <v>65.825396578436752</v>
      </c>
      <c r="C4092" s="441">
        <f>hourly1!$F4093*유형화!$G$71/hourly1!$F$8763+유형화!$G$72*hourly1!$G4093/hourly1!$F$8763+유형화!$G$74*hourly1!I4093/hourly1!$I$8763+유형화!$H$63*hourly1!P4093/hourly1!$P$8763</f>
        <v>0.57041146083702654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799">
        <f>(유형화!$F$71+유형화!$F$72+유형화!$F$73+유형화!$F$74+유형화!$G$63)*hourly1!O4094/hourly1!$O$8763</f>
        <v>67.132630835245777</v>
      </c>
      <c r="C4093" s="441">
        <f>hourly1!$F4094*유형화!$G$71/hourly1!$F$8763+유형화!$G$72*hourly1!$G4094/hourly1!$F$8763+유형화!$G$74*hourly1!I4094/hourly1!$I$8763+유형화!$H$63*hourly1!P4094/hourly1!$P$8763</f>
        <v>0.54682479854549026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799">
        <f>(유형화!$F$71+유형화!$F$72+유형화!$F$73+유형화!$F$74+유형화!$G$63)*hourly1!O4095/hourly1!$O$8763</f>
        <v>64.996923220054143</v>
      </c>
      <c r="C4094" s="441">
        <f>hourly1!$F4095*유형화!$G$71/hourly1!$F$8763+유형화!$G$72*hourly1!$G4095/hourly1!$F$8763+유형화!$G$74*hourly1!I4095/hourly1!$I$8763+유형화!$H$63*hourly1!P4095/hourly1!$P$8763</f>
        <v>0.71032173776802843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799">
        <f>(유형화!$F$71+유형화!$F$72+유형화!$F$73+유형화!$F$74+유형화!$G$63)*hourly1!O4096/hourly1!$O$8763</f>
        <v>65.537050677876508</v>
      </c>
      <c r="C4095" s="441">
        <f>hourly1!$F4096*유형화!$G$71/hourly1!$F$8763+유형화!$G$72*hourly1!$G4096/hourly1!$F$8763+유형화!$G$74*hourly1!I4096/hourly1!$I$8763+유형화!$H$63*hourly1!P4096/hourly1!$P$8763</f>
        <v>0.65570523521067792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799">
        <f>(유형화!$F$71+유형화!$F$72+유형화!$F$73+유형화!$F$74+유형화!$G$63)*hourly1!O4097/hourly1!$O$8763</f>
        <v>69.304829484773109</v>
      </c>
      <c r="C4096" s="441">
        <f>hourly1!$F4097*유형화!$G$71/hourly1!$F$8763+유형화!$G$72*hourly1!$G4097/hourly1!$F$8763+유형화!$G$74*hourly1!I4097/hourly1!$I$8763+유형화!$H$63*hourly1!P4097/hourly1!$P$8763</f>
        <v>0.46862020243090952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799">
        <f>(유형화!$F$71+유형화!$F$72+유형화!$F$73+유형화!$F$74+유형화!$G$63)*hourly1!O4098/hourly1!$O$8763</f>
        <v>69.34016882200568</v>
      </c>
      <c r="C4097" s="441">
        <f>hourly1!$F4098*유형화!$G$71/hourly1!$F$8763+유형화!$G$72*hourly1!$G4098/hourly1!$F$8763+유형화!$G$74*hourly1!I4098/hourly1!$I$8763+유형화!$H$63*hourly1!P4098/hourly1!$P$8763</f>
        <v>0.4375024585969991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799">
        <f>(유형화!$F$71+유형화!$F$72+유형화!$F$73+유형화!$F$74+유형화!$G$63)*hourly1!O4099/hourly1!$O$8763</f>
        <v>69.111616930715797</v>
      </c>
      <c r="C4098" s="441">
        <f>hourly1!$F4099*유형화!$G$71/hourly1!$F$8763+유형화!$G$72*hourly1!$G4099/hourly1!$F$8763+유형화!$G$74*hourly1!I4099/hourly1!$I$8763+유형화!$H$63*hourly1!P4099/hourly1!$P$8763</f>
        <v>0.46862497331655928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799">
        <f>(유형화!$F$71+유형화!$F$72+유형화!$F$73+유형화!$F$74+유형화!$G$63)*hourly1!O4100/hourly1!$O$8763</f>
        <v>68.012484941590998</v>
      </c>
      <c r="C4099" s="441">
        <f>hourly1!$F4100*유형화!$G$71/hourly1!$F$8763+유형화!$G$72*hourly1!$G4100/hourly1!$F$8763+유형화!$G$74*hourly1!I4100/hourly1!$I$8763+유형화!$H$63*hourly1!P4100/hourly1!$P$8763</f>
        <v>0.65571871296263839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799">
        <f>(유형화!$F$71+유형화!$F$72+유형화!$F$73+유형화!$F$74+유형화!$G$63)*hourly1!O4101/hourly1!$O$8763</f>
        <v>66.373913465310352</v>
      </c>
      <c r="C4100" s="441">
        <f>hourly1!$F4101*유형화!$G$71/hourly1!$F$8763+유형화!$G$72*hourly1!$G4101/hourly1!$F$8763+유형화!$G$74*hourly1!I4101/hourly1!$I$8763+유형화!$H$63*hourly1!P4101/hourly1!$P$8763</f>
        <v>0.83515804367229673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799">
        <f>(유형화!$F$71+유형화!$F$72+유형화!$F$73+유형화!$F$74+유형화!$G$63)*hourly1!O4102/hourly1!$O$8763</f>
        <v>65.114029413083244</v>
      </c>
      <c r="C4101" s="441">
        <f>hourly1!$F4102*유형화!$G$71/hourly1!$F$8763+유형화!$G$72*hourly1!$G4102/hourly1!$F$8763+유형화!$G$74*hourly1!I4102/hourly1!$I$8763+유형화!$H$63*hourly1!P4102/hourly1!$P$8763</f>
        <v>0.84313913900358228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799">
        <f>(유형화!$F$71+유형화!$F$72+유형화!$F$73+유형화!$F$74+유형화!$G$63)*hourly1!O4103/hourly1!$O$8763</f>
        <v>63.60793027544868</v>
      </c>
      <c r="C4102" s="441">
        <f>hourly1!$F4103*유형화!$G$71/hourly1!$F$8763+유형화!$G$72*hourly1!$G4103/hourly1!$F$8763+유형화!$G$74*hourly1!I4103/hourly1!$I$8763+유형화!$H$63*hourly1!P4103/hourly1!$P$8763</f>
        <v>0.70293903076936093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799">
        <f>(유형화!$F$71+유형화!$F$72+유형화!$F$73+유형화!$F$74+유형화!$G$63)*hourly1!O4104/hourly1!$O$8763</f>
        <v>61.943770708528369</v>
      </c>
      <c r="C4103" s="441">
        <f>hourly1!$F4104*유형화!$G$71/hourly1!$F$8763+유형화!$G$72*hourly1!$G4104/hourly1!$F$8763+유형화!$G$74*hourly1!I4104/hourly1!$I$8763+유형화!$H$63*hourly1!P4104/hourly1!$P$8763</f>
        <v>0.57034609970362649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799">
        <f>(유형화!$F$71+유형화!$F$72+유형화!$F$73+유형화!$F$74+유형화!$G$63)*hourly1!O4105/hourly1!$O$8763</f>
        <v>59.524025858277341</v>
      </c>
      <c r="C4104" s="441">
        <f>hourly1!$F4105*유형화!$G$71/hourly1!$F$8763+유형화!$G$72*hourly1!$G4105/hourly1!$F$8763+유형화!$G$74*hourly1!I4105/hourly1!$I$8763+유형화!$H$63*hourly1!P4105/hourly1!$P$8763</f>
        <v>0.41453088273785366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799">
        <f>(유형화!$F$71+유형화!$F$72+유형화!$F$73+유형화!$F$74+유형화!$G$63)*hourly1!O4106/hourly1!$O$8763</f>
        <v>56.811315522587293</v>
      </c>
      <c r="C4105" s="441">
        <f>hourly1!$F4106*유형화!$G$71/hourly1!$F$8763+유형화!$G$72*hourly1!$G4106/hourly1!$F$8763+유형화!$G$74*hourly1!I4106/hourly1!$I$8763+유형화!$H$63*hourly1!P4106/hourly1!$P$8763</f>
        <v>0.36798779214910848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799">
        <f>(유형화!$F$71+유형화!$F$72+유형화!$F$73+유형화!$F$74+유형화!$G$63)*hourly1!O4107/hourly1!$O$8763</f>
        <v>55.304592722892366</v>
      </c>
      <c r="C4106" s="441">
        <f>hourly1!$F4107*유형화!$G$71/hourly1!$F$8763+유형화!$G$72*hourly1!$G4107/hourly1!$F$8763+유형화!$G$74*hourly1!I4107/hourly1!$I$8763+유형화!$H$63*hourly1!P4107/hourly1!$P$8763</f>
        <v>0.28367884784570419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799">
        <f>(유형화!$F$71+유형화!$F$72+유형화!$F$73+유형화!$F$74+유형화!$G$63)*hourly1!O4108/hourly1!$O$8763</f>
        <v>53.689851483831319</v>
      </c>
      <c r="C4107" s="441">
        <f>hourly1!$F4108*유형화!$G$71/hourly1!$F$8763+유형화!$G$72*hourly1!$G4108/hourly1!$F$8763+유형화!$G$74*hourly1!I4108/hourly1!$I$8763+유형화!$H$63*hourly1!P4108/hourly1!$P$8763</f>
        <v>0.25527263687081514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799">
        <f>(유형화!$F$71+유형화!$F$72+유형화!$F$73+유형화!$F$74+유형화!$G$63)*hourly1!O4109/hourly1!$O$8763</f>
        <v>53.670746200307818</v>
      </c>
      <c r="C4108" s="441">
        <f>hourly1!$F4109*유형화!$G$71/hourly1!$F$8763+유형화!$G$72*hourly1!$G4109/hourly1!$F$8763+유형화!$G$74*hourly1!I4109/hourly1!$I$8763+유형화!$H$63*hourly1!P4109/hourly1!$P$8763</f>
        <v>0.24772175615299472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799">
        <f>(유형화!$F$71+유형화!$F$72+유형화!$F$73+유형화!$F$74+유형화!$G$63)*hourly1!O4110/hourly1!$O$8763</f>
        <v>53.206307767802215</v>
      </c>
      <c r="C4109" s="441">
        <f>hourly1!$F4110*유형화!$G$71/hourly1!$F$8763+유형화!$G$72*hourly1!$G4110/hourly1!$F$8763+유형화!$G$74*hourly1!I4110/hourly1!$I$8763+유형화!$H$63*hourly1!P4110/hourly1!$P$8763</f>
        <v>0.24778699801425472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799">
        <f>(유형화!$F$71+유형화!$F$72+유형화!$F$73+유형화!$F$74+유형화!$G$63)*hourly1!O4111/hourly1!$O$8763</f>
        <v>53.223049232505375</v>
      </c>
      <c r="C4110" s="441">
        <f>hourly1!$F4111*유형화!$G$71/hourly1!$F$8763+유형화!$G$72*hourly1!$G4111/hourly1!$F$8763+유형화!$G$74*hourly1!I4111/hourly1!$I$8763+유형화!$H$63*hourly1!P4111/hourly1!$P$8763</f>
        <v>0.24527703507393406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799">
        <f>(유형화!$F$71+유형화!$F$72+유형화!$F$73+유형화!$F$74+유형화!$G$63)*hourly1!O4112/hourly1!$O$8763</f>
        <v>53.532226085906977</v>
      </c>
      <c r="C4111" s="441">
        <f>hourly1!$F4112*유형화!$G$71/hourly1!$F$8763+유형화!$G$72*hourly1!$G4112/hourly1!$F$8763+유형화!$G$74*hourly1!I4112/hourly1!$I$8763+유형화!$H$63*hourly1!P4112/hourly1!$P$8763</f>
        <v>0.51617328951170038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799">
        <f>(유형화!$F$71+유형화!$F$72+유형화!$F$73+유형화!$F$74+유형화!$G$63)*hourly1!O4113/hourly1!$O$8763</f>
        <v>54.668044921158788</v>
      </c>
      <c r="C4112" s="441">
        <f>hourly1!$F4113*유형화!$G$71/hourly1!$F$8763+유형화!$G$72*hourly1!$G4113/hourly1!$F$8763+유형화!$G$74*hourly1!I4113/hourly1!$I$8763+유형화!$H$63*hourly1!P4113/hourly1!$P$8763</f>
        <v>1.0005400790871826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799">
        <f>(유형화!$F$71+유형화!$F$72+유형화!$F$73+유형화!$F$74+유형화!$G$63)*hourly1!O4114/hourly1!$O$8763</f>
        <v>56.722899671278128</v>
      </c>
      <c r="C4113" s="441">
        <f>hourly1!$F4114*유형화!$G$71/hourly1!$F$8763+유형화!$G$72*hourly1!$G4114/hourly1!$F$8763+유형화!$G$74*hourly1!I4114/hourly1!$I$8763+유형화!$H$63*hourly1!P4114/hourly1!$P$8763</f>
        <v>0.85189908141718329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799">
        <f>(유형화!$F$71+유형화!$F$72+유형화!$F$73+유형화!$F$74+유형화!$G$63)*hourly1!O4115/hourly1!$O$8763</f>
        <v>59.094897446692357</v>
      </c>
      <c r="C4114" s="441">
        <f>hourly1!$F4115*유형화!$G$71/hourly1!$F$8763+유형화!$G$72*hourly1!$G4115/hourly1!$F$8763+유형화!$G$74*hourly1!I4115/hourly1!$I$8763+유형화!$H$63*hourly1!P4115/hourly1!$P$8763</f>
        <v>0.74230802133447016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799">
        <f>(유형화!$F$71+유형화!$F$72+유형화!$F$73+유형화!$F$74+유형화!$G$63)*hourly1!O4116/hourly1!$O$8763</f>
        <v>64.01210726907037</v>
      </c>
      <c r="C4115" s="441">
        <f>hourly1!$F4116*유형화!$G$71/hourly1!$F$8763+유형화!$G$72*hourly1!$G4116/hourly1!$F$8763+유형화!$G$74*hourly1!I4116/hourly1!$I$8763+유형화!$H$63*hourly1!P4116/hourly1!$P$8763</f>
        <v>0.6171724616278218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799">
        <f>(유형화!$F$71+유형화!$F$72+유형화!$F$73+유형화!$F$74+유형화!$G$63)*hourly1!O4117/hourly1!$O$8763</f>
        <v>65.627241582276469</v>
      </c>
      <c r="C4116" s="441">
        <f>hourly1!$F4117*유형화!$G$71/hourly1!$F$8763+유형화!$G$72*hourly1!$G4117/hourly1!$F$8763+유형화!$G$74*hourly1!I4117/hourly1!$I$8763+유형화!$H$63*hourly1!P4117/hourly1!$P$8763</f>
        <v>0.57019152300857545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799">
        <f>(유형화!$F$71+유형화!$F$72+유형화!$F$73+유형화!$F$74+유형화!$G$63)*hourly1!O4118/hourly1!$O$8763</f>
        <v>66.43951597015689</v>
      </c>
      <c r="C4117" s="441">
        <f>hourly1!$F4118*유형화!$G$71/hourly1!$F$8763+유형화!$G$72*hourly1!$G4118/hourly1!$F$8763+유형화!$G$74*hourly1!I4118/hourly1!$I$8763+유형화!$H$63*hourly1!P4118/hourly1!$P$8763</f>
        <v>0.54662310935464931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799">
        <f>(유형화!$F$71+유형화!$F$72+유형화!$F$73+유형화!$F$74+유형화!$G$63)*hourly1!O4119/hourly1!$O$8763</f>
        <v>65.625549701164758</v>
      </c>
      <c r="C4118" s="441">
        <f>hourly1!$F4119*유형화!$G$71/hourly1!$F$8763+유형화!$G$72*hourly1!$G4119/hourly1!$F$8763+유형화!$G$74*hourly1!I4119/hourly1!$I$8763+유형화!$H$63*hourly1!P4119/hourly1!$P$8763</f>
        <v>0.71008856073189697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799">
        <f>(유형화!$F$71+유형화!$F$72+유형화!$F$73+유형화!$F$74+유형화!$G$63)*hourly1!O4120/hourly1!$O$8763</f>
        <v>65.400529080967488</v>
      </c>
      <c r="C4119" s="441">
        <f>hourly1!$F4120*유형화!$G$71/hourly1!$F$8763+유형화!$G$72*hourly1!$G4120/hourly1!$F$8763+유형화!$G$74*hourly1!I4120/hourly1!$I$8763+유형화!$H$63*hourly1!P4120/hourly1!$P$8763</f>
        <v>0.65545070846126507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799">
        <f>(유형화!$F$71+유형화!$F$72+유형화!$F$73+유형화!$F$74+유형화!$G$63)*hourly1!O4121/hourly1!$O$8763</f>
        <v>68.980304551116092</v>
      </c>
      <c r="C4120" s="441">
        <f>hourly1!$F4121*유형화!$G$71/hourly1!$F$8763+유형화!$G$72*hourly1!$G4121/hourly1!$F$8763+유형화!$G$74*hourly1!I4121/hourly1!$I$8763+유형화!$H$63*hourly1!P4121/hourly1!$P$8763</f>
        <v>0.46843389934628654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799">
        <f>(유형화!$F$71+유형화!$F$72+유형화!$F$73+유형화!$F$74+유형화!$G$63)*hourly1!O4122/hourly1!$O$8763</f>
        <v>68.982213423645291</v>
      </c>
      <c r="C4121" s="441">
        <f>hourly1!$F4122*유형화!$G$71/hourly1!$F$8763+유형화!$G$72*hourly1!$G4122/hourly1!$F$8763+유형화!$G$74*hourly1!I4122/hourly1!$I$8763+유형화!$H$63*hourly1!P4122/hourly1!$P$8763</f>
        <v>0.4372993381404609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799">
        <f>(유형화!$F$71+유형화!$F$72+유형화!$F$73+유형화!$F$74+유형화!$G$63)*hourly1!O4123/hourly1!$O$8763</f>
        <v>69.046703442031699</v>
      </c>
      <c r="C4122" s="441">
        <f>hourly1!$F4123*유형화!$G$71/hourly1!$F$8763+유형화!$G$72*hourly1!$G4123/hourly1!$F$8763+유형화!$G$74*hourly1!I4123/hourly1!$I$8763+유형화!$H$63*hourly1!P4123/hourly1!$P$8763</f>
        <v>0.4684044391273996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799">
        <f>(유형화!$F$71+유형화!$F$72+유형화!$F$73+유형화!$F$74+유형화!$G$63)*hourly1!O4124/hourly1!$O$8763</f>
        <v>67.901543699661914</v>
      </c>
      <c r="C4123" s="441">
        <f>hourly1!$F4124*유형화!$G$71/hourly1!$F$8763+유형화!$G$72*hourly1!$G4124/hourly1!$F$8763+유형화!$G$74*hourly1!I4124/hourly1!$I$8763+유형화!$H$63*hourly1!P4124/hourly1!$P$8763</f>
        <v>0.65538415460645016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799">
        <f>(유형화!$F$71+유형화!$F$72+유형화!$F$73+유형화!$F$74+유형화!$G$63)*hourly1!O4125/hourly1!$O$8763</f>
        <v>65.482270505454338</v>
      </c>
      <c r="C4124" s="441">
        <f>hourly1!$F4125*유형화!$G$71/hourly1!$F$8763+유형화!$G$72*hourly1!$G4125/hourly1!$F$8763+유형화!$G$74*hourly1!I4125/hourly1!$I$8763+유형화!$H$63*hourly1!P4125/hourly1!$P$8763</f>
        <v>0.83475049076567009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799">
        <f>(유형화!$F$71+유형화!$F$72+유형화!$F$73+유형화!$F$74+유형화!$G$63)*hourly1!O4126/hourly1!$O$8763</f>
        <v>64.056693056146614</v>
      </c>
      <c r="C4125" s="441">
        <f>hourly1!$F4126*유형화!$G$71/hourly1!$F$8763+유형화!$G$72*hourly1!$G4126/hourly1!$F$8763+유형화!$G$74*hourly1!I4126/hourly1!$I$8763+유형화!$H$63*hourly1!P4126/hourly1!$P$8763</f>
        <v>0.84270641967515103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799">
        <f>(유형화!$F$71+유형화!$F$72+유형화!$F$73+유형화!$F$74+유형화!$G$63)*hourly1!O4127/hourly1!$O$8763</f>
        <v>63.445601469125542</v>
      </c>
      <c r="C4126" s="441">
        <f>hourly1!$F4127*유형화!$G$71/hourly1!$F$8763+유형화!$G$72*hourly1!$G4127/hourly1!$F$8763+유형화!$G$74*hourly1!I4127/hourly1!$I$8763+유형화!$H$63*hourly1!P4127/hourly1!$P$8763</f>
        <v>0.70254781814608336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799">
        <f>(유형화!$F$71+유형화!$F$72+유형화!$F$73+유형화!$F$74+유형화!$G$63)*hourly1!O4128/hourly1!$O$8763</f>
        <v>61.509468465883295</v>
      </c>
      <c r="C4127" s="441">
        <f>hourly1!$F4128*유형화!$G$71/hourly1!$F$8763+유형화!$G$72*hourly1!$G4128/hourly1!$F$8763+유형화!$G$74*hourly1!I4128/hourly1!$I$8763+유형화!$H$63*hourly1!P4128/hourly1!$P$8763</f>
        <v>0.57003336814928585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799">
        <f>(유형화!$F$71+유형화!$F$72+유형화!$F$73+유형화!$F$74+유형화!$G$63)*hourly1!O4129/hourly1!$O$8763</f>
        <v>59.008850129541706</v>
      </c>
      <c r="C4128" s="441">
        <f>hourly1!$F4129*유형화!$G$71/hourly1!$F$8763+유형화!$G$72*hourly1!$G4129/hourly1!$F$8763+유형화!$G$74*hourly1!I4129/hourly1!$I$8763+유형화!$H$63*hourly1!P4129/hourly1!$P$8763</f>
        <v>0.41431535797862606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799">
        <f>(유형화!$F$71+유형화!$F$72+유형화!$F$73+유형화!$F$74+유형화!$G$63)*hourly1!O4130/hourly1!$O$8763</f>
        <v>57.231926327320039</v>
      </c>
      <c r="C4129" s="441">
        <f>hourly1!$F4130*유형화!$G$71/hourly1!$F$8763+유형화!$G$72*hourly1!$G4130/hourly1!$F$8763+유형화!$G$74*hourly1!I4130/hourly1!$I$8763+유형화!$H$63*hourly1!P4130/hourly1!$P$8763</f>
        <v>0.36779075457177601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799">
        <f>(유형화!$F$71+유형화!$F$72+유형화!$F$73+유형화!$F$74+유형화!$G$63)*hourly1!O4131/hourly1!$O$8763</f>
        <v>56.633569273667163</v>
      </c>
      <c r="C4130" s="441">
        <f>hourly1!$F4131*유형화!$G$71/hourly1!$F$8763+유형화!$G$72*hourly1!$G4131/hourly1!$F$8763+유형화!$G$74*hourly1!I4131/hourly1!$I$8763+유형화!$H$63*hourly1!P4131/hourly1!$P$8763</f>
        <v>0.28137069336836701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799">
        <f>(유형화!$F$71+유형화!$F$72+유형화!$F$73+유형화!$F$74+유형화!$G$63)*hourly1!O4132/hourly1!$O$8763</f>
        <v>53.341438201563541</v>
      </c>
      <c r="C4131" s="441">
        <f>hourly1!$F4132*유형화!$G$71/hourly1!$F$8763+유형화!$G$72*hourly1!$G4132/hourly1!$F$8763+유형화!$G$74*hourly1!I4132/hourly1!$I$8763+유형화!$H$63*hourly1!P4132/hourly1!$P$8763</f>
        <v>0.28779504871214601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799">
        <f>(유형화!$F$71+유형화!$F$72+유형화!$F$73+유형화!$F$74+유형화!$G$63)*hourly1!O4133/hourly1!$O$8763</f>
        <v>53.557259381858749</v>
      </c>
      <c r="C4132" s="441">
        <f>hourly1!$F4133*유형화!$G$71/hourly1!$F$8763+유형화!$G$72*hourly1!$G4133/hourly1!$F$8763+유형화!$G$74*hourly1!I4133/hourly1!$I$8763+유형화!$H$63*hourly1!P4133/hourly1!$P$8763</f>
        <v>0.26278451559844912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799">
        <f>(유형화!$F$71+유형화!$F$72+유형화!$F$73+유형화!$F$74+유형화!$G$63)*hourly1!O4134/hourly1!$O$8763</f>
        <v>53.653871470733613</v>
      </c>
      <c r="C4133" s="441">
        <f>hourly1!$F4134*유형화!$G$71/hourly1!$F$8763+유형화!$G$72*hourly1!$G4134/hourly1!$F$8763+유형화!$G$74*hourly1!I4134/hourly1!$I$8763+유형화!$H$63*hourly1!P4134/hourly1!$P$8763</f>
        <v>0.24446324125423224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799">
        <f>(유형화!$F$71+유형화!$F$72+유형화!$F$73+유형화!$F$74+유형화!$G$63)*hourly1!O4135/hourly1!$O$8763</f>
        <v>53.457955135914283</v>
      </c>
      <c r="C4134" s="441">
        <f>hourly1!$F4135*유형화!$G$71/hourly1!$F$8763+유형화!$G$72*hourly1!$G4135/hourly1!$F$8763+유형화!$G$74*hourly1!I4135/hourly1!$I$8763+유형화!$H$63*hourly1!P4135/hourly1!$P$8763</f>
        <v>0.24448435242323227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799">
        <f>(유형화!$F$71+유형화!$F$72+유형화!$F$73+유형화!$F$74+유형화!$G$63)*hourly1!O4136/hourly1!$O$8763</f>
        <v>53.635806321311371</v>
      </c>
      <c r="C4135" s="441">
        <f>hourly1!$F4136*유형화!$G$71/hourly1!$F$8763+유형화!$G$72*hourly1!$G4136/hourly1!$F$8763+유형화!$G$74*hourly1!I4136/hourly1!$I$8763+유형화!$H$63*hourly1!P4136/hourly1!$P$8763</f>
        <v>0.30077865619144994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799">
        <f>(유형화!$F$71+유형화!$F$72+유형화!$F$73+유형화!$F$74+유형화!$G$63)*hourly1!O4137/hourly1!$O$8763</f>
        <v>54.906979612323354</v>
      </c>
      <c r="C4136" s="441">
        <f>hourly1!$F4137*유형화!$G$71/hourly1!$F$8763+유형화!$G$72*hourly1!$G4137/hourly1!$F$8763+유형화!$G$74*hourly1!I4137/hourly1!$I$8763+유형화!$H$63*hourly1!P4137/hourly1!$P$8763</f>
        <v>0.4399006635409749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799">
        <f>(유형화!$F$71+유형화!$F$72+유형화!$F$73+유형화!$F$74+유형화!$G$63)*hourly1!O4138/hourly1!$O$8763</f>
        <v>56.107080166807293</v>
      </c>
      <c r="C4137" s="441">
        <f>hourly1!$F4138*유형화!$G$71/hourly1!$F$8763+유형화!$G$72*hourly1!$G4138/hourly1!$F$8763+유형화!$G$74*hourly1!I4138/hourly1!$I$8763+유형화!$H$63*hourly1!P4138/hourly1!$P$8763</f>
        <v>0.59345126036096429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799">
        <f>(유형화!$F$71+유형화!$F$72+유형화!$F$73+유형화!$F$74+유형화!$G$63)*hourly1!O4139/hourly1!$O$8763</f>
        <v>59.492060236405855</v>
      </c>
      <c r="C4138" s="441">
        <f>hourly1!$F4139*유형화!$G$71/hourly1!$F$8763+유형화!$G$72*hourly1!$G4139/hourly1!$F$8763+유형화!$G$74*hourly1!I4139/hourly1!$I$8763+유형화!$H$63*hourly1!P4139/hourly1!$P$8763</f>
        <v>0.82725399814425538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799">
        <f>(유형화!$F$71+유형화!$F$72+유형화!$F$73+유형화!$F$74+유형화!$G$63)*hourly1!O4140/hourly1!$O$8763</f>
        <v>63.67772131376811</v>
      </c>
      <c r="C4139" s="441">
        <f>hourly1!$F4140*유형화!$G$71/hourly1!$F$8763+유형화!$G$72*hourly1!$G4140/hourly1!$F$8763+유형화!$G$74*hourly1!I4140/hourly1!$I$8763+유형화!$H$63*hourly1!P4140/hourly1!$P$8763</f>
        <v>0.82027753205866294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799">
        <f>(유형화!$F$71+유형화!$F$72+유형화!$F$73+유형화!$F$74+유형화!$G$63)*hourly1!O4141/hourly1!$O$8763</f>
        <v>65.268865273315654</v>
      </c>
      <c r="C4140" s="441">
        <f>hourly1!$F4141*유형화!$G$71/hourly1!$F$8763+유형화!$G$72*hourly1!$G4141/hourly1!$F$8763+유형화!$G$74*hourly1!I4141/hourly1!$I$8763+유형화!$H$63*hourly1!P4141/hourly1!$P$8763</f>
        <v>0.75998462975526904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799">
        <f>(유형화!$F$71+유형화!$F$72+유형화!$F$73+유형화!$F$74+유형화!$G$63)*hourly1!O4142/hourly1!$O$8763</f>
        <v>66.343325934351938</v>
      </c>
      <c r="C4141" s="441">
        <f>hourly1!$F4142*유형화!$G$71/hourly1!$F$8763+유형화!$G$72*hourly1!$G4142/hourly1!$F$8763+유형화!$G$74*hourly1!I4142/hourly1!$I$8763+유형화!$H$63*hourly1!P4142/hourly1!$P$8763</f>
        <v>0.79976510920766841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799">
        <f>(유형화!$F$71+유형화!$F$72+유형화!$F$73+유형화!$F$74+유형화!$G$63)*hourly1!O4143/hourly1!$O$8763</f>
        <v>64.604998717487476</v>
      </c>
      <c r="C4142" s="441">
        <f>hourly1!$F4143*유형화!$G$71/hourly1!$F$8763+유형화!$G$72*hourly1!$G4143/hourly1!$F$8763+유형화!$G$74*hourly1!I4143/hourly1!$I$8763+유형화!$H$63*hourly1!P4143/hourly1!$P$8763</f>
        <v>0.80613042484153219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799">
        <f>(유형화!$F$71+유형화!$F$72+유형화!$F$73+유형화!$F$74+유형화!$G$63)*hourly1!O4144/hourly1!$O$8763</f>
        <v>64.540337733747876</v>
      </c>
      <c r="C4143" s="441">
        <f>hourly1!$F4144*유형화!$G$71/hourly1!$F$8763+유형화!$G$72*hourly1!$G4144/hourly1!$F$8763+유형화!$G$74*hourly1!I4144/hourly1!$I$8763+유형화!$H$63*hourly1!P4144/hourly1!$P$8763</f>
        <v>0.68588227966660376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799">
        <f>(유형화!$F$71+유형화!$F$72+유형화!$F$73+유형화!$F$74+유형화!$G$63)*hourly1!O4145/hourly1!$O$8763</f>
        <v>68.104988525413305</v>
      </c>
      <c r="C4144" s="441">
        <f>hourly1!$F4145*유형화!$G$71/hourly1!$F$8763+유형화!$G$72*hourly1!$G4145/hourly1!$F$8763+유형화!$G$74*hourly1!I4145/hourly1!$I$8763+유형화!$H$63*hourly1!P4145/hourly1!$P$8763</f>
        <v>0.59247239389778195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799">
        <f>(유형화!$F$71+유형화!$F$72+유형화!$F$73+유형화!$F$74+유형화!$G$63)*hourly1!O4146/hourly1!$O$8763</f>
        <v>68.41975928508883</v>
      </c>
      <c r="C4145" s="441">
        <f>hourly1!$F4146*유형화!$G$71/hourly1!$F$8763+유형화!$G$72*hourly1!$G4146/hourly1!$F$8763+유형화!$G$74*hourly1!I4146/hourly1!$I$8763+유형화!$H$63*hourly1!P4146/hourly1!$P$8763</f>
        <v>0.51248133965166043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799">
        <f>(유형화!$F$71+유형화!$F$72+유형화!$F$73+유형화!$F$74+유형화!$G$63)*hourly1!O4147/hourly1!$O$8763</f>
        <v>69.072548415566928</v>
      </c>
      <c r="C4146" s="441">
        <f>hourly1!$F4147*유형화!$G$71/hourly1!$F$8763+유형화!$G$72*hourly1!$G4147/hourly1!$F$8763+유형화!$G$74*hourly1!I4147/hourly1!$I$8763+유형화!$H$63*hourly1!P4147/hourly1!$P$8763</f>
        <v>0.59254228737254921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799">
        <f>(유형화!$F$71+유형화!$F$72+유형화!$F$73+유형화!$F$74+유형화!$G$63)*hourly1!O4148/hourly1!$O$8763</f>
        <v>68.443959264216772</v>
      </c>
      <c r="C4147" s="441">
        <f>hourly1!$F4148*유형화!$G$71/hourly1!$F$8763+유형화!$G$72*hourly1!$G4148/hourly1!$F$8763+유형화!$G$74*hourly1!I4148/hourly1!$I$8763+유형화!$H$63*hourly1!P4148/hourly1!$P$8763</f>
        <v>0.69937911516967699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799">
        <f>(유형화!$F$71+유형화!$F$72+유형화!$F$73+유형화!$F$74+유형화!$G$63)*hourly1!O4149/hourly1!$O$8763</f>
        <v>66.892542504476893</v>
      </c>
      <c r="C4148" s="441">
        <f>hourly1!$F4149*유형화!$G$71/hourly1!$F$8763+유형화!$G$72*hourly1!$G4149/hourly1!$F$8763+유형화!$G$74*hourly1!I4149/hourly1!$I$8763+유형화!$H$63*hourly1!P4149/hourly1!$P$8763</f>
        <v>0.88640713586593101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799">
        <f>(유형화!$F$71+유형화!$F$72+유형화!$F$73+유형화!$F$74+유형화!$G$63)*hourly1!O4150/hourly1!$O$8763</f>
        <v>65.627669524468359</v>
      </c>
      <c r="C4149" s="441">
        <f>hourly1!$F4150*유형화!$G$71/hourly1!$F$8763+유형화!$G$72*hourly1!$G4150/hourly1!$F$8763+유형화!$G$74*hourly1!I4150/hourly1!$I$8763+유형화!$H$63*hourly1!P4150/hourly1!$P$8763</f>
        <v>0.74628145344784402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799">
        <f>(유형화!$F$71+유형화!$F$72+유형화!$F$73+유형화!$F$74+유형화!$G$63)*hourly1!O4151/hourly1!$O$8763</f>
        <v>64.325885583401003</v>
      </c>
      <c r="C4150" s="441">
        <f>hourly1!$F4151*유형화!$G$71/hourly1!$F$8763+유형화!$G$72*hourly1!$G4151/hourly1!$F$8763+유형화!$G$74*hourly1!I4151/hourly1!$I$8763+유형화!$H$63*hourly1!P4151/hourly1!$P$8763</f>
        <v>0.51274958269731619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799">
        <f>(유형화!$F$71+유형화!$F$72+유형화!$F$73+유형화!$F$74+유형화!$G$63)*hourly1!O4152/hourly1!$O$8763</f>
        <v>62.319357949260258</v>
      </c>
      <c r="C4151" s="441">
        <f>hourly1!$F4152*유형화!$G$71/hourly1!$F$8763+유형화!$G$72*hourly1!$G4152/hourly1!$F$8763+유형화!$G$74*hourly1!I4152/hourly1!$I$8763+유형화!$H$63*hourly1!P4152/hourly1!$P$8763</f>
        <v>0.50611447347996052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799">
        <f>(유형화!$F$71+유형화!$F$72+유형화!$F$73+유형화!$F$74+유형화!$G$63)*hourly1!O4153/hourly1!$O$8763</f>
        <v>59.750993147449435</v>
      </c>
      <c r="C4152" s="441">
        <f>hourly1!$F4153*유형화!$G$71/hourly1!$F$8763+유형화!$G$72*hourly1!$G4153/hourly1!$F$8763+유형화!$G$74*hourly1!I4153/hourly1!$I$8763+유형화!$H$63*hourly1!P4153/hourly1!$P$8763</f>
        <v>0.4528233229561025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799">
        <f>(유형화!$F$71+유형화!$F$72+유형화!$F$73+유형화!$F$74+유형화!$G$63)*hourly1!O4154/hourly1!$O$8763</f>
        <v>57.780835519621398</v>
      </c>
      <c r="C4153" s="441">
        <f>hourly1!$F4154*유형화!$G$71/hourly1!$F$8763+유형화!$G$72*hourly1!$G4154/hourly1!$F$8763+유형화!$G$74*hourly1!I4154/hourly1!$I$8763+유형화!$H$63*hourly1!P4154/hourly1!$P$8763</f>
        <v>0.35976111547900563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799">
        <f>(유형화!$F$71+유형화!$F$72+유형화!$F$73+유형화!$F$74+유형화!$G$63)*hourly1!O4155/hourly1!$O$8763</f>
        <v>57.222736874681999</v>
      </c>
      <c r="C4154" s="441">
        <f>hourly1!$F4155*유형화!$G$71/hourly1!$F$8763+유형화!$G$72*hourly1!$G4155/hourly1!$F$8763+유형화!$G$74*hourly1!I4155/hourly1!$I$8763+유형화!$H$63*hourly1!P4155/hourly1!$P$8763</f>
        <v>0.30148140764765452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799">
        <f>(유형화!$F$71+유형화!$F$72+유형화!$F$73+유형화!$F$74+유형화!$G$63)*hourly1!O4156/hourly1!$O$8763</f>
        <v>53.840763984723679</v>
      </c>
      <c r="C4155" s="441">
        <f>hourly1!$F4156*유형화!$G$71/hourly1!$F$8763+유형화!$G$72*hourly1!$G4156/hourly1!$F$8763+유형화!$G$74*hourly1!I4156/hourly1!$I$8763+유형화!$H$63*hourly1!P4156/hourly1!$P$8763</f>
        <v>0.28015113572415595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799">
        <f>(유형화!$F$71+유형화!$F$72+유형화!$F$73+유형화!$F$74+유형화!$G$63)*hourly1!O4157/hourly1!$O$8763</f>
        <v>54.177455156526626</v>
      </c>
      <c r="C4156" s="441">
        <f>hourly1!$F4157*유형화!$G$71/hourly1!$F$8763+유형화!$G$72*hourly1!$G4157/hourly1!$F$8763+유형화!$G$74*hourly1!I4157/hourly1!$I$8763+유형화!$H$63*hourly1!P4157/hourly1!$P$8763</f>
        <v>0.2663602943929182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799">
        <f>(유형화!$F$71+유형화!$F$72+유형화!$F$73+유형화!$F$74+유형화!$G$63)*hourly1!O4158/hourly1!$O$8763</f>
        <v>53.551576782175047</v>
      </c>
      <c r="C4157" s="441">
        <f>hourly1!$F4158*유형화!$G$71/hourly1!$F$8763+유형화!$G$72*hourly1!$G4158/hourly1!$F$8763+유형화!$G$74*hourly1!I4158/hourly1!$I$8763+유형화!$H$63*hourly1!P4158/hourly1!$P$8763</f>
        <v>0.24433001427246354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799">
        <f>(유형화!$F$71+유형화!$F$72+유형화!$F$73+유형화!$F$74+유형화!$G$63)*hourly1!O4159/hourly1!$O$8763</f>
        <v>54.188522717849914</v>
      </c>
      <c r="C4158" s="441">
        <f>hourly1!$F4159*유형화!$G$71/hourly1!$F$8763+유형화!$G$72*hourly1!$G4159/hourly1!$F$8763+유형화!$G$74*hourly1!I4159/hourly1!$I$8763+유형화!$H$63*hourly1!P4159/hourly1!$P$8763</f>
        <v>0.24434659310009646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799">
        <f>(유형화!$F$71+유형화!$F$72+유형화!$F$73+유형화!$F$74+유형화!$G$63)*hourly1!O4160/hourly1!$O$8763</f>
        <v>54.214445435876655</v>
      </c>
      <c r="C4159" s="441">
        <f>hourly1!$F4160*유형화!$G$71/hourly1!$F$8763+유형화!$G$72*hourly1!$G4160/hourly1!$F$8763+유형화!$G$74*hourly1!I4160/hourly1!$I$8763+유형화!$H$63*hourly1!P4160/hourly1!$P$8763</f>
        <v>0.26637770812553985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799">
        <f>(유형화!$F$71+유형화!$F$72+유형화!$F$73+유형화!$F$74+유형화!$G$63)*hourly1!O4161/hourly1!$O$8763</f>
        <v>55.576285538005365</v>
      </c>
      <c r="C4160" s="441">
        <f>hourly1!$F4161*유형화!$G$71/hourly1!$F$8763+유형화!$G$72*hourly1!$G4161/hourly1!$F$8763+유형화!$G$74*hourly1!I4161/hourly1!$I$8763+유형화!$H$63*hourly1!P4161/hourly1!$P$8763</f>
        <v>0.36694666562819833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799">
        <f>(유형화!$F$71+유형화!$F$72+유형화!$F$73+유형화!$F$74+유형화!$G$63)*hourly1!O4162/hourly1!$O$8763</f>
        <v>56.543884886286534</v>
      </c>
      <c r="C4161" s="441">
        <f>hourly1!$F4162*유형화!$G$71/hourly1!$F$8763+유형화!$G$72*hourly1!$G4162/hourly1!$F$8763+유형화!$G$74*hourly1!I4162/hourly1!$I$8763+유형화!$H$63*hourly1!P4162/hourly1!$P$8763</f>
        <v>0.52130044104731788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799">
        <f>(유형화!$F$71+유형화!$F$72+유형화!$F$73+유형화!$F$74+유형화!$G$63)*hourly1!O4163/hourly1!$O$8763</f>
        <v>59.169310600293741</v>
      </c>
      <c r="C4162" s="441">
        <f>hourly1!$F4163*유형화!$G$71/hourly1!$F$8763+유형화!$G$72*hourly1!$G4163/hourly1!$F$8763+유형화!$G$74*hourly1!I4163/hourly1!$I$8763+유형화!$H$63*hourly1!P4163/hourly1!$P$8763</f>
        <v>0.69804601044700121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799">
        <f>(유형화!$F$71+유형화!$F$72+유형화!$F$73+유형화!$F$74+유형화!$G$63)*hourly1!O4164/hourly1!$O$8763</f>
        <v>63.90198617879755</v>
      </c>
      <c r="C4163" s="441">
        <f>hourly1!$F4164*유형화!$G$71/hourly1!$F$8763+유형화!$G$72*hourly1!$G4164/hourly1!$F$8763+유형화!$G$74*hourly1!I4164/hourly1!$I$8763+유형화!$H$63*hourly1!P4164/hourly1!$P$8763</f>
        <v>0.85265812932405571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799">
        <f>(유형화!$F$71+유형화!$F$72+유형화!$F$73+유형화!$F$74+유형화!$G$63)*hourly1!O4165/hourly1!$O$8763</f>
        <v>65.922162615829649</v>
      </c>
      <c r="C4164" s="441">
        <f>hourly1!$F4165*유형화!$G$71/hourly1!$F$8763+유형화!$G$72*hourly1!$G4165/hourly1!$F$8763+유형화!$G$74*hourly1!I4165/hourly1!$I$8763+유형화!$H$63*hourly1!P4165/hourly1!$P$8763</f>
        <v>0.91882339550155545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799">
        <f>(유형화!$F$71+유형화!$F$72+유형화!$F$73+유형화!$F$74+유형화!$G$63)*hourly1!O4166/hourly1!$O$8763</f>
        <v>67.389735516346178</v>
      </c>
      <c r="C4165" s="441">
        <f>hourly1!$F4166*유형화!$G$71/hourly1!$F$8763+유형화!$G$72*hourly1!$G4166/hourly1!$F$8763+유형화!$G$74*hourly1!I4166/hourly1!$I$8763+유형화!$H$63*hourly1!P4166/hourly1!$P$8763</f>
        <v>0.95566584429871271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799">
        <f>(유형화!$F$71+유형화!$F$72+유형화!$F$73+유형화!$F$74+유형화!$G$63)*hourly1!O4167/hourly1!$O$8763</f>
        <v>66.064681216786738</v>
      </c>
      <c r="C4166" s="441">
        <f>hourly1!$F4167*유형화!$G$71/hourly1!$F$8763+유형화!$G$72*hourly1!$G4167/hourly1!$F$8763+유형화!$G$74*hourly1!I4167/hourly1!$I$8763+유형화!$H$63*hourly1!P4167/hourly1!$P$8763</f>
        <v>0.85246884443590298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799">
        <f>(유형화!$F$71+유형화!$F$72+유형화!$F$73+유형화!$F$74+유형화!$G$63)*hourly1!O4168/hourly1!$O$8763</f>
        <v>66.020202891539952</v>
      </c>
      <c r="C4167" s="441">
        <f>hourly1!$F4168*유형화!$G$71/hourly1!$F$8763+유형화!$G$72*hourly1!$G4168/hourly1!$F$8763+유형화!$G$74*hourly1!I4168/hourly1!$I$8763+유형화!$H$63*hourly1!P4168/hourly1!$P$8763</f>
        <v>0.76400171547233664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799">
        <f>(유형화!$F$71+유형화!$F$72+유형화!$F$73+유형화!$F$74+유형화!$G$63)*hourly1!O4169/hourly1!$O$8763</f>
        <v>69.719054805433998</v>
      </c>
      <c r="C4168" s="441">
        <f>hourly1!$F4169*유형화!$G$71/hourly1!$F$8763+유형화!$G$72*hourly1!$G4169/hourly1!$F$8763+유형화!$G$74*hourly1!I4169/hourly1!$I$8763+유형화!$H$63*hourly1!P4169/hourly1!$P$8763</f>
        <v>0.64611074562479631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799">
        <f>(유형화!$F$71+유형화!$F$72+유형화!$F$73+유형화!$F$74+유형화!$G$63)*hourly1!O4170/hourly1!$O$8763</f>
        <v>69.939750266548259</v>
      </c>
      <c r="C4169" s="441">
        <f>hourly1!$F4170*유형화!$G$71/hourly1!$F$8763+유형화!$G$72*hourly1!$G4170/hourly1!$F$8763+유형화!$G$74*hourly1!I4170/hourly1!$I$8763+유형화!$H$63*hourly1!P4170/hourly1!$P$8763</f>
        <v>0.59455858292026553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799">
        <f>(유형화!$F$71+유형화!$F$72+유형화!$F$73+유형화!$F$74+유형화!$G$63)*hourly1!O4171/hourly1!$O$8763</f>
        <v>69.744570728570565</v>
      </c>
      <c r="C4170" s="441">
        <f>hourly1!$F4171*유형화!$G$71/hourly1!$F$8763+유형화!$G$72*hourly1!$G4171/hourly1!$F$8763+유형화!$G$74*hourly1!I4171/hourly1!$I$8763+유형화!$H$63*hourly1!P4171/hourly1!$P$8763</f>
        <v>0.43270223200052671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799">
        <f>(유형화!$F$71+유형화!$F$72+유형화!$F$73+유형화!$F$74+유형화!$G$63)*hourly1!O4172/hourly1!$O$8763</f>
        <v>68.999637123434425</v>
      </c>
      <c r="C4171" s="441">
        <f>hourly1!$F4172*유형화!$G$71/hourly1!$F$8763+유형화!$G$72*hourly1!$G4172/hourly1!$F$8763+유형화!$G$74*hourly1!I4172/hourly1!$I$8763+유형화!$H$63*hourly1!P4172/hourly1!$P$8763</f>
        <v>0.6241019344897667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799">
        <f>(유형화!$F$71+유형화!$F$72+유형화!$F$73+유형화!$F$74+유형화!$G$63)*hourly1!O4173/hourly1!$O$8763</f>
        <v>66.687360203889853</v>
      </c>
      <c r="C4172" s="441">
        <f>hourly1!$F4173*유형화!$G$71/hourly1!$F$8763+유형화!$G$72*hourly1!$G4173/hourly1!$F$8763+유형화!$G$74*hourly1!I4173/hourly1!$I$8763+유형화!$H$63*hourly1!P4173/hourly1!$P$8763</f>
        <v>0.74946792797329675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799">
        <f>(유형화!$F$71+유형화!$F$72+유형화!$F$73+유형화!$F$74+유형화!$G$63)*hourly1!O4174/hourly1!$O$8763</f>
        <v>65.444237377754192</v>
      </c>
      <c r="C4173" s="441">
        <f>hourly1!$F4174*유형화!$G$71/hourly1!$F$8763+유형화!$G$72*hourly1!$G4174/hourly1!$F$8763+유형화!$G$74*hourly1!I4174/hourly1!$I$8763+유형화!$H$63*hourly1!P4174/hourly1!$P$8763</f>
        <v>0.79383382489578858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799">
        <f>(유형화!$F$71+유형화!$F$72+유형화!$F$73+유형화!$F$74+유형화!$G$63)*hourly1!O4175/hourly1!$O$8763</f>
        <v>64.491278416059018</v>
      </c>
      <c r="C4174" s="441">
        <f>hourly1!$F4175*유형화!$G$71/hourly1!$F$8763+유형화!$G$72*hourly1!$G4175/hourly1!$F$8763+유형화!$G$74*hourly1!I4175/hourly1!$I$8763+유형화!$H$63*hourly1!P4175/hourly1!$P$8763</f>
        <v>0.51379703064171345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799">
        <f>(유형화!$F$71+유형화!$F$72+유형화!$F$73+유형화!$F$74+유형화!$G$63)*hourly1!O4176/hourly1!$O$8763</f>
        <v>62.420481421761224</v>
      </c>
      <c r="C4175" s="441">
        <f>hourly1!$F4176*유형화!$G$71/hourly1!$F$8763+유형화!$G$72*hourly1!$G4176/hourly1!$F$8763+유형화!$G$74*hourly1!I4176/hourly1!$I$8763+유형화!$H$63*hourly1!P4176/hourly1!$P$8763</f>
        <v>0.49168552619307215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799">
        <f>(유형화!$F$71+유형화!$F$72+유형화!$F$73+유형화!$F$74+유형화!$G$63)*hourly1!O4177/hourly1!$O$8763</f>
        <v>59.868962066547304</v>
      </c>
      <c r="C4176" s="441">
        <f>hourly1!$F4177*유형화!$G$71/hourly1!$F$8763+유형화!$G$72*hourly1!$G4177/hourly1!$F$8763+유형화!$G$74*hourly1!I4177/hourly1!$I$8763+유형화!$H$63*hourly1!P4177/hourly1!$P$8763</f>
        <v>0.46967397179879267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799">
        <f>(유형화!$F$71+유형화!$F$72+유형화!$F$73+유형화!$F$74+유형화!$G$63)*hourly1!O4178/hourly1!$O$8763</f>
        <v>57.202156578227111</v>
      </c>
      <c r="C4177" s="441">
        <f>hourly1!$F4178*유형화!$G$71/hourly1!$F$8763+유형화!$G$72*hourly1!$G4178/hourly1!$F$8763+유형화!$G$74*hourly1!I4178/hourly1!$I$8763+유형화!$H$63*hourly1!P4178/hourly1!$P$8763</f>
        <v>0.35958029891288107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799">
        <f>(유형화!$F$71+유형화!$F$72+유형화!$F$73+유형화!$F$74+유형화!$G$63)*hourly1!O4179/hourly1!$O$8763</f>
        <v>54.921018870064174</v>
      </c>
      <c r="C4178" s="441">
        <f>hourly1!$F4179*유형화!$G$71/hourly1!$F$8763+유형화!$G$72*hourly1!$G4179/hourly1!$F$8763+유형화!$G$74*hourly1!I4179/hourly1!$I$8763+유형화!$H$63*hourly1!P4179/hourly1!$P$8763</f>
        <v>0.28330254424008205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799">
        <f>(유형화!$F$71+유형화!$F$72+유형화!$F$73+유형화!$F$74+유형화!$G$63)*hourly1!O4180/hourly1!$O$8763</f>
        <v>53.110837114008135</v>
      </c>
      <c r="C4179" s="441">
        <f>hourly1!$F4180*유형화!$G$71/hourly1!$F$8763+유형화!$G$72*hourly1!$G4180/hourly1!$F$8763+유형화!$G$74*hourly1!I4180/hourly1!$I$8763+유형화!$H$63*hourly1!P4180/hourly1!$P$8763</f>
        <v>0.25479363995158261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799">
        <f>(유형화!$F$71+유형화!$F$72+유형화!$F$73+유형화!$F$74+유형화!$G$63)*hourly1!O4181/hourly1!$O$8763</f>
        <v>52.131948095611897</v>
      </c>
      <c r="C4180" s="441">
        <f>hourly1!$F4181*유형화!$G$71/hourly1!$F$8763+유형화!$G$72*hourly1!$G4181/hourly1!$F$8763+유형화!$G$74*hourly1!I4181/hourly1!$I$8763+유형화!$H$63*hourly1!P4181/hourly1!$P$8763</f>
        <v>0.24643504829326365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799">
        <f>(유형화!$F$71+유형화!$F$72+유형화!$F$73+유형화!$F$74+유형화!$G$63)*hourly1!O4182/hourly1!$O$8763</f>
        <v>51.769000347112431</v>
      </c>
      <c r="C4181" s="441">
        <f>hourly1!$F4182*유형화!$G$71/hourly1!$F$8763+유형화!$G$72*hourly1!$G4182/hourly1!$F$8763+유형화!$G$74*hourly1!I4182/hourly1!$I$8763+유형화!$H$63*hourly1!P4182/hourly1!$P$8763</f>
        <v>0.24642359816770443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799">
        <f>(유형화!$F$71+유형화!$F$72+유형화!$F$73+유형화!$F$74+유형화!$G$63)*hourly1!O4183/hourly1!$O$8763</f>
        <v>51.30077490308814</v>
      </c>
      <c r="C4182" s="441">
        <f>hourly1!$F4183*유형화!$G$71/hourly1!$F$8763+유형화!$G$72*hourly1!$G4183/hourly1!$F$8763+유형화!$G$74*hourly1!I4183/hourly1!$I$8763+유형화!$H$63*hourly1!P4183/hourly1!$P$8763</f>
        <v>0.24446884704487068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799">
        <f>(유형화!$F$71+유형화!$F$72+유형화!$F$73+유형화!$F$74+유형화!$G$63)*hourly1!O4184/hourly1!$O$8763</f>
        <v>50.932606746937445</v>
      </c>
      <c r="C4183" s="441">
        <f>hourly1!$F4184*유형화!$G$71/hourly1!$F$8763+유형화!$G$72*hourly1!$G4184/hourly1!$F$8763+유형화!$G$74*hourly1!I4184/hourly1!$I$8763+유형화!$H$63*hourly1!P4184/hourly1!$P$8763</f>
        <v>0.51532109006251814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799">
        <f>(유형화!$F$71+유형화!$F$72+유형화!$F$73+유형화!$F$74+유형화!$G$63)*hourly1!O4185/hourly1!$O$8763</f>
        <v>51.43608712384318</v>
      </c>
      <c r="C4184" s="441">
        <f>hourly1!$F4185*유형화!$G$71/hourly1!$F$8763+유형화!$G$72*hourly1!$G4185/hourly1!$F$8763+유형화!$G$74*hourly1!I4185/hourly1!$I$8763+유형화!$H$63*hourly1!P4185/hourly1!$P$8763</f>
        <v>0.99864007387717846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799">
        <f>(유형화!$F$71+유형화!$F$72+유형화!$F$73+유형화!$F$74+유형화!$G$63)*hourly1!O4186/hourly1!$O$8763</f>
        <v>52.544642664771452</v>
      </c>
      <c r="C4185" s="441">
        <f>hourly1!$F4186*유형화!$G$71/hourly1!$F$8763+유형화!$G$72*hourly1!$G4186/hourly1!$F$8763+유형화!$G$74*hourly1!I4186/hourly1!$I$8763+유형화!$H$63*hourly1!P4186/hourly1!$P$8763</f>
        <v>0.85039899569676958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799">
        <f>(유형화!$F$71+유형화!$F$72+유형화!$F$73+유형화!$F$74+유형화!$G$63)*hourly1!O4187/hourly1!$O$8763</f>
        <v>53.791790827011006</v>
      </c>
      <c r="C4186" s="441">
        <f>hourly1!$F4187*유형화!$G$71/hourly1!$F$8763+유형화!$G$72*hourly1!$G4187/hourly1!$F$8763+유형화!$G$74*hourly1!I4187/hourly1!$I$8763+유형화!$H$63*hourly1!P4187/hourly1!$P$8763</f>
        <v>0.74107009578050886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799">
        <f>(유형화!$F$71+유형화!$F$72+유형화!$F$73+유형화!$F$74+유형화!$G$63)*hourly1!O4188/hourly1!$O$8763</f>
        <v>56.073090376933706</v>
      </c>
      <c r="C4187" s="441">
        <f>hourly1!$F4188*유형화!$G$71/hourly1!$F$8763+유형화!$G$72*hourly1!$G4188/hourly1!$F$8763+유형화!$G$74*hourly1!I4188/hourly1!$I$8763+유형화!$H$63*hourly1!P4188/hourly1!$P$8763</f>
        <v>0.61632324398217064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799">
        <f>(유형화!$F$71+유형화!$F$72+유형화!$F$73+유형화!$F$74+유형화!$G$63)*hourly1!O4189/hourly1!$O$8763</f>
        <v>57.754977014237404</v>
      </c>
      <c r="C4188" s="441">
        <f>hourly1!$F4189*유형화!$G$71/hourly1!$F$8763+유형화!$G$72*hourly1!$G4189/hourly1!$F$8763+유형화!$G$74*hourly1!I4189/hourly1!$I$8763+유형화!$H$63*hourly1!P4189/hourly1!$P$8763</f>
        <v>0.56957357404479469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799">
        <f>(유형화!$F$71+유형화!$F$72+유형화!$F$73+유형화!$F$74+유형화!$G$63)*hourly1!O4190/hourly1!$O$8763</f>
        <v>59.017113229350009</v>
      </c>
      <c r="C4189" s="441">
        <f>hourly1!$F4190*유형화!$G$71/hourly1!$F$8763+유형화!$G$72*hourly1!$G4190/hourly1!$F$8763+유형화!$G$74*hourly1!I4190/hourly1!$I$8763+유형화!$H$63*hourly1!P4190/hourly1!$P$8763</f>
        <v>0.54617607736926999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799">
        <f>(유형화!$F$71+유형화!$F$72+유형화!$F$73+유형화!$F$74+유형화!$G$63)*hourly1!O4191/hourly1!$O$8763</f>
        <v>58.518488885066247</v>
      </c>
      <c r="C4190" s="441">
        <f>hourly1!$F4191*유형화!$G$71/hourly1!$F$8763+유형화!$G$72*hourly1!$G4191/hourly1!$F$8763+유형화!$G$74*hourly1!I4191/hourly1!$I$8763+유형화!$H$63*hourly1!P4191/hourly1!$P$8763</f>
        <v>0.70971678946764327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799">
        <f>(유형화!$F$71+유형화!$F$72+유형화!$F$73+유형화!$F$74+유형화!$G$63)*hourly1!O4192/hourly1!$O$8763</f>
        <v>58.172208897342387</v>
      </c>
      <c r="C4191" s="441">
        <f>hourly1!$F4192*유형화!$G$71/hourly1!$F$8763+유형화!$G$72*hourly1!$G4192/hourly1!$F$8763+유형화!$G$74*hourly1!I4192/hourly1!$I$8763+유형화!$H$63*hourly1!P4192/hourly1!$P$8763</f>
        <v>0.65505889947728135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799">
        <f>(유형화!$F$71+유형화!$F$72+유형화!$F$73+유형화!$F$74+유형화!$G$63)*hourly1!O4193/hourly1!$O$8763</f>
        <v>59.630450632540686</v>
      </c>
      <c r="C4192" s="441">
        <f>hourly1!$F4193*유형화!$G$71/hourly1!$F$8763+유형화!$G$72*hourly1!$G4193/hourly1!$F$8763+유형화!$G$74*hourly1!I4193/hourly1!$I$8763+유형화!$H$63*hourly1!P4193/hourly1!$P$8763</f>
        <v>0.46818772164676081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799">
        <f>(유형화!$F$71+유형화!$F$72+유형화!$F$73+유형화!$F$74+유형화!$G$63)*hourly1!O4194/hourly1!$O$8763</f>
        <v>58.718890001448592</v>
      </c>
      <c r="C4193" s="441">
        <f>hourly1!$F4194*유형화!$G$71/hourly1!$F$8763+유형화!$G$72*hourly1!$G4194/hourly1!$F$8763+유형화!$G$74*hourly1!I4194/hourly1!$I$8763+유형화!$H$63*hourly1!P4194/hourly1!$P$8763</f>
        <v>0.43707117053426392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799">
        <f>(유형화!$F$71+유형화!$F$72+유형화!$F$73+유형화!$F$74+유형화!$G$63)*hourly1!O4195/hourly1!$O$8763</f>
        <v>58.113325550381681</v>
      </c>
      <c r="C4194" s="441">
        <f>hourly1!$F4195*유형화!$G$71/hourly1!$F$8763+유형화!$G$72*hourly1!$G4195/hourly1!$F$8763+유형화!$G$74*hourly1!I4195/hourly1!$I$8763+유형화!$H$63*hourly1!P4195/hourly1!$P$8763</f>
        <v>0.46814561858090309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799">
        <f>(유형화!$F$71+유형화!$F$72+유형화!$F$73+유형화!$F$74+유형화!$G$63)*hourly1!O4196/hourly1!$O$8763</f>
        <v>56.341078427217965</v>
      </c>
      <c r="C4195" s="441">
        <f>hourly1!$F4196*유형화!$G$71/hourly1!$F$8763+유형화!$G$72*hourly1!$G4196/hourly1!$F$8763+유형화!$G$74*hourly1!I4196/hourly1!$I$8763+유형화!$H$63*hourly1!P4196/hourly1!$P$8763</f>
        <v>0.6549148187306596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799">
        <f>(유형화!$F$71+유형화!$F$72+유형화!$F$73+유형화!$F$74+유형화!$G$63)*hourly1!O4197/hourly1!$O$8763</f>
        <v>55.705854771837906</v>
      </c>
      <c r="C4196" s="441">
        <f>hourly1!$F4197*유형화!$G$71/hourly1!$F$8763+유형화!$G$72*hourly1!$G4197/hourly1!$F$8763+유형화!$G$74*hourly1!I4197/hourly1!$I$8763+유형화!$H$63*hourly1!P4197/hourly1!$P$8763</f>
        <v>0.83411989895491756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799">
        <f>(유형화!$F$71+유형화!$F$72+유형화!$F$73+유형화!$F$74+유형화!$G$63)*hourly1!O4198/hourly1!$O$8763</f>
        <v>55.669201863417889</v>
      </c>
      <c r="C4197" s="441">
        <f>hourly1!$F4198*유형화!$G$71/hourly1!$F$8763+유형화!$G$72*hourly1!$G4198/hourly1!$F$8763+유형화!$G$74*hourly1!I4198/hourly1!$I$8763+유형화!$H$63*hourly1!P4198/hourly1!$P$8763</f>
        <v>0.84198971337842099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799">
        <f>(유형화!$F$71+유형화!$F$72+유형화!$F$73+유형화!$F$74+유형화!$G$63)*hourly1!O4199/hourly1!$O$8763</f>
        <v>56.306914896123686</v>
      </c>
      <c r="C4198" s="441">
        <f>hourly1!$F4199*유형화!$G$71/hourly1!$F$8763+유형화!$G$72*hourly1!$G4199/hourly1!$F$8763+유형화!$G$74*hourly1!I4199/hourly1!$I$8763+유형화!$H$63*hourly1!P4199/hourly1!$P$8763</f>
        <v>0.70185234229049465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799">
        <f>(유형화!$F$71+유형화!$F$72+유형화!$F$73+유형화!$F$74+유형화!$G$63)*hourly1!O4200/hourly1!$O$8763</f>
        <v>55.867272546139766</v>
      </c>
      <c r="C4199" s="441">
        <f>hourly1!$F4200*유형화!$G$71/hourly1!$F$8763+유형화!$G$72*hourly1!$G4200/hourly1!$F$8763+유형화!$G$74*hourly1!I4200/hourly1!$I$8763+유형화!$H$63*hourly1!P4200/hourly1!$P$8763</f>
        <v>0.56936926086684403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799">
        <f>(유형화!$F$71+유형화!$F$72+유형화!$F$73+유형화!$F$74+유형화!$G$63)*hourly1!O4201/hourly1!$O$8763</f>
        <v>54.349595382531589</v>
      </c>
      <c r="C4200" s="441">
        <f>hourly1!$F4201*유형화!$G$71/hourly1!$F$8763+유형화!$G$72*hourly1!$G4201/hourly1!$F$8763+유형화!$G$74*hourly1!I4201/hourly1!$I$8763+유형화!$H$63*hourly1!P4201/hourly1!$P$8763</f>
        <v>0.4139192551975589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799">
        <f>(유형화!$F$71+유형화!$F$72+유형화!$F$73+유형화!$F$74+유형화!$G$63)*hourly1!O4202/hourly1!$O$8763</f>
        <v>52.82359352677809</v>
      </c>
      <c r="C4201" s="441">
        <f>hourly1!$F4202*유형화!$G$71/hourly1!$F$8763+유형화!$G$72*hourly1!$G4202/hourly1!$F$8763+유형화!$G$74*hourly1!I4202/hourly1!$I$8763+유형화!$H$63*hourly1!P4202/hourly1!$P$8763</f>
        <v>0.3674820782702376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799">
        <f>(유형화!$F$71+유형화!$F$72+유형화!$F$73+유형화!$F$74+유형화!$G$63)*hourly1!O4203/hourly1!$O$8763</f>
        <v>52.538569179918234</v>
      </c>
      <c r="C4202" s="441">
        <f>hourly1!$F4203*유형화!$G$71/hourly1!$F$8763+유형화!$G$72*hourly1!$G4203/hourly1!$F$8763+유형화!$G$74*hourly1!I4203/hourly1!$I$8763+유형화!$H$63*hourly1!P4203/hourly1!$P$8763</f>
        <v>0.28329968170869224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799">
        <f>(유형화!$F$71+유형화!$F$72+유형화!$F$73+유형화!$F$74+유형화!$G$63)*hourly1!O4204/hourly1!$O$8763</f>
        <v>50.619680463302714</v>
      </c>
      <c r="C4203" s="441">
        <f>hourly1!$F4204*유형화!$G$71/hourly1!$F$8763+유형화!$G$72*hourly1!$G4204/hourly1!$F$8763+유형화!$G$74*hourly1!I4204/hourly1!$I$8763+유형화!$H$63*hourly1!P4204/hourly1!$P$8763</f>
        <v>0.25483276121391046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799">
        <f>(유형화!$F$71+유형화!$F$72+유형화!$F$73+유형화!$F$74+유형화!$G$63)*hourly1!O4205/hourly1!$O$8763</f>
        <v>50.276508827910725</v>
      </c>
      <c r="C4204" s="441">
        <f>hourly1!$F4205*유형화!$G$71/hourly1!$F$8763+유형화!$G$72*hourly1!$G4205/hourly1!$F$8763+유형화!$G$74*hourly1!I4205/hourly1!$I$8763+유형화!$H$63*hourly1!P4205/hourly1!$P$8763</f>
        <v>0.24650768502728085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799">
        <f>(유형화!$F$71+유형화!$F$72+유형화!$F$73+유형화!$F$74+유형화!$G$63)*hourly1!O4206/hourly1!$O$8763</f>
        <v>49.848342157424959</v>
      </c>
      <c r="C4205" s="441">
        <f>hourly1!$F4206*유형화!$G$71/hourly1!$F$8763+유형화!$G$72*hourly1!$G4206/hourly1!$F$8763+유형화!$G$74*hourly1!I4206/hourly1!$I$8763+유형화!$H$63*hourly1!P4206/hourly1!$P$8763</f>
        <v>0.24660012093674416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799">
        <f>(유형화!$F$71+유형화!$F$72+유형화!$F$73+유형화!$F$74+유형화!$G$63)*hourly1!O4207/hourly1!$O$8763</f>
        <v>49.911355188054316</v>
      </c>
      <c r="C4206" s="441">
        <f>hourly1!$F4207*유형화!$G$71/hourly1!$F$8763+유형화!$G$72*hourly1!$G4207/hourly1!$F$8763+유형화!$G$74*hourly1!I4207/hourly1!$I$8763+유형화!$H$63*hourly1!P4207/hourly1!$P$8763</f>
        <v>0.24461996484782561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799">
        <f>(유형화!$F$71+유형화!$F$72+유형화!$F$73+유형화!$F$74+유형화!$G$63)*hourly1!O4208/hourly1!$O$8763</f>
        <v>49.217982455182437</v>
      </c>
      <c r="C4207" s="441">
        <f>hourly1!$F4208*유형화!$G$71/hourly1!$F$8763+유형화!$G$72*hourly1!$G4208/hourly1!$F$8763+유형화!$G$74*hourly1!I4208/hourly1!$I$8763+유형화!$H$63*hourly1!P4208/hourly1!$P$8763</f>
        <v>0.51552886213256377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799">
        <f>(유형화!$F$71+유형화!$F$72+유형화!$F$73+유형화!$F$74+유형화!$G$63)*hourly1!O4209/hourly1!$O$8763</f>
        <v>49.994921422146952</v>
      </c>
      <c r="C4208" s="441">
        <f>hourly1!$F4209*유형화!$G$71/hourly1!$F$8763+유형화!$G$72*hourly1!$G4209/hourly1!$F$8763+유형화!$G$74*hourly1!I4209/hourly1!$I$8763+유형화!$H$63*hourly1!P4209/hourly1!$P$8763</f>
        <v>0.99893539169889756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799">
        <f>(유형화!$F$71+유형화!$F$72+유형화!$F$73+유형화!$F$74+유형화!$G$63)*hourly1!O4210/hourly1!$O$8763</f>
        <v>50.074074081535585</v>
      </c>
      <c r="C4209" s="441">
        <f>hourly1!$F4210*유형화!$G$71/hourly1!$F$8763+유형화!$G$72*hourly1!$G4210/hourly1!$F$8763+유형화!$G$74*hourly1!I4210/hourly1!$I$8763+유형화!$H$63*hourly1!P4210/hourly1!$P$8763</f>
        <v>0.8505695548587473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799">
        <f>(유형화!$F$71+유형화!$F$72+유형화!$F$73+유형화!$F$74+유형화!$G$63)*hourly1!O4211/hourly1!$O$8763</f>
        <v>49.913418722261135</v>
      </c>
      <c r="C4210" s="441">
        <f>hourly1!$F4211*유형화!$G$71/hourly1!$F$8763+유형화!$G$72*hourly1!$G4211/hourly1!$F$8763+유형화!$G$74*hourly1!I4211/hourly1!$I$8763+유형화!$H$63*hourly1!P4211/hourly1!$P$8763</f>
        <v>0.74118101887186383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799">
        <f>(유형화!$F$71+유형화!$F$72+유형화!$F$73+유형화!$F$74+유형화!$G$63)*hourly1!O4212/hourly1!$O$8763</f>
        <v>50.049127039503077</v>
      </c>
      <c r="C4211" s="441">
        <f>hourly1!$F4212*유형화!$G$71/hourly1!$F$8763+유형화!$G$72*hourly1!$G4212/hourly1!$F$8763+유형화!$G$74*hourly1!I4212/hourly1!$I$8763+유형화!$H$63*hourly1!P4212/hourly1!$P$8763</f>
        <v>0.61631143604018745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799">
        <f>(유형화!$F$71+유형화!$F$72+유형화!$F$73+유형화!$F$74+유형화!$G$63)*hourly1!O4213/hourly1!$O$8763</f>
        <v>50.850997788300099</v>
      </c>
      <c r="C4212" s="441">
        <f>hourly1!$F4213*유형화!$G$71/hourly1!$F$8763+유형화!$G$72*hourly1!$G4213/hourly1!$F$8763+유형화!$G$74*hourly1!I4213/hourly1!$I$8763+유형화!$H$63*hourly1!P4213/hourly1!$P$8763</f>
        <v>0.5694735047182905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799">
        <f>(유형화!$F$71+유형화!$F$72+유형화!$F$73+유형화!$F$74+유형화!$G$63)*hourly1!O4214/hourly1!$O$8763</f>
        <v>52.346396330652261</v>
      </c>
      <c r="C4213" s="441">
        <f>hourly1!$F4214*유형화!$G$71/hourly1!$F$8763+유형화!$G$72*hourly1!$G4214/hourly1!$F$8763+유형화!$G$74*hourly1!I4214/hourly1!$I$8763+유형화!$H$63*hourly1!P4214/hourly1!$P$8763</f>
        <v>0.54603927222326298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799">
        <f>(유형화!$F$71+유형화!$F$72+유형화!$F$73+유형화!$F$74+유형화!$G$63)*hourly1!O4215/hourly1!$O$8763</f>
        <v>52.330301061224638</v>
      </c>
      <c r="C4214" s="441">
        <f>hourly1!$F4215*유형화!$G$71/hourly1!$F$8763+유형화!$G$72*hourly1!$G4215/hourly1!$F$8763+유형화!$G$74*hourly1!I4215/hourly1!$I$8763+유형화!$H$63*hourly1!P4215/hourly1!$P$8763</f>
        <v>0.70950472360051298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799">
        <f>(유형화!$F$71+유형화!$F$72+유형화!$F$73+유형화!$F$74+유형화!$G$63)*hourly1!O4216/hourly1!$O$8763</f>
        <v>52.970819049404348</v>
      </c>
      <c r="C4215" s="441">
        <f>hourly1!$F4216*유형화!$G$71/hourly1!$F$8763+유형화!$G$72*hourly1!$G4216/hourly1!$F$8763+유형화!$G$74*hourly1!I4216/hourly1!$I$8763+유형화!$H$63*hourly1!P4216/hourly1!$P$8763</f>
        <v>0.65493354445683361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799">
        <f>(유형화!$F$71+유형화!$F$72+유형화!$F$73+유형화!$F$74+유형화!$G$63)*hourly1!O4217/hourly1!$O$8763</f>
        <v>53.314322198928878</v>
      </c>
      <c r="C4216" s="441">
        <f>hourly1!$F4217*유형화!$G$71/hourly1!$F$8763+유형화!$G$72*hourly1!$G4217/hourly1!$F$8763+유형화!$G$74*hourly1!I4217/hourly1!$I$8763+유형화!$H$63*hourly1!P4217/hourly1!$P$8763</f>
        <v>0.46813870079671105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799">
        <f>(유형화!$F$71+유형화!$F$72+유형화!$F$73+유형화!$F$74+유형화!$G$63)*hourly1!O4218/hourly1!$O$8763</f>
        <v>53.145013160749343</v>
      </c>
      <c r="C4217" s="441">
        <f>hourly1!$F4218*유형화!$G$71/hourly1!$F$8763+유형화!$G$72*hourly1!$G4218/hourly1!$F$8763+유형화!$G$74*hourly1!I4218/hourly1!$I$8763+유형화!$H$63*hourly1!P4218/hourly1!$P$8763</f>
        <v>0.43705471097877241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799">
        <f>(유형화!$F$71+유형화!$F$72+유형화!$F$73+유형화!$F$74+유형화!$G$63)*hourly1!O4219/hourly1!$O$8763</f>
        <v>52.646709972612356</v>
      </c>
      <c r="C4218" s="441">
        <f>hourly1!$F4219*유형화!$G$71/hourly1!$F$8763+유형화!$G$72*hourly1!$G4219/hourly1!$F$8763+유형화!$G$74*hourly1!I4219/hourly1!$I$8763+유형화!$H$63*hourly1!P4219/hourly1!$P$8763</f>
        <v>0.46815086655511662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799">
        <f>(유형화!$F$71+유형화!$F$72+유형화!$F$73+유형화!$F$74+유형화!$G$63)*hourly1!O4220/hourly1!$O$8763</f>
        <v>53.430040003667607</v>
      </c>
      <c r="C4219" s="441">
        <f>hourly1!$F4220*유형화!$G$71/hourly1!$F$8763+유형화!$G$72*hourly1!$G4220/hourly1!$F$8763+유형화!$G$74*hourly1!I4220/hourly1!$I$8763+유형화!$H$63*hourly1!P4220/hourly1!$P$8763</f>
        <v>0.65499079508463154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799">
        <f>(유형화!$F$71+유형화!$F$72+유형화!$F$73+유형화!$F$74+유형화!$G$63)*hourly1!O4221/hourly1!$O$8763</f>
        <v>53.956898106951762</v>
      </c>
      <c r="C4220" s="441">
        <f>hourly1!$F4221*유형화!$G$71/hourly1!$F$8763+유형화!$G$72*hourly1!$G4221/hourly1!$F$8763+유형화!$G$74*hourly1!I4221/hourly1!$I$8763+유형화!$H$63*hourly1!P4221/hourly1!$P$8763</f>
        <v>0.83428878830691788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799">
        <f>(유형화!$F$71+유형화!$F$72+유형화!$F$73+유형화!$F$74+유형화!$G$63)*hourly1!O4222/hourly1!$O$8763</f>
        <v>54.451354512517234</v>
      </c>
      <c r="C4221" s="441">
        <f>hourly1!$F4222*유형화!$G$71/hourly1!$F$8763+유형화!$G$72*hourly1!$G4222/hourly1!$F$8763+유형화!$G$74*hourly1!I4222/hourly1!$I$8763+유형화!$H$63*hourly1!P4222/hourly1!$P$8763</f>
        <v>0.84221311009897071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799">
        <f>(유형화!$F$71+유형화!$F$72+유형화!$F$73+유형화!$F$74+유형화!$G$63)*hourly1!O4223/hourly1!$O$8763</f>
        <v>55.376590269764876</v>
      </c>
      <c r="C4222" s="441">
        <f>hourly1!$F4223*유형화!$G$71/hourly1!$F$8763+유형화!$G$72*hourly1!$G4223/hourly1!$F$8763+유형화!$G$74*hourly1!I4223/hourly1!$I$8763+유형화!$H$63*hourly1!P4223/hourly1!$P$8763</f>
        <v>0.70204079227365757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799">
        <f>(유형화!$F$71+유형화!$F$72+유형화!$F$73+유형화!$F$74+유형화!$G$63)*hourly1!O4224/hourly1!$O$8763</f>
        <v>54.984734912359457</v>
      </c>
      <c r="C4223" s="441">
        <f>hourly1!$F4224*유형화!$G$71/hourly1!$F$8763+유형화!$G$72*hourly1!$G4224/hourly1!$F$8763+유형화!$G$74*hourly1!I4224/hourly1!$I$8763+유형화!$H$63*hourly1!P4224/hourly1!$P$8763</f>
        <v>0.56958717106889534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799">
        <f>(유형화!$F$71+유형화!$F$72+유형화!$F$73+유형화!$F$74+유형화!$G$63)*hourly1!O4225/hourly1!$O$8763</f>
        <v>54.620523041094522</v>
      </c>
      <c r="C4224" s="441">
        <f>hourly1!$F4225*유형화!$G$71/hourly1!$F$8763+유형화!$G$72*hourly1!$G4225/hourly1!$F$8763+유형화!$G$74*hourly1!I4225/hourly1!$I$8763+유형화!$H$63*hourly1!P4225/hourly1!$P$8763</f>
        <v>0.41407192353835004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799">
        <f>(유형화!$F$71+유형화!$F$72+유형화!$F$73+유형화!$F$74+유형화!$G$63)*hourly1!O4226/hourly1!$O$8763</f>
        <v>52.966146069482747</v>
      </c>
      <c r="C4225" s="441">
        <f>hourly1!$F4226*유형화!$G$71/hourly1!$F$8763+유형화!$G$72*hourly1!$G4226/hourly1!$F$8763+유형화!$G$74*hourly1!I4226/hourly1!$I$8763+유형화!$H$63*hourly1!P4226/hourly1!$P$8763</f>
        <v>0.3676203146819384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799">
        <f>(유형화!$F$71+유형화!$F$72+유형화!$F$73+유형화!$F$74+유형화!$G$63)*hourly1!O4227/hourly1!$O$8763</f>
        <v>51.250203395238735</v>
      </c>
      <c r="C4226" s="441">
        <f>hourly1!$F4227*유형화!$G$71/hourly1!$F$8763+유형화!$G$72*hourly1!$G4227/hourly1!$F$8763+유형화!$G$74*hourly1!I4227/hourly1!$I$8763+유형화!$H$63*hourly1!P4227/hourly1!$P$8763</f>
        <v>0.28338985144747192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799">
        <f>(유형화!$F$71+유형화!$F$72+유형화!$F$73+유형화!$F$74+유형화!$G$63)*hourly1!O4228/hourly1!$O$8763</f>
        <v>50.66673694716728</v>
      </c>
      <c r="C4227" s="441">
        <f>hourly1!$F4228*유형화!$G$71/hourly1!$F$8763+유형화!$G$72*hourly1!$G4228/hourly1!$F$8763+유형화!$G$74*hourly1!I4228/hourly1!$I$8763+유형화!$H$63*hourly1!P4228/hourly1!$P$8763</f>
        <v>0.25492006842130033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799">
        <f>(유형화!$F$71+유형화!$F$72+유형화!$F$73+유형화!$F$74+유형화!$G$63)*hourly1!O4229/hourly1!$O$8763</f>
        <v>49.848877684683515</v>
      </c>
      <c r="C4228" s="441">
        <f>hourly1!$F4229*유형화!$G$71/hourly1!$F$8763+유형화!$G$72*hourly1!$G4229/hourly1!$F$8763+유형화!$G$74*hourly1!I4229/hourly1!$I$8763+유형화!$H$63*hourly1!P4229/hourly1!$P$8763</f>
        <v>0.24669816263684602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799">
        <f>(유형화!$F$71+유형화!$F$72+유형화!$F$73+유형화!$F$74+유형화!$G$63)*hourly1!O4230/hourly1!$O$8763</f>
        <v>49.588960065975058</v>
      </c>
      <c r="C4229" s="441">
        <f>hourly1!$F4230*유형화!$G$71/hourly1!$F$8763+유형화!$G$72*hourly1!$G4230/hourly1!$F$8763+유형화!$G$74*hourly1!I4230/hourly1!$I$8763+유형화!$H$63*hourly1!P4230/hourly1!$P$8763</f>
        <v>0.24677855206004401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799">
        <f>(유형화!$F$71+유형화!$F$72+유형화!$F$73+유형화!$F$74+유형화!$G$63)*hourly1!O4231/hourly1!$O$8763</f>
        <v>49.00871128567362</v>
      </c>
      <c r="C4230" s="441">
        <f>hourly1!$F4231*유형화!$G$71/hourly1!$F$8763+유형화!$G$72*hourly1!$G4231/hourly1!$F$8763+유형화!$G$74*hourly1!I4231/hourly1!$I$8763+유형화!$H$63*hourly1!P4231/hourly1!$P$8763</f>
        <v>0.24472146544002363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799">
        <f>(유형화!$F$71+유형화!$F$72+유형화!$F$73+유형화!$F$74+유형화!$G$63)*hourly1!O4232/hourly1!$O$8763</f>
        <v>49.539157875446485</v>
      </c>
      <c r="C4231" s="441">
        <f>hourly1!$F4232*유형화!$G$71/hourly1!$F$8763+유형화!$G$72*hourly1!$G4232/hourly1!$F$8763+유형화!$G$74*hourly1!I4232/hourly1!$I$8763+유형화!$H$63*hourly1!P4232/hourly1!$P$8763</f>
        <v>0.51566352038002727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799">
        <f>(유형화!$F$71+유형화!$F$72+유형화!$F$73+유형화!$F$74+유형화!$G$63)*hourly1!O4233/hourly1!$O$8763</f>
        <v>51.705114633454521</v>
      </c>
      <c r="C4232" s="441">
        <f>hourly1!$F4233*유형화!$G$71/hourly1!$F$8763+유형화!$G$72*hourly1!$G4233/hourly1!$F$8763+유형화!$G$74*hourly1!I4233/hourly1!$I$8763+유형화!$H$63*hourly1!P4233/hourly1!$P$8763</f>
        <v>0.99920172639029237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799">
        <f>(유형화!$F$71+유형화!$F$72+유형화!$F$73+유형화!$F$74+유형화!$G$63)*hourly1!O4234/hourly1!$O$8763</f>
        <v>55.096224293157412</v>
      </c>
      <c r="C4233" s="441">
        <f>hourly1!$F4234*유형화!$G$71/hourly1!$F$8763+유형화!$G$72*hourly1!$G4234/hourly1!$F$8763+유형화!$G$74*hourly1!I4234/hourly1!$I$8763+유형화!$H$63*hourly1!P4234/hourly1!$P$8763</f>
        <v>0.85074452708995085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799">
        <f>(유형화!$F$71+유형화!$F$72+유형화!$F$73+유형화!$F$74+유형화!$G$63)*hourly1!O4235/hourly1!$O$8763</f>
        <v>58.732843252754677</v>
      </c>
      <c r="C4234" s="441">
        <f>hourly1!$F4235*유형화!$G$71/hourly1!$F$8763+유형화!$G$72*hourly1!$G4235/hourly1!$F$8763+유형화!$G$74*hourly1!I4235/hourly1!$I$8763+유형화!$H$63*hourly1!P4235/hourly1!$P$8763</f>
        <v>0.7412769136734233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799">
        <f>(유형화!$F$71+유형화!$F$72+유형화!$F$73+유형화!$F$74+유형화!$G$63)*hourly1!O4236/hourly1!$O$8763</f>
        <v>64.076232047746828</v>
      </c>
      <c r="C4235" s="441">
        <f>hourly1!$F4236*유형화!$G$71/hourly1!$F$8763+유형화!$G$72*hourly1!$G4236/hourly1!$F$8763+유형화!$G$74*hourly1!I4236/hourly1!$I$8763+유형화!$H$63*hourly1!P4236/hourly1!$P$8763</f>
        <v>0.61634841040397403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799">
        <f>(유형화!$F$71+유형화!$F$72+유형화!$F$73+유형화!$F$74+유형화!$G$63)*hourly1!O4237/hourly1!$O$8763</f>
        <v>65.489945025399024</v>
      </c>
      <c r="C4236" s="441">
        <f>hourly1!$F4237*유형화!$G$71/hourly1!$F$8763+유형화!$G$72*hourly1!$G4237/hourly1!$F$8763+유형화!$G$74*hourly1!I4237/hourly1!$I$8763+유형화!$H$63*hourly1!P4237/hourly1!$P$8763</f>
        <v>0.56949819405152913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799">
        <f>(유형화!$F$71+유형화!$F$72+유형화!$F$73+유형화!$F$74+유형화!$G$63)*hourly1!O4238/hourly1!$O$8763</f>
        <v>67.042192511961233</v>
      </c>
      <c r="C4237" s="441">
        <f>hourly1!$F4238*유형화!$G$71/hourly1!$F$8763+유형화!$G$72*hourly1!$G4238/hourly1!$F$8763+유형화!$G$74*hourly1!I4238/hourly1!$I$8763+유형화!$H$63*hourly1!P4238/hourly1!$P$8763</f>
        <v>0.54605370415235333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799">
        <f>(유형화!$F$71+유형화!$F$72+유형화!$F$73+유형화!$F$74+유형화!$G$63)*hourly1!O4239/hourly1!$O$8763</f>
        <v>65.39863127453286</v>
      </c>
      <c r="C4238" s="441">
        <f>hourly1!$F4239*유형화!$G$71/hourly1!$F$8763+유형화!$G$72*hourly1!$G4239/hourly1!$F$8763+유형화!$G$74*hourly1!I4239/hourly1!$I$8763+유형화!$H$63*hourly1!P4239/hourly1!$P$8763</f>
        <v>0.70951581590964863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799">
        <f>(유형화!$F$71+유형화!$F$72+유형화!$F$73+유형화!$F$74+유형화!$G$63)*hourly1!O4240/hourly1!$O$8763</f>
        <v>65.359751698175941</v>
      </c>
      <c r="C4239" s="441">
        <f>hourly1!$F4240*유형화!$G$71/hourly1!$F$8763+유형화!$G$72*hourly1!$G4240/hourly1!$F$8763+유형화!$G$74*hourly1!I4240/hourly1!$I$8763+유형화!$H$63*hourly1!P4240/hourly1!$P$8763</f>
        <v>0.65493354445683361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799">
        <f>(유형화!$F$71+유형화!$F$72+유형화!$F$73+유형화!$F$74+유형화!$G$63)*hourly1!O4241/hourly1!$O$8763</f>
        <v>68.747493254861126</v>
      </c>
      <c r="C4240" s="441">
        <f>hourly1!$F4241*유형화!$G$71/hourly1!$F$8763+유형화!$G$72*hourly1!$G4241/hourly1!$F$8763+유형화!$G$74*hourly1!I4241/hourly1!$I$8763+유형화!$H$63*hourly1!P4241/hourly1!$P$8763</f>
        <v>0.46813870079671105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799">
        <f>(유형화!$F$71+유형화!$F$72+유형화!$F$73+유형화!$F$74+유형화!$G$63)*hourly1!O4242/hourly1!$O$8763</f>
        <v>68.506443426437016</v>
      </c>
      <c r="C4241" s="441">
        <f>hourly1!$F4242*유형화!$G$71/hourly1!$F$8763+유형화!$G$72*hourly1!$G4242/hourly1!$F$8763+유형화!$G$74*hourly1!I4242/hourly1!$I$8763+유형화!$H$63*hourly1!P4242/hourly1!$P$8763</f>
        <v>0.43706007822512838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799">
        <f>(유형화!$F$71+유형화!$F$72+유형화!$F$73+유형화!$F$74+유형화!$G$63)*hourly1!O4243/hourly1!$O$8763</f>
        <v>68.698020206654036</v>
      </c>
      <c r="C4242" s="441">
        <f>hourly1!$F4243*유형화!$G$71/hourly1!$F$8763+유형화!$G$72*hourly1!$G4243/hourly1!$F$8763+유형화!$G$74*hourly1!I4243/hourly1!$I$8763+유형화!$H$63*hourly1!P4243/hourly1!$P$8763</f>
        <v>0.46815659161789758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799">
        <f>(유형화!$F$71+유형화!$F$72+유형화!$F$73+유형화!$F$74+유형화!$G$63)*hourly1!O4244/hourly1!$O$8763</f>
        <v>67.504732215773473</v>
      </c>
      <c r="C4243" s="441">
        <f>hourly1!$F4244*유형화!$G$71/hourly1!$F$8763+유형화!$G$72*hourly1!$G4244/hourly1!$F$8763+유형화!$G$74*hourly1!I4244/hourly1!$I$8763+유형화!$H$63*hourly1!P4244/hourly1!$P$8763</f>
        <v>0.65500117176091965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799">
        <f>(유형화!$F$71+유형화!$F$72+유형화!$F$73+유형화!$F$74+유형화!$G$63)*hourly1!O4245/hourly1!$O$8763</f>
        <v>65.390687942937618</v>
      </c>
      <c r="C4244" s="441">
        <f>hourly1!$F4245*유형화!$G$71/hourly1!$F$8763+유형화!$G$72*hourly1!$G4245/hourly1!$F$8763+유형화!$G$74*hourly1!I4245/hourly1!$I$8763+유형화!$H$63*hourly1!P4245/hourly1!$P$8763</f>
        <v>0.83431455108942643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799">
        <f>(유형화!$F$71+유형화!$F$72+유형화!$F$73+유형화!$F$74+유형화!$G$63)*hourly1!O4246/hourly1!$O$8763</f>
        <v>64.218383311941267</v>
      </c>
      <c r="C4245" s="441">
        <f>hourly1!$F4246*유형화!$G$71/hourly1!$F$8763+유형화!$G$72*hourly1!$G4246/hourly1!$F$8763+유형화!$G$74*hourly1!I4246/hourly1!$I$8763+유형화!$H$63*hourly1!P4246/hourly1!$P$8763</f>
        <v>0.84225306626628704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799">
        <f>(유형화!$F$71+유형화!$F$72+유형화!$F$73+유형화!$F$74+유형화!$G$63)*hourly1!O4247/hourly1!$O$8763</f>
        <v>62.972640002280151</v>
      </c>
      <c r="C4246" s="441">
        <f>hourly1!$F4247*유형화!$G$71/hourly1!$F$8763+유형화!$G$72*hourly1!$G4247/hourly1!$F$8763+유형화!$G$74*hourly1!I4247/hourly1!$I$8763+유형화!$H$63*hourly1!P4247/hourly1!$P$8763</f>
        <v>0.7020720415746633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799">
        <f>(유형화!$F$71+유형화!$F$72+유형화!$F$73+유형화!$F$74+유형화!$G$63)*hourly1!O4248/hourly1!$O$8763</f>
        <v>61.700288378767247</v>
      </c>
      <c r="C4247" s="441">
        <f>hourly1!$F4248*유형화!$G$71/hourly1!$F$8763+유형화!$G$72*hourly1!$G4248/hourly1!$F$8763+유형화!$G$74*hourly1!I4248/hourly1!$I$8763+유형화!$H$63*hourly1!P4248/hourly1!$P$8763</f>
        <v>0.5696471649559417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799">
        <f>(유형화!$F$71+유형화!$F$72+유형화!$F$73+유형화!$F$74+유형화!$G$63)*hourly1!O4249/hourly1!$O$8763</f>
        <v>59.125894298903575</v>
      </c>
      <c r="C4248" s="441">
        <f>hourly1!$F4249*유형화!$G$71/hourly1!$F$8763+유형화!$G$72*hourly1!$G4249/hourly1!$F$8763+유형화!$G$74*hourly1!I4249/hourly1!$I$8763+유형화!$H$63*hourly1!P4249/hourly1!$P$8763</f>
        <v>0.41410985207926421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799">
        <f>(유형화!$F$71+유형화!$F$72+유형화!$F$73+유형화!$F$74+유형화!$G$63)*hourly1!O4250/hourly1!$O$8763</f>
        <v>56.194581041494594</v>
      </c>
      <c r="C4249" s="441">
        <f>hourly1!$F4250*유형화!$G$71/hourly1!$F$8763+유형화!$G$72*hourly1!$G4250/hourly1!$F$8763+유형화!$G$74*hourly1!I4250/hourly1!$I$8763+유형화!$H$63*hourly1!P4250/hourly1!$P$8763</f>
        <v>0.3676538301536289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799">
        <f>(유형화!$F$71+유형화!$F$72+유형화!$F$73+유형화!$F$74+유형화!$G$63)*hourly1!O4251/hourly1!$O$8763</f>
        <v>54.58429363428661</v>
      </c>
      <c r="C4250" s="441">
        <f>hourly1!$F4251*유형화!$G$71/hourly1!$F$8763+유형화!$G$72*hourly1!$G4251/hourly1!$F$8763+유형화!$G$74*hourly1!I4251/hourly1!$I$8763+유형화!$H$63*hourly1!P4251/hourly1!$P$8763</f>
        <v>0.28342157783704269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799">
        <f>(유형화!$F$71+유형화!$F$72+유형화!$F$73+유형화!$F$74+유형화!$G$63)*hourly1!O4252/hourly1!$O$8763</f>
        <v>52.680934662693168</v>
      </c>
      <c r="C4251" s="441">
        <f>hourly1!$F4252*유형화!$G$71/hourly1!$F$8763+유형화!$G$72*hourly1!$G4252/hourly1!$F$8763+유형화!$G$74*hourly1!I4252/hourly1!$I$8763+유형화!$H$63*hourly1!P4252/hourly1!$P$8763</f>
        <v>0.25497004344848123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799">
        <f>(유형화!$F$71+유형화!$F$72+유형화!$F$73+유형화!$F$74+유형화!$G$63)*hourly1!O4253/hourly1!$O$8763</f>
        <v>52.395366775126242</v>
      </c>
      <c r="C4252" s="441">
        <f>hourly1!$F4253*유형화!$G$71/hourly1!$F$8763+유형화!$G$72*hourly1!$G4253/hourly1!$F$8763+유형화!$G$74*hourly1!I4253/hourly1!$I$8763+유형화!$H$63*hourly1!P4253/hourly1!$P$8763</f>
        <v>0.24683282088430963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799">
        <f>(유형화!$F$71+유형화!$F$72+유형화!$F$73+유형화!$F$74+유형화!$G$63)*hourly1!O4254/hourly1!$O$8763</f>
        <v>51.932701667360199</v>
      </c>
      <c r="C4253" s="441">
        <f>hourly1!$F4254*유형화!$G$71/hourly1!$F$8763+유형화!$G$72*hourly1!$G4254/hourly1!$F$8763+유형화!$G$74*hourly1!I4254/hourly1!$I$8763+유형화!$H$63*hourly1!P4254/hourly1!$P$8763</f>
        <v>0.2469322938501064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799">
        <f>(유형화!$F$71+유형화!$F$72+유형화!$F$73+유형화!$F$74+유형화!$G$63)*hourly1!O4255/hourly1!$O$8763</f>
        <v>52.02549191000417</v>
      </c>
      <c r="C4254" s="441">
        <f>hourly1!$F4255*유형화!$G$71/hourly1!$F$8763+유형화!$G$72*hourly1!$G4255/hourly1!$F$8763+유형화!$G$74*hourly1!I4255/hourly1!$I$8763+유형화!$H$63*hourly1!P4255/hourly1!$P$8763</f>
        <v>0.24481413989376954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799">
        <f>(유형화!$F$71+유형화!$F$72+유형화!$F$73+유형화!$F$74+유형화!$G$63)*hourly1!O4256/hourly1!$O$8763</f>
        <v>52.167230987175806</v>
      </c>
      <c r="C4255" s="441">
        <f>hourly1!$F4256*유형화!$G$71/hourly1!$F$8763+유형화!$G$72*hourly1!$G4256/hourly1!$F$8763+유형화!$G$74*hourly1!I4256/hourly1!$I$8763+유형화!$H$63*hourly1!P4256/hourly1!$P$8763</f>
        <v>0.51577444347138224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799">
        <f>(유형화!$F$71+유형화!$F$72+유형화!$F$73+유형화!$F$74+유형화!$G$63)*hourly1!O4257/hourly1!$O$8763</f>
        <v>53.218150135552492</v>
      </c>
      <c r="C4256" s="441">
        <f>hourly1!$F4257*유형화!$G$71/hourly1!$F$8763+유형화!$G$72*hourly1!$G4257/hourly1!$F$8763+유형화!$G$74*hourly1!I4257/hourly1!$I$8763+유형화!$H$63*hourly1!P4257/hourly1!$P$8763</f>
        <v>0.99952316481094361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799">
        <f>(유형화!$F$71+유형화!$F$72+유형화!$F$73+유형화!$F$74+유형화!$G$63)*hourly1!O4258/hourly1!$O$8763</f>
        <v>55.356183868072108</v>
      </c>
      <c r="C4257" s="441">
        <f>hourly1!$F4258*유형화!$G$71/hourly1!$F$8763+유형화!$G$72*hourly1!$G4258/hourly1!$F$8763+유형화!$G$74*hourly1!I4258/hourly1!$I$8763+유형화!$H$63*hourly1!P4258/hourly1!$P$8763</f>
        <v>0.85101575193913781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799">
        <f>(유형화!$F$71+유형화!$F$72+유형화!$F$73+유형화!$F$74+유형화!$G$63)*hourly1!O4259/hourly1!$O$8763</f>
        <v>58.741726777121436</v>
      </c>
      <c r="C4258" s="441">
        <f>hourly1!$F4259*유형화!$G$71/hourly1!$F$8763+유형화!$G$72*hourly1!$G4259/hourly1!$F$8763+유형화!$G$74*hourly1!I4259/hourly1!$I$8763+유형화!$H$63*hourly1!P4259/hourly1!$P$8763</f>
        <v>0.7415233299172328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799">
        <f>(유형화!$F$71+유형화!$F$72+유형화!$F$73+유형화!$F$74+유형화!$G$63)*hourly1!O4260/hourly1!$O$8763</f>
        <v>64.38607565986419</v>
      </c>
      <c r="C4259" s="441">
        <f>hourly1!$F4260*유형화!$G$71/hourly1!$F$8763+유형화!$G$72*hourly1!$G4260/hourly1!$F$8763+유형화!$G$74*hourly1!I4260/hourly1!$I$8763+유형화!$H$63*hourly1!P4260/hourly1!$P$8763</f>
        <v>0.61651169396533601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799">
        <f>(유형화!$F$71+유형화!$F$72+유형화!$F$73+유형화!$F$74+유형화!$G$63)*hourly1!O4261/hourly1!$O$8763</f>
        <v>66.045008498681071</v>
      </c>
      <c r="C4260" s="441">
        <f>hourly1!$F4261*유형화!$G$71/hourly1!$F$8763+유형화!$G$72*hourly1!$G4261/hourly1!$F$8763+유형화!$G$74*hourly1!I4261/hourly1!$I$8763+유형화!$H$63*hourly1!P4261/hourly1!$P$8763</f>
        <v>0.5696024379029756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799">
        <f>(유형화!$F$71+유형화!$F$72+유형화!$F$73+유형화!$F$74+유형화!$G$63)*hourly1!O4262/hourly1!$O$8763</f>
        <v>67.361352058490908</v>
      </c>
      <c r="C4261" s="441">
        <f>hourly1!$F4262*유형화!$G$71/hourly1!$F$8763+유형화!$G$72*hourly1!$G4262/hourly1!$F$8763+유형화!$G$74*hourly1!I4262/hourly1!$I$8763+유형화!$H$63*hourly1!P4262/hourly1!$P$8763</f>
        <v>0.5461375524676485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799">
        <f>(유형화!$F$71+유형화!$F$72+유형화!$F$73+유형화!$F$74+유형화!$G$63)*hourly1!O4263/hourly1!$O$8763</f>
        <v>65.457018275583906</v>
      </c>
      <c r="C4262" s="441">
        <f>hourly1!$F4263*유형화!$G$71/hourly1!$F$8763+유형화!$G$72*hourly1!$G4263/hourly1!$F$8763+유형화!$G$74*hourly1!I4263/hourly1!$I$8763+유형화!$H$63*hourly1!P4263/hourly1!$P$8763</f>
        <v>0.70963294115234821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799">
        <f>(유형화!$F$71+유형화!$F$72+유형화!$F$73+유형화!$F$74+유형화!$G$63)*hourly1!O4264/hourly1!$O$8763</f>
        <v>65.638869858724007</v>
      </c>
      <c r="C4263" s="441">
        <f>hourly1!$F4264*유형화!$G$71/hourly1!$F$8763+유형화!$G$72*hourly1!$G4264/hourly1!$F$8763+유형화!$G$74*hourly1!I4264/hourly1!$I$8763+유형화!$H$63*hourly1!P4264/hourly1!$P$8763</f>
        <v>0.65502931998625302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799">
        <f>(유형화!$F$71+유형화!$F$72+유형화!$F$73+유형화!$F$74+유형화!$G$63)*hourly1!O4265/hourly1!$O$8763</f>
        <v>69.271453277773034</v>
      </c>
      <c r="C4264" s="441">
        <f>hourly1!$F4265*유형화!$G$71/hourly1!$F$8763+유형화!$G$72*hourly1!$G4265/hourly1!$F$8763+유형화!$G$74*hourly1!I4265/hourly1!$I$8763+유형화!$H$63*hourly1!P4265/hourly1!$P$8763</f>
        <v>0.4681948779752354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799">
        <f>(유형화!$F$71+유형화!$F$72+유형화!$F$73+유형화!$F$74+유형화!$G$63)*hourly1!O4266/hourly1!$O$8763</f>
        <v>68.537192182969193</v>
      </c>
      <c r="C4265" s="441">
        <f>hourly1!$F4266*유형화!$G$71/hourly1!$F$8763+유형화!$G$72*hourly1!$G4266/hourly1!$F$8763+유형화!$G$74*hourly1!I4266/hourly1!$I$8763+유형화!$H$63*hourly1!P4266/hourly1!$P$8763</f>
        <v>0.43711041106873177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799">
        <f>(유형화!$F$71+유형화!$F$72+유형화!$F$73+유형화!$F$74+유형화!$G$63)*hourly1!O4267/hourly1!$O$8763</f>
        <v>68.919274438371161</v>
      </c>
      <c r="C4266" s="441">
        <f>hourly1!$F4267*유형화!$G$71/hourly1!$F$8763+유형화!$G$72*hourly1!$G4267/hourly1!$F$8763+유형화!$G$74*hourly1!I4267/hourly1!$I$8763+유형화!$H$63*hourly1!P4267/hourly1!$P$8763</f>
        <v>0.46820716300578458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799">
        <f>(유형화!$F$71+유형화!$F$72+유형화!$F$73+유형화!$F$74+유형화!$G$63)*hourly1!O4268/hourly1!$O$8763</f>
        <v>67.528177486239628</v>
      </c>
      <c r="C4267" s="441">
        <f>hourly1!$F4268*유형화!$G$71/hourly1!$F$8763+유형화!$G$72*hourly1!$G4268/hourly1!$F$8763+유형화!$G$74*hourly1!I4268/hourly1!$I$8763+유형화!$H$63*hourly1!P4268/hourly1!$P$8763</f>
        <v>0.65507774447559775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799">
        <f>(유형화!$F$71+유형화!$F$72+유형화!$F$73+유형화!$F$74+유형화!$G$63)*hourly1!O4269/hourly1!$O$8763</f>
        <v>65.772136086370622</v>
      </c>
      <c r="C4268" s="441">
        <f>hourly1!$F4269*유형화!$G$71/hourly1!$F$8763+유형화!$G$72*hourly1!$G4269/hourly1!$F$8763+유형화!$G$74*hourly1!I4269/hourly1!$I$8763+유형화!$H$63*hourly1!P4269/hourly1!$P$8763</f>
        <v>0.83440579427747741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799">
        <f>(유형화!$F$71+유형화!$F$72+유형화!$F$73+유형화!$F$74+유형화!$G$63)*hourly1!O4270/hourly1!$O$8763</f>
        <v>64.967079608441537</v>
      </c>
      <c r="C4269" s="441">
        <f>hourly1!$F4270*유형화!$G$71/hourly1!$F$8763+유형화!$G$72*hourly1!$G4270/hourly1!$F$8763+유형화!$G$74*hourly1!I4270/hourly1!$I$8763+유형화!$H$63*hourly1!P4270/hourly1!$P$8763</f>
        <v>0.84234430945433802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799">
        <f>(유형화!$F$71+유형화!$F$72+유형화!$F$73+유형화!$F$74+유형화!$G$63)*hourly1!O4271/hourly1!$O$8763</f>
        <v>63.801605020528328</v>
      </c>
      <c r="C4270" s="441">
        <f>hourly1!$F4271*유형화!$G$71/hourly1!$F$8763+유형화!$G$72*hourly1!$G4271/hourly1!$F$8763+유형화!$G$74*hourly1!I4271/hourly1!$I$8763+유형화!$H$63*hourly1!P4271/hourly1!$P$8763</f>
        <v>0.70216698219909279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799">
        <f>(유형화!$F$71+유형화!$F$72+유형화!$F$73+유형화!$F$74+유형화!$G$63)*hourly1!O4272/hourly1!$O$8763</f>
        <v>62.48779297809611</v>
      </c>
      <c r="C4271" s="441">
        <f>hourly1!$F4272*유형화!$G$71/hourly1!$F$8763+유형화!$G$72*hourly1!$G4272/hourly1!$F$8763+유형화!$G$74*hourly1!I4272/hourly1!$I$8763+유형화!$H$63*hourly1!P4272/hourly1!$P$8763</f>
        <v>0.56979613586035327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799">
        <f>(유형화!$F$71+유형화!$F$72+유형화!$F$73+유형화!$F$74+유형화!$G$63)*hourly1!O4273/hourly1!$O$8763</f>
        <v>60.002237789519256</v>
      </c>
      <c r="C4272" s="441">
        <f>hourly1!$F4273*유형화!$G$71/hourly1!$F$8763+유형화!$G$72*hourly1!$G4273/hourly1!$F$8763+유형화!$G$74*hourly1!I4273/hourly1!$I$8763+유형화!$H$63*hourly1!P4273/hourly1!$P$8763</f>
        <v>0.41422280279702145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799">
        <f>(유형화!$F$71+유형화!$F$72+유형화!$F$73+유형화!$F$74+유형화!$G$63)*hourly1!O4274/hourly1!$O$8763</f>
        <v>57.480544229051091</v>
      </c>
      <c r="C4273" s="441">
        <f>hourly1!$F4274*유형화!$G$71/hourly1!$F$8763+유형화!$G$72*hourly1!$G4274/hourly1!$F$8763+유형화!$G$74*hourly1!I4274/hourly1!$I$8763+유형화!$H$63*hourly1!P4274/hourly1!$P$8763</f>
        <v>0.36775628492295559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799">
        <f>(유형화!$F$71+유형화!$F$72+유형화!$F$73+유형화!$F$74+유형화!$G$63)*hourly1!O4275/hourly1!$O$8763</f>
        <v>55.52207582149709</v>
      </c>
      <c r="C4274" s="441">
        <f>hourly1!$F4275*유형화!$G$71/hourly1!$F$8763+유형화!$G$72*hourly1!$G4275/hourly1!$F$8763+유형화!$G$74*hourly1!I4275/hourly1!$I$8763+유형화!$H$63*hourly1!P4275/hourly1!$P$8763</f>
        <v>0.28351007776584503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799">
        <f>(유형화!$F$71+유형화!$F$72+유형화!$F$73+유형화!$F$74+유형화!$G$63)*hourly1!O4276/hourly1!$O$8763</f>
        <v>53.530852739626162</v>
      </c>
      <c r="C4275" s="441">
        <f>hourly1!$F4276*유형화!$G$71/hourly1!$F$8763+유형화!$G$72*hourly1!$G4276/hourly1!$F$8763+유형화!$G$74*hourly1!I4276/hourly1!$I$8763+유형화!$H$63*hourly1!P4276/hourly1!$P$8763</f>
        <v>0.25508048945127249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799">
        <f>(유형화!$F$71+유형화!$F$72+유형화!$F$73+유형화!$F$74+유형화!$G$63)*hourly1!O4277/hourly1!$O$8763</f>
        <v>53.222289346871008</v>
      </c>
      <c r="C4276" s="441">
        <f>hourly1!$F4277*유형화!$G$71/hourly1!$F$8763+유형화!$G$72*hourly1!$G4277/hourly1!$F$8763+유형화!$G$74*hourly1!I4277/hourly1!$I$8763+유형화!$H$63*hourly1!P4277/hourly1!$P$8763</f>
        <v>0.24713100123741746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799">
        <f>(유형화!$F$71+유형화!$F$72+유형화!$F$73+유형화!$F$74+유형화!$G$63)*hourly1!O4278/hourly1!$O$8763</f>
        <v>53.160473608078895</v>
      </c>
      <c r="C4277" s="441">
        <f>hourly1!$F4278*유형화!$G$71/hourly1!$F$8763+유형화!$G$72*hourly1!$G4278/hourly1!$F$8763+유형화!$G$74*hourly1!I4278/hourly1!$I$8763+유형화!$H$63*hourly1!P4278/hourly1!$P$8763</f>
        <v>0.24725754897927632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799">
        <f>(유형화!$F$71+유형화!$F$72+유형화!$F$73+유형화!$F$74+유형화!$G$63)*hourly1!O4279/hourly1!$O$8763</f>
        <v>53.346514616646367</v>
      </c>
      <c r="C4278" s="441">
        <f>hourly1!$F4279*유형화!$G$71/hourly1!$F$8763+유형화!$G$72*hourly1!$G4279/hourly1!$F$8763+유형화!$G$74*hourly1!I4279/hourly1!$I$8763+유형화!$H$63*hourly1!P4279/hourly1!$P$8763</f>
        <v>0.24500914984470207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799">
        <f>(유형화!$F$71+유형화!$F$72+유형화!$F$73+유형화!$F$74+유형화!$G$63)*hourly1!O4280/hourly1!$O$8763</f>
        <v>52.990655027507763</v>
      </c>
      <c r="C4279" s="441">
        <f>hourly1!$F4280*유형화!$G$71/hourly1!$F$8763+유형화!$G$72*hourly1!$G4280/hourly1!$F$8763+유형화!$G$74*hourly1!I4280/hourly1!$I$8763+유형화!$H$63*hourly1!P4280/hourly1!$P$8763</f>
        <v>0.51602384151872271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799">
        <f>(유형화!$F$71+유형화!$F$72+유형화!$F$73+유형화!$F$74+유형화!$G$63)*hourly1!O4281/hourly1!$O$8763</f>
        <v>53.830010890393517</v>
      </c>
      <c r="C4280" s="441">
        <f>hourly1!$F4281*유형화!$G$71/hourly1!$F$8763+유형화!$G$72*hourly1!$G4281/hourly1!$F$8763+유형화!$G$74*hourly1!I4281/hourly1!$I$8763+유형화!$H$63*hourly1!P4281/hourly1!$P$8763</f>
        <v>1.000168427095069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799">
        <f>(유형화!$F$71+유형화!$F$72+유형화!$F$73+유형화!$F$74+유형화!$G$63)*hourly1!O4282/hourly1!$O$8763</f>
        <v>55.824514617274836</v>
      </c>
      <c r="C4281" s="441">
        <f>hourly1!$F4282*유형화!$G$71/hourly1!$F$8763+유형화!$G$72*hourly1!$G4282/hourly1!$F$8763+유형화!$G$74*hourly1!I4282/hourly1!$I$8763+유형화!$H$63*hourly1!P4282/hourly1!$P$8763</f>
        <v>0.85162690239086758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799">
        <f>(유형화!$F$71+유형화!$F$72+유형화!$F$73+유형화!$F$74+유형화!$G$63)*hourly1!O4283/hourly1!$O$8763</f>
        <v>59.823131265542791</v>
      </c>
      <c r="C4282" s="441">
        <f>hourly1!$F4283*유형화!$G$71/hourly1!$F$8763+유형화!$G$72*hourly1!$G4283/hourly1!$F$8763+유형화!$G$74*hourly1!I4283/hourly1!$I$8763+유형화!$H$63*hourly1!P4283/hourly1!$P$8763</f>
        <v>0.7420456226237353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799">
        <f>(유형화!$F$71+유형화!$F$72+유형화!$F$73+유형화!$F$74+유형화!$G$63)*hourly1!O4284/hourly1!$O$8763</f>
        <v>64.49191622615416</v>
      </c>
      <c r="C4283" s="441">
        <f>hourly1!$F4284*유형화!$G$71/hourly1!$F$8763+유형화!$G$72*hourly1!$G4284/hourly1!$F$8763+유형화!$G$74*hourly1!I4284/hourly1!$I$8763+유형화!$H$63*hourly1!P4284/hourly1!$P$8763</f>
        <v>0.61694262421164736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799">
        <f>(유형화!$F$71+유형화!$F$72+유형화!$F$73+유형화!$F$74+유형화!$G$63)*hourly1!O4285/hourly1!$O$8763</f>
        <v>66.147281760128863</v>
      </c>
      <c r="C4284" s="441">
        <f>hourly1!$F4285*유형화!$G$71/hourly1!$F$8763+유형화!$G$72*hourly1!$G4285/hourly1!$F$8763+유형화!$G$74*hourly1!I4285/hourly1!$I$8763+유형화!$H$63*hourly1!P4285/hourly1!$P$8763</f>
        <v>0.56995178600467555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799">
        <f>(유형화!$F$71+유형화!$F$72+유형화!$F$73+유형화!$F$74+유형화!$G$63)*hourly1!O4286/hourly1!$O$8763</f>
        <v>67.092279143041821</v>
      </c>
      <c r="C4285" s="441">
        <f>hourly1!$F4286*유형화!$G$71/hourly1!$F$8763+유형화!$G$72*hourly1!$G4286/hourly1!$F$8763+유형화!$G$74*hourly1!I4286/hourly1!$I$8763+유형화!$H$63*hourly1!P4286/hourly1!$P$8763</f>
        <v>0.54642905358084548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799">
        <f>(유형화!$F$71+유형화!$F$72+유형화!$F$73+유형화!$F$74+유형화!$G$63)*hourly1!O4287/hourly1!$O$8763</f>
        <v>65.906996383176391</v>
      </c>
      <c r="C4286" s="441">
        <f>hourly1!$F4287*유형화!$G$71/hourly1!$F$8763+유형화!$G$72*hourly1!$G4287/hourly1!$F$8763+유형화!$G$74*hourly1!I4287/hourly1!$I$8763+유형화!$H$63*hourly1!P4287/hourly1!$P$8763</f>
        <v>0.70991024888073961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799">
        <f>(유형화!$F$71+유형화!$F$72+유형화!$F$73+유형화!$F$74+유형화!$G$63)*hourly1!O4288/hourly1!$O$8763</f>
        <v>65.915292253978848</v>
      </c>
      <c r="C4287" s="441">
        <f>hourly1!$F4288*유형화!$G$71/hourly1!$F$8763+유형화!$G$72*hourly1!$G4288/hourly1!$F$8763+유형화!$G$74*hourly1!I4288/hourly1!$I$8763+유형화!$H$63*hourly1!P4288/hourly1!$P$8763</f>
        <v>0.65532141746015748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799">
        <f>(유형화!$F$71+유형화!$F$72+유형화!$F$73+유형화!$F$74+유형화!$G$63)*hourly1!O4289/hourly1!$O$8763</f>
        <v>69.39553489236711</v>
      </c>
      <c r="C4288" s="441">
        <f>hourly1!$F4289*유형화!$G$71/hourly1!$F$8763+유형화!$G$72*hourly1!$G4289/hourly1!$F$8763+유형화!$G$74*hourly1!I4289/hourly1!$I$8763+유형화!$H$63*hourly1!P4289/hourly1!$P$8763</f>
        <v>0.46838571340122437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799">
        <f>(유형화!$F$71+유형화!$F$72+유형화!$F$73+유형화!$F$74+유형화!$G$63)*hourly1!O4290/hourly1!$O$8763</f>
        <v>69.221284584858296</v>
      </c>
      <c r="C4289" s="441">
        <f>hourly1!$F4290*유형화!$G$71/hourly1!$F$8763+유형화!$G$72*hourly1!$G4290/hourly1!$F$8763+유형화!$G$74*hourly1!I4290/hourly1!$I$8763+유형화!$H$63*hourly1!P4290/hourly1!$P$8763</f>
        <v>0.43728216295212308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799">
        <f>(유형화!$F$71+유형화!$F$72+유형화!$F$73+유형화!$F$74+유형화!$G$63)*hourly1!O4291/hourly1!$O$8763</f>
        <v>69.406867167198939</v>
      </c>
      <c r="C4290" s="441">
        <f>hourly1!$F4291*유형화!$G$71/hourly1!$F$8763+유형화!$G$72*hourly1!$G4291/hourly1!$F$8763+유형화!$G$74*hourly1!I4291/hourly1!$I$8763+유형화!$H$63*hourly1!P4291/hourly1!$P$8763</f>
        <v>0.46840372349455328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799">
        <f>(유형화!$F$71+유형화!$F$72+유형화!$F$73+유형화!$F$74+유형화!$G$63)*hourly1!O4292/hourly1!$O$8763</f>
        <v>68.692592485746147</v>
      </c>
      <c r="C4291" s="441">
        <f>hourly1!$F4292*유형화!$G$71/hourly1!$F$8763+유형화!$G$72*hourly1!$G4292/hourly1!$F$8763+유형화!$G$74*hourly1!I4292/hourly1!$I$8763+유형화!$H$63*hourly1!P4292/hourly1!$P$8763</f>
        <v>0.65538892549210104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799">
        <f>(유형화!$F$71+유형화!$F$72+유형화!$F$73+유형화!$F$74+유형화!$G$63)*hourly1!O4293/hourly1!$O$8763</f>
        <v>66.58724428137208</v>
      </c>
      <c r="C4292" s="441">
        <f>hourly1!$F4293*유형화!$G$71/hourly1!$F$8763+유형화!$G$72*hourly1!$G4293/hourly1!$F$8763+유형화!$G$74*hourly1!I4293/hourly1!$I$8763+유형화!$H$63*hourly1!P4293/hourly1!$P$8763</f>
        <v>0.83478269424380569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799">
        <f>(유형화!$F$71+유형화!$F$72+유형화!$F$73+유형화!$F$74+유형화!$G$63)*hourly1!O4294/hourly1!$O$8763</f>
        <v>65.108352548980108</v>
      </c>
      <c r="C4293" s="441">
        <f>hourly1!$F4294*유형화!$G$71/hourly1!$F$8763+유형화!$G$72*hourly1!$G4294/hourly1!$F$8763+유형화!$G$74*hourly1!I4294/hourly1!$I$8763+유형화!$H$63*hourly1!P4294/hourly1!$P$8763</f>
        <v>0.84272013597139517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799">
        <f>(유형화!$F$71+유형화!$F$72+유형화!$F$73+유형화!$F$74+유형화!$G$63)*hourly1!O4295/hourly1!$O$8763</f>
        <v>64.012996445681097</v>
      </c>
      <c r="C4294" s="441">
        <f>hourly1!$F4295*유형화!$G$71/hourly1!$F$8763+유형화!$G$72*hourly1!$G4295/hourly1!$F$8763+유형화!$G$74*hourly1!I4295/hourly1!$I$8763+유형화!$H$63*hourly1!P4295/hourly1!$P$8763</f>
        <v>0.70260912402668108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799">
        <f>(유형화!$F$71+유형화!$F$72+유형화!$F$73+유형화!$F$74+유형화!$G$63)*hourly1!O4296/hourly1!$O$8763</f>
        <v>62.527149081396367</v>
      </c>
      <c r="C4295" s="441">
        <f>hourly1!$F4296*유형화!$G$71/hourly1!$F$8763+유형화!$G$72*hourly1!$G4296/hourly1!$F$8763+유형화!$G$74*hourly1!I4296/hourly1!$I$8763+유형화!$H$63*hourly1!P4296/hourly1!$P$8763</f>
        <v>0.57014130943711205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799">
        <f>(유형화!$F$71+유형화!$F$72+유형화!$F$73+유형화!$F$74+유형화!$G$63)*hourly1!O4297/hourly1!$O$8763</f>
        <v>60.17828808948989</v>
      </c>
      <c r="C4296" s="441">
        <f>hourly1!$F4297*유형화!$G$71/hourly1!$F$8763+유형화!$G$72*hourly1!$G4297/hourly1!$F$8763+유형화!$G$74*hourly1!I4297/hourly1!$I$8763+유형화!$H$63*hourly1!P4297/hourly1!$P$8763</f>
        <v>0.4144228221778874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799">
        <f>(유형화!$F$71+유형화!$F$72+유형화!$F$73+유형화!$F$74+유형화!$G$63)*hourly1!O4298/hourly1!$O$8763</f>
        <v>57.459653008167557</v>
      </c>
      <c r="C4297" s="441">
        <f>hourly1!$F4298*유형화!$G$71/hourly1!$F$8763+유형화!$G$72*hourly1!$G4298/hourly1!$F$8763+유형화!$G$74*hourly1!I4298/hourly1!$I$8763+유형화!$H$63*hourly1!P4298/hourly1!$P$8763</f>
        <v>0.36791408196582143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799">
        <f>(유형화!$F$71+유형화!$F$72+유형화!$F$73+유형화!$F$74+유형화!$G$63)*hourly1!O4299/hourly1!$O$8763</f>
        <v>55.607672105642834</v>
      </c>
      <c r="C4298" s="441">
        <f>hourly1!$F4299*유형화!$G$71/hourly1!$F$8763+유형화!$G$72*hourly1!$G4299/hourly1!$F$8763+유형화!$G$74*hourly1!I4299/hourly1!$I$8763+유형화!$H$63*hourly1!P4299/hourly1!$P$8763</f>
        <v>0.2814564500379208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799">
        <f>(유형화!$F$71+유형화!$F$72+유형화!$F$73+유형화!$F$74+유형화!$G$63)*hourly1!O4300/hourly1!$O$8763</f>
        <v>53.609153772375286</v>
      </c>
      <c r="C4299" s="441">
        <f>hourly1!$F4300*유형화!$G$71/hourly1!$F$8763+유형화!$G$72*hourly1!$G4300/hourly1!$F$8763+유형화!$G$74*hourly1!I4300/hourly1!$I$8763+유형화!$H$63*hourly1!P4300/hourly1!$P$8763</f>
        <v>0.28789976965215736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799">
        <f>(유형화!$F$71+유형화!$F$72+유형화!$F$73+유형화!$F$74+유형화!$G$63)*hourly1!O4301/hourly1!$O$8763</f>
        <v>53.707319605580807</v>
      </c>
      <c r="C4300" s="441">
        <f>hourly1!$F4301*유형화!$G$71/hourly1!$F$8763+유형화!$G$72*hourly1!$G4301/hourly1!$F$8763+유형화!$G$74*hourly1!I4301/hourly1!$I$8763+유형화!$H$63*hourly1!P4301/hourly1!$P$8763</f>
        <v>0.26288279584283347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799">
        <f>(유형화!$F$71+유형화!$F$72+유형화!$F$73+유형화!$F$74+유형화!$G$63)*hourly1!O4302/hourly1!$O$8763</f>
        <v>53.075193482912425</v>
      </c>
      <c r="C4301" s="441">
        <f>hourly1!$F4302*유형화!$G$71/hourly1!$F$8763+유형화!$G$72*hourly1!$G4302/hourly1!$F$8763+유형화!$G$74*hourly1!I4302/hourly1!$I$8763+유형화!$H$63*hourly1!P4302/hourly1!$P$8763</f>
        <v>0.24460553291873532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799">
        <f>(유형화!$F$71+유형화!$F$72+유형화!$F$73+유형화!$F$74+유형화!$G$63)*hourly1!O4303/hourly1!$O$8763</f>
        <v>52.686724230247393</v>
      </c>
      <c r="C4302" s="441">
        <f>hourly1!$F4303*유형화!$G$71/hourly1!$F$8763+유형화!$G$72*hourly1!$G4303/hourly1!$F$8763+유형화!$G$74*hourly1!I4303/hourly1!$I$8763+유형화!$H$63*hourly1!P4303/hourly1!$P$8763</f>
        <v>0.24465216832596137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799">
        <f>(유형화!$F$71+유형화!$F$72+유형화!$F$73+유형화!$F$74+유형화!$G$63)*hourly1!O4304/hourly1!$O$8763</f>
        <v>52.779957858118784</v>
      </c>
      <c r="C4303" s="441">
        <f>hourly1!$F4304*유형화!$G$71/hourly1!$F$8763+유형화!$G$72*hourly1!$G4304/hourly1!$F$8763+유형화!$G$74*hourly1!I4304/hourly1!$I$8763+유형화!$H$63*hourly1!P4304/hourly1!$P$8763</f>
        <v>0.30092488383661403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799">
        <f>(유형화!$F$71+유형화!$F$72+유형화!$F$73+유형화!$F$74+유형화!$G$63)*hourly1!O4305/hourly1!$O$8763</f>
        <v>54.035409935923688</v>
      </c>
      <c r="C4304" s="441">
        <f>hourly1!$F4305*유형화!$G$71/hourly1!$F$8763+유형화!$G$72*hourly1!$G4305/hourly1!$F$8763+유형화!$G$74*hourly1!I4305/hourly1!$I$8763+유형화!$H$63*hourly1!P4305/hourly1!$P$8763</f>
        <v>0.44009949020042716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799">
        <f>(유형화!$F$71+유형화!$F$72+유형화!$F$73+유형화!$F$74+유형화!$G$63)*hourly1!O4306/hourly1!$O$8763</f>
        <v>56.448754932847194</v>
      </c>
      <c r="C4305" s="441">
        <f>hourly1!$F4306*유형화!$G$71/hourly1!$F$8763+유형화!$G$72*hourly1!$G4306/hourly1!$F$8763+유형화!$G$74*hourly1!I4306/hourly1!$I$8763+유형화!$H$63*hourly1!P4306/hourly1!$P$8763</f>
        <v>0.59379798447555809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799">
        <f>(유형화!$F$71+유형화!$F$72+유형화!$F$73+유형화!$F$74+유형화!$G$63)*hourly1!O4307/hourly1!$O$8763</f>
        <v>59.720650938322905</v>
      </c>
      <c r="C4306" s="441">
        <f>hourly1!$F4307*유형화!$G$71/hourly1!$F$8763+유형화!$G$72*hourly1!$G4307/hourly1!$F$8763+유형화!$G$74*hourly1!I4307/hourly1!$I$8763+유형화!$H$63*hourly1!P4307/hourly1!$P$8763</f>
        <v>0.82785846935607665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799">
        <f>(유형화!$F$71+유형화!$F$72+유형화!$F$73+유형화!$F$74+유형화!$G$63)*hourly1!O4308/hourly1!$O$8763</f>
        <v>65.294104371353157</v>
      </c>
      <c r="C4307" s="441">
        <f>hourly1!$F4308*유형화!$G$71/hourly1!$F$8763+유형화!$G$72*hourly1!$G4308/hourly1!$F$8763+유형화!$G$74*hourly1!I4308/hourly1!$I$8763+유형화!$H$63*hourly1!P4308/hourly1!$P$8763</f>
        <v>0.82088832469396911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799">
        <f>(유형화!$F$71+유형화!$F$72+유형화!$F$73+유형화!$F$74+유형화!$G$63)*hourly1!O4309/hourly1!$O$8763</f>
        <v>67.595905206522417</v>
      </c>
      <c r="C4308" s="441">
        <f>hourly1!$F4309*유형화!$G$71/hourly1!$F$8763+유형화!$G$72*hourly1!$G4309/hourly1!$F$8763+유형화!$G$74*hourly1!I4309/hourly1!$I$8763+유형화!$H$63*hourly1!P4309/hourly1!$P$8763</f>
        <v>0.76044871765684618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799">
        <f>(유형화!$F$71+유형화!$F$72+유형화!$F$73+유형화!$F$74+유형화!$G$63)*hourly1!O4310/hourly1!$O$8763</f>
        <v>68.647921244782296</v>
      </c>
      <c r="C4309" s="441">
        <f>hourly1!$F4310*유형화!$G$71/hourly1!$F$8763+유형화!$G$72*hourly1!$G4310/hourly1!$F$8763+유형화!$G$74*hourly1!I4310/hourly1!$I$8763+유형화!$H$63*hourly1!P4310/hourly1!$P$8763</f>
        <v>0.80029563169191675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799">
        <f>(유형화!$F$71+유형화!$F$72+유형화!$F$73+유형화!$F$74+유형화!$G$63)*hourly1!O4311/hourly1!$O$8763</f>
        <v>66.752918749420587</v>
      </c>
      <c r="C4310" s="441">
        <f>hourly1!$F4311*유형화!$G$71/hourly1!$F$8763+유형화!$G$72*hourly1!$G4311/hourly1!$F$8763+유형화!$G$74*hourly1!I4311/hourly1!$I$8763+유형화!$H$63*hourly1!P4311/hourly1!$P$8763</f>
        <v>0.80655873110073628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799">
        <f>(유형화!$F$71+유형화!$F$72+유형화!$F$73+유형화!$F$74+유형화!$G$63)*hourly1!O4312/hourly1!$O$8763</f>
        <v>66.90321597141272</v>
      </c>
      <c r="C4311" s="441">
        <f>hourly1!$F4312*유형화!$G$71/hourly1!$F$8763+유형화!$G$72*hourly1!$G4312/hourly1!$F$8763+유형화!$G$74*hourly1!I4312/hourly1!$I$8763+유형화!$H$63*hourly1!P4312/hourly1!$P$8763</f>
        <v>0.68632680693701564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799">
        <f>(유형화!$F$71+유형화!$F$72+유형화!$F$73+유형화!$F$74+유형화!$G$63)*hourly1!O4313/hourly1!$O$8763</f>
        <v>70.374829996534544</v>
      </c>
      <c r="C4312" s="441">
        <f>hourly1!$F4313*유형화!$G$71/hourly1!$F$8763+유형화!$G$72*hourly1!$G4313/hourly1!$F$8763+유형화!$G$74*hourly1!I4313/hourly1!$I$8763+유형화!$H$63*hourly1!P4313/hourly1!$P$8763</f>
        <v>0.59286682686887293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799">
        <f>(유형화!$F$71+유형화!$F$72+유형화!$F$73+유형화!$F$74+유형화!$G$63)*hourly1!O4314/hourly1!$O$8763</f>
        <v>70.719757602443792</v>
      </c>
      <c r="C4313" s="441">
        <f>hourly1!$F4314*유형화!$G$71/hourly1!$F$8763+유형화!$G$72*hourly1!$G4314/hourly1!$F$8763+유형화!$G$74*hourly1!I4314/hourly1!$I$8763+유형화!$H$63*hourly1!P4314/hourly1!$P$8763</f>
        <v>0.51282245797561454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799">
        <f>(유형화!$F$71+유형화!$F$72+유형화!$F$73+유형화!$F$74+유형화!$G$63)*hourly1!O4315/hourly1!$O$8763</f>
        <v>71.089658053427129</v>
      </c>
      <c r="C4314" s="441">
        <f>hourly1!$F4315*유형화!$G$71/hourly1!$F$8763+유형화!$G$72*hourly1!$G4315/hourly1!$F$8763+유형화!$G$74*hourly1!I4315/hourly1!$I$8763+유형화!$H$63*hourly1!P4315/hourly1!$P$8763</f>
        <v>0.59294423448853972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799">
        <f>(유형화!$F$71+유형화!$F$72+유형화!$F$73+유형화!$F$74+유형화!$G$63)*hourly1!O4316/hourly1!$O$8763</f>
        <v>69.941770118217903</v>
      </c>
      <c r="C4315" s="441">
        <f>hourly1!$F4316*유형화!$G$71/hourly1!$F$8763+유형화!$G$72*hourly1!$G4316/hourly1!$F$8763+유형화!$G$74*hourly1!I4316/hourly1!$I$8763+유형화!$H$63*hourly1!P4316/hourly1!$P$8763</f>
        <v>0.69991607834955349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799">
        <f>(유형화!$F$71+유형화!$F$72+유형화!$F$73+유형화!$F$74+유형화!$G$63)*hourly1!O4317/hourly1!$O$8763</f>
        <v>67.470674050466073</v>
      </c>
      <c r="C4316" s="441">
        <f>hourly1!$F4317*유형화!$G$71/hourly1!$F$8763+유형화!$G$72*hourly1!$G4317/hourly1!$F$8763+유형화!$G$74*hourly1!I4317/hourly1!$I$8763+유형화!$H$63*hourly1!P4317/hourly1!$P$8763</f>
        <v>0.88702031394406078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799">
        <f>(유형화!$F$71+유형화!$F$72+유형화!$F$73+유형화!$F$74+유형화!$G$63)*hourly1!O4318/hourly1!$O$8763</f>
        <v>65.867822037575777</v>
      </c>
      <c r="C4317" s="441">
        <f>hourly1!$F4318*유형화!$G$71/hourly1!$F$8763+유형화!$G$72*hourly1!$G4318/hourly1!$F$8763+유형화!$G$74*hourly1!I4318/hourly1!$I$8763+유형화!$H$63*hourly1!P4318/hourly1!$P$8763</f>
        <v>0.74681197593209458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799">
        <f>(유형화!$F$71+유형화!$F$72+유형화!$F$73+유형화!$F$74+유형화!$G$63)*hourly1!O4319/hourly1!$O$8763</f>
        <v>64.69258180957064</v>
      </c>
      <c r="C4318" s="441">
        <f>hourly1!$F4319*유형화!$G$71/hourly1!$F$8763+유형화!$G$72*hourly1!$G4319/hourly1!$F$8763+유형화!$G$74*hourly1!I4319/hourly1!$I$8763+유형화!$H$63*hourly1!P4319/hourly1!$P$8763</f>
        <v>0.5132154596810119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799">
        <f>(유형화!$F$71+유형화!$F$72+유형화!$F$73+유형화!$F$74+유형화!$G$63)*hourly1!O4320/hourly1!$O$8763</f>
        <v>63.33373303999025</v>
      </c>
      <c r="C4319" s="441">
        <f>hourly1!$F4320*유형화!$G$71/hourly1!$F$8763+유형화!$G$72*hourly1!$G4320/hourly1!$F$8763+유형화!$G$74*hourly1!I4320/hourly1!$I$8763+유형화!$H$63*hourly1!P4320/hourly1!$P$8763</f>
        <v>0.50664702359060998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799">
        <f>(유형화!$F$71+유형화!$F$72+유형화!$F$73+유형화!$F$74+유형화!$G$63)*hourly1!O4321/hourly1!$O$8763</f>
        <v>60.075988625994825</v>
      </c>
      <c r="C4320" s="441">
        <f>hourly1!$F4321*유형화!$G$71/hourly1!$F$8763+유형화!$G$72*hourly1!$G4321/hourly1!$F$8763+유형화!$G$74*hourly1!I4321/hourly1!$I$8763+유형화!$H$63*hourly1!P4321/hourly1!$P$8763</f>
        <v>0.45334633129545365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799">
        <f>(유형화!$F$71+유형화!$F$72+유형화!$F$73+유형화!$F$74+유형화!$G$63)*hourly1!O4322/hourly1!$O$8763</f>
        <v>57.462354845418304</v>
      </c>
      <c r="C4321" s="441">
        <f>hourly1!$F4322*유형화!$G$71/hourly1!$F$8763+유형화!$G$72*hourly1!$G4322/hourly1!$F$8763+유형화!$G$74*hourly1!I4322/hourly1!$I$8763+유형화!$H$63*hourly1!P4322/hourly1!$P$8763</f>
        <v>0.360189660282491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799">
        <f>(유형화!$F$71+유형화!$F$72+유형화!$F$73+유형화!$F$74+유형화!$G$63)*hourly1!O4323/hourly1!$O$8763</f>
        <v>55.984954280132506</v>
      </c>
      <c r="C4322" s="441">
        <f>hourly1!$F4323*유형화!$G$71/hourly1!$F$8763+유형화!$G$72*hourly1!$G4323/hourly1!$F$8763+유형화!$G$74*hourly1!I4323/hourly1!$I$8763+유형화!$H$63*hourly1!P4323/hourly1!$P$8763</f>
        <v>0.30186391340462138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799">
        <f>(유형화!$F$71+유형화!$F$72+유형화!$F$73+유형화!$F$74+유형화!$G$63)*hourly1!O4324/hourly1!$O$8763</f>
        <v>54.132602467976447</v>
      </c>
      <c r="C4323" s="441">
        <f>hourly1!$F4324*유형화!$G$71/hourly1!$F$8763+유형화!$G$72*hourly1!$G4324/hourly1!$F$8763+유형화!$G$74*hourly1!I4324/hourly1!$I$8763+유형화!$H$63*hourly1!P4324/hourly1!$P$8763</f>
        <v>0.2805522479351566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799">
        <f>(유형화!$F$71+유형화!$F$72+유형화!$F$73+유형화!$F$74+유형화!$G$63)*hourly1!O4325/hourly1!$O$8763</f>
        <v>53.289340908065938</v>
      </c>
      <c r="C4324" s="441">
        <f>hourly1!$F4325*유형화!$G$71/hourly1!$F$8763+유형화!$G$72*hourly1!$G4325/hourly1!$F$8763+유형화!$G$74*hourly1!I4325/hourly1!$I$8763+유형화!$H$63*hourly1!P4325/hourly1!$P$8763</f>
        <v>0.26680327112549534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799">
        <f>(유형화!$F$71+유형화!$F$72+유형화!$F$73+유형화!$F$74+유형화!$G$63)*hourly1!O4326/hourly1!$O$8763</f>
        <v>53.060709542923156</v>
      </c>
      <c r="C4325" s="441">
        <f>hourly1!$F4326*유형화!$G$71/hourly1!$F$8763+유형화!$G$72*hourly1!$G4326/hourly1!$F$8763+유형화!$G$74*hourly1!I4326/hourly1!$I$8763+유형화!$H$63*hourly1!P4326/hourly1!$P$8763</f>
        <v>0.24512341255601289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799">
        <f>(유형화!$F$71+유형화!$F$72+유형화!$F$73+유형화!$F$74+유형화!$G$63)*hourly1!O4327/hourly1!$O$8763</f>
        <v>52.937873527128986</v>
      </c>
      <c r="C4326" s="441">
        <f>hourly1!$F4327*유형화!$G$71/hourly1!$F$8763+유형화!$G$72*hourly1!$G4327/hourly1!$F$8763+유형화!$G$74*hourly1!I4327/hourly1!$I$8763+유형화!$H$63*hourly1!P4327/hourly1!$P$8763</f>
        <v>0.24519736128358363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799">
        <f>(유형화!$F$71+유형화!$F$72+유형화!$F$73+유형화!$F$74+유형화!$G$63)*hourly1!O4328/hourly1!$O$8763</f>
        <v>53.044291484960901</v>
      </c>
      <c r="C4327" s="441">
        <f>hourly1!$F4328*유형화!$G$71/hourly1!$F$8763+유형화!$G$72*hourly1!$G4328/hourly1!$F$8763+유형화!$G$74*hourly1!I4328/hourly1!$I$8763+유형화!$H$63*hourly1!P4328/hourly1!$P$8763</f>
        <v>0.26688616526365933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799">
        <f>(유형화!$F$71+유형화!$F$72+유형화!$F$73+유형화!$F$74+유형화!$G$63)*hourly1!O4329/hourly1!$O$8763</f>
        <v>54.824460945959594</v>
      </c>
      <c r="C4328" s="441">
        <f>hourly1!$F4329*유형화!$G$71/hourly1!$F$8763+유형화!$G$72*hourly1!$G4329/hourly1!$F$8763+유형화!$G$74*hourly1!I4329/hourly1!$I$8763+유형화!$H$63*hourly1!P4329/hourly1!$P$8763</f>
        <v>0.3676017082279045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799">
        <f>(유형화!$F$71+유형화!$F$72+유형화!$F$73+유형화!$F$74+유형화!$G$63)*hourly1!O4330/hourly1!$O$8763</f>
        <v>56.399115140666083</v>
      </c>
      <c r="C4329" s="441">
        <f>hourly1!$F4330*유형화!$G$71/hourly1!$F$8763+유형화!$G$72*hourly1!$G4330/hourly1!$F$8763+유형화!$G$74*hourly1!I4330/hourly1!$I$8763+유형화!$H$63*hourly1!P4330/hourly1!$P$8763</f>
        <v>0.5224115803151389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799">
        <f>(유형화!$F$71+유형화!$F$72+유형화!$F$73+유형화!$F$74+유형화!$G$63)*hourly1!O4331/hourly1!$O$8763</f>
        <v>59.601994545547882</v>
      </c>
      <c r="C4330" s="441">
        <f>hourly1!$F4331*유형화!$G$71/hourly1!$F$8763+유형화!$G$72*hourly1!$G4331/hourly1!$F$8763+유형화!$G$74*hourly1!I4331/hourly1!$I$8763+유형화!$H$63*hourly1!P4331/hourly1!$P$8763</f>
        <v>0.69970532447597578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799">
        <f>(유형화!$F$71+유형화!$F$72+유형화!$F$73+유형화!$F$74+유형화!$G$63)*hourly1!O4332/hourly1!$O$8763</f>
        <v>65.581820196467874</v>
      </c>
      <c r="C4331" s="441">
        <f>hourly1!$F4332*유형화!$G$71/hourly1!$F$8763+유형화!$G$72*hourly1!$G4332/hourly1!$F$8763+유형화!$G$74*hourly1!I4332/hourly1!$I$8763+유형화!$H$63*hourly1!P4332/hourly1!$P$8763</f>
        <v>0.85476387897770334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799">
        <f>(유형화!$F$71+유형화!$F$72+유형화!$F$73+유형화!$F$74+유형화!$G$63)*hourly1!O4333/hourly1!$O$8763</f>
        <v>67.877120347045661</v>
      </c>
      <c r="C4332" s="441">
        <f>hourly1!$F4333*유형화!$G$71/hourly1!$F$8763+유형화!$G$72*hourly1!$G4333/hourly1!$F$8763+유형화!$G$74*hourly1!I4333/hourly1!$I$8763+유형화!$H$63*hourly1!P4333/hourly1!$P$8763</f>
        <v>0.92106463830765406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799">
        <f>(유형화!$F$71+유형화!$F$72+유형화!$F$73+유형화!$F$74+유형화!$G$63)*hourly1!O4334/hourly1!$O$8763</f>
        <v>68.867055500664534</v>
      </c>
      <c r="C4333" s="441">
        <f>hourly1!$F4334*유형화!$G$71/hourly1!$F$8763+유형화!$G$72*hourly1!$G4334/hourly1!$F$8763+유형화!$G$74*hourly1!I4334/hourly1!$I$8763+유형화!$H$63*hourly1!P4334/hourly1!$P$8763</f>
        <v>0.95775084059978277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799">
        <f>(유형화!$F$71+유형화!$F$72+유형화!$F$73+유형화!$F$74+유형화!$G$63)*hourly1!O4335/hourly1!$O$8763</f>
        <v>67.093971979746925</v>
      </c>
      <c r="C4334" s="441">
        <f>hourly1!$F4335*유형화!$G$71/hourly1!$F$8763+유형화!$G$72*hourly1!$G4335/hourly1!$F$8763+유형화!$G$74*hourly1!I4335/hourly1!$I$8763+유형화!$H$63*hourly1!P4335/hourly1!$P$8763</f>
        <v>0.85387434734831202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799">
        <f>(유형화!$F$71+유형화!$F$72+유형화!$F$73+유형화!$F$74+유형화!$G$63)*hourly1!O4336/hourly1!$O$8763</f>
        <v>67.163681079469427</v>
      </c>
      <c r="C4335" s="441">
        <f>hourly1!$F4336*유형화!$G$71/hourly1!$F$8763+유형화!$G$72*hourly1!$G4336/hourly1!$F$8763+유형화!$G$74*hourly1!I4336/hourly1!$I$8763+유형화!$H$63*hourly1!P4336/hourly1!$P$8763</f>
        <v>0.76526003656245301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799">
        <f>(유형화!$F$71+유형화!$F$72+유형화!$F$73+유형화!$F$74+유형화!$G$63)*hourly1!O4337/hourly1!$O$8763</f>
        <v>70.609373619946624</v>
      </c>
      <c r="C4336" s="441">
        <f>hourly1!$F4337*유형화!$G$71/hourly1!$F$8763+유형화!$G$72*hourly1!$G4337/hourly1!$F$8763+유형화!$G$74*hourly1!I4337/hourly1!$I$8763+유형화!$H$63*hourly1!P4337/hourly1!$P$8763</f>
        <v>0.64709175898652227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799">
        <f>(유형화!$F$71+유형화!$F$72+유형화!$F$73+유형화!$F$74+유형화!$G$63)*hourly1!O4338/hourly1!$O$8763</f>
        <v>69.986567872270342</v>
      </c>
      <c r="C4337" s="441">
        <f>hourly1!$F4338*유형화!$G$71/hourly1!$F$8763+유형화!$G$72*hourly1!$G4338/hourly1!$F$8763+유형화!$G$74*hourly1!I4338/hourly1!$I$8763+유형화!$H$63*hourly1!P4338/hourly1!$P$8763</f>
        <v>0.59540422240167945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799">
        <f>(유형화!$F$71+유형화!$F$72+유형화!$F$73+유형화!$F$74+유형화!$G$63)*hourly1!O4339/hourly1!$O$8763</f>
        <v>70.213034775978983</v>
      </c>
      <c r="C4338" s="441">
        <f>hourly1!$F4339*유형화!$G$71/hourly1!$F$8763+유형화!$G$72*hourly1!$G4339/hourly1!$F$8763+유형화!$G$74*hourly1!I4339/hourly1!$I$8763+유형화!$H$63*hourly1!P4339/hourly1!$P$8763</f>
        <v>0.43324587442031415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799">
        <f>(유형화!$F$71+유형화!$F$72+유형화!$F$73+유형화!$F$74+유형화!$G$63)*hourly1!O4340/hourly1!$O$8763</f>
        <v>68.822387588115262</v>
      </c>
      <c r="C4339" s="441">
        <f>hourly1!$F4340*유형화!$G$71/hourly1!$F$8763+유형화!$G$72*hourly1!$G4340/hourly1!$F$8763+유형화!$G$74*hourly1!I4340/hourly1!$I$8763+유형화!$H$63*hourly1!P4340/hourly1!$P$8763</f>
        <v>0.62503678953283037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799">
        <f>(유형화!$F$71+유형화!$F$72+유형화!$F$73+유형화!$F$74+유형화!$G$63)*hourly1!O4341/hourly1!$O$8763</f>
        <v>66.324538261380312</v>
      </c>
      <c r="C4340" s="441">
        <f>hourly1!$F4341*유형화!$G$71/hourly1!$F$8763+유형화!$G$72*hourly1!$G4341/hourly1!$F$8763+유형화!$G$74*hourly1!I4341/hourly1!$I$8763+유형화!$H$63*hourly1!P4341/hourly1!$P$8763</f>
        <v>0.7506044722072015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799">
        <f>(유형화!$F$71+유형화!$F$72+유형화!$F$73+유형화!$F$74+유형화!$G$63)*hourly1!O4342/hourly1!$O$8763</f>
        <v>65.085955583645713</v>
      </c>
      <c r="C4341" s="441">
        <f>hourly1!$F4342*유형화!$G$71/hourly1!$F$8763+유형화!$G$72*hourly1!$G4342/hourly1!$F$8763+유형화!$G$74*hourly1!I4342/hourly1!$I$8763+유형화!$H$63*hourly1!P4342/hourly1!$P$8763</f>
        <v>0.79511528478130367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799">
        <f>(유형화!$F$71+유형화!$F$72+유형화!$F$73+유형화!$F$74+유형화!$G$63)*hourly1!O4343/hourly1!$O$8763</f>
        <v>64.724530723710075</v>
      </c>
      <c r="C4342" s="441">
        <f>hourly1!$F4343*유형화!$G$71/hourly1!$F$8763+유형화!$G$72*hourly1!$G4343/hourly1!$F$8763+유형화!$G$74*hourly1!I4343/hourly1!$I$8763+유형화!$H$63*hourly1!P4343/hourly1!$P$8763</f>
        <v>0.514582676236082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799">
        <f>(유형화!$F$71+유형화!$F$72+유형화!$F$73+유형화!$F$74+유형화!$G$63)*hourly1!O4344/hourly1!$O$8763</f>
        <v>62.95377088366039</v>
      </c>
      <c r="C4343" s="441">
        <f>hourly1!$F4344*유형화!$G$71/hourly1!$F$8763+유형화!$G$72*hourly1!$G4344/hourly1!$F$8763+유형화!$G$74*hourly1!I4344/hourly1!$I$8763+유형화!$H$63*hourly1!P4344/hourly1!$P$8763</f>
        <v>0.49244195011283609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799">
        <f>(유형화!$F$71+유형화!$F$72+유형화!$F$73+유형화!$F$74+유형화!$G$63)*hourly1!O4345/hourly1!$O$8763</f>
        <v>59.910168900681398</v>
      </c>
      <c r="C4344" s="441">
        <f>hourly1!$F4345*유형화!$G$71/hourly1!$F$8763+유형화!$G$72*hourly1!$G4345/hourly1!$F$8763+유형화!$G$74*hourly1!I4345/hourly1!$I$8763+유형화!$H$63*hourly1!P4345/hourly1!$P$8763</f>
        <v>0.47031374756442079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799">
        <f>(유형화!$F$71+유형화!$F$72+유형화!$F$73+유형화!$F$74+유형화!$G$63)*hourly1!O4346/hourly1!$O$8763</f>
        <v>57.168191202451219</v>
      </c>
      <c r="C4345" s="441">
        <f>hourly1!$F4346*유형화!$G$71/hourly1!$F$8763+유형화!$G$72*hourly1!$G4346/hourly1!$F$8763+유형화!$G$74*hourly1!I4346/hourly1!$I$8763+유형화!$H$63*hourly1!P4346/hourly1!$P$8763</f>
        <v>0.359968410460485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799">
        <f>(유형화!$F$71+유형화!$F$72+유형화!$F$73+유형화!$F$74+유형화!$G$63)*hourly1!O4347/hourly1!$O$8763</f>
        <v>54.992124558401628</v>
      </c>
      <c r="C4346" s="441">
        <f>hourly1!$F4347*유형화!$G$71/hourly1!$F$8763+유형화!$G$72*hourly1!$G4347/hourly1!$F$8763+유형화!$G$74*hourly1!I4347/hourly1!$I$8763+유형화!$H$63*hourly1!P4347/hourly1!$P$8763</f>
        <v>0.28356768621006556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799">
        <f>(유형화!$F$71+유형화!$F$72+유형화!$F$73+유형화!$F$74+유형화!$G$63)*hourly1!O4348/hourly1!$O$8763</f>
        <v>53.013234673810651</v>
      </c>
      <c r="C4347" s="441">
        <f>hourly1!$F4348*유형화!$G$71/hourly1!$F$8763+유형화!$G$72*hourly1!$G4348/hourly1!$F$8763+유형화!$G$74*hourly1!I4348/hourly1!$I$8763+유형화!$H$63*hourly1!P4348/hourly1!$P$8763</f>
        <v>0.25509349011466798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799">
        <f>(유형화!$F$71+유형화!$F$72+유형화!$F$73+유형화!$F$74+유형화!$G$63)*hourly1!O4349/hourly1!$O$8763</f>
        <v>51.940569473743679</v>
      </c>
      <c r="C4348" s="441">
        <f>hourly1!$F4349*유형화!$G$71/hourly1!$F$8763+유형화!$G$72*hourly1!$G4349/hourly1!$F$8763+유형화!$G$74*hourly1!I4349/hourly1!$I$8763+유형화!$H$63*hourly1!P4349/hourly1!$P$8763</f>
        <v>0.24715879164632712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799">
        <f>(유형화!$F$71+유형화!$F$72+유형화!$F$73+유형화!$F$74+유형화!$G$63)*hourly1!O4350/hourly1!$O$8763</f>
        <v>51.70209074507207</v>
      </c>
      <c r="C4349" s="441">
        <f>hourly1!$F4350*유형화!$G$71/hourly1!$F$8763+유형화!$G$72*hourly1!$G4350/hourly1!$F$8763+유형화!$G$74*hourly1!I4350/hourly1!$I$8763+유형화!$H$63*hourly1!P4350/hourly1!$P$8763</f>
        <v>0.24712813870602751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799">
        <f>(유형화!$F$71+유형화!$F$72+유형화!$F$73+유형화!$F$74+유형화!$G$63)*hourly1!O4351/hourly1!$O$8763</f>
        <v>51.463977163177411</v>
      </c>
      <c r="C4350" s="441">
        <f>hourly1!$F4351*유형화!$G$71/hourly1!$F$8763+유형화!$G$72*hourly1!$G4351/hourly1!$F$8763+유형화!$G$74*hourly1!I4351/hourly1!$I$8763+유형화!$H$63*hourly1!P4351/hourly1!$P$8763</f>
        <v>0.24483477397420461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799">
        <f>(유형화!$F$71+유형화!$F$72+유형화!$F$73+유형화!$F$74+유형화!$G$63)*hourly1!O4352/hourly1!$O$8763</f>
        <v>51.01341987811368</v>
      </c>
      <c r="C4351" s="441">
        <f>hourly1!$F4352*유형화!$G$71/hourly1!$F$8763+유형화!$G$72*hourly1!$G4352/hourly1!$F$8763+유형화!$G$74*hourly1!I4352/hourly1!$I$8763+유형화!$H$63*hourly1!P4352/hourly1!$P$8763</f>
        <v>0.51559780143020106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799">
        <f>(유형화!$F$71+유형화!$F$72+유형화!$F$73+유형화!$F$74+유형화!$G$63)*hourly1!O4353/hourly1!$O$8763</f>
        <v>52.570350703593412</v>
      </c>
      <c r="C4352" s="441">
        <f>hourly1!$F4353*유형화!$G$71/hourly1!$F$8763+유형화!$G$72*hourly1!$G4353/hourly1!$F$8763+유형화!$G$74*hourly1!I4353/hourly1!$I$8763+유형화!$H$63*hourly1!P4353/hourly1!$P$8763</f>
        <v>0.99928772160412971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799">
        <f>(유형화!$F$71+유형화!$F$72+유형화!$F$73+유형화!$F$74+유형화!$G$63)*hourly1!O4354/hourly1!$O$8763</f>
        <v>53.139701626258685</v>
      </c>
      <c r="C4353" s="441">
        <f>hourly1!$F4354*유형화!$G$71/hourly1!$F$8763+유형화!$G$72*hourly1!$G4354/hourly1!$F$8763+유형화!$G$74*hourly1!I4354/hourly1!$I$8763+유형화!$H$63*hourly1!P4354/hourly1!$P$8763</f>
        <v>0.8509087648284428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799">
        <f>(유형화!$F$71+유형화!$F$72+유형화!$F$73+유형화!$F$74+유형화!$G$63)*hourly1!O4355/hourly1!$O$8763</f>
        <v>53.397377379458966</v>
      </c>
      <c r="C4354" s="441">
        <f>hourly1!$F4355*유형화!$G$71/hourly1!$F$8763+유형화!$G$72*hourly1!$G4355/hourly1!$F$8763+유형화!$G$74*hourly1!I4355/hourly1!$I$8763+유형화!$H$63*hourly1!P4355/hourly1!$P$8763</f>
        <v>0.7414868326420111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799">
        <f>(유형화!$F$71+유형화!$F$72+유형화!$F$73+유형화!$F$74+유형화!$G$63)*hourly1!O4356/hourly1!$O$8763</f>
        <v>56.327091360431943</v>
      </c>
      <c r="C4355" s="441">
        <f>hourly1!$F4356*유형화!$G$71/hourly1!$F$8763+유형화!$G$72*hourly1!$G4356/hourly1!$F$8763+유형화!$G$74*hourly1!I4356/hourly1!$I$8763+유형화!$H$63*hourly1!P4356/hourly1!$P$8763</f>
        <v>0.61655009959481621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799">
        <f>(유형화!$F$71+유형화!$F$72+유형화!$F$73+유형화!$F$74+유형화!$G$63)*hourly1!O4357/hourly1!$O$8763</f>
        <v>58.3718442056337</v>
      </c>
      <c r="C4356" s="441">
        <f>hourly1!$F4357*유형화!$G$71/hourly1!$F$8763+유형화!$G$72*hourly1!$G4357/hourly1!$F$8763+유형화!$G$74*hourly1!I4357/hourly1!$I$8763+유형화!$H$63*hourly1!P4357/hourly1!$P$8763</f>
        <v>0.56965444055655756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799">
        <f>(유형화!$F$71+유형화!$F$72+유형화!$F$73+유형화!$F$74+유형화!$G$63)*hourly1!O4358/hourly1!$O$8763</f>
        <v>59.42555449883664</v>
      </c>
      <c r="C4357" s="441">
        <f>hourly1!$F4358*유형화!$G$71/hourly1!$F$8763+유형화!$G$72*hourly1!$G4358/hourly1!$F$8763+유형화!$G$74*hourly1!I4358/hourly1!$I$8763+유형화!$H$63*hourly1!P4358/hourly1!$P$8763</f>
        <v>0.5461893165769468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799">
        <f>(유형화!$F$71+유형화!$F$72+유형화!$F$73+유형화!$F$74+유형화!$G$63)*hourly1!O4359/hourly1!$O$8763</f>
        <v>58.810320338747822</v>
      </c>
      <c r="C4358" s="441">
        <f>hourly1!$F4359*유형화!$G$71/hourly1!$F$8763+유형화!$G$72*hourly1!$G4359/hourly1!$F$8763+유형화!$G$74*hourly1!I4359/hourly1!$I$8763+유형화!$H$63*hourly1!P4359/hourly1!$P$8763</f>
        <v>0.70961767431827016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799">
        <f>(유형화!$F$71+유형화!$F$72+유형화!$F$73+유형화!$F$74+유형화!$G$63)*hourly1!O4360/hourly1!$O$8763</f>
        <v>58.314261237419075</v>
      </c>
      <c r="C4359" s="441">
        <f>hourly1!$F4360*유형화!$G$71/hourly1!$F$8763+유형화!$G$72*hourly1!$G4360/hourly1!$F$8763+유형화!$G$74*hourly1!I4360/hourly1!$I$8763+유형화!$H$63*hourly1!P4360/hourly1!$P$8763</f>
        <v>0.65508442371550735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799">
        <f>(유형화!$F$71+유형화!$F$72+유형화!$F$73+유형화!$F$74+유형화!$G$63)*hourly1!O4361/hourly1!$O$8763</f>
        <v>59.952604009697353</v>
      </c>
      <c r="C4360" s="441">
        <f>hourly1!$F4361*유형화!$G$71/hourly1!$F$8763+유형화!$G$72*hourly1!$G4361/hourly1!$F$8763+유형화!$G$74*hourly1!I4361/hourly1!$I$8763+유형화!$H$63*hourly1!P4361/hourly1!$P$8763</f>
        <v>0.46824866971093726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799">
        <f>(유형화!$F$71+유형화!$F$72+유형화!$F$73+유형화!$F$74+유형화!$G$63)*hourly1!O4362/hourly1!$O$8763</f>
        <v>59.542570460011227</v>
      </c>
      <c r="C4361" s="441">
        <f>hourly1!$F4362*유형화!$G$71/hourly1!$F$8763+유형화!$G$72*hourly1!$G4362/hourly1!$F$8763+유형화!$G$74*hourly1!I4362/hourly1!$I$8763+유형화!$H$63*hourly1!P4362/hourly1!$P$8763</f>
        <v>0.43715406467242679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799">
        <f>(유형화!$F$71+유형화!$F$72+유형화!$F$73+유형화!$F$74+유형화!$G$63)*hourly1!O4363/hourly1!$O$8763</f>
        <v>59.541280873611576</v>
      </c>
      <c r="C4362" s="441">
        <f>hourly1!$F4363*유형화!$G$71/hourly1!$F$8763+유형화!$G$72*hourly1!$G4363/hourly1!$F$8763+유형화!$G$74*hourly1!I4363/hourly1!$I$8763+유형화!$H$63*hourly1!P4363/hourly1!$P$8763</f>
        <v>0.46827884556267174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799">
        <f>(유형화!$F$71+유형화!$F$72+유형화!$F$73+유형화!$F$74+유형화!$G$63)*hourly1!O4364/hourly1!$O$8763</f>
        <v>58.688582781585822</v>
      </c>
      <c r="C4363" s="441">
        <f>hourly1!$F4364*유형화!$G$71/hourly1!$F$8763+유형화!$G$72*hourly1!$G4364/hourly1!$F$8763+유형화!$G$74*hourly1!I4364/hourly1!$I$8763+유형화!$H$63*hourly1!P4364/hourly1!$P$8763</f>
        <v>0.65523255971493011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799">
        <f>(유형화!$F$71+유형화!$F$72+유형화!$F$73+유형화!$F$74+유형화!$G$63)*hourly1!O4365/hourly1!$O$8763</f>
        <v>57.996522509756424</v>
      </c>
      <c r="C4364" s="441">
        <f>hourly1!$F4365*유형화!$G$71/hourly1!$F$8763+유형화!$G$72*hourly1!$G4365/hourly1!$F$8763+유형화!$G$74*hourly1!I4365/hourly1!$I$8763+유형화!$H$63*hourly1!P4365/hourly1!$P$8763</f>
        <v>0.83427745745349979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799">
        <f>(유형화!$F$71+유형화!$F$72+유형화!$F$73+유형화!$F$74+유형화!$G$63)*hourly1!O4366/hourly1!$O$8763</f>
        <v>58.275150826672437</v>
      </c>
      <c r="C4365" s="441">
        <f>hourly1!$F4366*유형화!$G$71/hourly1!$F$8763+유형화!$G$72*hourly1!$G4366/hourly1!$F$8763+유형화!$G$74*hourly1!I4366/hourly1!$I$8763+유형화!$H$63*hourly1!P4366/hourly1!$P$8763</f>
        <v>0.84213641811215023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799">
        <f>(유형화!$F$71+유형화!$F$72+유형화!$F$73+유형화!$F$74+유형화!$G$63)*hourly1!O4367/hourly1!$O$8763</f>
        <v>58.85304408141107</v>
      </c>
      <c r="C4366" s="441">
        <f>hourly1!$F4367*유형화!$G$71/hourly1!$F$8763+유형화!$G$72*hourly1!$G4367/hourly1!$F$8763+유형화!$G$74*hourly1!I4367/hourly1!$I$8763+유형화!$H$63*hourly1!P4367/hourly1!$P$8763</f>
        <v>0.70196672427394557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799">
        <f>(유형화!$F$71+유형화!$F$72+유형화!$F$73+유형화!$F$74+유형화!$G$63)*hourly1!O4368/hourly1!$O$8763</f>
        <v>58.778945392782511</v>
      </c>
      <c r="C4367" s="441">
        <f>hourly1!$F4368*유형화!$G$71/hourly1!$F$8763+유형화!$G$72*hourly1!$G4368/hourly1!$F$8763+유형화!$G$74*hourly1!I4368/hourly1!$I$8763+유형화!$H$63*hourly1!P4368/hourly1!$P$8763</f>
        <v>0.56947469743970291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799">
        <f>(유형화!$F$71+유형화!$F$72+유형화!$F$73+유형화!$F$74+유형화!$G$63)*hourly1!O4369/hourly1!$O$8763</f>
        <v>56.760654028347652</v>
      </c>
      <c r="C4368" s="441">
        <f>hourly1!$F4369*유형화!$G$71/hourly1!$F$8763+유형화!$G$72*hourly1!$G4369/hourly1!$F$8763+유형화!$G$74*hourly1!I4369/hourly1!$I$8763+유형화!$H$63*hourly1!P4369/hourly1!$P$8763</f>
        <v>0.41390911706555322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799">
        <f>(유형화!$F$71+유형화!$F$72+유형화!$F$73+유형화!$F$74+유형화!$G$63)*hourly1!O4370/hourly1!$O$8763</f>
        <v>55.712788608928541</v>
      </c>
      <c r="C4369" s="441">
        <f>hourly1!$F4370*유형화!$G$71/hourly1!$F$8763+유형화!$G$72*hourly1!$G4370/hourly1!$F$8763+유형화!$G$74*hourly1!I4370/hourly1!$I$8763+유형화!$H$63*hourly1!P4370/hourly1!$P$8763</f>
        <v>0.36741552441542513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799">
        <f>(유형화!$F$71+유형화!$F$72+유형화!$F$73+유형화!$F$74+유형화!$G$63)*hourly1!O4371/hourly1!$O$8763</f>
        <v>53.821783951612559</v>
      </c>
      <c r="C4370" s="441">
        <f>hourly1!$F4371*유형화!$G$71/hourly1!$F$8763+유형화!$G$72*hourly1!$G4371/hourly1!$F$8763+유형화!$G$74*hourly1!I4371/hourly1!$I$8763+유형화!$H$63*hourly1!P4371/hourly1!$P$8763</f>
        <v>0.28322179700046035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799">
        <f>(유형화!$F$71+유형화!$F$72+유형화!$F$73+유형화!$F$74+유형화!$G$63)*hourly1!O4372/hourly1!$O$8763</f>
        <v>52.472595363404231</v>
      </c>
      <c r="C4371" s="441">
        <f>hourly1!$F4372*유형화!$G$71/hourly1!$F$8763+유형화!$G$72*hourly1!$G4372/hourly1!$F$8763+유형화!$G$74*hourly1!I4372/hourly1!$I$8763+유형화!$H$63*hourly1!P4372/hourly1!$P$8763</f>
        <v>0.25472541628679157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799">
        <f>(유형화!$F$71+유형화!$F$72+유형화!$F$73+유형화!$F$74+유형화!$G$63)*hourly1!O4373/hourly1!$O$8763</f>
        <v>50.965819665655836</v>
      </c>
      <c r="C4372" s="441">
        <f>hourly1!$F4373*유형화!$G$71/hourly1!$F$8763+유형화!$G$72*hourly1!$G4373/hourly1!$F$8763+유형화!$G$74*hourly1!I4373/hourly1!$I$8763+유형화!$H$63*hourly1!P4373/hourly1!$P$8763</f>
        <v>0.2462394419816249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799">
        <f>(유형화!$F$71+유형화!$F$72+유형화!$F$73+유형화!$F$74+유형화!$G$63)*hourly1!O4374/hourly1!$O$8763</f>
        <v>50.923451913851572</v>
      </c>
      <c r="C4373" s="441">
        <f>hourly1!$F4374*유형화!$G$71/hourly1!$F$8763+유형화!$G$72*hourly1!$G4374/hourly1!$F$8763+유형화!$G$74*hourly1!I4374/hourly1!$I$8763+유형화!$H$63*hourly1!P4374/hourly1!$P$8763</f>
        <v>0.24625685571424641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799">
        <f>(유형화!$F$71+유형화!$F$72+유형화!$F$73+유형화!$F$74+유형화!$G$63)*hourly1!O4375/hourly1!$O$8763</f>
        <v>50.432855304504024</v>
      </c>
      <c r="C4374" s="441">
        <f>hourly1!$F4375*유형화!$G$71/hourly1!$F$8763+유형화!$G$72*hourly1!$G4375/hourly1!$F$8763+유형화!$G$74*hourly1!I4375/hourly1!$I$8763+유형화!$H$63*hourly1!P4375/hourly1!$P$8763</f>
        <v>0.24435971303563309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799">
        <f>(유형화!$F$71+유형화!$F$72+유형화!$F$73+유형화!$F$74+유형화!$G$63)*hourly1!O4376/hourly1!$O$8763</f>
        <v>50.788452925697328</v>
      </c>
      <c r="C4375" s="441">
        <f>hourly1!$F4376*유형화!$G$71/hourly1!$F$8763+유형화!$G$72*hourly1!$G4376/hourly1!$F$8763+유형화!$G$74*hourly1!I4376/hourly1!$I$8763+유형화!$H$63*hourly1!P4376/hourly1!$P$8763</f>
        <v>0.51511522634673257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799">
        <f>(유형화!$F$71+유형화!$F$72+유형화!$F$73+유형화!$F$74+유형화!$G$63)*hourly1!O4377/hourly1!$O$8763</f>
        <v>51.377781600764784</v>
      </c>
      <c r="C4376" s="441">
        <f>hourly1!$F4377*유형화!$G$71/hourly1!$F$8763+유형화!$G$72*hourly1!$G4377/hourly1!$F$8763+유형화!$G$74*hourly1!I4377/hourly1!$I$8763+유형화!$H$63*hourly1!P4377/hourly1!$P$8763</f>
        <v>0.99823526422979914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799">
        <f>(유형화!$F$71+유형화!$F$72+유형화!$F$73+유형화!$F$74+유형화!$G$63)*hourly1!O4378/hourly1!$O$8763</f>
        <v>51.848605271877979</v>
      </c>
      <c r="C4377" s="441">
        <f>hourly1!$F4378*유형화!$G$71/hourly1!$F$8763+유형화!$G$72*hourly1!$G4378/hourly1!$F$8763+유형화!$G$74*hourly1!I4378/hourly1!$I$8763+유형화!$H$63*hourly1!P4378/hourly1!$P$8763</f>
        <v>0.85001911392690888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799">
        <f>(유형화!$F$71+유형화!$F$72+유형화!$F$73+유형화!$F$74+유형화!$G$63)*hourly1!O4379/hourly1!$O$8763</f>
        <v>51.896257767213427</v>
      </c>
      <c r="C4378" s="441">
        <f>hourly1!$F4379*유형화!$G$71/hourly1!$F$8763+유형화!$G$72*hourly1!$G4379/hourly1!$F$8763+유형화!$G$74*hourly1!I4379/hourly1!$I$8763+유형화!$H$63*hourly1!P4379/hourly1!$P$8763</f>
        <v>0.74082678061237162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799">
        <f>(유형화!$F$71+유형화!$F$72+유형화!$F$73+유형화!$F$74+유형화!$G$63)*hourly1!O4380/hourly1!$O$8763</f>
        <v>53.427922121854984</v>
      </c>
      <c r="C4379" s="441">
        <f>hourly1!$F4380*유형화!$G$71/hourly1!$F$8763+유형화!$G$72*hourly1!$G4380/hourly1!$F$8763+유형화!$G$74*hourly1!I4380/hourly1!$I$8763+유형화!$H$63*hourly1!P4380/hourly1!$P$8763</f>
        <v>0.61611535263998496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799">
        <f>(유형화!$F$71+유형화!$F$72+유형화!$F$73+유형화!$F$74+유형화!$G$63)*hourly1!O4381/hourly1!$O$8763</f>
        <v>55.821050180140865</v>
      </c>
      <c r="C4380" s="441">
        <f>hourly1!$F4381*유형화!$G$71/hourly1!$F$8763+유형화!$G$72*hourly1!$G4381/hourly1!$F$8763+유형화!$G$74*hourly1!I4381/hourly1!$I$8763+유형화!$H$63*hourly1!P4381/hourly1!$P$8763</f>
        <v>0.56936890305042032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799">
        <f>(유형화!$F$71+유형화!$F$72+유형화!$F$73+유형화!$F$74+유형화!$G$63)*hourly1!O4382/hourly1!$O$8763</f>
        <v>56.805713168504212</v>
      </c>
      <c r="C4381" s="441">
        <f>hourly1!$F4382*유형화!$G$71/hourly1!$F$8763+유형화!$G$72*hourly1!$G4382/hourly1!$F$8763+유형화!$G$74*hourly1!I4382/hourly1!$I$8763+유형화!$H$63*hourly1!P4382/hourly1!$P$8763</f>
        <v>0.54598524194328102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799">
        <f>(유형화!$F$71+유형화!$F$72+유형화!$F$73+유형화!$F$74+유형화!$G$63)*hourly1!O4383/hourly1!$O$8763</f>
        <v>56.973205383252669</v>
      </c>
      <c r="C4382" s="441">
        <f>hourly1!$F4383*유형화!$G$71/hourly1!$F$8763+유형화!$G$72*hourly1!$G4383/hourly1!$F$8763+유형화!$G$74*hourly1!I4383/hourly1!$I$8763+유형화!$H$63*hourly1!P4383/hourly1!$P$8763</f>
        <v>0.70949422765208237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799">
        <f>(유형화!$F$71+유형화!$F$72+유형화!$F$73+유형화!$F$74+유형화!$G$63)*hourly1!O4384/hourly1!$O$8763</f>
        <v>57.876620302011347</v>
      </c>
      <c r="C4383" s="441">
        <f>hourly1!$F4384*유형화!$G$71/hourly1!$F$8763+유형화!$G$72*hourly1!$G4384/hourly1!$F$8763+유형화!$G$74*hourly1!I4384/hourly1!$I$8763+유형화!$H$63*hourly1!P4384/hourly1!$P$8763</f>
        <v>0.65493354445683361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799">
        <f>(유형화!$F$71+유형화!$F$72+유형화!$F$73+유형화!$F$74+유형화!$G$63)*hourly1!O4385/hourly1!$O$8763</f>
        <v>58.018928847178969</v>
      </c>
      <c r="C4384" s="441">
        <f>hourly1!$F4385*유형화!$G$71/hourly1!$F$8763+유형화!$G$72*hourly1!$G4385/hourly1!$F$8763+유형화!$G$74*hourly1!I4385/hourly1!$I$8763+유형화!$H$63*hourly1!P4385/hourly1!$P$8763</f>
        <v>0.46814561858090309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799">
        <f>(유형화!$F$71+유형화!$F$72+유형화!$F$73+유형화!$F$74+유형화!$G$63)*hourly1!O4386/hourly1!$O$8763</f>
        <v>57.348891302638044</v>
      </c>
      <c r="C4385" s="441">
        <f>hourly1!$F4386*유형화!$G$71/hourly1!$F$8763+유형화!$G$72*hourly1!$G4386/hourly1!$F$8763+유형화!$G$74*hourly1!I4386/hourly1!$I$8763+유형화!$H$63*hourly1!P4386/hourly1!$P$8763</f>
        <v>0.43706544547148307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799">
        <f>(유형화!$F$71+유형화!$F$72+유형화!$F$73+유형화!$F$74+유형화!$G$63)*hourly1!O4387/hourly1!$O$8763</f>
        <v>57.398054753741782</v>
      </c>
      <c r="C4386" s="441">
        <f>hourly1!$F4387*유형화!$G$71/hourly1!$F$8763+유형화!$G$72*hourly1!$G4387/hourly1!$F$8763+유형화!$G$74*hourly1!I4387/hourly1!$I$8763+유형화!$H$63*hourly1!P4387/hourly1!$P$8763</f>
        <v>0.46815659161789758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799">
        <f>(유형화!$F$71+유형화!$F$72+유형화!$F$73+유형화!$F$74+유형화!$G$63)*hourly1!O4388/hourly1!$O$8763</f>
        <v>57.693529596085256</v>
      </c>
      <c r="C4387" s="441">
        <f>hourly1!$F4388*유형화!$G$71/hourly1!$F$8763+유형화!$G$72*hourly1!$G4388/hourly1!$F$8763+유형화!$G$74*hourly1!I4388/hourly1!$I$8763+유형화!$H$63*hourly1!P4388/hourly1!$P$8763</f>
        <v>0.65495286654371498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799">
        <f>(유형화!$F$71+유형화!$F$72+유형화!$F$73+유형화!$F$74+유형화!$G$63)*hourly1!O4389/hourly1!$O$8763</f>
        <v>58.033089194561391</v>
      </c>
      <c r="C4388" s="441">
        <f>hourly1!$F4389*유형화!$G$71/hourly1!$F$8763+유형화!$G$72*hourly1!$G4389/hourly1!$F$8763+유형화!$G$74*hourly1!I4389/hourly1!$I$8763+유형화!$H$63*hourly1!P4389/hourly1!$P$8763</f>
        <v>0.83417225942492335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799">
        <f>(유형화!$F$71+유형화!$F$72+유형화!$F$73+유형화!$F$74+유형화!$G$63)*hourly1!O4390/hourly1!$O$8763</f>
        <v>58.280837927544411</v>
      </c>
      <c r="C4389" s="441">
        <f>hourly1!$F4390*유형화!$G$71/hourly1!$F$8763+유형화!$G$72*hourly1!$G4390/hourly1!$F$8763+유형화!$G$74*hourly1!I4390/hourly1!$I$8763+유형화!$H$63*hourly1!P4390/hourly1!$P$8763</f>
        <v>0.84200414530751266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799">
        <f>(유형화!$F$71+유형화!$F$72+유형화!$F$73+유형화!$F$74+유형화!$G$63)*hourly1!O4391/hourly1!$O$8763</f>
        <v>58.978923777280201</v>
      </c>
      <c r="C4390" s="441">
        <f>hourly1!$F4391*유형화!$G$71/hourly1!$F$8763+유형화!$G$72*hourly1!$G4391/hourly1!$F$8763+유형화!$G$74*hourly1!I4391/hourly1!$I$8763+유형화!$H$63*hourly1!P4391/hourly1!$P$8763</f>
        <v>0.70189337190708223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799">
        <f>(유형화!$F$71+유형화!$F$72+유형화!$F$73+유형화!$F$74+유형화!$G$63)*hourly1!O4392/hourly1!$O$8763</f>
        <v>58.43506840320763</v>
      </c>
      <c r="C4391" s="441">
        <f>hourly1!$F4392*유형화!$G$71/hourly1!$F$8763+유형화!$G$72*hourly1!$G4392/hourly1!$F$8763+유형화!$G$74*hourly1!I4392/hourly1!$I$8763+유형화!$H$63*hourly1!P4392/hourly1!$P$8763</f>
        <v>0.56939812472502493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799">
        <f>(유형화!$F$71+유형화!$F$72+유형화!$F$73+유형화!$F$74+유형화!$G$63)*hourly1!O4393/hourly1!$O$8763</f>
        <v>56.436285479668747</v>
      </c>
      <c r="C4392" s="441">
        <f>hourly1!$F4393*유형화!$G$71/hourly1!$F$8763+유형화!$G$72*hourly1!$G4393/hourly1!$F$8763+유형화!$G$74*hourly1!I4393/hourly1!$I$8763+유형화!$H$63*hourly1!P4393/hourly1!$P$8763</f>
        <v>0.41389695130714638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799">
        <f>(유형화!$F$71+유형화!$F$72+유형화!$F$73+유형화!$F$74+유형화!$G$63)*hourly1!O4394/hourly1!$O$8763</f>
        <v>55.955326890209975</v>
      </c>
      <c r="C4393" s="441">
        <f>hourly1!$F4394*유형화!$G$71/hourly1!$F$8763+유형화!$G$72*hourly1!$G4394/hourly1!$F$8763+유형화!$G$74*hourly1!I4394/hourly1!$I$8763+유형화!$H$63*hourly1!P4394/hourly1!$P$8763</f>
        <v>0.36752799804461744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799">
        <f>(유형화!$F$71+유형화!$F$72+유형화!$F$73+유형화!$F$74+유형화!$G$63)*hourly1!O4395/hourly1!$O$8763</f>
        <v>53.687125910287463</v>
      </c>
      <c r="C4394" s="441">
        <f>hourly1!$F4395*유형화!$G$71/hourly1!$F$8763+유형화!$G$72*hourly1!$G4395/hourly1!$F$8763+유형화!$G$74*hourly1!I4395/hourly1!$I$8763+유형화!$H$63*hourly1!P4395/hourly1!$P$8763</f>
        <v>0.28330600313217813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799">
        <f>(유형화!$F$71+유형화!$F$72+유형화!$F$73+유형화!$F$74+유형화!$G$63)*hourly1!O4396/hourly1!$O$8763</f>
        <v>52.417965935332873</v>
      </c>
      <c r="C4395" s="441">
        <f>hourly1!$F4396*유형화!$G$71/hourly1!$F$8763+유형화!$G$72*hourly1!$G4396/hourly1!$F$8763+유형화!$G$74*hourly1!I4396/hourly1!$I$8763+유형화!$H$63*hourly1!P4396/hourly1!$P$8763</f>
        <v>0.25479578685012499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799">
        <f>(유형화!$F$71+유형화!$F$72+유형화!$F$73+유형화!$F$74+유형화!$G$63)*hourly1!O4397/hourly1!$O$8763</f>
        <v>51.563054802172218</v>
      </c>
      <c r="C4396" s="441">
        <f>hourly1!$F4397*유형화!$G$71/hourly1!$F$8763+유형화!$G$72*hourly1!$G4397/hourly1!$F$8763+유형화!$G$74*hourly1!I4397/hourly1!$I$8763+유형화!$H$63*hourly1!P4397/hourly1!$P$8763</f>
        <v>0.24662266337143923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799">
        <f>(유형화!$F$71+유형화!$F$72+유형화!$F$73+유형화!$F$74+유형화!$G$63)*hourly1!O4398/hourly1!$O$8763</f>
        <v>50.902476567415846</v>
      </c>
      <c r="C4397" s="441">
        <f>hourly1!$F4398*유형화!$G$71/hourly1!$F$8763+유형화!$G$72*hourly1!$G4398/hourly1!$F$8763+유형화!$G$74*hourly1!I4398/hourly1!$I$8763+유형화!$H$63*hourly1!P4398/hourly1!$P$8763</f>
        <v>0.24651293300149554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799">
        <f>(유형화!$F$71+유형화!$F$72+유형화!$F$73+유형화!$F$74+유형화!$G$63)*hourly1!O4399/hourly1!$O$8763</f>
        <v>50.397631385981541</v>
      </c>
      <c r="C4398" s="441">
        <f>hourly1!$F4399*유형화!$G$71/hourly1!$F$8763+유형화!$G$72*hourly1!$G4399/hourly1!$F$8763+유형화!$G$74*hourly1!I4399/hourly1!$I$8763+유형화!$H$63*hourly1!P4399/hourly1!$P$8763</f>
        <v>0.24449973852945253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799">
        <f>(유형화!$F$71+유형화!$F$72+유형화!$F$73+유형화!$F$74+유형화!$G$63)*hourly1!O4400/hourly1!$O$8763</f>
        <v>50.308383881550739</v>
      </c>
      <c r="C4399" s="441">
        <f>hourly1!$F4400*유형화!$G$71/hourly1!$F$8763+유형화!$G$72*hourly1!$G4400/hourly1!$F$8763+유형화!$G$74*hourly1!I4400/hourly1!$I$8763+유형화!$H$63*hourly1!P4400/hourly1!$P$8763</f>
        <v>0.51538680901234202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799">
        <f>(유형화!$F$71+유형화!$F$72+유형화!$F$73+유형화!$F$74+유형화!$G$63)*hourly1!O4401/hourly1!$O$8763</f>
        <v>51.904473794451377</v>
      </c>
      <c r="C4400" s="441">
        <f>hourly1!$F4401*유형화!$G$71/hourly1!$F$8763+유형화!$G$72*hourly1!$G4401/hourly1!$F$8763+유형화!$G$74*hourly1!I4401/hourly1!$I$8763+유형화!$H$63*hourly1!P4401/hourly1!$P$8763</f>
        <v>0.9987721081375357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799">
        <f>(유형화!$F$71+유형화!$F$72+유형화!$F$73+유형화!$F$74+유형화!$G$63)*hourly1!O4402/hourly1!$O$8763</f>
        <v>55.082356464424549</v>
      </c>
      <c r="C4401" s="441">
        <f>hourly1!$F4402*유형화!$G$71/hourly1!$F$8763+유형화!$G$72*hourly1!$G4402/hourly1!$F$8763+유형화!$G$74*hourly1!I4402/hourly1!$I$8763+유형화!$H$63*hourly1!P4402/hourly1!$P$8763</f>
        <v>0.85063205346075865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799">
        <f>(유형화!$F$71+유형화!$F$72+유형화!$F$73+유형화!$F$74+유형화!$G$63)*hourly1!O4403/hourly1!$O$8763</f>
        <v>61.23050145172212</v>
      </c>
      <c r="C4402" s="441">
        <f>hourly1!$F4403*유형화!$G$71/hourly1!$F$8763+유형화!$G$72*hourly1!$G4403/hourly1!$F$8763+유형화!$G$74*hourly1!I4403/hourly1!$I$8763+유형화!$H$63*hourly1!P4403/hourly1!$P$8763</f>
        <v>0.74138115752487099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799">
        <f>(유형화!$F$71+유형화!$F$72+유형화!$F$73+유형화!$F$74+유형화!$G$63)*hourly1!O4404/hourly1!$O$8763</f>
        <v>67.683392147324838</v>
      </c>
      <c r="C4403" s="441">
        <f>hourly1!$F4404*유형화!$G$71/hourly1!$F$8763+유형화!$G$72*hourly1!$G4404/hourly1!$F$8763+유형화!$G$74*hourly1!I4404/hourly1!$I$8763+유형화!$H$63*hourly1!P4404/hourly1!$P$8763</f>
        <v>0.61658242234509186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799">
        <f>(유형화!$F$71+유형화!$F$72+유형화!$F$73+유형화!$F$74+유형화!$G$63)*hourly1!O4405/hourly1!$O$8763</f>
        <v>69.875012583813046</v>
      </c>
      <c r="C4404" s="441">
        <f>hourly1!$F4405*유형화!$G$71/hourly1!$F$8763+유형화!$G$72*hourly1!$G4405/hourly1!$F$8763+유형화!$G$74*hourly1!I4405/hourly1!$I$8763+유형화!$H$63*hourly1!P4405/hourly1!$P$8763</f>
        <v>0.56977311633709449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799">
        <f>(유형화!$F$71+유형화!$F$72+유형화!$F$73+유형화!$F$74+유형화!$G$63)*hourly1!O4406/hourly1!$O$8763</f>
        <v>71.228943943594444</v>
      </c>
      <c r="C4405" s="441">
        <f>hourly1!$F4406*유형화!$G$71/hourly1!$F$8763+유형화!$G$72*hourly1!$G4406/hourly1!$F$8763+유형화!$G$74*hourly1!I4406/hourly1!$I$8763+유형화!$H$63*hourly1!P4406/hourly1!$P$8763</f>
        <v>0.54635546266969848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799">
        <f>(유형화!$F$71+유형화!$F$72+유형화!$F$73+유형화!$F$74+유형화!$G$63)*hourly1!O4407/hourly1!$O$8763</f>
        <v>70.069078585794088</v>
      </c>
      <c r="C4406" s="441">
        <f>hourly1!$F4407*유형화!$G$71/hourly1!$F$8763+유형화!$G$72*hourly1!$G4407/hourly1!$F$8763+유형화!$G$74*hourly1!I4407/hourly1!$I$8763+유형화!$H$63*hourly1!P4407/hourly1!$P$8763</f>
        <v>0.70995211340231479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799">
        <f>(유형화!$F$71+유형화!$F$72+유형화!$F$73+유형화!$F$74+유형화!$G$63)*hourly1!O4408/hourly1!$O$8763</f>
        <v>70.321156360842082</v>
      </c>
      <c r="C4407" s="441">
        <f>hourly1!$F4408*유형화!$G$71/hourly1!$F$8763+유형화!$G$72*hourly1!$G4408/hourly1!$F$8763+유형화!$G$74*hourly1!I4408/hourly1!$I$8763+유형화!$H$63*hourly1!P4408/hourly1!$P$8763</f>
        <v>0.65536113508319138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799">
        <f>(유형화!$F$71+유형화!$F$72+유형화!$F$73+유형화!$F$74+유형화!$G$63)*hourly1!O4409/hourly1!$O$8763</f>
        <v>73.136838806854797</v>
      </c>
      <c r="C4408" s="441">
        <f>hourly1!$F4409*유형화!$G$71/hourly1!$F$8763+유형화!$G$72*hourly1!$G4409/hourly1!$F$8763+유형화!$G$74*hourly1!I4409/hourly1!$I$8763+유형화!$H$63*hourly1!P4409/hourly1!$P$8763</f>
        <v>0.46842232994858723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799">
        <f>(유형화!$F$71+유형화!$F$72+유형화!$F$73+유형화!$F$74+유형화!$G$63)*hourly1!O4410/hourly1!$O$8763</f>
        <v>73.064477778927852</v>
      </c>
      <c r="C4409" s="441">
        <f>hourly1!$F4410*유형화!$G$71/hourly1!$F$8763+유형화!$G$72*hourly1!$G4410/hourly1!$F$8763+유형화!$G$74*hourly1!I4410/hourly1!$I$8763+유형화!$H$63*hourly1!P4410/hourly1!$P$8763</f>
        <v>0.43731830241091851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799">
        <f>(유형화!$F$71+유형화!$F$72+유형화!$F$73+유형화!$F$74+유형화!$G$63)*hourly1!O4411/hourly1!$O$8763</f>
        <v>72.740013635555897</v>
      </c>
      <c r="C4410" s="441">
        <f>hourly1!$F4411*유형화!$G$71/hourly1!$F$8763+유형화!$G$72*hourly1!$G4411/hourly1!$F$8763+유형화!$G$74*hourly1!I4411/hourly1!$I$8763+유형화!$H$63*hourly1!P4411/hourly1!$P$8763</f>
        <v>0.46843175244774538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799">
        <f>(유형화!$F$71+유형화!$F$72+유형화!$F$73+유형화!$F$74+유형화!$G$63)*hourly1!O4412/hourly1!$O$8763</f>
        <v>71.651180598542382</v>
      </c>
      <c r="C4411" s="441">
        <f>hourly1!$F4412*유형화!$G$71/hourly1!$F$8763+유형화!$G$72*hourly1!$G4412/hourly1!$F$8763+유형화!$G$74*hourly1!I4412/hourly1!$I$8763+유형화!$H$63*hourly1!P4412/hourly1!$P$8763</f>
        <v>0.65538642077713505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799">
        <f>(유형화!$F$71+유형화!$F$72+유형화!$F$73+유형화!$F$74+유형화!$G$63)*hourly1!O4413/hourly1!$O$8763</f>
        <v>70.15651953184657</v>
      </c>
      <c r="C4412" s="441">
        <f>hourly1!$F4413*유형화!$G$71/hourly1!$F$8763+유형화!$G$72*hourly1!$G4413/hourly1!$F$8763+유형화!$G$74*hourly1!I4413/hourly1!$I$8763+유형화!$H$63*hourly1!P4413/hourly1!$P$8763</f>
        <v>0.8347805473452633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799">
        <f>(유형화!$F$71+유형화!$F$72+유형화!$F$73+유형화!$F$74+유형화!$G$63)*hourly1!O4414/hourly1!$O$8763</f>
        <v>68.906653347877253</v>
      </c>
      <c r="C4413" s="441">
        <f>hourly1!$F4414*유형화!$G$71/hourly1!$F$8763+유형화!$G$72*hourly1!$G4414/hourly1!$F$8763+유형화!$G$74*hourly1!I4414/hourly1!$I$8763+유형화!$H$63*hourly1!P4414/hourly1!$P$8763</f>
        <v>0.8425920376917001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799">
        <f>(유형화!$F$71+유형화!$F$72+유형화!$F$73+유형화!$F$74+유형화!$G$63)*hourly1!O4415/hourly1!$O$8763</f>
        <v>67.718216857116033</v>
      </c>
      <c r="C4414" s="441">
        <f>hourly1!$F4415*유형화!$G$71/hourly1!$F$8763+유형화!$G$72*hourly1!$G4415/hourly1!$F$8763+유형화!$G$74*hourly1!I4415/hourly1!$I$8763+유형화!$H$63*hourly1!P4415/hourly1!$P$8763</f>
        <v>0.70237511208556214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799">
        <f>(유형화!$F$71+유형화!$F$72+유형화!$F$73+유형화!$F$74+유형화!$G$63)*hourly1!O4416/hourly1!$O$8763</f>
        <v>65.635323141565451</v>
      </c>
      <c r="C4415" s="441">
        <f>hourly1!$F4416*유형화!$G$71/hourly1!$F$8763+유형화!$G$72*hourly1!$G4416/hourly1!$F$8763+유형화!$G$74*hourly1!I4416/hourly1!$I$8763+유형화!$H$63*hourly1!P4416/hourly1!$P$8763</f>
        <v>0.56989739790826976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799">
        <f>(유형화!$F$71+유형화!$F$72+유형화!$F$73+유형화!$F$74+유형화!$G$63)*hourly1!O4417/hourly1!$O$8763</f>
        <v>62.854372615812387</v>
      </c>
      <c r="C4416" s="441">
        <f>hourly1!$F4417*유형화!$G$71/hourly1!$F$8763+유형화!$G$72*hourly1!$G4417/hourly1!$F$8763+유형화!$G$74*hourly1!I4417/hourly1!$I$8763+유형화!$H$63*hourly1!P4417/hourly1!$P$8763</f>
        <v>0.41423783108681811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799">
        <f>(유형화!$F$71+유형화!$F$72+유형화!$F$73+유형화!$F$74+유형화!$G$63)*hourly1!O4418/hourly1!$O$8763</f>
        <v>60.601239685868869</v>
      </c>
      <c r="C4417" s="441">
        <f>hourly1!$F4418*유형화!$G$71/hourly1!$F$8763+유형화!$G$72*hourly1!$G4418/hourly1!$F$8763+유형화!$G$74*hourly1!I4418/hourly1!$I$8763+유형화!$H$63*hourly1!P4418/hourly1!$P$8763</f>
        <v>0.36772718252049341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799">
        <f>(유형화!$F$71+유형화!$F$72+유형화!$F$73+유형화!$F$74+유형화!$G$63)*hourly1!O4419/hourly1!$O$8763</f>
        <v>58.815589391758941</v>
      </c>
      <c r="C4418" s="441">
        <f>hourly1!$F4419*유형화!$G$71/hourly1!$F$8763+유형화!$G$72*hourly1!$G4419/hourly1!$F$8763+유형화!$G$74*hourly1!I4419/hourly1!$I$8763+유형화!$H$63*hourly1!P4419/hourly1!$P$8763</f>
        <v>0.28347095650351739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799">
        <f>(유형화!$F$71+유형화!$F$72+유형화!$F$73+유형화!$F$74+유형화!$G$63)*hourly1!O4420/hourly1!$O$8763</f>
        <v>57.087367653690897</v>
      </c>
      <c r="C4419" s="441">
        <f>hourly1!$F4420*유형화!$G$71/hourly1!$F$8763+유형화!$G$72*hourly1!$G4420/hourly1!$F$8763+유형화!$G$74*hourly1!I4420/hourly1!$I$8763+유형화!$H$63*hourly1!P4420/hourly1!$P$8763</f>
        <v>0.25500308183160569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799">
        <f>(유형화!$F$71+유형화!$F$72+유형화!$F$73+유형화!$F$74+유형화!$G$63)*hourly1!O4421/hourly1!$O$8763</f>
        <v>56.24305100858227</v>
      </c>
      <c r="C4420" s="441">
        <f>hourly1!$F4421*유형화!$G$71/hourly1!$F$8763+유형화!$G$72*hourly1!$G4421/hourly1!$F$8763+유형화!$G$74*hourly1!I4421/hourly1!$I$8763+유형화!$H$63*hourly1!P4421/hourly1!$P$8763</f>
        <v>0.24691189831395371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799">
        <f>(유형화!$F$71+유형화!$F$72+유형화!$F$73+유형화!$F$74+유형화!$G$63)*hourly1!O4422/hourly1!$O$8763</f>
        <v>55.492145492310492</v>
      </c>
      <c r="C4421" s="441">
        <f>hourly1!$F4422*유형화!$G$71/hourly1!$F$8763+유형화!$G$72*hourly1!$G4422/hourly1!$F$8763+유형화!$G$74*hourly1!I4422/hourly1!$I$8763+유형화!$H$63*hourly1!P4422/hourly1!$P$8763</f>
        <v>0.24696724058749064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799">
        <f>(유형화!$F$71+유형화!$F$72+유형화!$F$73+유형화!$F$74+유형화!$G$63)*hourly1!O4423/hourly1!$O$8763</f>
        <v>55.715266240334785</v>
      </c>
      <c r="C4422" s="441">
        <f>hourly1!$F4423*유형화!$G$71/hourly1!$F$8763+유형화!$G$72*hourly1!$G4423/hourly1!$F$8763+유형화!$G$74*hourly1!I4423/hourly1!$I$8763+유형화!$H$63*hourly1!P4423/hourly1!$P$8763</f>
        <v>0.24481592897588819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799">
        <f>(유형화!$F$71+유형화!$F$72+유형화!$F$73+유형화!$F$74+유형화!$G$63)*hourly1!O4424/hourly1!$O$8763</f>
        <v>55.625998454293104</v>
      </c>
      <c r="C4423" s="441">
        <f>hourly1!$F4424*유형화!$G$71/hourly1!$F$8763+유형화!$G$72*hourly1!$G4424/hourly1!$F$8763+유형화!$G$74*hourly1!I4424/hourly1!$I$8763+유형화!$H$63*hourly1!P4424/hourly1!$P$8763</f>
        <v>0.51579245356470993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799">
        <f>(유형화!$F$71+유형화!$F$72+유형화!$F$73+유형화!$F$74+유형화!$G$63)*hourly1!O4425/hourly1!$O$8763</f>
        <v>58.660591937251297</v>
      </c>
      <c r="C4424" s="441">
        <f>hourly1!$F4425*유형화!$G$71/hourly1!$F$8763+유형화!$G$72*hourly1!$G4425/hourly1!$F$8763+유형화!$G$74*hourly1!I4425/hourly1!$I$8763+유형화!$H$63*hourly1!P4425/hourly1!$P$8763</f>
        <v>0.99975157096142431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799">
        <f>(유형화!$F$71+유형화!$F$72+유형화!$F$73+유형화!$F$74+유형화!$G$63)*hourly1!O4426/hourly1!$O$8763</f>
        <v>62.11670747414383</v>
      </c>
      <c r="C4425" s="441">
        <f>hourly1!$F4426*유형화!$G$71/hourly1!$F$8763+유형화!$G$72*hourly1!$G4426/hourly1!$F$8763+유형화!$G$74*hourly1!I4426/hourly1!$I$8763+유형화!$H$63*hourly1!P4426/hourly1!$P$8763</f>
        <v>0.85147578458791262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799">
        <f>(유형화!$F$71+유형화!$F$72+유형화!$F$73+유형화!$F$74+유형화!$G$63)*hourly1!O4427/hourly1!$O$8763</f>
        <v>64.423044019154631</v>
      </c>
      <c r="C4426" s="441">
        <f>hourly1!$F4427*유형화!$G$71/hourly1!$F$8763+유형화!$G$72*hourly1!$G4427/hourly1!$F$8763+유형화!$G$74*hourly1!I4427/hourly1!$I$8763+유형화!$H$63*hourly1!P4427/hourly1!$P$8763</f>
        <v>0.74207448648191621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799">
        <f>(유형화!$F$71+유형화!$F$72+유형화!$F$73+유형화!$F$74+유형화!$G$63)*hourly1!O4428/hourly1!$O$8763</f>
        <v>69.160308049991741</v>
      </c>
      <c r="C4427" s="441">
        <f>hourly1!$F4428*유형화!$G$71/hourly1!$F$8763+유형화!$G$72*hourly1!$G4428/hourly1!$F$8763+유형화!$G$74*hourly1!I4428/hourly1!$I$8763+유형화!$H$63*hourly1!P4428/hourly1!$P$8763</f>
        <v>0.61700094828871532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799">
        <f>(유형화!$F$71+유형화!$F$72+유형화!$F$73+유형화!$F$74+유형화!$G$63)*hourly1!O4429/hourly1!$O$8763</f>
        <v>71.739326188648633</v>
      </c>
      <c r="C4428" s="441">
        <f>hourly1!$F4429*유형화!$G$71/hourly1!$F$8763+유형화!$G$72*hourly1!$G4429/hourly1!$F$8763+유형화!$G$74*hourly1!I4429/hourly1!$I$8763+유형화!$H$63*hourly1!P4429/hourly1!$P$8763</f>
        <v>0.5700152387838181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799">
        <f>(유형화!$F$71+유형화!$F$72+유형화!$F$73+유형화!$F$74+유형화!$G$63)*hourly1!O4430/hourly1!$O$8763</f>
        <v>73.407420770925924</v>
      </c>
      <c r="C4429" s="441">
        <f>hourly1!$F4430*유형화!$G$71/hourly1!$F$8763+유형화!$G$72*hourly1!$G4430/hourly1!$F$8763+유형화!$G$74*hourly1!I4430/hourly1!$I$8763+유형화!$H$63*hourly1!P4430/hourly1!$P$8763</f>
        <v>0.54659162150936114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799">
        <f>(유형화!$F$71+유형화!$F$72+유형화!$F$73+유형화!$F$74+유형화!$G$63)*hourly1!O4431/hourly1!$O$8763</f>
        <v>71.440120380439268</v>
      </c>
      <c r="C4430" s="441">
        <f>hourly1!$F4431*유형화!$G$71/hourly1!$F$8763+유형화!$G$72*hourly1!$G4431/hourly1!$F$8763+유형화!$G$74*hourly1!I4431/hourly1!$I$8763+유형화!$H$63*hourly1!P4431/hourly1!$P$8763</f>
        <v>0.71015070151748572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799">
        <f>(유형화!$F$71+유형화!$F$72+유형화!$F$73+유형화!$F$74+유형화!$G$63)*hourly1!O4432/hourly1!$O$8763</f>
        <v>71.053593293540516</v>
      </c>
      <c r="C4431" s="441">
        <f>hourly1!$F4432*유형화!$G$71/hourly1!$F$8763+유형화!$G$72*hourly1!$G4432/hourly1!$F$8763+유형화!$G$74*hourly1!I4432/hourly1!$I$8763+유형화!$H$63*hourly1!P4432/hourly1!$P$8763</f>
        <v>0.65555626430626512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799">
        <f>(유형화!$F$71+유형화!$F$72+유형화!$F$73+유형화!$F$74+유형화!$G$63)*hourly1!O4433/hourly1!$O$8763</f>
        <v>74.355300358835294</v>
      </c>
      <c r="C4432" s="441">
        <f>hourly1!$F4433*유형화!$G$71/hourly1!$F$8763+유형화!$G$72*hourly1!$G4433/hourly1!$F$8763+유형화!$G$74*hourly1!I4433/hourly1!$I$8763+유형화!$H$63*hourly1!P4433/hourly1!$P$8763</f>
        <v>0.46852860142643482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799">
        <f>(유형화!$F$71+유형화!$F$72+유형화!$F$73+유형화!$F$74+유형화!$G$63)*hourly1!O4434/hourly1!$O$8763</f>
        <v>74.057225779242088</v>
      </c>
      <c r="C4433" s="441">
        <f>hourly1!$F4434*유형화!$G$71/hourly1!$F$8763+유형화!$G$72*hourly1!$G4434/hourly1!$F$8763+유형화!$G$74*hourly1!I4434/hourly1!$I$8763+유형화!$H$63*hourly1!P4434/hourly1!$P$8763</f>
        <v>0.43740716015614589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799">
        <f>(유형화!$F$71+유형화!$F$72+유형화!$F$73+유형화!$F$74+유형화!$G$63)*hourly1!O4435/hourly1!$O$8763</f>
        <v>74.183805742224081</v>
      </c>
      <c r="C4434" s="441">
        <f>hourly1!$F4435*유형화!$G$71/hourly1!$F$8763+유형화!$G$72*hourly1!$G4435/hourly1!$F$8763+유형화!$G$74*hourly1!I4435/hourly1!$I$8763+유형화!$H$63*hourly1!P4435/hourly1!$P$8763</f>
        <v>0.46853361085636702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799">
        <f>(유형화!$F$71+유형화!$F$72+유형화!$F$73+유형화!$F$74+유형화!$G$63)*hourly1!O4436/hourly1!$O$8763</f>
        <v>73.436150170757585</v>
      </c>
      <c r="C4435" s="441">
        <f>hourly1!$F4436*유형화!$G$71/hourly1!$F$8763+유형화!$G$72*hourly1!$G4436/hourly1!$F$8763+유형화!$G$74*hourly1!I4436/hourly1!$I$8763+유형화!$H$63*hourly1!P4436/hourly1!$P$8763</f>
        <v>0.65552966661876799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799">
        <f>(유형화!$F$71+유형화!$F$72+유형화!$F$73+유형화!$F$74+유형화!$G$63)*hourly1!O4437/hourly1!$O$8763</f>
        <v>71.564603920033775</v>
      </c>
      <c r="C4436" s="441">
        <f>hourly1!$F4437*유형화!$G$71/hourly1!$F$8763+유형화!$G$72*hourly1!$G4437/hourly1!$F$8763+유형화!$G$74*hourly1!I4437/hourly1!$I$8763+유형화!$H$63*hourly1!P4437/hourly1!$P$8763</f>
        <v>0.83484125686515609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799">
        <f>(유형화!$F$71+유형화!$F$72+유형화!$F$73+유형화!$F$74+유형화!$G$63)*hourly1!O4438/hourly1!$O$8763</f>
        <v>70.523859118836128</v>
      </c>
      <c r="C4437" s="441">
        <f>hourly1!$F4438*유형화!$G$71/hourly1!$F$8763+유형화!$G$72*hourly1!$G4438/hourly1!$F$8763+유형화!$G$74*hourly1!I4438/hourly1!$I$8763+유형화!$H$63*hourly1!P4438/hourly1!$P$8763</f>
        <v>0.8427061811308697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799">
        <f>(유형화!$F$71+유형화!$F$72+유형화!$F$73+유형화!$F$74+유형화!$G$63)*hourly1!O4439/hourly1!$O$8763</f>
        <v>68.837539334336512</v>
      </c>
      <c r="C4438" s="441">
        <f>hourly1!$F4439*유형화!$G$71/hourly1!$F$8763+유형화!$G$72*hourly1!$G4439/hourly1!$F$8763+유형화!$G$74*hourly1!I4439/hourly1!$I$8763+유형화!$H$63*hourly1!P4439/hourly1!$P$8763</f>
        <v>0.70255914899950023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799">
        <f>(유형화!$F$71+유형화!$F$72+유형화!$F$73+유형화!$F$74+유형화!$G$63)*hourly1!O4440/hourly1!$O$8763</f>
        <v>66.534499063237547</v>
      </c>
      <c r="C4439" s="441">
        <f>hourly1!$F4440*유형화!$G$71/hourly1!$F$8763+유형화!$G$72*hourly1!$G4440/hourly1!$F$8763+유형화!$G$74*hourly1!I4440/hourly1!$I$8763+유형화!$H$63*hourly1!P4440/hourly1!$P$8763</f>
        <v>0.57004660735696389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799">
        <f>(유형화!$F$71+유형화!$F$72+유형화!$F$73+유형화!$F$74+유형화!$G$63)*hourly1!O4441/hourly1!$O$8763</f>
        <v>63.687028804411824</v>
      </c>
      <c r="C4440" s="441">
        <f>hourly1!$F4441*유형화!$G$71/hourly1!$F$8763+유형화!$G$72*hourly1!$G4441/hourly1!$F$8763+유형화!$G$74*hourly1!I4441/hourly1!$I$8763+유형화!$H$63*hourly1!P4441/hourly1!$P$8763</f>
        <v>0.41432549611063174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799">
        <f>(유형화!$F$71+유형화!$F$72+유형화!$F$73+유형화!$F$74+유형화!$G$63)*hourly1!O4442/hourly1!$O$8763</f>
        <v>61.079713214334376</v>
      </c>
      <c r="C4441" s="441">
        <f>hourly1!$F4442*유형화!$G$71/hourly1!$F$8763+유형화!$G$72*hourly1!$G4442/hourly1!$F$8763+유형화!$G$74*hourly1!I4442/hourly1!$I$8763+유형화!$H$63*hourly1!P4442/hourly1!$P$8763</f>
        <v>0.36780113124806418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799">
        <f>(유형화!$F$71+유형화!$F$72+유형화!$F$73+유형화!$F$74+유형화!$G$63)*hourly1!O4443/hourly1!$O$8763</f>
        <v>58.65235174239006</v>
      </c>
      <c r="C4442" s="441">
        <f>hourly1!$F4443*유형화!$G$71/hourly1!$F$8763+유형화!$G$72*hourly1!$G4443/hourly1!$F$8763+유형화!$G$74*hourly1!I4443/hourly1!$I$8763+유형화!$H$63*hourly1!P4443/hourly1!$P$8763</f>
        <v>0.28352749149846662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799">
        <f>(유형화!$F$71+유형화!$F$72+유형화!$F$73+유형화!$F$74+유형화!$G$63)*hourly1!O4444/hourly1!$O$8763</f>
        <v>56.278055962881844</v>
      </c>
      <c r="C4443" s="441">
        <f>hourly1!$F4444*유형화!$G$71/hourly1!$F$8763+유형화!$G$72*hourly1!$G4444/hourly1!$F$8763+유형화!$G$74*hourly1!I4444/hourly1!$I$8763+유형화!$H$63*hourly1!P4444/hourly1!$P$8763</f>
        <v>0.25508394834336851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799">
        <f>(유형화!$F$71+유형화!$F$72+유형화!$F$73+유형화!$F$74+유형화!$G$63)*hourly1!O4445/hourly1!$O$8763</f>
        <v>55.791076969458885</v>
      </c>
      <c r="C4444" s="441">
        <f>hourly1!$F4445*유형화!$G$71/hourly1!$F$8763+유형화!$G$72*hourly1!$G4445/hourly1!$F$8763+유형화!$G$74*hourly1!I4445/hourly1!$I$8763+유형화!$H$63*hourly1!P4445/hourly1!$P$8763</f>
        <v>0.24716487452553051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799">
        <f>(유형화!$F$71+유형화!$F$72+유형화!$F$73+유형화!$F$74+유형화!$G$63)*hourly1!O4446/hourly1!$O$8763</f>
        <v>55.388554249399661</v>
      </c>
      <c r="C4445" s="441">
        <f>hourly1!$F4446*유형화!$G$71/hourly1!$F$8763+유형화!$G$72*hourly1!$G4446/hourly1!$F$8763+유형화!$G$74*hourly1!I4446/hourly1!$I$8763+유형화!$H$63*hourly1!P4446/hourly1!$P$8763</f>
        <v>0.24723536436100521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799">
        <f>(유형화!$F$71+유형화!$F$72+유형화!$F$73+유형화!$F$74+유형화!$G$63)*hourly1!O4447/hourly1!$O$8763</f>
        <v>55.687864871858928</v>
      </c>
      <c r="C4446" s="441">
        <f>hourly1!$F4447*유형화!$G$71/hourly1!$F$8763+유형화!$G$72*hourly1!$G4447/hourly1!$F$8763+유형화!$G$74*hourly1!I4447/hourly1!$I$8763+유형화!$H$63*hourly1!P4447/hourly1!$P$8763</f>
        <v>0.24496489988030087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799">
        <f>(유형화!$F$71+유형화!$F$72+유형화!$F$73+유형화!$F$74+유형화!$G$63)*hourly1!O4448/hourly1!$O$8763</f>
        <v>55.765405339148799</v>
      </c>
      <c r="C4447" s="441">
        <f>hourly1!$F4448*유형화!$G$71/hourly1!$F$8763+유형화!$G$72*hourly1!$G4448/hourly1!$F$8763+유형화!$G$74*hourly1!I4448/hourly1!$I$8763+유형화!$H$63*hourly1!P4448/hourly1!$P$8763</f>
        <v>0.515892999979779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799">
        <f>(유형화!$F$71+유형화!$F$72+유형화!$F$73+유형화!$F$74+유형화!$G$63)*hourly1!O4449/hourly1!$O$8763</f>
        <v>57.269115226653327</v>
      </c>
      <c r="C4448" s="441">
        <f>hourly1!$F4449*유형화!$G$71/hourly1!$F$8763+유형화!$G$72*hourly1!$G4449/hourly1!$F$8763+유형화!$G$74*hourly1!I4449/hourly1!$I$8763+유형화!$H$63*hourly1!P4449/hourly1!$P$8763</f>
        <v>0.99977673738322659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799">
        <f>(유형화!$F$71+유형화!$F$72+유형화!$F$73+유형화!$F$74+유형화!$G$63)*hourly1!O4450/hourly1!$O$8763</f>
        <v>60.953137536370498</v>
      </c>
      <c r="C4449" s="441">
        <f>hourly1!$F4450*유형화!$G$71/hourly1!$F$8763+유형화!$G$72*hourly1!$G4450/hourly1!$F$8763+유형화!$G$74*hourly1!I4450/hourly1!$I$8763+유형화!$H$63*hourly1!P4450/hourly1!$P$8763</f>
        <v>0.85119883467594482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799">
        <f>(유형화!$F$71+유형화!$F$72+유형화!$F$73+유형화!$F$74+유형화!$G$63)*hourly1!O4451/hourly1!$O$8763</f>
        <v>64.778178742226913</v>
      </c>
      <c r="C4450" s="441">
        <f>hourly1!$F4451*유형화!$G$71/hourly1!$F$8763+유형화!$G$72*hourly1!$G4451/hourly1!$F$8763+유형화!$G$74*hourly1!I4451/hourly1!$I$8763+유형화!$H$63*hourly1!P4451/hourly1!$P$8763</f>
        <v>0.74165238237405784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799">
        <f>(유형화!$F$71+유형화!$F$72+유형화!$F$73+유형화!$F$74+유형화!$G$63)*hourly1!O4452/hourly1!$O$8763</f>
        <v>69.079916019322425</v>
      </c>
      <c r="C4451" s="441">
        <f>hourly1!$F4452*유형화!$G$71/hourly1!$F$8763+유형화!$G$72*hourly1!$G4452/hourly1!$F$8763+유형화!$G$74*hourly1!I4452/hourly1!$I$8763+유형화!$H$63*hourly1!P4452/hourly1!$P$8763</f>
        <v>0.61659625791347739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799">
        <f>(유형화!$F$71+유형화!$F$72+유형화!$F$73+유형화!$F$74+유형화!$G$63)*hourly1!O4453/hourly1!$O$8763</f>
        <v>72.036896314940535</v>
      </c>
      <c r="C4452" s="441">
        <f>hourly1!$F4453*유형화!$G$71/hourly1!$F$8763+유형화!$G$72*hourly1!$G4453/hourly1!$F$8763+유형화!$G$74*hourly1!I4453/hourly1!$I$8763+유형화!$H$63*hourly1!P4453/hourly1!$P$8763</f>
        <v>0.56964847694949539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799">
        <f>(유형화!$F$71+유형화!$F$72+유형화!$F$73+유형화!$F$74+유형화!$G$63)*hourly1!O4454/hourly1!$O$8763</f>
        <v>73.455044442898227</v>
      </c>
      <c r="C4453" s="441">
        <f>hourly1!$F4454*유형화!$G$71/hourly1!$F$8763+유형화!$G$72*hourly1!$G4454/hourly1!$F$8763+유형화!$G$74*hourly1!I4454/hourly1!$I$8763+유형화!$H$63*hourly1!P4454/hourly1!$P$8763</f>
        <v>0.54613337794270378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799">
        <f>(유형화!$F$71+유형화!$F$72+유형화!$F$73+유형화!$F$74+유형화!$G$63)*hourly1!O4455/hourly1!$O$8763</f>
        <v>71.64120052470993</v>
      </c>
      <c r="C4454" s="441">
        <f>hourly1!$F4455*유형화!$G$71/hourly1!$F$8763+유형화!$G$72*hourly1!$G4455/hourly1!$F$8763+유형화!$G$74*hourly1!I4455/hourly1!$I$8763+유형화!$H$63*hourly1!P4455/hourly1!$P$8763</f>
        <v>0.70961051798979446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799">
        <f>(유형화!$F$71+유형화!$F$72+유형화!$F$73+유형화!$F$74+유형화!$G$63)*hourly1!O4456/hourly1!$O$8763</f>
        <v>71.3609834408648</v>
      </c>
      <c r="C4455" s="441">
        <f>hourly1!$F4456*유형화!$G$71/hourly1!$F$8763+유형화!$G$72*hourly1!$G4456/hourly1!$F$8763+유형화!$G$74*hourly1!I4456/hourly1!$I$8763+유형화!$H$63*hourly1!P4456/hourly1!$P$8763</f>
        <v>0.65502085166422475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799">
        <f>(유형화!$F$71+유형화!$F$72+유형화!$F$73+유형화!$F$74+유형화!$G$63)*hourly1!O4457/hourly1!$O$8763</f>
        <v>75.031516941902524</v>
      </c>
      <c r="C4456" s="441">
        <f>hourly1!$F4457*유형화!$G$71/hourly1!$F$8763+유형화!$G$72*hourly1!$G4457/hourly1!$F$8763+유형화!$G$74*hourly1!I4457/hourly1!$I$8763+유형화!$H$63*hourly1!P4457/hourly1!$P$8763</f>
        <v>0.46819511651951784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799">
        <f>(유형화!$F$71+유형화!$F$72+유형화!$F$73+유형화!$F$74+유형화!$G$63)*hourly1!O4458/hourly1!$O$8763</f>
        <v>74.878682436647964</v>
      </c>
      <c r="C4457" s="441">
        <f>hourly1!$F4458*유형화!$G$71/hourly1!$F$8763+유형화!$G$72*hourly1!$G4458/hourly1!$F$8763+유형화!$G$74*hourly1!I4458/hourly1!$I$8763+유형화!$H$63*hourly1!P4458/hourly1!$P$8763</f>
        <v>0.43711577831508769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799">
        <f>(유형화!$F$71+유형화!$F$72+유형화!$F$73+유형화!$F$74+유형화!$G$63)*hourly1!O4459/hourly1!$O$8763</f>
        <v>75.336146710264842</v>
      </c>
      <c r="C4458" s="441">
        <f>hourly1!$F4459*유형화!$G$71/hourly1!$F$8763+유형화!$G$72*hourly1!$G4459/hourly1!$F$8763+유형화!$G$74*hourly1!I4459/hourly1!$I$8763+유형화!$H$63*hourly1!P4459/hourly1!$P$8763</f>
        <v>0.46823149452259816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799">
        <f>(유형화!$F$71+유형화!$F$72+유형화!$F$73+유형화!$F$74+유형화!$G$63)*hourly1!O4460/hourly1!$O$8763</f>
        <v>74.627609993313555</v>
      </c>
      <c r="C4459" s="441">
        <f>hourly1!$F4460*유형화!$G$71/hourly1!$F$8763+유형화!$G$72*hourly1!$G4460/hourly1!$F$8763+유형화!$G$74*hourly1!I4460/hourly1!$I$8763+유형화!$H$63*hourly1!P4460/hourly1!$P$8763</f>
        <v>0.65512593042065992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799">
        <f>(유형화!$F$71+유형화!$F$72+유형화!$F$73+유형화!$F$74+유형화!$G$63)*hourly1!O4461/hourly1!$O$8763</f>
        <v>72.189098556784145</v>
      </c>
      <c r="C4460" s="441">
        <f>hourly1!$F4461*유형화!$G$71/hourly1!$F$8763+유형화!$G$72*hourly1!$G4461/hourly1!$F$8763+유형화!$G$74*hourly1!I4461/hourly1!$I$8763+유형화!$H$63*hourly1!P4461/hourly1!$P$8763</f>
        <v>0.83448320189714309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799">
        <f>(유형화!$F$71+유형화!$F$72+유형화!$F$73+유형화!$F$74+유형화!$G$63)*hourly1!O4462/hourly1!$O$8763</f>
        <v>70.753881983503533</v>
      </c>
      <c r="C4461" s="441">
        <f>hourly1!$F4462*유형화!$G$71/hourly1!$F$8763+유형화!$G$72*hourly1!$G4462/hourly1!$F$8763+유형화!$G$74*hourly1!I4462/hourly1!$I$8763+유형화!$H$63*hourly1!P4462/hourly1!$P$8763</f>
        <v>0.8424088356827506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799">
        <f>(유형화!$F$71+유형화!$F$72+유형화!$F$73+유형화!$F$74+유형화!$G$63)*hourly1!O4463/hourly1!$O$8763</f>
        <v>69.879452111059479</v>
      </c>
      <c r="C4462" s="441">
        <f>hourly1!$F4463*유형화!$G$71/hourly1!$F$8763+유형화!$G$72*hourly1!$G4463/hourly1!$F$8763+유형화!$G$74*hourly1!I4463/hourly1!$I$8763+유형화!$H$63*hourly1!P4463/hourly1!$P$8763</f>
        <v>0.70217211090116749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799">
        <f>(유형화!$F$71+유형화!$F$72+유형화!$F$73+유형화!$F$74+유형화!$G$63)*hourly1!O4464/hourly1!$O$8763</f>
        <v>68.440189176600327</v>
      </c>
      <c r="C4463" s="441">
        <f>hourly1!$F4464*유형화!$G$71/hourly1!$F$8763+유형화!$G$72*hourly1!$G4464/hourly1!$F$8763+유형화!$G$74*hourly1!I4464/hourly1!$I$8763+유형화!$H$63*hourly1!P4464/hourly1!$P$8763</f>
        <v>0.56974186703608876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799">
        <f>(유형화!$F$71+유형화!$F$72+유형화!$F$73+유형화!$F$74+유형화!$G$63)*hourly1!O4465/hourly1!$O$8763</f>
        <v>65.296152335246674</v>
      </c>
      <c r="C4464" s="441">
        <f>hourly1!$F4465*유형화!$G$71/hourly1!$F$8763+유형화!$G$72*hourly1!$G4465/hourly1!$F$8763+유형화!$G$74*hourly1!I4465/hourly1!$I$8763+유형화!$H$63*hourly1!P4465/hourly1!$P$8763</f>
        <v>0.41412082511625981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799">
        <f>(유형화!$F$71+유형화!$F$72+유형화!$F$73+유형화!$F$74+유형화!$G$63)*hourly1!O4466/hourly1!$O$8763</f>
        <v>62.198543752890387</v>
      </c>
      <c r="C4465" s="441">
        <f>hourly1!$F4466*유형화!$G$71/hourly1!$F$8763+유형화!$G$72*hourly1!$G4466/hourly1!$F$8763+유형화!$G$74*hourly1!I4466/hourly1!$I$8763+유형화!$H$63*hourly1!P4466/hourly1!$P$8763</f>
        <v>0.36762592047257681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799">
        <f>(유형화!$F$71+유형화!$F$72+유형화!$F$73+유형화!$F$74+유형화!$G$63)*hourly1!O4467/hourly1!$O$8763</f>
        <v>60.202697694087213</v>
      </c>
      <c r="C4466" s="441">
        <f>hourly1!$F4467*유형화!$G$71/hourly1!$F$8763+유형화!$G$72*hourly1!$G4467/hourly1!$F$8763+유형화!$G$74*hourly1!I4467/hourly1!$I$8763+유형화!$H$63*hourly1!P4467/hourly1!$P$8763</f>
        <v>0.28122100683110685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799">
        <f>(유형화!$F$71+유형화!$F$72+유형화!$F$73+유형화!$F$74+유형화!$G$63)*hourly1!O4468/hourly1!$O$8763</f>
        <v>57.422952503924158</v>
      </c>
      <c r="C4467" s="441">
        <f>hourly1!$F4468*유형화!$G$71/hourly1!$F$8763+유형화!$G$72*hourly1!$G4468/hourly1!$F$8763+유형화!$G$74*hourly1!I4468/hourly1!$I$8763+유형화!$H$63*hourly1!P4468/hourly1!$P$8763</f>
        <v>0.2876436923649085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799">
        <f>(유형화!$F$71+유형화!$F$72+유형화!$F$73+유형화!$F$74+유형화!$G$63)*hourly1!O4469/hourly1!$O$8763</f>
        <v>56.652704367461574</v>
      </c>
      <c r="C4468" s="441">
        <f>hourly1!$F4469*유형화!$G$71/hourly1!$F$8763+유형화!$G$72*hourly1!$G4469/hourly1!$F$8763+유형화!$G$74*hourly1!I4469/hourly1!$I$8763+유형화!$H$63*hourly1!P4469/hourly1!$P$8763</f>
        <v>0.26260214849448837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799">
        <f>(유형화!$F$71+유형화!$F$72+유형화!$F$73+유형화!$F$74+유형화!$G$63)*hourly1!O4470/hourly1!$O$8763</f>
        <v>56.082401012146342</v>
      </c>
      <c r="C4469" s="441">
        <f>hourly1!$F4470*유형화!$G$71/hourly1!$F$8763+유형화!$G$72*hourly1!$G4470/hourly1!$F$8763+유형화!$G$74*hourly1!I4470/hourly1!$I$8763+유형화!$H$63*hourly1!P4470/hourly1!$P$8763</f>
        <v>0.24407477189020324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799">
        <f>(유형화!$F$71+유형화!$F$72+유형화!$F$73+유형화!$F$74+유형화!$G$63)*hourly1!O4471/hourly1!$O$8763</f>
        <v>55.988734138842815</v>
      </c>
      <c r="C4470" s="441">
        <f>hourly1!$F4471*유형화!$G$71/hourly1!$F$8763+유형화!$G$72*hourly1!$G4471/hourly1!$F$8763+유형화!$G$74*hourly1!I4471/hourly1!$I$8763+유형화!$H$63*hourly1!P4471/hourly1!$P$8763</f>
        <v>0.24408681837646878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799">
        <f>(유형화!$F$71+유형화!$F$72+유형화!$F$73+유형화!$F$74+유형화!$G$63)*hourly1!O4472/hourly1!$O$8763</f>
        <v>56.270247654813105</v>
      </c>
      <c r="C4471" s="441">
        <f>hourly1!$F4472*유형화!$G$71/hourly1!$F$8763+유형화!$G$72*hourly1!$G4472/hourly1!$F$8763+유형화!$G$74*hourly1!I4472/hourly1!$I$8763+유형화!$H$63*hourly1!P4472/hourly1!$P$8763</f>
        <v>0.30060451886523498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799">
        <f>(유형화!$F$71+유형화!$F$72+유형화!$F$73+유형화!$F$74+유형화!$G$63)*hourly1!O4473/hourly1!$O$8763</f>
        <v>57.40130004179705</v>
      </c>
      <c r="C4472" s="441">
        <f>hourly1!$F4473*유형화!$G$71/hourly1!$F$8763+유형화!$G$72*hourly1!$G4473/hourly1!$F$8763+유형화!$G$74*hourly1!I4473/hourly1!$I$8763+유형화!$H$63*hourly1!P4473/hourly1!$P$8763</f>
        <v>0.4395614535712794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799">
        <f>(유형화!$F$71+유형화!$F$72+유형화!$F$73+유형화!$F$74+유형화!$G$63)*hourly1!O4474/hourly1!$O$8763</f>
        <v>59.63417598808347</v>
      </c>
      <c r="C4473" s="441">
        <f>hourly1!$F4474*유형화!$G$71/hourly1!$F$8763+유형화!$G$72*hourly1!$G4474/hourly1!$F$8763+유형화!$G$74*hourly1!I4474/hourly1!$I$8763+유형화!$H$63*hourly1!P4474/hourly1!$P$8763</f>
        <v>0.59291429718108779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799">
        <f>(유형화!$F$71+유형화!$F$72+유형화!$F$73+유형화!$F$74+유형화!$G$63)*hourly1!O4475/hourly1!$O$8763</f>
        <v>64.656586965582861</v>
      </c>
      <c r="C4474" s="441">
        <f>hourly1!$F4475*유형화!$G$71/hourly1!$F$8763+유형화!$G$72*hourly1!$G4475/hourly1!$F$8763+유형화!$G$74*hourly1!I4475/hourly1!$I$8763+유형화!$H$63*hourly1!P4475/hourly1!$P$8763</f>
        <v>0.82645773732931616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799">
        <f>(유형화!$F$71+유형화!$F$72+유형화!$F$73+유형화!$F$74+유형화!$G$63)*hourly1!O4476/hourly1!$O$8763</f>
        <v>69.875878392832135</v>
      </c>
      <c r="C4475" s="441">
        <f>hourly1!$F4476*유형화!$G$71/hourly1!$F$8763+유형화!$G$72*hourly1!$G4476/hourly1!$F$8763+유형화!$G$74*hourly1!I4476/hourly1!$I$8763+유형화!$H$63*hourly1!P4476/hourly1!$P$8763</f>
        <v>0.8195880198101364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799">
        <f>(유형화!$F$71+유형화!$F$72+유형화!$F$73+유형화!$F$74+유형화!$G$63)*hourly1!O4477/hourly1!$O$8763</f>
        <v>73.197333022629564</v>
      </c>
      <c r="C4476" s="441">
        <f>hourly1!$F4477*유형화!$G$71/hourly1!$F$8763+유형화!$G$72*hourly1!$G4477/hourly1!$F$8763+유형화!$G$74*hourly1!I4477/hourly1!$I$8763+유형화!$H$63*hourly1!P4477/hourly1!$P$8763</f>
        <v>0.75934604671105221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799">
        <f>(유형화!$F$71+유형화!$F$72+유형화!$F$73+유형화!$F$74+유형화!$G$63)*hourly1!O4478/hourly1!$O$8763</f>
        <v>74.534458211106099</v>
      </c>
      <c r="C4477" s="441">
        <f>hourly1!$F4478*유형화!$G$71/hourly1!$F$8763+유형화!$G$72*hourly1!$G4478/hourly1!$F$8763+유형화!$G$74*hourly1!I4478/hourly1!$I$8763+유형화!$H$63*hourly1!P4478/hourly1!$P$8763</f>
        <v>0.79921264064943032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799">
        <f>(유형화!$F$71+유형화!$F$72+유형화!$F$73+유형화!$F$74+유형화!$G$63)*hourly1!O4479/hourly1!$O$8763</f>
        <v>72.831135271746803</v>
      </c>
      <c r="C4478" s="441">
        <f>hourly1!$F4479*유형화!$G$71/hourly1!$F$8763+유형화!$G$72*hourly1!$G4479/hourly1!$F$8763+유형화!$G$74*hourly1!I4479/hourly1!$I$8763+유형화!$H$63*hourly1!P4479/hourly1!$P$8763</f>
        <v>0.80573658823114735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799">
        <f>(유형화!$F$71+유형화!$F$72+유형화!$F$73+유형화!$F$74+유형화!$G$63)*hourly1!O4480/hourly1!$O$8763</f>
        <v>73.188932155751829</v>
      </c>
      <c r="C4479" s="441">
        <f>hourly1!$F4480*유형화!$G$71/hourly1!$F$8763+유형화!$G$72*hourly1!$G4480/hourly1!$F$8763+유형화!$G$74*hourly1!I4480/hourly1!$I$8763+유형화!$H$63*hourly1!P4480/hourly1!$P$8763</f>
        <v>0.685643616111975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799">
        <f>(유형화!$F$71+유형화!$F$72+유형화!$F$73+유형화!$F$74+유형화!$G$63)*hourly1!O4481/hourly1!$O$8763</f>
        <v>76.891630422907454</v>
      </c>
      <c r="C4480" s="441">
        <f>hourly1!$F4481*유형화!$G$71/hourly1!$F$8763+유형화!$G$72*hourly1!$G4481/hourly1!$F$8763+유형화!$G$74*hourly1!I4481/hourly1!$I$8763+유형화!$H$63*hourly1!P4481/hourly1!$P$8763</f>
        <v>0.59230612853288778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799">
        <f>(유형화!$F$71+유형화!$F$72+유형화!$F$73+유형화!$F$74+유형화!$G$63)*hourly1!O4482/hourly1!$O$8763</f>
        <v>76.973757585895441</v>
      </c>
      <c r="C4481" s="441">
        <f>hourly1!$F4482*유형화!$G$71/hourly1!$F$8763+유형화!$G$72*hourly1!$G4482/hourly1!$F$8763+유형화!$G$74*hourly1!I4482/hourly1!$I$8763+유형화!$H$63*hourly1!P4482/hourly1!$P$8763</f>
        <v>0.51237208637028164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799">
        <f>(유형화!$F$71+유형화!$F$72+유형화!$F$73+유형화!$F$74+유형화!$G$63)*hourly1!O4483/hourly1!$O$8763</f>
        <v>77.329289299429391</v>
      </c>
      <c r="C4482" s="441">
        <f>hourly1!$F4483*유형화!$G$71/hourly1!$F$8763+유형화!$G$72*hourly1!$G4483/hourly1!$F$8763+유형화!$G$74*hourly1!I4483/hourly1!$I$8763+유형화!$H$63*hourly1!P4483/hourly1!$P$8763</f>
        <v>0.59242504285770725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799">
        <f>(유형화!$F$71+유형화!$F$72+유형화!$F$73+유형화!$F$74+유형화!$G$63)*hourly1!O4484/hourly1!$O$8763</f>
        <v>76.02457950012257</v>
      </c>
      <c r="C4483" s="441">
        <f>hourly1!$F4484*유형화!$G$71/hourly1!$F$8763+유형화!$G$72*hourly1!$G4484/hourly1!$F$8763+유형화!$G$74*hourly1!I4484/hourly1!$I$8763+유형화!$H$63*hourly1!P4484/hourly1!$P$8763</f>
        <v>0.699256503408479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799">
        <f>(유형화!$F$71+유형화!$F$72+유형화!$F$73+유형화!$F$74+유형화!$G$63)*hourly1!O4485/hourly1!$O$8763</f>
        <v>73.789692488372893</v>
      </c>
      <c r="C4484" s="441">
        <f>hourly1!$F4485*유형화!$G$71/hourly1!$F$8763+유형화!$G$72*hourly1!$G4485/hourly1!$F$8763+유형화!$G$74*hourly1!I4485/hourly1!$I$8763+유형화!$H$63*hourly1!P4485/hourly1!$P$8763</f>
        <v>0.88626603692283923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799">
        <f>(유형화!$F$71+유형화!$F$72+유형화!$F$73+유형화!$F$74+유형화!$G$63)*hourly1!O4486/hourly1!$O$8763</f>
        <v>71.98194671662003</v>
      </c>
      <c r="C4485" s="441">
        <f>hourly1!$F4486*유형화!$G$71/hourly1!$F$8763+유형화!$G$72*hourly1!$G4486/hourly1!$F$8763+유형화!$G$74*hourly1!I4486/hourly1!$I$8763+유형화!$H$63*hourly1!P4486/hourly1!$P$8763</f>
        <v>0.74615466716170253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799">
        <f>(유형화!$F$71+유형화!$F$72+유형화!$F$73+유형화!$F$74+유형화!$G$63)*hourly1!O4487/hourly1!$O$8763</f>
        <v>71.217726902616903</v>
      </c>
      <c r="C4486" s="441">
        <f>hourly1!$F4487*유형화!$G$71/hourly1!$F$8763+유형화!$G$72*hourly1!$G4487/hourly1!$F$8763+유형화!$G$74*hourly1!I4487/hourly1!$I$8763+유형화!$H$63*hourly1!P4487/hourly1!$P$8763</f>
        <v>0.51265929368639507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799">
        <f>(유형화!$F$71+유형화!$F$72+유형화!$F$73+유형화!$F$74+유형화!$G$63)*hourly1!O4488/hourly1!$O$8763</f>
        <v>68.769013440035096</v>
      </c>
      <c r="C4487" s="441">
        <f>hourly1!$F4488*유형화!$G$71/hourly1!$F$8763+유형화!$G$72*hourly1!$G4488/hourly1!$F$8763+유형화!$G$74*hourly1!I4488/hourly1!$I$8763+유형화!$H$63*hourly1!P4488/hourly1!$P$8763</f>
        <v>0.50596991564477267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799">
        <f>(유형화!$F$71+유형화!$F$72+유형화!$F$73+유형화!$F$74+유형화!$G$63)*hourly1!O4489/hourly1!$O$8763</f>
        <v>65.616988443089724</v>
      </c>
      <c r="C4488" s="441">
        <f>hourly1!$F4489*유형화!$G$71/hourly1!$F$8763+유형화!$G$72*hourly1!$G4489/hourly1!$F$8763+유형화!$G$74*hourly1!I4489/hourly1!$I$8763+유형화!$H$63*hourly1!P4489/hourly1!$P$8763</f>
        <v>0.45273828191939613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799">
        <f>(유형화!$F$71+유형화!$F$72+유형화!$F$73+유형화!$F$74+유형화!$G$63)*hourly1!O4490/hourly1!$O$8763</f>
        <v>62.860758994869187</v>
      </c>
      <c r="C4489" s="441">
        <f>hourly1!$F4490*유형화!$G$71/hourly1!$F$8763+유형화!$G$72*hourly1!$G4490/hourly1!$F$8763+유형화!$G$74*hourly1!I4490/hourly1!$I$8763+유형화!$H$63*hourly1!P4490/hourly1!$P$8763</f>
        <v>0.35973773813932081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799">
        <f>(유형화!$F$71+유형화!$F$72+유형화!$F$73+유형화!$F$74+유형화!$G$63)*hourly1!O4491/hourly1!$O$8763</f>
        <v>60.603207994084109</v>
      </c>
      <c r="C4490" s="441">
        <f>hourly1!$F4491*유형화!$G$71/hourly1!$F$8763+유형화!$G$72*hourly1!$G4491/hourly1!$F$8763+유형화!$G$74*hourly1!I4491/hourly1!$I$8763+유형화!$H$63*hourly1!P4491/hourly1!$P$8763</f>
        <v>0.30149023378610662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799">
        <f>(유형화!$F$71+유형화!$F$72+유형화!$F$73+유형화!$F$74+유형화!$G$63)*hourly1!O4492/hourly1!$O$8763</f>
        <v>58.812489977154591</v>
      </c>
      <c r="C4491" s="441">
        <f>hourly1!$F4492*유형화!$G$71/hourly1!$F$8763+유형화!$G$72*hourly1!$G4492/hourly1!$F$8763+유형화!$G$74*hourly1!I4492/hourly1!$I$8763+유형화!$H$63*hourly1!P4492/hourly1!$P$8763</f>
        <v>0.28019085334718985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799">
        <f>(유형화!$F$71+유형화!$F$72+유형화!$F$73+유형화!$F$74+유형화!$G$63)*hourly1!O4493/hourly1!$O$8763</f>
        <v>57.360306560552608</v>
      </c>
      <c r="C4492" s="441">
        <f>hourly1!$F4493*유형화!$G$71/hourly1!$F$8763+유형화!$G$72*hourly1!$G4493/hourly1!$F$8763+유형화!$G$74*hourly1!I4493/hourly1!$I$8763+유형화!$H$63*hourly1!P4493/hourly1!$P$8763</f>
        <v>0.26642243517850589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799">
        <f>(유형화!$F$71+유형화!$F$72+유형화!$F$73+유형화!$F$74+유형화!$G$63)*hourly1!O4494/hourly1!$O$8763</f>
        <v>57.077158935454392</v>
      </c>
      <c r="C4493" s="441">
        <f>hourly1!$F4494*유형화!$G$71/hourly1!$F$8763+유형화!$G$72*hourly1!$G4494/hourly1!$F$8763+유형화!$G$74*hourly1!I4494/hourly1!$I$8763+유형화!$H$63*hourly1!P4494/hourly1!$P$8763</f>
        <v>0.2444241199919045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799">
        <f>(유형화!$F$71+유형화!$F$72+유형화!$F$73+유형화!$F$74+유형화!$G$63)*hourly1!O4495/hourly1!$O$8763</f>
        <v>56.177568913552435</v>
      </c>
      <c r="C4494" s="441">
        <f>hourly1!$F4495*유형화!$G$71/hourly1!$F$8763+유형화!$G$72*hourly1!$G4495/hourly1!$F$8763+유형화!$G$74*hourly1!I4495/hourly1!$I$8763+유형화!$H$63*hourly1!P4495/hourly1!$P$8763</f>
        <v>0.24448482951179715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799">
        <f>(유형화!$F$71+유형화!$F$72+유형화!$F$73+유형화!$F$74+유형화!$G$63)*hourly1!O4496/hourly1!$O$8763</f>
        <v>56.347725789332607</v>
      </c>
      <c r="C4495" s="441">
        <f>hourly1!$F4496*유형화!$G$71/hourly1!$F$8763+유형화!$G$72*hourly1!$G4496/hourly1!$F$8763+유형화!$G$74*hourly1!I4496/hourly1!$I$8763+유형화!$H$63*hourly1!P4496/hourly1!$P$8763</f>
        <v>0.26649399846325189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799">
        <f>(유형화!$F$71+유형화!$F$72+유형화!$F$73+유형화!$F$74+유형화!$G$63)*hourly1!O4497/hourly1!$O$8763</f>
        <v>58.1063534249068</v>
      </c>
      <c r="C4496" s="441">
        <f>hourly1!$F4497*유형화!$G$71/hourly1!$F$8763+유형화!$G$72*hourly1!$G4497/hourly1!$F$8763+유형화!$G$74*hourly1!I4497/hourly1!$I$8763+유형화!$H$63*hourly1!P4497/hourly1!$P$8763</f>
        <v>0.36711185754381892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799">
        <f>(유형화!$F$71+유형화!$F$72+유형화!$F$73+유형화!$F$74+유형화!$G$63)*hourly1!O4498/hourly1!$O$8763</f>
        <v>61.506803897784557</v>
      </c>
      <c r="C4497" s="441">
        <f>hourly1!$F4498*유형화!$G$71/hourly1!$F$8763+유형화!$G$72*hourly1!$G4498/hourly1!$F$8763+유형화!$G$74*hourly1!I4498/hourly1!$I$8763+유형화!$H$63*hourly1!P4498/hourly1!$P$8763</f>
        <v>0.52156856482083369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799">
        <f>(유형화!$F$71+유형화!$F$72+유형화!$F$73+유형화!$F$74+유형화!$G$63)*hourly1!O4499/hourly1!$O$8763</f>
        <v>64.980574892124764</v>
      </c>
      <c r="C4498" s="441">
        <f>hourly1!$F4499*유형화!$G$71/hourly1!$F$8763+유형화!$G$72*hourly1!$G4499/hourly1!$F$8763+유형화!$G$74*hourly1!I4499/hourly1!$I$8763+유형화!$H$63*hourly1!P4499/hourly1!$P$8763</f>
        <v>0.69842064424264716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799">
        <f>(유형화!$F$71+유형화!$F$72+유형화!$F$73+유형화!$F$74+유형화!$G$63)*hourly1!O4500/hourly1!$O$8763</f>
        <v>70.898018880841406</v>
      </c>
      <c r="C4499" s="441">
        <f>hourly1!$F4500*유형화!$G$71/hourly1!$F$8763+유형화!$G$72*hourly1!$G4500/hourly1!$F$8763+유형화!$G$74*hourly1!I4500/hourly1!$I$8763+유형화!$H$63*hourly1!P4500/hourly1!$P$8763</f>
        <v>0.85310039042378405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799">
        <f>(유형화!$F$71+유형화!$F$72+유형화!$F$73+유형화!$F$74+유형화!$G$63)*hourly1!O4501/hourly1!$O$8763</f>
        <v>73.644675909749637</v>
      </c>
      <c r="C4500" s="441">
        <f>hourly1!$F4501*유형화!$G$71/hourly1!$F$8763+유형화!$G$72*hourly1!$G4501/hourly1!$F$8763+유형화!$G$74*hourly1!I4501/hourly1!$I$8763+유형화!$H$63*hourly1!P4501/hourly1!$P$8763</f>
        <v>0.9193020346043641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799">
        <f>(유형화!$F$71+유형화!$F$72+유형화!$F$73+유형화!$F$74+유형화!$G$63)*hourly1!O4502/hourly1!$O$8763</f>
        <v>74.668029443755145</v>
      </c>
      <c r="C4501" s="441">
        <f>hourly1!$F4502*유형화!$G$71/hourly1!$F$8763+유형화!$G$72*hourly1!$G4502/hourly1!$F$8763+유형화!$G$74*hourly1!I4502/hourly1!$I$8763+유형화!$H$63*hourly1!P4502/hourly1!$P$8763</f>
        <v>0.95601447676756635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799">
        <f>(유형화!$F$71+유형화!$F$72+유형화!$F$73+유형화!$F$74+유형화!$G$63)*hourly1!O4503/hourly1!$O$8763</f>
        <v>72.777292920285106</v>
      </c>
      <c r="C4502" s="441">
        <f>hourly1!$F4503*유형화!$G$71/hourly1!$F$8763+유형화!$G$72*hourly1!$G4503/hourly1!$F$8763+유형화!$G$74*hourly1!I4503/hourly1!$I$8763+유형화!$H$63*hourly1!P4503/hourly1!$P$8763</f>
        <v>0.8526540740712536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799">
        <f>(유형화!$F$71+유형화!$F$72+유형화!$F$73+유형화!$F$74+유형화!$G$63)*hourly1!O4504/hourly1!$O$8763</f>
        <v>72.552012055443058</v>
      </c>
      <c r="C4503" s="441">
        <f>hourly1!$F4504*유형화!$G$71/hourly1!$F$8763+유형화!$G$72*hourly1!$G4504/hourly1!$F$8763+유형화!$G$74*hourly1!I4504/hourly1!$I$8763+유형화!$H$63*hourly1!P4504/hourly1!$P$8763</f>
        <v>0.76411836362647245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799">
        <f>(유형화!$F$71+유형화!$F$72+유형화!$F$73+유형화!$F$74+유형화!$G$63)*hourly1!O4505/hourly1!$O$8763</f>
        <v>76.082159139922652</v>
      </c>
      <c r="C4504" s="441">
        <f>hourly1!$F4505*유형화!$G$71/hourly1!$F$8763+유형화!$G$72*hourly1!$G4505/hourly1!$F$8763+유형화!$G$74*hourly1!I4505/hourly1!$I$8763+유형화!$H$63*hourly1!P4505/hourly1!$P$8763</f>
        <v>0.64616728061974671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799">
        <f>(유형화!$F$71+유형화!$F$72+유형화!$F$73+유형화!$F$74+유형화!$G$63)*hourly1!O4506/hourly1!$O$8763</f>
        <v>75.447419683506766</v>
      </c>
      <c r="C4505" s="441">
        <f>hourly1!$F4506*유형화!$G$71/hourly1!$F$8763+유형화!$G$72*hourly1!$G4506/hourly1!$F$8763+유형화!$G$74*hourly1!I4506/hourly1!$I$8763+유형화!$H$63*hourly1!P4506/hourly1!$P$8763</f>
        <v>0.5945925754805198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799">
        <f>(유형화!$F$71+유형화!$F$72+유형화!$F$73+유형화!$F$74+유형화!$G$63)*hourly1!O4507/hourly1!$O$8763</f>
        <v>75.376377005744303</v>
      </c>
      <c r="C4506" s="441">
        <f>hourly1!$F4507*유형화!$G$71/hourly1!$F$8763+유형화!$G$72*hourly1!$G4507/hourly1!$F$8763+유형화!$G$74*hourly1!I4507/hourly1!$I$8763+유형화!$H$63*hourly1!P4507/hourly1!$P$8763</f>
        <v>0.43271392067036851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799">
        <f>(유형화!$F$71+유형화!$F$72+유형화!$F$73+유형화!$F$74+유형화!$G$63)*hourly1!O4508/hourly1!$O$8763</f>
        <v>74.237900075377226</v>
      </c>
      <c r="C4507" s="441">
        <f>hourly1!$F4508*유형화!$G$71/hourly1!$F$8763+유형화!$G$72*hourly1!$G4508/hourly1!$F$8763+유형화!$G$74*hourly1!I4508/hourly1!$I$8763+유형화!$H$63*hourly1!P4508/hourly1!$P$8763</f>
        <v>0.62412924781011003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799">
        <f>(유형화!$F$71+유형화!$F$72+유형화!$F$73+유형화!$F$74+유형화!$G$63)*hourly1!O4509/hourly1!$O$8763</f>
        <v>71.742560257067893</v>
      </c>
      <c r="C4508" s="441">
        <f>hourly1!$F4509*유형화!$G$71/hourly1!$F$8763+유형화!$G$72*hourly1!$G4509/hourly1!$F$8763+유형화!$G$74*hourly1!I4509/hourly1!$I$8763+유형화!$H$63*hourly1!P4509/hourly1!$P$8763</f>
        <v>0.74951348993125178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799">
        <f>(유형화!$F$71+유형화!$F$72+유형화!$F$73+유형화!$F$74+유형화!$G$63)*hourly1!O4510/hourly1!$O$8763</f>
        <v>69.966756740604993</v>
      </c>
      <c r="C4509" s="441">
        <f>hourly1!$F4510*유형화!$G$71/hourly1!$F$8763+유형화!$G$72*hourly1!$G4510/hourly1!$F$8763+유형화!$G$74*hourly1!I4510/hourly1!$I$8763+유형화!$H$63*hourly1!P4510/hourly1!$P$8763</f>
        <v>0.79389548859281134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799">
        <f>(유형화!$F$71+유형화!$F$72+유형화!$F$73+유형화!$F$74+유형화!$G$63)*hourly1!O4511/hourly1!$O$8763</f>
        <v>69.031420929018083</v>
      </c>
      <c r="C4510" s="441">
        <f>hourly1!$F4511*유형화!$G$71/hourly1!$F$8763+유형화!$G$72*hourly1!$G4511/hourly1!$F$8763+유형화!$G$74*hourly1!I4511/hourly1!$I$8763+유형화!$H$63*hourly1!P4511/hourly1!$P$8763</f>
        <v>0.51386752047718809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799">
        <f>(유형화!$F$71+유형화!$F$72+유형화!$F$73+유형화!$F$74+유형화!$G$63)*hourly1!O4512/hourly1!$O$8763</f>
        <v>67.700198134784046</v>
      </c>
      <c r="C4511" s="441">
        <f>hourly1!$F4512*유형화!$G$71/hourly1!$F$8763+유형화!$G$72*hourly1!$G4512/hourly1!$F$8763+유형화!$G$74*hourly1!I4512/hourly1!$I$8763+유형화!$H$63*hourly1!P4512/hourly1!$P$8763</f>
        <v>0.49179609146800451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799">
        <f>(유형화!$F$71+유형화!$F$72+유형화!$F$73+유형화!$F$74+유형화!$G$63)*hourly1!O4513/hourly1!$O$8763</f>
        <v>64.43205032918975</v>
      </c>
      <c r="C4512" s="441">
        <f>hourly1!$F4513*유형화!$G$71/hourly1!$F$8763+유형화!$G$72*hourly1!$G4513/hourly1!$F$8763+유형화!$G$74*hourly1!I4513/hourly1!$I$8763+유형화!$H$63*hourly1!P4513/hourly1!$P$8763</f>
        <v>0.46980326279990026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799">
        <f>(유형화!$F$71+유형화!$F$72+유형화!$F$73+유형화!$F$74+유형화!$G$63)*hourly1!O4514/hourly1!$O$8763</f>
        <v>62.371940830665906</v>
      </c>
      <c r="C4513" s="441">
        <f>hourly1!$F4514*유형화!$G$71/hourly1!$F$8763+유형화!$G$72*hourly1!$G4514/hourly1!$F$8763+유형화!$G$74*hourly1!I4514/hourly1!$I$8763+유형화!$H$63*hourly1!P4514/hourly1!$P$8763</f>
        <v>0.35968991001068351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799">
        <f>(유형화!$F$71+유형화!$F$72+유형화!$F$73+유형화!$F$74+유형화!$G$63)*hourly1!O4515/hourly1!$O$8763</f>
        <v>60.139614067734151</v>
      </c>
      <c r="C4514" s="441">
        <f>hourly1!$F4515*유형화!$G$71/hourly1!$F$8763+유형화!$G$72*hourly1!$G4515/hourly1!$F$8763+유형화!$G$74*hourly1!I4515/hourly1!$I$8763+유형화!$H$63*hourly1!P4515/hourly1!$P$8763</f>
        <v>0.28337530024624036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799">
        <f>(유형화!$F$71+유형화!$F$72+유형화!$F$73+유형화!$F$74+유형화!$G$63)*hourly1!O4516/hourly1!$O$8763</f>
        <v>58.368277084637207</v>
      </c>
      <c r="C4515" s="441">
        <f>hourly1!$F4516*유형화!$G$71/hourly1!$F$8763+유형화!$G$72*hourly1!$G4516/hourly1!$F$8763+유형화!$G$74*hourly1!I4516/hourly1!$I$8763+유형화!$H$63*hourly1!P4516/hourly1!$P$8763</f>
        <v>0.25488571804462234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799">
        <f>(유형화!$F$71+유형화!$F$72+유형화!$F$73+유형화!$F$74+유형화!$G$63)*hourly1!O4517/hourly1!$O$8763</f>
        <v>57.154930636139682</v>
      </c>
      <c r="C4516" s="441">
        <f>hourly1!$F4517*유형화!$G$71/hourly1!$F$8763+유형화!$G$72*hourly1!$G4517/hourly1!$F$8763+유형화!$G$74*hourly1!I4517/hourly1!$I$8763+유형화!$H$63*hourly1!P4517/hourly1!$P$8763</f>
        <v>0.24660656163237127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799">
        <f>(유형화!$F$71+유형화!$F$72+유형화!$F$73+유형화!$F$74+유형화!$G$63)*hourly1!O4518/hourly1!$O$8763</f>
        <v>56.425849689817717</v>
      </c>
      <c r="C4517" s="441">
        <f>hourly1!$F4518*유형화!$G$71/hourly1!$F$8763+유형화!$G$72*hourly1!$G4518/hourly1!$F$8763+유형화!$G$74*hourly1!I4518/hourly1!$I$8763+유형화!$H$63*hourly1!P4518/hourly1!$P$8763</f>
        <v>0.24665832574167093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799">
        <f>(유형화!$F$71+유형화!$F$72+유형화!$F$73+유형화!$F$74+유형화!$G$63)*hourly1!O4519/hourly1!$O$8763</f>
        <v>56.601808280097572</v>
      </c>
      <c r="C4518" s="441">
        <f>hourly1!$F4519*유형화!$G$71/hourly1!$F$8763+유형화!$G$72*hourly1!$G4519/hourly1!$F$8763+유형화!$G$74*hourly1!I4519/hourly1!$I$8763+유형화!$H$63*hourly1!P4519/hourly1!$P$8763</f>
        <v>0.24463487386548111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799">
        <f>(유형화!$F$71+유형화!$F$72+유형화!$F$73+유형화!$F$74+유형화!$G$63)*hourly1!O4520/hourly1!$O$8763</f>
        <v>56.176286661786534</v>
      </c>
      <c r="C4519" s="441">
        <f>hourly1!$F4520*유형화!$G$71/hourly1!$F$8763+유형화!$G$72*hourly1!$G4520/hourly1!$F$8763+유형화!$G$74*hourly1!I4520/hourly1!$I$8763+유형화!$H$63*hourly1!P4520/hourly1!$P$8763</f>
        <v>0.51553959662527449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799">
        <f>(유형화!$F$71+유형화!$F$72+유형화!$F$73+유형화!$F$74+유형화!$G$63)*hourly1!O4521/hourly1!$O$8763</f>
        <v>56.293006931458692</v>
      </c>
      <c r="C4520" s="441">
        <f>hourly1!$F4521*유형화!$G$71/hourly1!$F$8763+유형화!$G$72*hourly1!$G4521/hourly1!$F$8763+유형화!$G$74*hourly1!I4521/hourly1!$I$8763+유형화!$H$63*hourly1!P4521/hourly1!$P$8763</f>
        <v>0.99896592536705464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799">
        <f>(유형화!$F$71+유형화!$F$72+유형화!$F$73+유형화!$F$74+유형화!$G$63)*hourly1!O4522/hourly1!$O$8763</f>
        <v>56.369624745055127</v>
      </c>
      <c r="C4521" s="441">
        <f>hourly1!$F4522*유형화!$G$71/hourly1!$F$8763+유형화!$G$72*hourly1!$G4522/hourly1!$F$8763+유형화!$G$74*hourly1!I4522/hourly1!$I$8763+유형화!$H$63*hourly1!P4522/hourly1!$P$8763</f>
        <v>0.85057671118722067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799">
        <f>(유형화!$F$71+유형화!$F$72+유형화!$F$73+유형화!$F$74+유형화!$G$63)*hourly1!O4523/hourly1!$O$8763</f>
        <v>58.436545544506082</v>
      </c>
      <c r="C4522" s="441">
        <f>hourly1!$F4523*유형화!$G$71/hourly1!$F$8763+유형화!$G$72*hourly1!$G4523/hourly1!$F$8763+유형화!$G$74*hourly1!I4523/hourly1!$I$8763+유형화!$H$63*hourly1!P4523/hourly1!$P$8763</f>
        <v>0.74116599058206833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799">
        <f>(유형화!$F$71+유형화!$F$72+유형화!$F$73+유형화!$F$74+유형화!$G$63)*hourly1!O4524/hourly1!$O$8763</f>
        <v>61.807540333247893</v>
      </c>
      <c r="C4523" s="441">
        <f>hourly1!$F4524*유형화!$G$71/hourly1!$F$8763+유형화!$G$72*hourly1!$G4524/hourly1!$F$8763+유형화!$G$74*hourly1!I4524/hourly1!$I$8763+유형화!$H$63*hourly1!P4524/hourly1!$P$8763</f>
        <v>0.61630225208531175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799">
        <f>(유형화!$F$71+유형화!$F$72+유형화!$F$73+유형화!$F$74+유형화!$G$63)*hourly1!O4525/hourly1!$O$8763</f>
        <v>64.449253615203631</v>
      </c>
      <c r="C4524" s="441">
        <f>hourly1!$F4525*유형화!$G$71/hourly1!$F$8763+유형화!$G$72*hourly1!$G4525/hourly1!$F$8763+유형화!$G$74*hourly1!I4525/hourly1!$I$8763+유형화!$H$63*hourly1!P4525/hourly1!$P$8763</f>
        <v>0.56946503639626223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799">
        <f>(유형화!$F$71+유형화!$F$72+유형화!$F$73+유형화!$F$74+유형화!$G$63)*hourly1!O4526/hourly1!$O$8763</f>
        <v>65.800186425989452</v>
      </c>
      <c r="C4525" s="441">
        <f>hourly1!$F4526*유형화!$G$71/hourly1!$F$8763+유형화!$G$72*hourly1!$G4526/hourly1!$F$8763+유형화!$G$74*hourly1!I4526/hourly1!$I$8763+유형화!$H$63*hourly1!P4526/hourly1!$P$8763</f>
        <v>0.54601577561143799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799">
        <f>(유형화!$F$71+유형화!$F$72+유형화!$F$73+유형화!$F$74+유형화!$G$63)*hourly1!O4527/hourly1!$O$8763</f>
        <v>64.716390529776902</v>
      </c>
      <c r="C4526" s="441">
        <f>hourly1!$F4527*유형화!$G$71/hourly1!$F$8763+유형화!$G$72*hourly1!$G4527/hourly1!$F$8763+유형화!$G$74*hourly1!I4527/hourly1!$I$8763+유형화!$H$63*hourly1!P4527/hourly1!$P$8763</f>
        <v>0.70944127082137043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799">
        <f>(유형화!$F$71+유형화!$F$72+유형화!$F$73+유형화!$F$74+유형화!$G$63)*hourly1!O4528/hourly1!$O$8763</f>
        <v>64.307254818660525</v>
      </c>
      <c r="C4527" s="441">
        <f>hourly1!$F4528*유형화!$G$71/hourly1!$F$8763+유형화!$G$72*hourly1!$G4528/hourly1!$F$8763+유형화!$G$74*hourly1!I4528/hourly1!$I$8763+유형화!$H$63*hourly1!P4528/hourly1!$P$8763</f>
        <v>0.65483681475028654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799">
        <f>(유형화!$F$71+유형화!$F$72+유형화!$F$73+유형화!$F$74+유형화!$G$63)*hourly1!O4529/hourly1!$O$8763</f>
        <v>65.627814289794614</v>
      </c>
      <c r="C4528" s="441">
        <f>hourly1!$F4529*유형화!$G$71/hourly1!$F$8763+유형화!$G$72*hourly1!$G4529/hourly1!$F$8763+유형화!$G$74*hourly1!I4529/hourly1!$I$8763+유형화!$H$63*hourly1!P4529/hourly1!$P$8763</f>
        <v>0.46806379789201036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799">
        <f>(유형화!$F$71+유형화!$F$72+유형화!$F$73+유형화!$F$74+유형화!$G$63)*hourly1!O4530/hourly1!$O$8763</f>
        <v>64.771680582987912</v>
      </c>
      <c r="C4529" s="441">
        <f>hourly1!$F4530*유형화!$G$71/hourly1!$F$8763+유형화!$G$72*hourly1!$G4530/hourly1!$F$8763+유형화!$G$74*hourly1!I4530/hourly1!$I$8763+유형화!$H$63*hourly1!P4530/hourly1!$P$8763</f>
        <v>0.43698100079548297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799">
        <f>(유형화!$F$71+유형화!$F$72+유형화!$F$73+유형화!$F$74+유형화!$G$63)*hourly1!O4531/hourly1!$O$8763</f>
        <v>64.286811610460319</v>
      </c>
      <c r="C4530" s="441">
        <f>hourly1!$F4531*유형화!$G$71/hourly1!$F$8763+유형화!$G$72*hourly1!$G4531/hourly1!$F$8763+유형화!$G$74*hourly1!I4531/hourly1!$I$8763+유형화!$H$63*hourly1!P4531/hourly1!$P$8763</f>
        <v>0.46805890773421943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799">
        <f>(유형화!$F$71+유형화!$F$72+유형화!$F$73+유형화!$F$74+유형화!$G$63)*hourly1!O4532/hourly1!$O$8763</f>
        <v>62.918811460455991</v>
      </c>
      <c r="C4531" s="441">
        <f>hourly1!$F4532*유형화!$G$71/hourly1!$F$8763+유형화!$G$72*hourly1!$G4532/hourly1!$F$8763+유형화!$G$74*hourly1!I4532/hourly1!$I$8763+유형화!$H$63*hourly1!P4532/hourly1!$P$8763</f>
        <v>0.65482739225112718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799">
        <f>(유형화!$F$71+유형화!$F$72+유형화!$F$73+유형화!$F$74+유형화!$G$63)*hourly1!O4533/hourly1!$O$8763</f>
        <v>62.621518161283433</v>
      </c>
      <c r="C4532" s="441">
        <f>hourly1!$F4533*유형화!$G$71/hourly1!$F$8763+유형화!$G$72*hourly1!$G4533/hourly1!$F$8763+유형화!$G$74*hourly1!I4533/hourly1!$I$8763+유형화!$H$63*hourly1!P4533/hourly1!$P$8763</f>
        <v>0.8340687312063243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799">
        <f>(유형화!$F$71+유형화!$F$72+유형화!$F$73+유형화!$F$74+유형화!$G$63)*hourly1!O4534/hourly1!$O$8763</f>
        <v>63.008189639756274</v>
      </c>
      <c r="C4533" s="441">
        <f>hourly1!$F4534*유형화!$G$71/hourly1!$F$8763+유형화!$G$72*hourly1!$G4534/hourly1!$F$8763+유형화!$G$74*hourly1!I4534/hourly1!$I$8763+유형화!$H$63*hourly1!P4534/hourly1!$P$8763</f>
        <v>0.84200414530751266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799">
        <f>(유형화!$F$71+유형화!$F$72+유형화!$F$73+유형화!$F$74+유형화!$G$63)*hourly1!O4535/hourly1!$O$8763</f>
        <v>63.235516557305097</v>
      </c>
      <c r="C4534" s="441">
        <f>hourly1!$F4535*유형화!$G$71/hourly1!$F$8763+유형화!$G$72*hourly1!$G4535/hourly1!$F$8763+유형화!$G$74*hourly1!I4535/hourly1!$I$8763+유형화!$H$63*hourly1!P4535/hourly1!$P$8763</f>
        <v>0.70181978099593523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799">
        <f>(유형화!$F$71+유형화!$F$72+유형화!$F$73+유형화!$F$74+유형화!$G$63)*hourly1!O4536/hourly1!$O$8763</f>
        <v>62.411155064714151</v>
      </c>
      <c r="C4535" s="441">
        <f>hourly1!$F4536*유형화!$G$71/hourly1!$F$8763+유형화!$G$72*hourly1!$G4536/hourly1!$F$8763+유형화!$G$74*hourly1!I4536/hourly1!$I$8763+유형화!$H$63*hourly1!P4536/hourly1!$P$8763</f>
        <v>0.56924927309275464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799">
        <f>(유형화!$F$71+유형화!$F$72+유형화!$F$73+유형화!$F$74+유형화!$G$63)*hourly1!O4537/hourly1!$O$8763</f>
        <v>60.874325668249305</v>
      </c>
      <c r="C4536" s="441">
        <f>hourly1!$F4537*유형화!$G$71/hourly1!$F$8763+유형화!$G$72*hourly1!$G4537/hourly1!$F$8763+유형화!$G$74*hourly1!I4537/hourly1!$I$8763+유형화!$H$63*hourly1!P4537/hourly1!$P$8763</f>
        <v>0.41381930514319709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799">
        <f>(유형화!$F$71+유형화!$F$72+유형화!$F$73+유형화!$F$74+유형화!$G$63)*hourly1!O4538/hourly1!$O$8763</f>
        <v>59.012250353022772</v>
      </c>
      <c r="C4537" s="441">
        <f>hourly1!$F4538*유형화!$G$71/hourly1!$F$8763+유형화!$G$72*hourly1!$G4538/hourly1!$F$8763+유형화!$G$74*hourly1!I4538/hourly1!$I$8763+유형화!$H$63*hourly1!P4538/hourly1!$P$8763</f>
        <v>0.36736709992608041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799">
        <f>(유형화!$F$71+유형화!$F$72+유형화!$F$73+유형화!$F$74+유형화!$G$63)*hourly1!O4539/hourly1!$O$8763</f>
        <v>57.58398811562401</v>
      </c>
      <c r="C4538" s="441">
        <f>hourly1!$F4539*유형화!$G$71/hourly1!$F$8763+유형화!$G$72*hourly1!$G4539/hourly1!$F$8763+유형화!$G$74*hourly1!I4539/hourly1!$I$8763+유형화!$H$63*hourly1!P4539/hourly1!$P$8763</f>
        <v>0.28317862048533043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799">
        <f>(유형화!$F$71+유형화!$F$72+유형화!$F$73+유형화!$F$74+유형화!$G$63)*hourly1!O4540/hourly1!$O$8763</f>
        <v>54.848874741631903</v>
      </c>
      <c r="C4539" s="441">
        <f>hourly1!$F4540*유형화!$G$71/hourly1!$F$8763+유형화!$G$72*hourly1!$G4540/hourly1!$F$8763+유형화!$G$74*hourly1!I4540/hourly1!$I$8763+유형화!$H$63*hourly1!P4540/hourly1!$P$8763</f>
        <v>0.25465433009061078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799">
        <f>(유형화!$F$71+유형화!$F$72+유형화!$F$73+유형화!$F$74+유형화!$G$63)*hourly1!O4541/hourly1!$O$8763</f>
        <v>54.242830866537304</v>
      </c>
      <c r="C4540" s="441">
        <f>hourly1!$F4541*유형화!$G$71/hourly1!$F$8763+유형화!$G$72*hourly1!$G4541/hourly1!$F$8763+유형화!$G$74*hourly1!I4541/hourly1!$I$8763+유형화!$H$63*hourly1!P4541/hourly1!$P$8763</f>
        <v>0.24599016320642686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799">
        <f>(유형화!$F$71+유형화!$F$72+유형화!$F$73+유형화!$F$74+유형화!$G$63)*hourly1!O4542/hourly1!$O$8763</f>
        <v>53.691674165070019</v>
      </c>
      <c r="C4541" s="441">
        <f>hourly1!$F4542*유형화!$G$71/hourly1!$F$8763+유형화!$G$72*hourly1!$G4542/hourly1!$F$8763+유형화!$G$74*hourly1!I4542/hourly1!$I$8763+유형화!$H$63*hourly1!P4542/hourly1!$P$8763</f>
        <v>0.2460187885203251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799">
        <f>(유형화!$F$71+유형화!$F$72+유형화!$F$73+유형화!$F$74+유형화!$G$63)*hourly1!O4543/hourly1!$O$8763</f>
        <v>53.296459122151802</v>
      </c>
      <c r="C4542" s="441">
        <f>hourly1!$F4543*유형화!$G$71/hourly1!$F$8763+유형화!$G$72*hourly1!$G4543/hourly1!$F$8763+유형화!$G$74*hourly1!I4543/hourly1!$I$8763+유형화!$H$63*hourly1!P4543/hourly1!$P$8763</f>
        <v>0.2442388903565538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799">
        <f>(유형화!$F$71+유형화!$F$72+유형화!$F$73+유형화!$F$74+유형화!$G$63)*hourly1!O4544/hourly1!$O$8763</f>
        <v>52.921132308900226</v>
      </c>
      <c r="C4543" s="441">
        <f>hourly1!$F4544*유형화!$G$71/hourly1!$F$8763+유형화!$G$72*hourly1!$G4544/hourly1!$F$8763+유형화!$G$74*hourly1!I4544/hourly1!$I$8763+유형화!$H$63*hourly1!P4544/hourly1!$P$8763</f>
        <v>0.51506501277526917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799">
        <f>(유형화!$F$71+유형화!$F$72+유형화!$F$73+유형화!$F$74+유형화!$G$63)*hourly1!O4545/hourly1!$O$8763</f>
        <v>53.934858334544131</v>
      </c>
      <c r="C4544" s="441">
        <f>hourly1!$F4545*유형화!$G$71/hourly1!$F$8763+유형화!$G$72*hourly1!$G4545/hourly1!$F$8763+유형화!$G$74*hourly1!I4545/hourly1!$I$8763+유형화!$H$63*hourly1!P4545/hourly1!$P$8763</f>
        <v>0.99839329981694747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799">
        <f>(유형화!$F$71+유형화!$F$72+유형화!$F$73+유형화!$F$74+유형화!$G$63)*hourly1!O4546/hourly1!$O$8763</f>
        <v>54.867350442658683</v>
      </c>
      <c r="C4545" s="441">
        <f>hourly1!$F4546*유형화!$G$71/hourly1!$F$8763+유형화!$G$72*hourly1!$G4546/hourly1!$F$8763+유형화!$G$74*hourly1!I4546/hourly1!$I$8763+유형화!$H$63*hourly1!P4546/hourly1!$P$8763</f>
        <v>0.85020625191651933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799">
        <f>(유형화!$F$71+유형화!$F$72+유형화!$F$73+유형화!$F$74+유형화!$G$63)*hourly1!O4547/hourly1!$O$8763</f>
        <v>54.930193494842563</v>
      </c>
      <c r="C4546" s="441">
        <f>hourly1!$F4547*유형화!$G$71/hourly1!$F$8763+유형화!$G$72*hourly1!$G4547/hourly1!$F$8763+유형화!$G$74*hourly1!I4547/hourly1!$I$8763+유형화!$H$63*hourly1!P4547/hourly1!$P$8763</f>
        <v>0.7409904219901573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799">
        <f>(유형화!$F$71+유형화!$F$72+유형화!$F$73+유형화!$F$74+유형화!$G$63)*hourly1!O4548/hourly1!$O$8763</f>
        <v>55.691995266666851</v>
      </c>
      <c r="C4547" s="441">
        <f>hourly1!$F4548*유형화!$G$71/hourly1!$F$8763+유형화!$G$72*hourly1!$G4548/hourly1!$F$8763+유형화!$G$74*hourly1!I4548/hourly1!$I$8763+유형화!$H$63*hourly1!P4548/hourly1!$P$8763</f>
        <v>0.61623033098414337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799">
        <f>(유형화!$F$71+유형화!$F$72+유형화!$F$73+유형화!$F$74+유형화!$G$63)*hourly1!O4549/hourly1!$O$8763</f>
        <v>58.07679727517791</v>
      </c>
      <c r="C4548" s="441">
        <f>hourly1!$F4549*유형화!$G$71/hourly1!$F$8763+유형화!$G$72*hourly1!$G4549/hourly1!$F$8763+유형화!$G$74*hourly1!I4549/hourly1!$I$8763+유형화!$H$63*hourly1!P4549/hourly1!$P$8763</f>
        <v>0.56940957485058419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799">
        <f>(유형화!$F$71+유형화!$F$72+유형화!$F$73+유형화!$F$74+유형화!$G$63)*hourly1!O4550/hourly1!$O$8763</f>
        <v>59.430735108952959</v>
      </c>
      <c r="C4549" s="441">
        <f>hourly1!$F4550*유형화!$G$71/hourly1!$F$8763+유형화!$G$72*hourly1!$G4550/hourly1!$F$8763+유형화!$G$74*hourly1!I4550/hourly1!$I$8763+유형화!$H$63*hourly1!P4550/hourly1!$P$8763</f>
        <v>0.54598524194328102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799">
        <f>(유형화!$F$71+유형화!$F$72+유형화!$F$73+유형화!$F$74+유형화!$G$63)*hourly1!O4551/hourly1!$O$8763</f>
        <v>59.880673818016234</v>
      </c>
      <c r="C4550" s="441">
        <f>hourly1!$F4551*유형화!$G$71/hourly1!$F$8763+유형화!$G$72*hourly1!$G4551/hourly1!$F$8763+유형화!$G$74*hourly1!I4551/hourly1!$I$8763+유형화!$H$63*hourly1!P4551/hourly1!$P$8763</f>
        <v>0.70939857139480667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799">
        <f>(유형화!$F$71+유형화!$F$72+유형화!$F$73+유형화!$F$74+유형화!$G$63)*hourly1!O4552/hourly1!$O$8763</f>
        <v>60.907708536119095</v>
      </c>
      <c r="C4551" s="441">
        <f>hourly1!$F4552*유형화!$G$71/hourly1!$F$8763+유형화!$G$72*hourly1!$G4552/hourly1!$F$8763+유형화!$G$74*hourly1!I4552/hourly1!$I$8763+유형화!$H$63*hourly1!P4552/hourly1!$P$8763</f>
        <v>0.6548073545313996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799">
        <f>(유형화!$F$71+유형화!$F$72+유형화!$F$73+유형화!$F$74+유형화!$G$63)*hourly1!O4553/hourly1!$O$8763</f>
        <v>61.67010449813008</v>
      </c>
      <c r="C4552" s="441">
        <f>hourly1!$F4553*유형화!$G$71/hourly1!$F$8763+유형화!$G$72*hourly1!$G4553/hourly1!$F$8763+유형화!$G$74*hourly1!I4553/hourly1!$I$8763+유형화!$H$63*hourly1!P4553/hourly1!$P$8763</f>
        <v>0.46805163213360357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799">
        <f>(유형화!$F$71+유형화!$F$72+유형화!$F$73+유형화!$F$74+유형화!$G$63)*hourly1!O4554/hourly1!$O$8763</f>
        <v>61.691742255634729</v>
      </c>
      <c r="C4553" s="441">
        <f>hourly1!$F4554*유형화!$G$71/hourly1!$F$8763+유형화!$G$72*hourly1!$G4554/hourly1!$F$8763+유형화!$G$74*hourly1!I4554/hourly1!$I$8763+유형화!$H$63*hourly1!P4554/hourly1!$P$8763</f>
        <v>0.43697002775848859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799">
        <f>(유형화!$F$71+유형화!$F$72+유형화!$F$73+유형화!$F$74+유형화!$G$63)*hourly1!O4555/hourly1!$O$8763</f>
        <v>61.540396264856092</v>
      </c>
      <c r="C4554" s="441">
        <f>hourly1!$F4555*유형화!$G$71/hourly1!$F$8763+유형화!$G$72*hourly1!$G4555/hourly1!$F$8763+유형화!$G$74*hourly1!I4555/hourly1!$I$8763+유형화!$H$63*hourly1!P4555/hourly1!$P$8763</f>
        <v>0.46803374131241704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799">
        <f>(유형화!$F$71+유형화!$F$72+유형화!$F$73+유형화!$F$74+유형화!$G$63)*hourly1!O4556/hourly1!$O$8763</f>
        <v>61.709191726140894</v>
      </c>
      <c r="C4555" s="441">
        <f>hourly1!$F4556*유형화!$G$71/hourly1!$F$8763+유형화!$G$72*hourly1!$G4556/hourly1!$F$8763+유형화!$G$74*hourly1!I4556/hourly1!$I$8763+유형화!$H$63*hourly1!P4556/hourly1!$P$8763</f>
        <v>0.65475904931419604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799">
        <f>(유형화!$F$71+유형화!$F$72+유형화!$F$73+유형화!$F$74+유형화!$G$63)*hourly1!O4557/hourly1!$O$8763</f>
        <v>61.943595916761048</v>
      </c>
      <c r="C4556" s="441">
        <f>hourly1!$F4557*유형화!$G$71/hourly1!$F$8763+유형화!$G$72*hourly1!$G4557/hourly1!$F$8763+유형화!$G$74*hourly1!I4557/hourly1!$I$8763+유형화!$H$63*hourly1!P4557/hourly1!$P$8763</f>
        <v>0.83391355815056589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799">
        <f>(유형화!$F$71+유형화!$F$72+유형화!$F$73+유형화!$F$74+유형화!$G$63)*hourly1!O4558/hourly1!$O$8763</f>
        <v>62.397106005575274</v>
      </c>
      <c r="C4557" s="441">
        <f>hourly1!$F4558*유형화!$G$71/hourly1!$F$8763+유형화!$G$72*hourly1!$G4558/hourly1!$F$8763+유형화!$G$74*hourly1!I4558/hourly1!$I$8763+유형화!$H$63*hourly1!P4558/hourly1!$P$8763</f>
        <v>0.84179434561106603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799">
        <f>(유형화!$F$71+유형화!$F$72+유형화!$F$73+유형화!$F$74+유형화!$G$63)*hourly1!O4559/hourly1!$O$8763</f>
        <v>62.88936594843986</v>
      </c>
      <c r="C4558" s="441">
        <f>hourly1!$F4559*유형화!$G$71/hourly1!$F$8763+유형화!$G$72*hourly1!$G4559/hourly1!$F$8763+유형화!$G$74*hourly1!I4559/hourly1!$I$8763+유형화!$H$63*hourly1!P4559/hourly1!$P$8763</f>
        <v>0.70166281885805926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799">
        <f>(유형화!$F$71+유형화!$F$72+유형화!$F$73+유형화!$F$74+유형화!$G$63)*hourly1!O4560/hourly1!$O$8763</f>
        <v>62.122475831767574</v>
      </c>
      <c r="C4559" s="441">
        <f>hourly1!$F4560*유형화!$G$71/hourly1!$F$8763+유형화!$G$72*hourly1!$G4560/hourly1!$F$8763+유형화!$G$74*hourly1!I4560/hourly1!$I$8763+유형화!$H$63*hourly1!P4560/hourly1!$P$8763</f>
        <v>0.56904710681334747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799">
        <f>(유형화!$F$71+유형화!$F$72+유형화!$F$73+유형화!$F$74+유형화!$G$63)*hourly1!O4561/hourly1!$O$8763</f>
        <v>60.237885175813879</v>
      </c>
      <c r="C4560" s="441">
        <f>hourly1!$F4561*유형화!$G$71/hourly1!$F$8763+유형화!$G$72*hourly1!$G4561/hourly1!$F$8763+유형화!$G$74*hourly1!I4561/hourly1!$I$8763+유형화!$H$63*hourly1!P4561/hourly1!$P$8763</f>
        <v>0.413687867243546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799">
        <f>(유형화!$F$71+유형화!$F$72+유형화!$F$73+유형화!$F$74+유형화!$G$63)*hourly1!O4562/hourly1!$O$8763</f>
        <v>58.096298131935292</v>
      </c>
      <c r="C4561" s="441">
        <f>hourly1!$F4562*유형화!$G$71/hourly1!$F$8763+유형화!$G$72*hourly1!$G4562/hourly1!$F$8763+유형화!$G$74*hourly1!I4562/hourly1!$I$8763+유형화!$H$63*hourly1!P4562/hourly1!$P$8763</f>
        <v>0.36726154408108025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799">
        <f>(유형화!$F$71+유형화!$F$72+유형화!$F$73+유형화!$F$74+유형화!$G$63)*hourly1!O4563/hourly1!$O$8763</f>
        <v>55.286143932021687</v>
      </c>
      <c r="C4562" s="441">
        <f>hourly1!$F4563*유형화!$G$71/hourly1!$F$8763+유형화!$G$72*hourly1!$G4563/hourly1!$F$8763+유형화!$G$74*hourly1!I4563/hourly1!$I$8763+유형화!$H$63*hourly1!P4563/hourly1!$P$8763</f>
        <v>0.28310419466919473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799">
        <f>(유형화!$F$71+유형화!$F$72+유형화!$F$73+유형화!$F$74+유형화!$G$63)*hourly1!O4564/hourly1!$O$8763</f>
        <v>52.89913714027837</v>
      </c>
      <c r="C4563" s="441">
        <f>hourly1!$F4564*유형화!$G$71/hourly1!$F$8763+유형화!$G$72*hourly1!$G4564/hourly1!$F$8763+유형화!$G$74*hourly1!I4564/hourly1!$I$8763+유형화!$H$63*hourly1!P4564/hourly1!$P$8763</f>
        <v>0.2545778766480738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799">
        <f>(유형화!$F$71+유형화!$F$72+유형화!$F$73+유형화!$F$74+유형화!$G$63)*hourly1!O4565/hourly1!$O$8763</f>
        <v>52.909755581803786</v>
      </c>
      <c r="C4564" s="441">
        <f>hourly1!$F4565*유형화!$G$71/hourly1!$F$8763+유형화!$G$72*hourly1!$G4565/hourly1!$F$8763+유형화!$G$74*hourly1!I4565/hourly1!$I$8763+유형화!$H$63*hourly1!P4565/hourly1!$P$8763</f>
        <v>0.2458119706274095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799">
        <f>(유형화!$F$71+유형화!$F$72+유형화!$F$73+유형화!$F$74+유형화!$G$63)*hourly1!O4566/hourly1!$O$8763</f>
        <v>52.44112340450792</v>
      </c>
      <c r="C4565" s="441">
        <f>hourly1!$F4566*유형화!$G$71/hourly1!$F$8763+유형화!$G$72*hourly1!$G4566/hourly1!$F$8763+유형화!$G$74*hourly1!I4566/hourly1!$I$8763+유형화!$H$63*hourly1!P4566/hourly1!$P$8763</f>
        <v>0.24585097261759614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799">
        <f>(유형화!$F$71+유형화!$F$72+유형화!$F$73+유형화!$F$74+유형화!$G$63)*hourly1!O4567/hourly1!$O$8763</f>
        <v>52.383347490271987</v>
      </c>
      <c r="C4566" s="441">
        <f>hourly1!$F4567*유형화!$G$71/hourly1!$F$8763+유형화!$G$72*hourly1!$G4567/hourly1!$F$8763+유형화!$G$74*hourly1!I4567/hourly1!$I$8763+유형화!$H$63*hourly1!P4567/hourly1!$P$8763</f>
        <v>0.24414955552276268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799">
        <f>(유형화!$F$71+유형화!$F$72+유형화!$F$73+유형화!$F$74+유형화!$G$63)*hourly1!O4568/hourly1!$O$8763</f>
        <v>52.95049538735033</v>
      </c>
      <c r="C4567" s="441">
        <f>hourly1!$F4568*유형화!$G$71/hourly1!$F$8763+유형화!$G$72*hourly1!$G4568/hourly1!$F$8763+유형화!$G$74*hourly1!I4568/hourly1!$I$8763+유형화!$H$63*hourly1!P4568/hourly1!$P$8763</f>
        <v>0.51496637471445994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799">
        <f>(유형화!$F$71+유형화!$F$72+유형화!$F$73+유형화!$F$74+유형화!$G$63)*hourly1!O4569/hourly1!$O$8763</f>
        <v>55.031312962134479</v>
      </c>
      <c r="C4568" s="441">
        <f>hourly1!$F4569*유형화!$G$71/hourly1!$F$8763+유형화!$G$72*hourly1!$G4569/hourly1!$F$8763+유형화!$G$74*hourly1!I4569/hourly1!$I$8763+유형화!$H$63*hourly1!P4569/hourly1!$P$8763</f>
        <v>0.99821713486433139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799">
        <f>(유형화!$F$71+유형화!$F$72+유형화!$F$73+유형화!$F$74+유형화!$G$63)*hourly1!O4570/hourly1!$O$8763</f>
        <v>59.738025685669228</v>
      </c>
      <c r="C4569" s="441">
        <f>hourly1!$F4570*유형화!$G$71/hourly1!$F$8763+유형화!$G$72*hourly1!$G4570/hourly1!$F$8763+유형화!$G$74*hourly1!I4570/hourly1!$I$8763+유형화!$H$63*hourly1!P4570/hourly1!$P$8763</f>
        <v>0.84991451225903991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799">
        <f>(유형화!$F$71+유형화!$F$72+유형화!$F$73+유형화!$F$74+유형화!$G$63)*hourly1!O4571/hourly1!$O$8763</f>
        <v>64.217603758861742</v>
      </c>
      <c r="C4570" s="441">
        <f>hourly1!$F4571*유형화!$G$71/hourly1!$F$8763+유형화!$G$72*hourly1!$G4571/hourly1!$F$8763+유형화!$G$74*hourly1!I4571/hourly1!$I$8763+유형화!$H$63*hourly1!P4571/hourly1!$P$8763</f>
        <v>0.74064226660986854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799">
        <f>(유형화!$F$71+유형화!$F$72+유형화!$F$73+유형화!$F$74+유형화!$G$63)*hourly1!O4572/hourly1!$O$8763</f>
        <v>70.44877482755777</v>
      </c>
      <c r="C4571" s="441">
        <f>hourly1!$F4572*유형화!$G$71/hourly1!$F$8763+유형화!$G$72*hourly1!$G4572/hourly1!$F$8763+유형화!$G$74*hourly1!I4572/hourly1!$I$8763+유형화!$H$63*hourly1!P4572/hourly1!$P$8763</f>
        <v>0.61589159810301286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799">
        <f>(유형화!$F$71+유형화!$F$72+유형화!$F$73+유형화!$F$74+유형화!$G$63)*hourly1!O4573/hourly1!$O$8763</f>
        <v>72.884234875626262</v>
      </c>
      <c r="C4572" s="441">
        <f>hourly1!$F4573*유형화!$G$71/hourly1!$F$8763+유형화!$G$72*hourly1!$G4573/hourly1!$F$8763+유형화!$G$74*hourly1!I4573/hourly1!$I$8763+유형화!$H$63*hourly1!P4573/hourly1!$P$8763</f>
        <v>0.56907883320291708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799">
        <f>(유형화!$F$71+유형화!$F$72+유형화!$F$73+유형화!$F$74+유형화!$G$63)*hourly1!O4574/hourly1!$O$8763</f>
        <v>74.528688865564476</v>
      </c>
      <c r="C4573" s="441">
        <f>hourly1!$F4574*유형화!$G$71/hourly1!$F$8763+유형화!$G$72*hourly1!$G4574/hourly1!$F$8763+유형화!$G$74*hourly1!I4574/hourly1!$I$8763+유형화!$H$63*hourly1!P4574/hourly1!$P$8763</f>
        <v>0.54572654066892456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799">
        <f>(유형화!$F$71+유형화!$F$72+유형화!$F$73+유형화!$F$74+유형화!$G$63)*hourly1!O4575/hourly1!$O$8763</f>
        <v>72.536947490450501</v>
      </c>
      <c r="C4574" s="441">
        <f>hourly1!$F4575*유형화!$G$71/hourly1!$F$8763+유형화!$G$72*hourly1!$G4575/hourly1!$F$8763+유형화!$G$74*hourly1!I4575/hourly1!$I$8763+유형화!$H$63*hourly1!P4575/hourly1!$P$8763</f>
        <v>0.70914344828468634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799">
        <f>(유형화!$F$71+유형화!$F$72+유형화!$F$73+유형화!$F$74+유형화!$G$63)*hourly1!O4576/hourly1!$O$8763</f>
        <v>71.925307548390364</v>
      </c>
      <c r="C4575" s="441">
        <f>hourly1!$F4576*유형화!$G$71/hourly1!$F$8763+유형화!$G$72*hourly1!$G4576/hourly1!$F$8763+유형화!$G$74*hourly1!I4576/hourly1!$I$8763+유형화!$H$63*hourly1!P4576/hourly1!$P$8763</f>
        <v>0.65466398941762527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799">
        <f>(유형화!$F$71+유형화!$F$72+유형화!$F$73+유형화!$F$74+유형화!$G$63)*hourly1!O4577/hourly1!$O$8763</f>
        <v>74.885806692387135</v>
      </c>
      <c r="C4576" s="441">
        <f>hourly1!$F4577*유형화!$G$71/hourly1!$F$8763+유형화!$G$72*hourly1!$G4577/hourly1!$F$8763+유형화!$G$74*hourly1!I4577/hourly1!$I$8763+유형화!$H$63*hourly1!P4577/hourly1!$P$8763</f>
        <v>0.46799605131578303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799">
        <f>(유형화!$F$71+유형화!$F$72+유형화!$F$73+유형화!$F$74+유형화!$G$63)*hourly1!O4578/hourly1!$O$8763</f>
        <v>74.624944808018668</v>
      </c>
      <c r="C4577" s="441">
        <f>hourly1!$F4578*유형화!$G$71/hourly1!$F$8763+유형화!$G$72*hourly1!$G4578/hourly1!$F$8763+유형화!$G$74*hourly1!I4578/hourly1!$I$8763+유형화!$H$63*hourly1!P4578/hourly1!$P$8763</f>
        <v>0.43695893544935416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799">
        <f>(유형화!$F$71+유형화!$F$72+유형화!$F$73+유형화!$F$74+유형화!$G$63)*hourly1!O4579/hourly1!$O$8763</f>
        <v>74.086014674358054</v>
      </c>
      <c r="C4578" s="441">
        <f>hourly1!$F4579*유형화!$G$71/hourly1!$F$8763+유형화!$G$72*hourly1!$G4579/hourly1!$F$8763+유형화!$G$74*hourly1!I4579/hourly1!$I$8763+유형화!$H$63*hourly1!P4579/hourly1!$P$8763</f>
        <v>0.46805890773421943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799">
        <f>(유형화!$F$71+유형화!$F$72+유형화!$F$73+유형화!$F$74+유형화!$G$63)*hourly1!O4580/hourly1!$O$8763</f>
        <v>73.417596904034212</v>
      </c>
      <c r="C4579" s="441">
        <f>hourly1!$F4580*유형화!$G$71/hourly1!$F$8763+유형화!$G$72*hourly1!$G4580/hourly1!$F$8763+유형화!$G$74*hourly1!I4580/hourly1!$I$8763+유형화!$H$63*hourly1!P4580/hourly1!$P$8763</f>
        <v>0.65483681475028654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799">
        <f>(유형화!$F$71+유형화!$F$72+유형화!$F$73+유형화!$F$74+유형화!$G$63)*hourly1!O4581/hourly1!$O$8763</f>
        <v>72.147592700712735</v>
      </c>
      <c r="C4580" s="441">
        <f>hourly1!$F4581*유형화!$G$71/hourly1!$F$8763+유형화!$G$72*hourly1!$G4581/hourly1!$F$8763+유형화!$G$74*hourly1!I4581/hourly1!$I$8763+유형화!$H$63*hourly1!P4581/hourly1!$P$8763</f>
        <v>0.83405573054292881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799">
        <f>(유형화!$F$71+유형화!$F$72+유형화!$F$73+유형화!$F$74+유형화!$G$63)*hourly1!O4582/hourly1!$O$8763</f>
        <v>71.319071960656643</v>
      </c>
      <c r="C4581" s="441">
        <f>hourly1!$F4582*유형화!$G$71/hourly1!$F$8763+유형화!$G$72*hourly1!$G4582/hourly1!$F$8763+유형화!$G$74*hourly1!I4582/hourly1!$I$8763+유형화!$H$63*hourly1!P4582/hourly1!$P$8763</f>
        <v>0.84193782999698152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799">
        <f>(유형화!$F$71+유형화!$F$72+유형화!$F$73+유형화!$F$74+유형화!$G$63)*hourly1!O4583/hourly1!$O$8763</f>
        <v>69.935053394771842</v>
      </c>
      <c r="C4582" s="441">
        <f>hourly1!$F4583*유형화!$G$71/hourly1!$F$8763+유형화!$G$72*hourly1!$G4583/hourly1!$F$8763+유형화!$G$74*hourly1!I4583/hourly1!$I$8763+유형화!$H$63*hourly1!P4583/hourly1!$P$8763</f>
        <v>0.70177827429078143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799">
        <f>(유형화!$F$71+유형화!$F$72+유형화!$F$73+유형화!$F$74+유형화!$G$63)*hourly1!O4584/hourly1!$O$8763</f>
        <v>67.597879803875486</v>
      </c>
      <c r="C4583" s="441">
        <f>hourly1!$F4584*유형화!$G$71/hourly1!$F$8763+유형화!$G$72*hourly1!$G4584/hourly1!$F$8763+유형화!$G$74*hourly1!I4584/hourly1!$I$8763+유형화!$H$63*hourly1!P4584/hourly1!$P$8763</f>
        <v>0.56915445174046631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799">
        <f>(유형화!$F$71+유형화!$F$72+유형화!$F$73+유형화!$F$74+유형화!$G$63)*hourly1!O4585/hourly1!$O$8763</f>
        <v>64.836083791877471</v>
      </c>
      <c r="C4584" s="441">
        <f>hourly1!$F4585*유형화!$G$71/hourly1!$F$8763+유형화!$G$72*hourly1!$G4585/hourly1!$F$8763+유형화!$G$74*hourly1!I4585/hourly1!$I$8763+유형화!$H$63*hourly1!P4585/hourly1!$P$8763</f>
        <v>0.41375787999045566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799">
        <f>(유형화!$F$71+유형화!$F$72+유형화!$F$73+유형화!$F$74+유형화!$G$63)*hourly1!O4586/hourly1!$O$8763</f>
        <v>62.333936434406084</v>
      </c>
      <c r="C4585" s="441">
        <f>hourly1!$F4586*유형화!$G$71/hourly1!$F$8763+유형화!$G$72*hourly1!$G4586/hourly1!$F$8763+유형화!$G$74*hourly1!I4586/hourly1!$I$8763+유형화!$H$63*hourly1!P4586/hourly1!$P$8763</f>
        <v>0.36731509727249845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799">
        <f>(유형화!$F$71+유형화!$F$72+유형화!$F$73+유형화!$F$74+유형화!$G$63)*hourly1!O4587/hourly1!$O$8763</f>
        <v>60.487446939148548</v>
      </c>
      <c r="C4586" s="441">
        <f>hourly1!$F4587*유형화!$G$71/hourly1!$F$8763+유형화!$G$72*hourly1!$G4587/hourly1!$F$8763+유형화!$G$74*hourly1!I4587/hourly1!$I$8763+유형화!$H$63*hourly1!P4587/hourly1!$P$8763</f>
        <v>0.28314164612154497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799">
        <f>(유형화!$F$71+유형화!$F$72+유형화!$F$73+유형화!$F$74+유형화!$G$63)*hourly1!O4588/hourly1!$O$8763</f>
        <v>57.990133940713939</v>
      </c>
      <c r="C4587" s="441">
        <f>hourly1!$F4588*유형화!$G$71/hourly1!$F$8763+유형화!$G$72*hourly1!$G4588/hourly1!$F$8763+유형화!$G$74*hourly1!I4588/hourly1!$I$8763+유형화!$H$63*hourly1!P4588/hourly1!$P$8763</f>
        <v>0.25462200734033374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799">
        <f>(유형화!$F$71+유형화!$F$72+유형화!$F$73+유형화!$F$74+유형화!$G$63)*hourly1!O4589/hourly1!$O$8763</f>
        <v>56.88888610824106</v>
      </c>
      <c r="C4588" s="441">
        <f>hourly1!$F4589*유형화!$G$71/hourly1!$F$8763+유형화!$G$72*hourly1!$G4589/hourly1!$F$8763+유형화!$G$74*hourly1!I4589/hourly1!$I$8763+유형화!$H$63*hourly1!P4589/hourly1!$P$8763</f>
        <v>0.24583081562572592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799">
        <f>(유형화!$F$71+유형화!$F$72+유형화!$F$73+유형화!$F$74+유형화!$G$63)*hourly1!O4590/hourly1!$O$8763</f>
        <v>56.288755817730895</v>
      </c>
      <c r="C4589" s="441">
        <f>hourly1!$F4590*유형화!$G$71/hourly1!$F$8763+유형화!$G$72*hourly1!$G4590/hourly1!$F$8763+유형화!$G$74*hourly1!I4590/hourly1!$I$8763+유형화!$H$63*hourly1!P4590/hourly1!$P$8763</f>
        <v>0.24585991802818938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799">
        <f>(유형화!$F$71+유형화!$F$72+유형화!$F$73+유형화!$F$74+유형화!$G$63)*hourly1!O4591/hourly1!$O$8763</f>
        <v>56.25256214163025</v>
      </c>
      <c r="C4590" s="441">
        <f>hourly1!$F4591*유형화!$G$71/hourly1!$F$8763+유형화!$G$72*hourly1!$G4591/hourly1!$F$8763+유형화!$G$74*hourly1!I4591/hourly1!$I$8763+유형화!$H$63*hourly1!P4591/hourly1!$P$8763</f>
        <v>0.24414931697848019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799">
        <f>(유형화!$F$71+유형화!$F$72+유형화!$F$73+유형화!$F$74+유형화!$G$63)*hourly1!O4592/hourly1!$O$8763</f>
        <v>56.931520543328816</v>
      </c>
      <c r="C4591" s="441">
        <f>hourly1!$F4592*유형화!$G$71/hourly1!$F$8763+유형화!$G$72*hourly1!$G4592/hourly1!$F$8763+유형화!$G$74*hourly1!I4592/hourly1!$I$8763+유형화!$H$63*hourly1!P4592/hourly1!$P$8763</f>
        <v>0.51497042996726339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799">
        <f>(유형화!$F$71+유형화!$F$72+유형화!$F$73+유형화!$F$74+유형화!$G$63)*hourly1!O4593/hourly1!$O$8763</f>
        <v>58.194639711491384</v>
      </c>
      <c r="C4592" s="441">
        <f>hourly1!$F4593*유형화!$G$71/hourly1!$F$8763+유형화!$G$72*hourly1!$G4593/hourly1!$F$8763+유형화!$G$74*hourly1!I4593/hourly1!$I$8763+유형화!$H$63*hourly1!P4593/hourly1!$P$8763</f>
        <v>0.99839329981694747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799">
        <f>(유형화!$F$71+유형화!$F$72+유형화!$F$73+유형화!$F$74+유형화!$G$63)*hourly1!O4594/hourly1!$O$8763</f>
        <v>60.758243612728691</v>
      </c>
      <c r="C4593" s="441">
        <f>hourly1!$F4594*유형화!$G$71/hourly1!$F$8763+유형화!$G$72*hourly1!$G4594/hourly1!$F$8763+유형화!$G$74*hourly1!I4594/hourly1!$I$8763+유형화!$H$63*hourly1!P4594/hourly1!$P$8763</f>
        <v>0.85021889476349111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799">
        <f>(유형화!$F$71+유형화!$F$72+유형화!$F$73+유형화!$F$74+유형화!$G$63)*hourly1!O4595/hourly1!$O$8763</f>
        <v>63.245577583836891</v>
      </c>
      <c r="C4594" s="441">
        <f>hourly1!$F4595*유형화!$G$71/hourly1!$F$8763+유형화!$G$72*hourly1!$G4595/hourly1!$F$8763+유형화!$G$74*hourly1!I4595/hourly1!$I$8763+유형화!$H$63*hourly1!P4595/hourly1!$P$8763</f>
        <v>0.7410690223312365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799">
        <f>(유형화!$F$71+유형화!$F$72+유형화!$F$73+유형화!$F$74+유형화!$G$63)*hourly1!O4596/hourly1!$O$8763</f>
        <v>69.584820357643835</v>
      </c>
      <c r="C4595" s="441">
        <f>hourly1!$F4596*유형화!$G$71/hourly1!$F$8763+유형화!$G$72*hourly1!$G4596/hourly1!$F$8763+유형화!$G$74*hourly1!I4596/hourly1!$I$8763+유형화!$H$63*hourly1!P4596/hourly1!$P$8763</f>
        <v>0.61629306813043616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799">
        <f>(유형화!$F$71+유형화!$F$72+유형화!$F$73+유형화!$F$74+유형화!$G$63)*hourly1!O4597/hourly1!$O$8763</f>
        <v>72.2516203901925</v>
      </c>
      <c r="C4596" s="441">
        <f>hourly1!$F4597*유형화!$G$71/hourly1!$F$8763+유형화!$G$72*hourly1!$G4597/hourly1!$F$8763+유형화!$G$74*hourly1!I4597/hourly1!$I$8763+유형화!$H$63*hourly1!P4597/hourly1!$P$8763</f>
        <v>0.56955449050219575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799">
        <f>(유형화!$F$71+유형화!$F$72+유형화!$F$73+유형화!$F$74+유형화!$G$63)*hourly1!O4598/hourly1!$O$8763</f>
        <v>73.715634369026944</v>
      </c>
      <c r="C4597" s="441">
        <f>hourly1!$F4598*유형화!$G$71/hourly1!$F$8763+유형화!$G$72*hourly1!$G4598/hourly1!$F$8763+유형화!$G$74*hourly1!I4598/hourly1!$I$8763+유형화!$H$63*hourly1!P4598/hourly1!$P$8763</f>
        <v>0.54612204708928691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799">
        <f>(유형화!$F$71+유형화!$F$72+유형화!$F$73+유형화!$F$74+유형화!$G$63)*hourly1!O4599/hourly1!$O$8763</f>
        <v>72.530704024121363</v>
      </c>
      <c r="C4598" s="441">
        <f>hourly1!$F4599*유형화!$G$71/hourly1!$F$8763+유형화!$G$72*hourly1!$G4599/hourly1!$F$8763+유형화!$G$74*hourly1!I4599/hourly1!$I$8763+유형화!$H$63*hourly1!P4599/hourly1!$P$8763</f>
        <v>0.70961051798979446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799">
        <f>(유형화!$F$71+유형화!$F$72+유형화!$F$73+유형화!$F$74+유형화!$G$63)*hourly1!O4600/hourly1!$O$8763</f>
        <v>72.651659283650773</v>
      </c>
      <c r="C4599" s="441">
        <f>hourly1!$F4600*유형화!$G$71/hourly1!$F$8763+유형화!$G$72*hourly1!$G4600/hourly1!$F$8763+유형화!$G$74*hourly1!I4600/hourly1!$I$8763+유형화!$H$63*hourly1!P4600/hourly1!$P$8763</f>
        <v>0.65500999789937164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799">
        <f>(유형화!$F$71+유형화!$F$72+유형화!$F$73+유형화!$F$74+유형화!$G$63)*hourly1!O4601/hourly1!$O$8763</f>
        <v>76.402380680004683</v>
      </c>
      <c r="C4600" s="441">
        <f>hourly1!$F4601*유형화!$G$71/hourly1!$F$8763+유형화!$G$72*hourly1!$G4601/hourly1!$F$8763+유형화!$G$74*hourly1!I4601/hourly1!$I$8763+유형화!$H$63*hourly1!P4601/hourly1!$P$8763</f>
        <v>0.46816995009771556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799">
        <f>(유형화!$F$71+유형화!$F$72+유형화!$F$73+유형화!$F$74+유형화!$G$63)*hourly1!O4602/hourly1!$O$8763</f>
        <v>76.256846822319972</v>
      </c>
      <c r="C4601" s="441">
        <f>hourly1!$F4602*유형화!$G$71/hourly1!$F$8763+유형화!$G$72*hourly1!$G4602/hourly1!$F$8763+유형화!$G$74*hourly1!I4602/hourly1!$I$8763+유형화!$H$63*hourly1!P4602/hourly1!$P$8763</f>
        <v>0.43705471097877241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799">
        <f>(유형화!$F$71+유형화!$F$72+유형화!$F$73+유형화!$F$74+유형화!$G$63)*hourly1!O4603/hourly1!$O$8763</f>
        <v>76.745484032895845</v>
      </c>
      <c r="C4602" s="441">
        <f>hourly1!$F4603*유형화!$G$71/hourly1!$F$8763+유형화!$G$72*hourly1!$G4603/hourly1!$F$8763+유형화!$G$74*hourly1!I4603/hourly1!$I$8763+유형화!$H$63*hourly1!P4603/hourly1!$P$8763</f>
        <v>0.46810160716078442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799">
        <f>(유형화!$F$71+유형화!$F$72+유형화!$F$73+유형화!$F$74+유형화!$G$63)*hourly1!O4604/hourly1!$O$8763</f>
        <v>75.671214621854119</v>
      </c>
      <c r="C4603" s="441">
        <f>hourly1!$F4604*유형화!$G$71/hourly1!$F$8763+유형화!$G$72*hourly1!$G4604/hourly1!$F$8763+유형화!$G$74*hourly1!I4604/hourly1!$I$8763+유형화!$H$63*hourly1!P4604/hourly1!$P$8763</f>
        <v>0.65483681475028654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799">
        <f>(유형화!$F$71+유형화!$F$72+유형화!$F$73+유형화!$F$74+유형화!$G$63)*hourly1!O4605/hourly1!$O$8763</f>
        <v>74.194848981372473</v>
      </c>
      <c r="C4604" s="441">
        <f>hourly1!$F4605*유형화!$G$71/hourly1!$F$8763+유형화!$G$72*hourly1!$G4605/hourly1!$F$8763+유형화!$G$74*hourly1!I4605/hourly1!$I$8763+유형화!$H$63*hourly1!P4605/hourly1!$P$8763</f>
        <v>0.83400384716148679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799">
        <f>(유형화!$F$71+유형화!$F$72+유형화!$F$73+유형화!$F$74+유형화!$G$63)*hourly1!O4606/hourly1!$O$8763</f>
        <v>73.096638599435025</v>
      </c>
      <c r="C4605" s="441">
        <f>hourly1!$F4606*유형화!$G$71/hourly1!$F$8763+유형화!$G$72*hourly1!$G4606/hourly1!$F$8763+유형화!$G$74*hourly1!I4606/hourly1!$I$8763+유형화!$H$63*hourly1!P4606/hourly1!$P$8763</f>
        <v>0.8418588718394785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799">
        <f>(유형화!$F$71+유형화!$F$72+유형화!$F$73+유형화!$F$74+유형화!$G$63)*hourly1!O4607/hourly1!$O$8763</f>
        <v>71.306740089691814</v>
      </c>
      <c r="C4606" s="441">
        <f>hourly1!$F4607*유형화!$G$71/hourly1!$F$8763+유형화!$G$72*hourly1!$G4607/hourly1!$F$8763+유형화!$G$74*hourly1!I4607/hourly1!$I$8763+유형화!$H$63*hourly1!P4607/hourly1!$P$8763</f>
        <v>0.70172543673221066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799">
        <f>(유형화!$F$71+유형화!$F$72+유형화!$F$73+유형화!$F$74+유형화!$G$63)*hourly1!O4608/hourly1!$O$8763</f>
        <v>69.235224826558493</v>
      </c>
      <c r="C4607" s="441">
        <f>hourly1!$F4608*유형화!$G$71/hourly1!$F$8763+유형화!$G$72*hourly1!$G4608/hourly1!$F$8763+유형화!$G$74*hourly1!I4608/hourly1!$I$8763+유형화!$H$63*hourly1!P4608/hourly1!$P$8763</f>
        <v>0.56913990053923347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799">
        <f>(유형화!$F$71+유형화!$F$72+유형화!$F$73+유형화!$F$74+유형화!$G$63)*hourly1!O4609/hourly1!$O$8763</f>
        <v>66.113247888712394</v>
      </c>
      <c r="C4608" s="441">
        <f>hourly1!$F4609*유형화!$G$71/hourly1!$F$8763+유형화!$G$72*hourly1!$G4609/hourly1!$F$8763+유형화!$G$74*hourly1!I4609/hourly1!$I$8763+유형화!$H$63*hourly1!P4609/hourly1!$P$8763</f>
        <v>0.41375597163619582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799">
        <f>(유형화!$F$71+유형화!$F$72+유형화!$F$73+유형화!$F$74+유형화!$G$63)*hourly1!O4610/hourly1!$O$8763</f>
        <v>63.239010371359477</v>
      </c>
      <c r="C4609" s="441">
        <f>hourly1!$F4610*유형화!$G$71/hourly1!$F$8763+유형화!$G$72*hourly1!$G4610/hourly1!$F$8763+유형화!$G$74*hourly1!I4610/hourly1!$I$8763+유형화!$H$63*hourly1!P4610/hourly1!$P$8763</f>
        <v>0.36732654739805776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799">
        <f>(유형화!$F$71+유형화!$F$72+유형화!$F$73+유형화!$F$74+유형화!$G$63)*hourly1!O4611/hourly1!$O$8763</f>
        <v>60.333724583598411</v>
      </c>
      <c r="C4610" s="441">
        <f>hourly1!$F4611*유형화!$G$71/hourly1!$F$8763+유형화!$G$72*hourly1!$G4611/hourly1!$F$8763+유형화!$G$74*hourly1!I4611/hourly1!$I$8763+유형화!$H$63*hourly1!P4611/hourly1!$P$8763</f>
        <v>0.28317241833398582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799">
        <f>(유형화!$F$71+유형화!$F$72+유형화!$F$73+유형화!$F$74+유형화!$G$63)*hourly1!O4612/hourly1!$O$8763</f>
        <v>58.204254516319821</v>
      </c>
      <c r="C4611" s="441">
        <f>hourly1!$F4612*유형화!$G$71/hourly1!$F$8763+유형화!$G$72*hourly1!$G4612/hourly1!$F$8763+유형화!$G$74*hourly1!I4612/hourly1!$I$8763+유형화!$H$63*hourly1!P4612/hourly1!$P$8763</f>
        <v>0.25467567980389327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799">
        <f>(유형화!$F$71+유형화!$F$72+유형화!$F$73+유형화!$F$74+유형화!$G$63)*hourly1!O4613/hourly1!$O$8763</f>
        <v>57.478078311239827</v>
      </c>
      <c r="C4612" s="441">
        <f>hourly1!$F4613*유형화!$G$71/hourly1!$F$8763+유형화!$G$72*hourly1!$G4613/hourly1!$F$8763+유형화!$G$74*hourly1!I4613/hourly1!$I$8763+유형화!$H$63*hourly1!P4613/hourly1!$P$8763</f>
        <v>0.24606613956039874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799">
        <f>(유형화!$F$71+유형화!$F$72+유형화!$F$73+유형화!$F$74+유형화!$G$63)*hourly1!O4614/hourly1!$O$8763</f>
        <v>57.034241260872257</v>
      </c>
      <c r="C4613" s="441">
        <f>hourly1!$F4614*유형화!$G$71/hourly1!$F$8763+유형화!$G$72*hourly1!$G4614/hourly1!$F$8763+유형화!$G$74*hourly1!I4614/hourly1!$I$8763+유형화!$H$63*hourly1!P4614/hourly1!$P$8763</f>
        <v>0.24615595148275471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799">
        <f>(유형화!$F$71+유형화!$F$72+유형화!$F$73+유형화!$F$74+유형화!$G$63)*hourly1!O4615/hourly1!$O$8763</f>
        <v>56.911581419728428</v>
      </c>
      <c r="C4614" s="441">
        <f>hourly1!$F4615*유형화!$G$71/hourly1!$F$8763+유형화!$G$72*hourly1!$G4615/hourly1!$F$8763+유형화!$G$74*hourly1!I4615/hourly1!$I$8763+유형화!$H$63*hourly1!P4615/hourly1!$P$8763</f>
        <v>0.2443477858215089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799">
        <f>(유형화!$F$71+유형화!$F$72+유형화!$F$73+유형화!$F$74+유형화!$G$63)*hourly1!O4616/hourly1!$O$8763</f>
        <v>57.039965381391411</v>
      </c>
      <c r="C4615" s="441">
        <f>hourly1!$F4616*유형화!$G$71/hourly1!$F$8763+유형화!$G$72*hourly1!$G4616/hourly1!$F$8763+유형화!$G$74*hourly1!I4616/hourly1!$I$8763+유형화!$H$63*hourly1!P4616/hourly1!$P$8763</f>
        <v>0.51524785696779485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799">
        <f>(유형화!$F$71+유형화!$F$72+유형화!$F$73+유형화!$F$74+유형화!$G$63)*hourly1!O4617/hourly1!$O$8763</f>
        <v>59.039335129168869</v>
      </c>
      <c r="C4616" s="441">
        <f>hourly1!$F4617*유형화!$G$71/hourly1!$F$8763+유형화!$G$72*hourly1!$G4617/hourly1!$F$8763+유형화!$G$74*hourly1!I4617/hourly1!$I$8763+유형화!$H$63*hourly1!P4617/hourly1!$P$8763</f>
        <v>0.99866500175469808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799">
        <f>(유형화!$F$71+유형화!$F$72+유형화!$F$73+유형화!$F$74+유형화!$G$63)*hourly1!O4618/hourly1!$O$8763</f>
        <v>62.459535017127621</v>
      </c>
      <c r="C4617" s="441">
        <f>hourly1!$F4618*유형화!$G$71/hourly1!$F$8763+유형화!$G$72*hourly1!$G4618/hourly1!$F$8763+유형화!$G$74*hourly1!I4618/hourly1!$I$8763+유형화!$H$63*hourly1!P4618/hourly1!$P$8763</f>
        <v>0.85040460148740793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799">
        <f>(유형화!$F$71+유형화!$F$72+유형화!$F$73+유형화!$F$74+유형화!$G$63)*hourly1!O4619/hourly1!$O$8763</f>
        <v>66.454888622092042</v>
      </c>
      <c r="C4618" s="441">
        <f>hourly1!$F4619*유형화!$G$71/hourly1!$F$8763+유형화!$G$72*hourly1!$G4619/hourly1!$F$8763+유형화!$G$74*hourly1!I4619/hourly1!$I$8763+유형화!$H$63*hourly1!P4619/hourly1!$P$8763</f>
        <v>0.74120379985084239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799">
        <f>(유형화!$F$71+유형화!$F$72+유형화!$F$73+유형화!$F$74+유형화!$G$63)*hourly1!O4620/hourly1!$O$8763</f>
        <v>71.967819786721989</v>
      </c>
      <c r="C4619" s="441">
        <f>hourly1!$F4620*유형화!$G$71/hourly1!$F$8763+유형화!$G$72*hourly1!$G4620/hourly1!$F$8763+유형화!$G$74*hourly1!I4620/hourly1!$I$8763+유형화!$H$63*hourly1!P4620/hourly1!$P$8763</f>
        <v>0.61642617584006465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799">
        <f>(유형화!$F$71+유형화!$F$72+유형화!$F$73+유형화!$F$74+유형화!$G$63)*hourly1!O4621/hourly1!$O$8763</f>
        <v>73.795895385419371</v>
      </c>
      <c r="C4620" s="441">
        <f>hourly1!$F4621*유형화!$G$71/hourly1!$F$8763+유형화!$G$72*hourly1!$G4621/hourly1!$F$8763+유형화!$G$74*hourly1!I4621/hourly1!$I$8763+유형화!$H$63*hourly1!P4621/hourly1!$P$8763</f>
        <v>0.56960255717511565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799">
        <f>(유형화!$F$71+유형화!$F$72+유형화!$F$73+유형화!$F$74+유형화!$G$63)*hourly1!O4622/hourly1!$O$8763</f>
        <v>75.234827791643625</v>
      </c>
      <c r="C4621" s="441">
        <f>hourly1!$F4622*유형화!$G$71/hourly1!$F$8763+유형화!$G$72*hourly1!$G4622/hourly1!$F$8763+유형화!$G$74*hourly1!I4622/hourly1!$I$8763+유형화!$H$63*hourly1!P4622/hourly1!$P$8763</f>
        <v>0.54617548100856261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799">
        <f>(유형화!$F$71+유형화!$F$72+유형화!$F$73+유형화!$F$74+유형화!$G$63)*hourly1!O4623/hourly1!$O$8763</f>
        <v>73.508145156922666</v>
      </c>
      <c r="C4622" s="441">
        <f>hourly1!$F4623*유형화!$G$71/hourly1!$F$8763+유형화!$G$72*hourly1!$G4623/hourly1!$F$8763+유형화!$G$74*hourly1!I4623/hourly1!$I$8763+유형화!$H$63*hourly1!P4623/hourly1!$P$8763</f>
        <v>0.70972788177677759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799">
        <f>(유형화!$F$71+유형화!$F$72+유형화!$F$73+유형화!$F$74+유형화!$G$63)*hourly1!O4624/hourly1!$O$8763</f>
        <v>73.782008967061799</v>
      </c>
      <c r="C4623" s="441">
        <f>hourly1!$F4624*유형화!$G$71/hourly1!$F$8763+유형화!$G$72*hourly1!$G4624/hourly1!$F$8763+유형화!$G$74*hourly1!I4624/hourly1!$I$8763+유형화!$H$63*hourly1!P4624/hourly1!$P$8763</f>
        <v>0.655154436462417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799">
        <f>(유형화!$F$71+유형화!$F$72+유형화!$F$73+유형화!$F$74+유형화!$G$63)*hourly1!O4625/hourly1!$O$8763</f>
        <v>77.315370081793716</v>
      </c>
      <c r="C4624" s="441">
        <f>hourly1!$F4625*유형화!$G$71/hourly1!$F$8763+유형화!$G$72*hourly1!$G4625/hourly1!$F$8763+유형화!$G$74*hourly1!I4625/hourly1!$I$8763+유형화!$H$63*hourly1!P4625/hourly1!$P$8763</f>
        <v>0.46829351603604463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799">
        <f>(유형화!$F$71+유형화!$F$72+유형화!$F$73+유형화!$F$74+유형화!$G$63)*hourly1!O4626/hourly1!$O$8763</f>
        <v>76.957119115168112</v>
      </c>
      <c r="C4625" s="441">
        <f>hourly1!$F4626*유형화!$G$71/hourly1!$F$8763+유형화!$G$72*hourly1!$G4626/hourly1!$F$8763+유형화!$G$74*hourly1!I4626/hourly1!$I$8763+유형화!$H$63*hourly1!P4626/hourly1!$P$8763</f>
        <v>0.43720046153537151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799">
        <f>(유형화!$F$71+유형화!$F$72+유형화!$F$73+유형화!$F$74+유형화!$G$63)*hourly1!O4627/hourly1!$O$8763</f>
        <v>76.711876128845645</v>
      </c>
      <c r="C4626" s="441">
        <f>hourly1!$F4627*유형화!$G$71/hourly1!$F$8763+유형화!$G$72*hourly1!$G4627/hourly1!$F$8763+유형화!$G$74*hourly1!I4627/hourly1!$I$8763+유형화!$H$63*hourly1!P4627/hourly1!$P$8763</f>
        <v>0.46829924109882426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799">
        <f>(유형화!$F$71+유형화!$F$72+유형화!$F$73+유형화!$F$74+유형화!$G$63)*hourly1!O4628/hourly1!$O$8763</f>
        <v>76.198554645224391</v>
      </c>
      <c r="C4627" s="441">
        <f>hourly1!$F4628*유형화!$G$71/hourly1!$F$8763+유형화!$G$72*hourly1!$G4628/hourly1!$F$8763+유형화!$G$74*hourly1!I4628/hourly1!$I$8763+유형화!$H$63*hourly1!P4628/hourly1!$P$8763</f>
        <v>0.65516409750585658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799">
        <f>(유형화!$F$71+유형화!$F$72+유형화!$F$73+유형화!$F$74+유형화!$G$63)*hourly1!O4629/hourly1!$O$8763</f>
        <v>74.228456824814216</v>
      </c>
      <c r="C4628" s="441">
        <f>hourly1!$F4629*유형화!$G$71/hourly1!$F$8763+유형화!$G$72*hourly1!$G4629/hourly1!$F$8763+유형화!$G$74*hourly1!I4629/hourly1!$I$8763+유형화!$H$63*hourly1!P4629/hourly1!$P$8763</f>
        <v>0.83445743911463566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799">
        <f>(유형화!$F$71+유형화!$F$72+유형화!$F$73+유형화!$F$74+유형화!$G$63)*hourly1!O4630/hourly1!$O$8763</f>
        <v>72.366811177100416</v>
      </c>
      <c r="C4629" s="441">
        <f>hourly1!$F4630*유형화!$G$71/hourly1!$F$8763+유형화!$G$72*hourly1!$G4630/hourly1!$F$8763+유형화!$G$74*hourly1!I4630/hourly1!$I$8763+유형화!$H$63*hourly1!P4630/hourly1!$P$8763</f>
        <v>0.8423310702466601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799">
        <f>(유형화!$F$71+유형화!$F$72+유형화!$F$73+유형화!$F$74+유형화!$G$63)*hourly1!O4631/hourly1!$O$8763</f>
        <v>71.474291741136412</v>
      </c>
      <c r="C4630" s="441">
        <f>hourly1!$F4631*유형화!$G$71/hourly1!$F$8763+유형화!$G$72*hourly1!$G4631/hourly1!$F$8763+유형화!$G$74*hourly1!I4631/hourly1!$I$8763+유형화!$H$63*hourly1!P4631/hourly1!$P$8763</f>
        <v>0.70209351056008817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799">
        <f>(유형화!$F$71+유형화!$F$72+유형화!$F$73+유형화!$F$74+유형화!$G$63)*hourly1!O4632/hourly1!$O$8763</f>
        <v>69.391385326093257</v>
      </c>
      <c r="C4631" s="441">
        <f>hourly1!$F4632*유형화!$G$71/hourly1!$F$8763+유형화!$G$72*hourly1!$G4632/hourly1!$F$8763+유형화!$G$74*hourly1!I4632/hourly1!$I$8763+유형화!$H$63*hourly1!P4632/hourly1!$P$8763</f>
        <v>0.56957906056329188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799">
        <f>(유형화!$F$71+유형화!$F$72+유형화!$F$73+유형화!$F$74+유형화!$G$63)*hourly1!O4633/hourly1!$O$8763</f>
        <v>67.422189380776231</v>
      </c>
      <c r="C4632" s="441">
        <f>hourly1!$F4633*유형화!$G$71/hourly1!$F$8763+유형화!$G$72*hourly1!$G4633/hourly1!$F$8763+유형화!$G$74*hourly1!I4633/hourly1!$I$8763+유형화!$H$63*hourly1!P4633/hourly1!$P$8763</f>
        <v>0.41403566480741216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799">
        <f>(유형화!$F$71+유형화!$F$72+유형화!$F$73+유형화!$F$74+유형화!$G$63)*hourly1!O4634/hourly1!$O$8763</f>
        <v>64.09318840984524</v>
      </c>
      <c r="C4633" s="441">
        <f>hourly1!$F4634*유형화!$G$71/hourly1!$F$8763+유형화!$G$72*hourly1!$G4634/hourly1!$F$8763+유형화!$G$74*hourly1!I4634/hourly1!$I$8763+유형화!$H$63*hourly1!P4634/hourly1!$P$8763</f>
        <v>0.367561632788448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799">
        <f>(유형화!$F$71+유형화!$F$72+유형화!$F$73+유형화!$F$74+유형화!$G$63)*hourly1!O4635/hourly1!$O$8763</f>
        <v>60.938435958473477</v>
      </c>
      <c r="C4634" s="441">
        <f>hourly1!$F4635*유형화!$G$71/hourly1!$F$8763+유형화!$G$72*hourly1!$G4635/hourly1!$F$8763+유형화!$G$74*hourly1!I4635/hourly1!$I$8763+유형화!$H$63*hourly1!P4635/hourly1!$P$8763</f>
        <v>0.28116995835465464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799">
        <f>(유형화!$F$71+유형화!$F$72+유형화!$F$73+유형화!$F$74+유형화!$G$63)*hourly1!O4636/hourly1!$O$8763</f>
        <v>58.918973258784369</v>
      </c>
      <c r="C4635" s="441">
        <f>hourly1!$F4636*유형화!$G$71/hourly1!$F$8763+유형화!$G$72*hourly1!$G4636/hourly1!$F$8763+유형화!$G$74*hourly1!I4636/hourly1!$I$8763+유형화!$H$63*hourly1!P4636/hourly1!$P$8763</f>
        <v>0.28759741477410605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799">
        <f>(유형화!$F$71+유형화!$F$72+유형화!$F$73+유형화!$F$74+유형화!$G$63)*hourly1!O4637/hourly1!$O$8763</f>
        <v>57.942234952793214</v>
      </c>
      <c r="C4636" s="441">
        <f>hourly1!$F4637*유형화!$G$71/hourly1!$F$8763+유형화!$G$72*hourly1!$G4637/hourly1!$F$8763+유형화!$G$74*hourly1!I4637/hourly1!$I$8763+유형화!$H$63*hourly1!P4637/hourly1!$P$8763</f>
        <v>0.26254680622095156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799">
        <f>(유형화!$F$71+유형화!$F$72+유형화!$F$73+유형화!$F$74+유형화!$G$63)*hourly1!O4638/hourly1!$O$8763</f>
        <v>57.453661740710196</v>
      </c>
      <c r="C4637" s="441">
        <f>hourly1!$F4638*유형화!$G$71/hourly1!$F$8763+유형화!$G$72*hourly1!$G4638/hourly1!$F$8763+유형화!$G$74*hourly1!I4638/hourly1!$I$8763+유형화!$H$63*hourly1!P4638/hourly1!$P$8763</f>
        <v>0.24393832456062109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799">
        <f>(유형화!$F$71+유형화!$F$72+유형화!$F$73+유형화!$F$74+유형화!$G$63)*hourly1!O4639/hourly1!$O$8763</f>
        <v>57.329929055079418</v>
      </c>
      <c r="C4638" s="441">
        <f>hourly1!$F4639*유형화!$G$71/hourly1!$F$8763+유형화!$G$72*hourly1!$G4639/hourly1!$F$8763+유형화!$G$74*hourly1!I4639/hourly1!$I$8763+유형화!$H$63*hourly1!P4639/hourly1!$P$8763</f>
        <v>0.24395872009677366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799">
        <f>(유형화!$F$71+유형화!$F$72+유형화!$F$73+유형화!$F$74+유형화!$G$63)*hourly1!O4640/hourly1!$O$8763</f>
        <v>57.131218679359598</v>
      </c>
      <c r="C4639" s="441">
        <f>hourly1!$F4640*유형화!$G$71/hourly1!$F$8763+유형화!$G$72*hourly1!$G4640/hourly1!$F$8763+유형화!$G$74*hourly1!I4640/hourly1!$I$8763+유형화!$H$63*hourly1!P4640/hourly1!$P$8763</f>
        <v>0.30057815972202034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799">
        <f>(유형화!$F$71+유형화!$F$72+유형화!$F$73+유형화!$F$74+유형화!$G$63)*hourly1!O4641/hourly1!$O$8763</f>
        <v>58.782994958128299</v>
      </c>
      <c r="C4640" s="441">
        <f>hourly1!$F4641*유형화!$G$71/hourly1!$F$8763+유형화!$G$72*hourly1!$G4641/hourly1!$F$8763+유형화!$G$74*hourly1!I4641/hourly1!$I$8763+유형화!$H$63*hourly1!P4641/hourly1!$P$8763</f>
        <v>0.43959640030866365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799">
        <f>(유형화!$F$71+유형화!$F$72+유형화!$F$73+유형화!$F$74+유형화!$G$63)*hourly1!O4642/hourly1!$O$8763</f>
        <v>62.221913868866508</v>
      </c>
      <c r="C4641" s="441">
        <f>hourly1!$F4642*유형화!$G$71/hourly1!$F$8763+유형화!$G$72*hourly1!$G4642/hourly1!$F$8763+유형화!$G$74*hourly1!I4642/hourly1!$I$8763+유형화!$H$63*hourly1!P4642/hourly1!$P$8763</f>
        <v>0.59310918785987898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799">
        <f>(유형화!$F$71+유형화!$F$72+유형화!$F$73+유형화!$F$74+유형화!$G$63)*hourly1!O4643/hourly1!$O$8763</f>
        <v>66.568759144618284</v>
      </c>
      <c r="C4642" s="441">
        <f>hourly1!$F4643*유형화!$G$71/hourly1!$F$8763+유형화!$G$72*hourly1!$G4643/hourly1!$F$8763+유형화!$G$74*hourly1!I4643/hourly1!$I$8763+유형화!$H$63*hourly1!P4643/hourly1!$P$8763</f>
        <v>0.82697561696659372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799">
        <f>(유형화!$F$71+유형화!$F$72+유형화!$F$73+유형화!$F$74+유형화!$G$63)*hourly1!O4644/hourly1!$O$8763</f>
        <v>71.18198003107095</v>
      </c>
      <c r="C4643" s="441">
        <f>hourly1!$F4644*유형화!$G$71/hourly1!$F$8763+유형화!$G$72*hourly1!$G4644/hourly1!$F$8763+유형화!$G$74*hourly1!I4644/hourly1!$I$8763+유형화!$H$63*hourly1!P4644/hourly1!$P$8763</f>
        <v>0.82019082121197928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799">
        <f>(유형화!$F$71+유형화!$F$72+유형화!$F$73+유형화!$F$74+유형화!$G$63)*hourly1!O4645/hourly1!$O$8763</f>
        <v>73.831829436091667</v>
      </c>
      <c r="C4644" s="441">
        <f>hourly1!$F4645*유형화!$G$71/hourly1!$F$8763+유형화!$G$72*hourly1!$G4645/hourly1!$F$8763+유형화!$G$74*hourly1!I4645/hourly1!$I$8763+유형화!$H$63*hourly1!P4645/hourly1!$P$8763</f>
        <v>0.7599910704508962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799">
        <f>(유형화!$F$71+유형화!$F$72+유형화!$F$73+유형화!$F$74+유형화!$G$63)*hourly1!O4646/hourly1!$O$8763</f>
        <v>75.097636169222866</v>
      </c>
      <c r="C4645" s="441">
        <f>hourly1!$F4646*유형화!$G$71/hourly1!$F$8763+유형화!$G$72*hourly1!$G4646/hourly1!$F$8763+유형화!$G$74*hourly1!I4646/hourly1!$I$8763+유형화!$H$63*hourly1!P4646/hourly1!$P$8763</f>
        <v>0.80004516019530725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799">
        <f>(유형화!$F$71+유형화!$F$72+유형화!$F$73+유형화!$F$74+유형화!$G$63)*hourly1!O4647/hourly1!$O$8763</f>
        <v>74.014407367174954</v>
      </c>
      <c r="C4646" s="441">
        <f>hourly1!$F4647*유형화!$G$71/hourly1!$F$8763+유형화!$G$72*hourly1!$G4647/hourly1!$F$8763+유형화!$G$74*hourly1!I4647/hourly1!$I$8763+유형화!$H$63*hourly1!P4647/hourly1!$P$8763</f>
        <v>0.80664412995386636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799">
        <f>(유형화!$F$71+유형화!$F$72+유형화!$F$73+유형화!$F$74+유형화!$G$63)*hourly1!O4648/hourly1!$O$8763</f>
        <v>73.453357155907781</v>
      </c>
      <c r="C4647" s="441">
        <f>hourly1!$F4648*유형화!$G$71/hourly1!$F$8763+유형화!$G$72*hourly1!$G4648/hourly1!$F$8763+유형화!$G$74*hourly1!I4648/hourly1!$I$8763+유형화!$H$63*hourly1!P4648/hourly1!$P$8763</f>
        <v>0.68640457237310615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799">
        <f>(유형화!$F$71+유형화!$F$72+유형화!$F$73+유형화!$F$74+유형화!$G$63)*hourly1!O4649/hourly1!$O$8763</f>
        <v>77.602451547454919</v>
      </c>
      <c r="C4648" s="441">
        <f>hourly1!$F4649*유형화!$G$71/hourly1!$F$8763+유형화!$G$72*hourly1!$G4649/hourly1!$F$8763+유형화!$G$74*hourly1!I4649/hourly1!$I$8763+유형화!$H$63*hourly1!P4649/hourly1!$P$8763</f>
        <v>0.5929011772455498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799">
        <f>(유형화!$F$71+유형화!$F$72+유형화!$F$73+유형화!$F$74+유형화!$G$63)*hourly1!O4650/hourly1!$O$8763</f>
        <v>77.57996635438576</v>
      </c>
      <c r="C4649" s="441">
        <f>hourly1!$F4650*유형화!$G$71/hourly1!$F$8763+유형화!$G$72*hourly1!$G4650/hourly1!$F$8763+유형화!$G$74*hourly1!I4650/hourly1!$I$8763+유형화!$H$63*hourly1!P4650/hourly1!$P$8763</f>
        <v>0.51282555905128691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799">
        <f>(유형화!$F$71+유형화!$F$72+유형화!$F$73+유형화!$F$74+유형화!$G$63)*hourly1!O4651/hourly1!$O$8763</f>
        <v>77.356756884667732</v>
      </c>
      <c r="C4650" s="441">
        <f>hourly1!$F4651*유형화!$G$71/hourly1!$F$8763+유형화!$G$72*hourly1!$G4651/hourly1!$F$8763+유형화!$G$74*hourly1!I4651/hourly1!$I$8763+유형화!$H$63*hourly1!P4651/hourly1!$P$8763</f>
        <v>0.59292801347732949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799">
        <f>(유형화!$F$71+유형화!$F$72+유형화!$F$73+유형화!$F$74+유형화!$G$63)*hourly1!O4652/hourly1!$O$8763</f>
        <v>77.353274043774988</v>
      </c>
      <c r="C4651" s="441">
        <f>hourly1!$F4652*유형화!$G$71/hourly1!$F$8763+유형화!$G$72*hourly1!$G4652/hourly1!$F$8763+유형화!$G$74*hourly1!I4652/hourly1!$I$8763+유형화!$H$63*hourly1!P4652/hourly1!$P$8763</f>
        <v>0.69982364244008888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799">
        <f>(유형화!$F$71+유형화!$F$72+유형화!$F$73+유형화!$F$74+유형화!$G$63)*hourly1!O4653/hourly1!$O$8763</f>
        <v>75.964859353371878</v>
      </c>
      <c r="C4652" s="441">
        <f>hourly1!$F4653*유형화!$G$71/hourly1!$F$8763+유형화!$G$72*hourly1!$G4653/hourly1!$F$8763+유형화!$G$74*hourly1!I4653/hourly1!$I$8763+유형화!$H$63*hourly1!P4653/hourly1!$P$8763</f>
        <v>0.88701804777337834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799">
        <f>(유형화!$F$71+유형화!$F$72+유형화!$F$73+유형화!$F$74+유형화!$G$63)*hourly1!O4654/hourly1!$O$8763</f>
        <v>74.206660984284454</v>
      </c>
      <c r="C4653" s="441">
        <f>hourly1!$F4654*유형화!$G$71/hourly1!$F$8763+유형화!$G$72*hourly1!$G4654/hourly1!$F$8763+유형화!$G$74*hourly1!I4654/hourly1!$I$8763+유형화!$H$63*hourly1!P4654/hourly1!$P$8763</f>
        <v>0.74680959048926865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799">
        <f>(유형화!$F$71+유형화!$F$72+유형화!$F$73+유형화!$F$74+유형화!$G$63)*hourly1!O4655/hourly1!$O$8763</f>
        <v>73.470386574433348</v>
      </c>
      <c r="C4654" s="441">
        <f>hourly1!$F4655*유형화!$G$71/hourly1!$F$8763+유형화!$G$72*hourly1!$G4655/hourly1!$F$8763+유형화!$G$74*hourly1!I4655/hourly1!$I$8763+유형화!$H$63*hourly1!P4655/hourly1!$P$8763</f>
        <v>0.51293874831332664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799">
        <f>(유형화!$F$71+유형화!$F$72+유형화!$F$73+유형화!$F$74+유형화!$G$63)*hourly1!O4656/hourly1!$O$8763</f>
        <v>71.206129517291117</v>
      </c>
      <c r="C4655" s="441">
        <f>hourly1!$F4656*유형화!$G$71/hourly1!$F$8763+유형화!$G$72*hourly1!$G4656/hourly1!$F$8763+유형화!$G$74*hourly1!I4656/hourly1!$I$8763+유형화!$H$63*hourly1!P4656/hourly1!$P$8763</f>
        <v>0.50627572941492127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799">
        <f>(유형화!$F$71+유형화!$F$72+유형화!$F$73+유형화!$F$74+유형화!$G$63)*hourly1!O4657/hourly1!$O$8763</f>
        <v>67.812213423267877</v>
      </c>
      <c r="C4656" s="441">
        <f>hourly1!$F4657*유형화!$G$71/hourly1!$F$8763+유형화!$G$72*hourly1!$G4657/hourly1!$F$8763+유형화!$G$74*hourly1!I4657/hourly1!$I$8763+유형화!$H$63*hourly1!P4657/hourly1!$P$8763</f>
        <v>0.45298696433388808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799">
        <f>(유형화!$F$71+유형화!$F$72+유형화!$F$73+유형화!$F$74+유형화!$G$63)*hourly1!O4658/hourly1!$O$8763</f>
        <v>63.915616608234352</v>
      </c>
      <c r="C4657" s="441">
        <f>hourly1!$F4658*유형화!$G$71/hourly1!$F$8763+유형화!$G$72*hourly1!$G4658/hourly1!$F$8763+유형화!$G$74*hourly1!I4658/hourly1!$I$8763+유형화!$H$63*hourly1!P4658/hourly1!$P$8763</f>
        <v>0.35985450556559906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799">
        <f>(유형화!$F$71+유형화!$F$72+유형화!$F$73+유형화!$F$74+유형화!$G$63)*hourly1!O4659/hourly1!$O$8763</f>
        <v>61.441882300698673</v>
      </c>
      <c r="C4658" s="441">
        <f>hourly1!$F4659*유형화!$G$71/hourly1!$F$8763+유형화!$G$72*hourly1!$G4659/hourly1!$F$8763+유형화!$G$74*hourly1!I4659/hourly1!$I$8763+유형화!$H$63*hourly1!P4659/hourly1!$P$8763</f>
        <v>0.30151384967007266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799">
        <f>(유형화!$F$71+유형화!$F$72+유형화!$F$73+유형화!$F$74+유형화!$G$63)*hourly1!O4660/hourly1!$O$8763</f>
        <v>58.581151166458248</v>
      </c>
      <c r="C4659" s="441">
        <f>hourly1!$F4660*유형화!$G$71/hourly1!$F$8763+유형화!$G$72*hourly1!$G4660/hourly1!$F$8763+유형화!$G$74*hourly1!I4660/hourly1!$I$8763+유형화!$H$63*hourly1!P4660/hourly1!$P$8763</f>
        <v>0.28015984259046667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799">
        <f>(유형화!$F$71+유형화!$F$72+유형화!$F$73+유형화!$F$74+유형화!$G$63)*hourly1!O4661/hourly1!$O$8763</f>
        <v>58.071171952508898</v>
      </c>
      <c r="C4660" s="441">
        <f>hourly1!$F4661*유형화!$G$71/hourly1!$F$8763+유형화!$G$72*hourly1!$G4661/hourly1!$F$8763+유형화!$G$74*hourly1!I4661/hourly1!$I$8763+유형화!$H$63*hourly1!P4661/hourly1!$P$8763</f>
        <v>0.26635480787442112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799">
        <f>(유형화!$F$71+유형화!$F$72+유형화!$F$73+유형화!$F$74+유형화!$G$63)*hourly1!O4662/hourly1!$O$8763</f>
        <v>57.226030315148357</v>
      </c>
      <c r="C4661" s="441">
        <f>hourly1!$F4662*유형화!$G$71/hourly1!$F$8763+유형화!$G$72*hourly1!$G4662/hourly1!$F$8763+유형화!$G$74*hourly1!I4662/hourly1!$I$8763+유형화!$H$63*hourly1!P4662/hourly1!$P$8763</f>
        <v>0.24427300218894932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799">
        <f>(유형화!$F$71+유형화!$F$72+유형화!$F$73+유형화!$F$74+유형화!$G$63)*hourly1!O4663/hourly1!$O$8763</f>
        <v>56.90947250998812</v>
      </c>
      <c r="C4662" s="441">
        <f>hourly1!$F4663*유형화!$G$71/hourly1!$F$8763+유형화!$G$72*hourly1!$G4663/hourly1!$F$8763+유형화!$G$74*hourly1!I4663/hourly1!$I$8763+유형화!$H$63*hourly1!P4663/hourly1!$P$8763</f>
        <v>0.24427968142885895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799">
        <f>(유형화!$F$71+유형화!$F$72+유형화!$F$73+유형화!$F$74+유형화!$G$63)*hourly1!O4664/hourly1!$O$8763</f>
        <v>56.901332625158105</v>
      </c>
      <c r="C4663" s="441">
        <f>hourly1!$F4664*유형화!$G$71/hourly1!$F$8763+유형화!$G$72*hourly1!$G4664/hourly1!$F$8763+유형화!$G$74*hourly1!I4664/hourly1!$I$8763+유형화!$H$63*hourly1!P4664/hourly1!$P$8763</f>
        <v>0.26635731258938727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799">
        <f>(유형화!$F$71+유형화!$F$72+유형화!$F$73+유형화!$F$74+유형화!$G$63)*hourly1!O4665/hourly1!$O$8763</f>
        <v>58.959282133131808</v>
      </c>
      <c r="C4664" s="441">
        <f>hourly1!$F4665*유형화!$G$71/hourly1!$F$8763+유형화!$G$72*hourly1!$G4665/hourly1!$F$8763+유형화!$G$74*hourly1!I4665/hourly1!$I$8763+유형화!$H$63*hourly1!P4665/hourly1!$P$8763</f>
        <v>0.36695632667163902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799">
        <f>(유형화!$F$71+유형화!$F$72+유형화!$F$73+유형화!$F$74+유형화!$G$63)*hourly1!O4666/hourly1!$O$8763</f>
        <v>62.233492511026171</v>
      </c>
      <c r="C4665" s="441">
        <f>hourly1!$F4666*유형화!$G$71/hourly1!$F$8763+유형화!$G$72*hourly1!$G4666/hourly1!$F$8763+유형화!$G$74*hourly1!I4666/hourly1!$I$8763+유형화!$H$63*hourly1!P4666/hourly1!$P$8763</f>
        <v>0.52137200433206499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799">
        <f>(유형화!$F$71+유형화!$F$72+유형화!$F$73+유형화!$F$74+유형화!$G$63)*hourly1!O4667/hourly1!$O$8763</f>
        <v>67.523254157014421</v>
      </c>
      <c r="C4666" s="441">
        <f>hourly1!$F4667*유형화!$G$71/hourly1!$F$8763+유형화!$G$72*hourly1!$G4667/hourly1!$F$8763+유형화!$G$74*hourly1!I4667/hourly1!$I$8763+유형화!$H$63*hourly1!P4667/hourly1!$P$8763</f>
        <v>0.69822587283599591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799">
        <f>(유형화!$F$71+유형화!$F$72+유형화!$F$73+유형화!$F$74+유형화!$G$63)*hourly1!O4668/hourly1!$O$8763</f>
        <v>72.696231879295738</v>
      </c>
      <c r="C4667" s="441">
        <f>hourly1!$F4668*유형화!$G$71/hourly1!$F$8763+유형화!$G$72*hourly1!$G4668/hourly1!$F$8763+유형화!$G$74*hourly1!I4668/hourly1!$I$8763+유형화!$H$63*hourly1!P4668/hourly1!$P$8763</f>
        <v>0.85300843160288686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799">
        <f>(유형화!$F$71+유형화!$F$72+유형화!$F$73+유형화!$F$74+유형화!$G$63)*hourly1!O4669/hourly1!$O$8763</f>
        <v>75.006967690363368</v>
      </c>
      <c r="C4668" s="441">
        <f>hourly1!$F4669*유형화!$G$71/hourly1!$F$8763+유형화!$G$72*hourly1!$G4669/hourly1!$F$8763+유형화!$G$74*hourly1!I4669/hourly1!$I$8763+유형화!$H$63*hourly1!P4669/hourly1!$P$8763</f>
        <v>0.91927293220189965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799">
        <f>(유형화!$F$71+유형화!$F$72+유형화!$F$73+유형화!$F$74+유형화!$G$63)*hourly1!O4670/hourly1!$O$8763</f>
        <v>77.678892474251626</v>
      </c>
      <c r="C4669" s="441">
        <f>hourly1!$F4670*유형화!$G$71/hourly1!$F$8763+유형화!$G$72*hourly1!$G4670/hourly1!$F$8763+유형화!$G$74*hourly1!I4670/hourly1!$I$8763+유형화!$H$63*hourly1!P4670/hourly1!$P$8763</f>
        <v>0.95606015799766242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799">
        <f>(유형화!$F$71+유형화!$F$72+유형화!$F$73+유형화!$F$74+유형화!$G$63)*hourly1!O4671/hourly1!$O$8763</f>
        <v>75.929354536861823</v>
      </c>
      <c r="C4670" s="441">
        <f>hourly1!$F4671*유형화!$G$71/hourly1!$F$8763+유형화!$G$72*hourly1!$G4671/hourly1!$F$8763+유형화!$G$74*hourly1!I4671/hourly1!$I$8763+유형화!$H$63*hourly1!P4671/hourly1!$P$8763</f>
        <v>0.85276070336552379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799">
        <f>(유형화!$F$71+유형화!$F$72+유형화!$F$73+유형화!$F$74+유형화!$G$63)*hourly1!O4672/hourly1!$O$8763</f>
        <v>76.049405825255491</v>
      </c>
      <c r="C4671" s="441">
        <f>hourly1!$F4672*유형화!$G$71/hourly1!$F$8763+유형화!$G$72*hourly1!$G4672/hourly1!$F$8763+유형화!$G$74*hourly1!I4672/hourly1!$I$8763+유형화!$H$63*hourly1!P4672/hourly1!$P$8763</f>
        <v>0.76424634263402647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799">
        <f>(유형화!$F$71+유형화!$F$72+유형화!$F$73+유형화!$F$74+유형화!$G$63)*hourly1!O4673/hourly1!$O$8763</f>
        <v>79.056319108498741</v>
      </c>
      <c r="C4672" s="441">
        <f>hourly1!$F4673*유형화!$G$71/hourly1!$F$8763+유형화!$G$72*hourly1!$G4673/hourly1!$F$8763+유형화!$G$74*hourly1!I4673/hourly1!$I$8763+유형화!$H$63*hourly1!P4673/hourly1!$P$8763</f>
        <v>0.64630957228424979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799">
        <f>(유형화!$F$71+유형화!$F$72+유형화!$F$73+유형화!$F$74+유형화!$G$63)*hourly1!O4674/hourly1!$O$8763</f>
        <v>79.153265579296402</v>
      </c>
      <c r="C4673" s="441">
        <f>hourly1!$F4674*유형화!$G$71/hourly1!$F$8763+유형화!$G$72*hourly1!$G4674/hourly1!$F$8763+유형화!$G$74*hourly1!I4674/hourly1!$I$8763+유형화!$H$63*hourly1!P4674/hourly1!$P$8763</f>
        <v>0.59472079303235503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799">
        <f>(유형화!$F$71+유형화!$F$72+유형화!$F$73+유형화!$F$74+유형화!$G$63)*hourly1!O4675/hourly1!$O$8763</f>
        <v>78.48634828452802</v>
      </c>
      <c r="C4674" s="441">
        <f>hourly1!$F4675*유형화!$G$71/hourly1!$F$8763+유형화!$G$72*hourly1!$G4675/hourly1!$F$8763+유형화!$G$74*hourly1!I4675/hourly1!$I$8763+유형화!$H$63*hourly1!P4675/hourly1!$P$8763</f>
        <v>0.43283593607086146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799">
        <f>(유형화!$F$71+유형화!$F$72+유형화!$F$73+유형화!$F$74+유형화!$G$63)*hourly1!O4676/hourly1!$O$8763</f>
        <v>77.194588811979685</v>
      </c>
      <c r="C4675" s="441">
        <f>hourly1!$F4676*유형화!$G$71/hourly1!$F$8763+유형화!$G$72*hourly1!$G4676/hourly1!$F$8763+유형화!$G$74*hourly1!I4676/hourly1!$I$8763+유형화!$H$63*hourly1!P4676/hourly1!$P$8763</f>
        <v>0.62424685014137704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799">
        <f>(유형화!$F$71+유형화!$F$72+유형화!$F$73+유형화!$F$74+유형화!$G$63)*hourly1!O4677/hourly1!$O$8763</f>
        <v>74.305834399797675</v>
      </c>
      <c r="C4676" s="441">
        <f>hourly1!$F4677*유형화!$G$71/hourly1!$F$8763+유형화!$G$72*hourly1!$G4677/hourly1!$F$8763+유형화!$G$74*hourly1!I4677/hourly1!$I$8763+유형화!$H$63*hourly1!P4677/hourly1!$P$8763</f>
        <v>0.74957074055904716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799">
        <f>(유형화!$F$71+유형화!$F$72+유형화!$F$73+유형화!$F$74+유형화!$G$63)*hourly1!O4678/hourly1!$O$8763</f>
        <v>71.816589829829297</v>
      </c>
      <c r="C4677" s="441">
        <f>hourly1!$F4678*유형화!$G$71/hourly1!$F$8763+유형화!$G$72*hourly1!$G4678/hourly1!$F$8763+유형화!$G$74*hourly1!I4678/hourly1!$I$8763+유형화!$H$63*hourly1!P4678/hourly1!$P$8763</f>
        <v>0.79387079925957393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799">
        <f>(유형화!$F$71+유형화!$F$72+유형화!$F$73+유형화!$F$74+유형화!$G$63)*hourly1!O4679/hourly1!$O$8763</f>
        <v>71.317781047941864</v>
      </c>
      <c r="C4678" s="441">
        <f>hourly1!$F4679*유형화!$G$71/hourly1!$F$8763+유형화!$G$72*hourly1!$G4679/hourly1!$F$8763+유형화!$G$74*hourly1!I4679/hourly1!$I$8763+유형화!$H$63*hourly1!P4679/hourly1!$P$8763</f>
        <v>0.51383161956267276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799">
        <f>(유형화!$F$71+유형화!$F$72+유형화!$F$73+유형화!$F$74+유형화!$G$63)*hourly1!O4680/hourly1!$O$8763</f>
        <v>68.783672751612613</v>
      </c>
      <c r="C4679" s="441">
        <f>hourly1!$F4680*유형화!$G$71/hourly1!$F$8763+유형화!$G$72*hourly1!$G4680/hourly1!$F$8763+유형화!$G$74*hourly1!I4680/hourly1!$I$8763+유형화!$H$63*hourly1!P4680/hourly1!$P$8763</f>
        <v>0.4917380059352191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799">
        <f>(유형화!$F$71+유형화!$F$72+유형화!$F$73+유형화!$F$74+유형화!$G$63)*hourly1!O4681/hourly1!$O$8763</f>
        <v>66.113630760433409</v>
      </c>
      <c r="C4680" s="441">
        <f>hourly1!$F4681*유형화!$G$71/hourly1!$F$8763+유형화!$G$72*hourly1!$G4681/hourly1!$F$8763+유형화!$G$74*hourly1!I4681/hourly1!$I$8763+유형화!$H$63*hourly1!P4681/hourly1!$P$8763</f>
        <v>0.46970378983410344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799">
        <f>(유형화!$F$71+유형화!$F$72+유형화!$F$73+유형화!$F$74+유형화!$G$63)*hourly1!O4682/hourly1!$O$8763</f>
        <v>62.815480028839467</v>
      </c>
      <c r="C4681" s="441">
        <f>hourly1!$F4682*유형화!$G$71/hourly1!$F$8763+유형화!$G$72*hourly1!$G4682/hourly1!$F$8763+유형화!$G$74*hourly1!I4682/hourly1!$I$8763+유형화!$H$63*hourly1!P4682/hourly1!$P$8763</f>
        <v>0.35959449229768781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799">
        <f>(유형화!$F$71+유형화!$F$72+유형화!$F$73+유형화!$F$74+유형화!$G$63)*hourly1!O4683/hourly1!$O$8763</f>
        <v>59.781045458232157</v>
      </c>
      <c r="C4682" s="441">
        <f>hourly1!$F4683*유형화!$G$71/hourly1!$F$8763+유형화!$G$72*hourly1!$G4683/hourly1!$F$8763+유형화!$G$74*hourly1!I4683/hourly1!$I$8763+유형화!$H$63*hourly1!P4683/hourly1!$P$8763</f>
        <v>0.28331017765712163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799">
        <f>(유형화!$F$71+유형화!$F$72+유형화!$F$73+유형화!$F$74+유형화!$G$63)*hourly1!O4684/hourly1!$O$8763</f>
        <v>57.337401195296067</v>
      </c>
      <c r="C4683" s="441">
        <f>hourly1!$F4684*유형화!$G$71/hourly1!$F$8763+유형화!$G$72*hourly1!$G4684/hourly1!$F$8763+유형화!$G$74*hourly1!I4684/hourly1!$I$8763+유형화!$H$63*hourly1!P4684/hourly1!$P$8763</f>
        <v>0.25482560488543587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799">
        <f>(유형화!$F$71+유형화!$F$72+유형화!$F$73+유형화!$F$74+유형화!$G$63)*hourly1!O4685/hourly1!$O$8763</f>
        <v>55.48501969509617</v>
      </c>
      <c r="C4684" s="441">
        <f>hourly1!$F4685*유형화!$G$71/hourly1!$F$8763+유형화!$G$72*hourly1!$G4685/hourly1!$F$8763+유형화!$G$74*hourly1!I4685/hourly1!$I$8763+유형화!$H$63*hourly1!P4685/hourly1!$P$8763</f>
        <v>0.2464517463930378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799">
        <f>(유형화!$F$71+유형화!$F$72+유형화!$F$73+유형화!$F$74+유형화!$G$63)*hourly1!O4686/hourly1!$O$8763</f>
        <v>54.636472589602526</v>
      </c>
      <c r="C4685" s="441">
        <f>hourly1!$F4686*유형화!$G$71/hourly1!$F$8763+유형화!$G$72*hourly1!$G4686/hourly1!$F$8763+유형화!$G$74*hourly1!I4686/hourly1!$I$8763+유형화!$H$63*hourly1!P4686/hourly1!$P$8763</f>
        <v>0.24659880894319058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799">
        <f>(유형화!$F$71+유형화!$F$72+유형화!$F$73+유형화!$F$74+유형화!$G$63)*hourly1!O4687/hourly1!$O$8763</f>
        <v>54.072080414736156</v>
      </c>
      <c r="C4686" s="441">
        <f>hourly1!$F4687*유형화!$G$71/hourly1!$F$8763+유형화!$G$72*hourly1!$G4687/hourly1!$F$8763+유형화!$G$74*hourly1!I4687/hourly1!$I$8763+유형화!$H$63*hourly1!P4687/hourly1!$P$8763</f>
        <v>0.24453730925394424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799">
        <f>(유형화!$F$71+유형화!$F$72+유형화!$F$73+유형화!$F$74+유형화!$G$63)*hourly1!O4688/hourly1!$O$8763</f>
        <v>53.998631593245641</v>
      </c>
      <c r="C4687" s="441">
        <f>hourly1!$F4688*유형화!$G$71/hourly1!$F$8763+유형화!$G$72*hourly1!$G4688/hourly1!$F$8763+유형화!$G$74*hourly1!I4688/hourly1!$I$8763+유형화!$H$63*hourly1!P4688/hourly1!$P$8763</f>
        <v>0.51540947071917931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799">
        <f>(유형화!$F$71+유형화!$F$72+유형화!$F$73+유형화!$F$74+유형화!$G$63)*hourly1!O4689/hourly1!$O$8763</f>
        <v>54.683340290236835</v>
      </c>
      <c r="C4688" s="441">
        <f>hourly1!$F4689*유형화!$G$71/hourly1!$F$8763+유형화!$G$72*hourly1!$G4689/hourly1!$F$8763+유형화!$G$74*hourly1!I4689/hourly1!$I$8763+유형화!$H$63*hourly1!P4689/hourly1!$P$8763</f>
        <v>0.99880335743854132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799">
        <f>(유형화!$F$71+유형화!$F$72+유형화!$F$73+유형화!$F$74+유형화!$G$63)*hourly1!O4690/hourly1!$O$8763</f>
        <v>56.457105211863912</v>
      </c>
      <c r="C4689" s="441">
        <f>hourly1!$F4690*유형화!$G$71/hourly1!$F$8763+유형화!$G$72*hourly1!$G4690/hourly1!$F$8763+유형화!$G$74*hourly1!I4690/hourly1!$I$8763+유형화!$H$63*hourly1!P4690/hourly1!$P$8763</f>
        <v>0.85065328390189987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799">
        <f>(유형화!$F$71+유형화!$F$72+유형화!$F$73+유형화!$F$74+유형화!$G$63)*hourly1!O4691/hourly1!$O$8763</f>
        <v>58.843544753880884</v>
      </c>
      <c r="C4690" s="441">
        <f>hourly1!$F4691*유형화!$G$71/hourly1!$F$8763+유형화!$G$72*hourly1!$G4691/hourly1!$F$8763+유형화!$G$74*hourly1!I4691/hourly1!$I$8763+유형화!$H$63*hourly1!P4691/hourly1!$P$8763</f>
        <v>0.74150329219750388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799">
        <f>(유형화!$F$71+유형화!$F$72+유형화!$F$73+유형화!$F$74+유형화!$G$63)*hourly1!O4692/hourly1!$O$8763</f>
        <v>61.295408836124203</v>
      </c>
      <c r="C4691" s="441">
        <f>hourly1!$F4692*유형화!$G$71/hourly1!$F$8763+유형화!$G$72*hourly1!$G4692/hourly1!$F$8763+유형화!$G$74*hourly1!I4692/hourly1!$I$8763+유형화!$H$63*hourly1!P4692/hourly1!$P$8763</f>
        <v>0.61664205841571351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799">
        <f>(유형화!$F$71+유형화!$F$72+유형화!$F$73+유형화!$F$74+유형화!$G$63)*hourly1!O4693/hourly1!$O$8763</f>
        <v>65.129703430482778</v>
      </c>
      <c r="C4692" s="441">
        <f>hourly1!$F4693*유형화!$G$71/hourly1!$F$8763+유형화!$G$72*hourly1!$G4693/hourly1!$F$8763+유형화!$G$74*hourly1!I4693/hourly1!$I$8763+유형화!$H$63*hourly1!P4693/hourly1!$P$8763</f>
        <v>0.56978086902627534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799">
        <f>(유형화!$F$71+유형화!$F$72+유형화!$F$73+유형화!$F$74+유형화!$G$63)*hourly1!O4694/hourly1!$O$8763</f>
        <v>66.791294736146781</v>
      </c>
      <c r="C4693" s="441">
        <f>hourly1!$F4694*유형화!$G$71/hourly1!$F$8763+유형화!$G$72*hourly1!$G4694/hourly1!$F$8763+유형화!$G$74*hourly1!I4694/hourly1!$I$8763+유형화!$H$63*hourly1!P4694/hourly1!$P$8763</f>
        <v>0.5462784128664554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799">
        <f>(유형화!$F$71+유형화!$F$72+유형화!$F$73+유형화!$F$74+유형화!$G$63)*hourly1!O4695/hourly1!$O$8763</f>
        <v>65.527838999106137</v>
      </c>
      <c r="C4694" s="441">
        <f>hourly1!$F4695*유형화!$G$71/hourly1!$F$8763+유형화!$G$72*hourly1!$G4695/hourly1!$F$8763+유형화!$G$74*hourly1!I4695/hourly1!$I$8763+유형화!$H$63*hourly1!P4695/hourly1!$P$8763</f>
        <v>0.709834511071049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799">
        <f>(유형화!$F$71+유형화!$F$72+유형화!$F$73+유형화!$F$74+유형화!$G$63)*hourly1!O4696/hourly1!$O$8763</f>
        <v>65.105519050962229</v>
      </c>
      <c r="C4695" s="441">
        <f>hourly1!$F4696*유형화!$G$71/hourly1!$F$8763+유형화!$G$72*hourly1!$G4696/hourly1!$F$8763+유형화!$G$74*hourly1!I4696/hourly1!$I$8763+유형화!$H$63*hourly1!P4696/hourly1!$P$8763</f>
        <v>0.65521287981162502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799">
        <f>(유형화!$F$71+유형화!$F$72+유형화!$F$73+유형화!$F$74+유형화!$G$63)*hourly1!O4697/hourly1!$O$8763</f>
        <v>66.256824289116452</v>
      </c>
      <c r="C4696" s="441">
        <f>hourly1!$F4697*유형화!$G$71/hourly1!$F$8763+유형화!$G$72*hourly1!$G4697/hourly1!$F$8763+유형화!$G$74*hourly1!I4697/hourly1!$I$8763+유형화!$H$63*hourly1!P4697/hourly1!$P$8763</f>
        <v>0.46832428824848416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799">
        <f>(유형화!$F$71+유형화!$F$72+유형화!$F$73+유형화!$F$74+유형화!$G$63)*hourly1!O4698/hourly1!$O$8763</f>
        <v>65.321957233458207</v>
      </c>
      <c r="C4697" s="441">
        <f>hourly1!$F4698*유형화!$G$71/hourly1!$F$8763+유형화!$G$72*hourly1!$G4698/hourly1!$F$8763+유형화!$G$74*hourly1!I4698/hourly1!$I$8763+유형화!$H$63*hourly1!P4698/hourly1!$P$8763</f>
        <v>0.43722872903284615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799">
        <f>(유형화!$F$71+유형화!$F$72+유형화!$F$73+유형화!$F$74+유형화!$G$63)*hourly1!O4699/hourly1!$O$8763</f>
        <v>64.743092928160948</v>
      </c>
      <c r="C4698" s="441">
        <f>hourly1!$F4699*유형화!$G$71/hourly1!$F$8763+유형화!$G$72*hourly1!$G4699/hourly1!$F$8763+유형화!$G$74*hourly1!I4699/hourly1!$I$8763+유형화!$H$63*hourly1!P4699/hourly1!$P$8763</f>
        <v>0.46832428824848416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799">
        <f>(유형화!$F$71+유형화!$F$72+유형화!$F$73+유형화!$F$74+유형화!$G$63)*hourly1!O4700/hourly1!$O$8763</f>
        <v>62.691954903949878</v>
      </c>
      <c r="C4699" s="441">
        <f>hourly1!$F4700*유형화!$G$71/hourly1!$F$8763+유형화!$G$72*hourly1!$G4700/hourly1!$F$8763+유형화!$G$74*hourly1!I4700/hourly1!$I$8763+유형화!$H$63*hourly1!P4700/hourly1!$P$8763</f>
        <v>0.65521287981162502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799">
        <f>(유형화!$F$71+유형화!$F$72+유형화!$F$73+유형화!$F$74+유형화!$G$63)*hourly1!O4701/hourly1!$O$8763</f>
        <v>61.94286143415242</v>
      </c>
      <c r="C4700" s="441">
        <f>hourly1!$F4701*유형화!$G$71/hourly1!$F$8763+유형화!$G$72*hourly1!$G4701/hourly1!$F$8763+유형화!$G$74*hourly1!I4701/hourly1!$I$8763+유형화!$H$63*hourly1!P4701/hourly1!$P$8763</f>
        <v>0.83452232315947183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799">
        <f>(유형화!$F$71+유형화!$F$72+유형화!$F$73+유형화!$F$74+유형화!$G$63)*hourly1!O4702/hourly1!$O$8763</f>
        <v>62.195852243321156</v>
      </c>
      <c r="C4701" s="441">
        <f>hourly1!$F4702*유형화!$G$71/hourly1!$F$8763+유형화!$G$72*hourly1!$G4702/hourly1!$F$8763+유형화!$G$74*hourly1!I4702/hourly1!$I$8763+유형화!$H$63*hourly1!P4702/hourly1!$P$8763</f>
        <v>0.84239595429149638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799">
        <f>(유형화!$F$71+유형화!$F$72+유형화!$F$73+유형화!$F$74+유형화!$G$63)*hourly1!O4703/hourly1!$O$8763</f>
        <v>63.182562762227533</v>
      </c>
      <c r="C4702" s="441">
        <f>hourly1!$F4703*유형화!$G$71/hourly1!$F$8763+유형화!$G$72*hourly1!$G4703/hourly1!$F$8763+유형화!$G$74*hourly1!I4703/hourly1!$I$8763+유형화!$H$63*hourly1!P4703/hourly1!$P$8763</f>
        <v>0.70211450245694584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799">
        <f>(유형화!$F$71+유형화!$F$72+유형화!$F$73+유형화!$F$74+유형화!$G$63)*hourly1!O4704/hourly1!$O$8763</f>
        <v>62.009180912833735</v>
      </c>
      <c r="C4703" s="441">
        <f>hourly1!$F4704*유형화!$G$71/hourly1!$F$8763+유형화!$G$72*hourly1!$G4704/hourly1!$F$8763+유형화!$G$74*hourly1!I4704/hourly1!$I$8763+유형화!$H$63*hourly1!P4704/hourly1!$P$8763</f>
        <v>0.56966457868856324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799">
        <f>(유형화!$F$71+유형화!$F$72+유형화!$F$73+유형화!$F$74+유형화!$G$63)*hourly1!O4705/hourly1!$O$8763</f>
        <v>60.039748336937969</v>
      </c>
      <c r="C4704" s="441">
        <f>hourly1!$F4705*유형화!$G$71/hourly1!$F$8763+유형화!$G$72*hourly1!$G4705/hourly1!$F$8763+유형화!$G$74*hourly1!I4705/hourly1!$I$8763+유형화!$H$63*hourly1!P4705/hourly1!$P$8763</f>
        <v>0.41407884132254213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799">
        <f>(유형화!$F$71+유형화!$F$72+유형화!$F$73+유형화!$F$74+유형화!$G$63)*hourly1!O4706/hourly1!$O$8763</f>
        <v>58.128134558793818</v>
      </c>
      <c r="C4705" s="441">
        <f>hourly1!$F4706*유형화!$G$71/hourly1!$F$8763+유형화!$G$72*hourly1!$G4706/hourly1!$F$8763+유형화!$G$74*hourly1!I4706/hourly1!$I$8763+유형화!$H$63*hourly1!P4706/hourly1!$P$8763</f>
        <v>0.3675913315516175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799">
        <f>(유형화!$F$71+유형화!$F$72+유형화!$F$73+유형화!$F$74+유형화!$G$63)*hourly1!O4707/hourly1!$O$8763</f>
        <v>56.890332360438045</v>
      </c>
      <c r="C4706" s="441">
        <f>hourly1!$F4707*유형화!$G$71/hourly1!$F$8763+유형화!$G$72*hourly1!$G4707/hourly1!$F$8763+유형화!$G$74*hourly1!I4707/hourly1!$I$8763+유형화!$H$63*hourly1!P4707/hourly1!$P$8763</f>
        <v>0.28335955632359627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799">
        <f>(유형화!$F$71+유형화!$F$72+유형화!$F$73+유형화!$F$74+유형화!$G$63)*hourly1!O4708/hourly1!$O$8763</f>
        <v>54.432623066013662</v>
      </c>
      <c r="C4707" s="441">
        <f>hourly1!$F4708*유형화!$G$71/hourly1!$F$8763+유형화!$G$72*hourly1!$G4708/hourly1!$F$8763+유형화!$G$74*hourly1!I4708/hourly1!$I$8763+유형화!$H$63*hourly1!P4708/hourly1!$P$8763</f>
        <v>0.25487915807685396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799">
        <f>(유형화!$F$71+유형화!$F$72+유형화!$F$73+유형화!$F$74+유형화!$G$63)*hourly1!O4709/hourly1!$O$8763</f>
        <v>53.282096301098235</v>
      </c>
      <c r="C4708" s="441">
        <f>hourly1!$F4709*유형화!$G$71/hourly1!$F$8763+유형화!$G$72*hourly1!$G4709/hourly1!$F$8763+유형화!$G$74*hourly1!I4709/hourly1!$I$8763+유형화!$H$63*hourly1!P4709/hourly1!$P$8763</f>
        <v>0.24659916675961432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799">
        <f>(유형화!$F$71+유형화!$F$72+유형화!$F$73+유형화!$F$74+유형화!$G$63)*hourly1!O4710/hourly1!$O$8763</f>
        <v>52.561064207720129</v>
      </c>
      <c r="C4709" s="441">
        <f>hourly1!$F4710*유형화!$G$71/hourly1!$F$8763+유형화!$G$72*hourly1!$G4710/hourly1!$F$8763+유형화!$G$74*hourly1!I4710/hourly1!$I$8763+유형화!$H$63*hourly1!P4710/hourly1!$P$8763</f>
        <v>0.24666142681734324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799">
        <f>(유형화!$F$71+유형화!$F$72+유형화!$F$73+유형화!$F$74+유형화!$G$63)*hourly1!O4711/hourly1!$O$8763</f>
        <v>52.744615348033363</v>
      </c>
      <c r="C4710" s="441">
        <f>hourly1!$F4711*유형화!$G$71/hourly1!$F$8763+유형화!$G$72*hourly1!$G4711/hourly1!$F$8763+유형화!$G$74*hourly1!I4711/hourly1!$I$8763+유형화!$H$63*hourly1!P4711/hourly1!$P$8763</f>
        <v>0.24463069934053761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799">
        <f>(유형화!$F$71+유형화!$F$72+유형화!$F$73+유형화!$F$74+유형화!$G$63)*hourly1!O4712/hourly1!$O$8763</f>
        <v>52.540474971517433</v>
      </c>
      <c r="C4711" s="441">
        <f>hourly1!$F4712*유형화!$G$71/hourly1!$F$8763+유형화!$G$72*hourly1!$G4712/hourly1!$F$8763+유형화!$G$74*hourly1!I4712/hourly1!$I$8763+유형화!$H$63*hourly1!P4712/hourly1!$P$8763</f>
        <v>0.51552516469618404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799">
        <f>(유형화!$F$71+유형화!$F$72+유형화!$F$73+유형화!$F$74+유형화!$G$63)*hourly1!O4713/hourly1!$O$8763</f>
        <v>53.302453411951021</v>
      </c>
      <c r="C4712" s="441">
        <f>hourly1!$F4713*유형화!$G$71/hourly1!$F$8763+유형화!$G$72*hourly1!$G4713/hourly1!$F$8763+유형화!$G$74*hourly1!I4713/hourly1!$I$8763+유형화!$H$63*hourly1!P4713/hourly1!$P$8763</f>
        <v>0.99901649675494297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799">
        <f>(유형화!$F$71+유형화!$F$72+유형화!$F$73+유형화!$F$74+유형화!$G$63)*hourly1!O4714/hourly1!$O$8763</f>
        <v>53.406273666957198</v>
      </c>
      <c r="C4713" s="441">
        <f>hourly1!$F4714*유형화!$G$71/hourly1!$F$8763+유형화!$G$72*hourly1!$G4714/hourly1!$F$8763+유형화!$G$74*hourly1!I4714/hourly1!$I$8763+유형화!$H$63*hourly1!P4714/hourly1!$P$8763</f>
        <v>0.85064064105492798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799">
        <f>(유형화!$F$71+유형화!$F$72+유형화!$F$73+유형화!$F$74+유형화!$G$63)*hourly1!O4715/hourly1!$O$8763</f>
        <v>54.024269254534353</v>
      </c>
      <c r="C4714" s="441">
        <f>hourly1!$F4715*유형화!$G$71/hourly1!$F$8763+유형화!$G$72*hourly1!$G4715/hourly1!$F$8763+유형화!$G$74*hourly1!I4715/hourly1!$I$8763+유형화!$H$63*hourly1!P4715/hourly1!$P$8763</f>
        <v>0.74116754111990335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799">
        <f>(유형화!$F$71+유형화!$F$72+유형화!$F$73+유형화!$F$74+유형화!$G$63)*hourly1!O4716/hourly1!$O$8763</f>
        <v>54.936916475101931</v>
      </c>
      <c r="C4715" s="441">
        <f>hourly1!$F4716*유형화!$G$71/hourly1!$F$8763+유형화!$G$72*hourly1!$G4716/hourly1!$F$8763+유형화!$G$74*hourly1!I4716/hourly1!$I$8763+유형화!$H$63*hourly1!P4716/hourly1!$P$8763</f>
        <v>0.61624846034961234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799">
        <f>(유형화!$F$71+유형화!$F$72+유형화!$F$73+유형화!$F$74+유형화!$G$63)*hourly1!O4717/hourly1!$O$8763</f>
        <v>56.804253105659555</v>
      </c>
      <c r="C4716" s="441">
        <f>hourly1!$F4717*유형화!$G$71/hourly1!$F$8763+유형화!$G$72*hourly1!$G4717/hourly1!$F$8763+유형화!$G$74*hourly1!I4717/hourly1!$I$8763+유형화!$H$63*hourly1!P4717/hourly1!$P$8763</f>
        <v>0.56938560115019554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799">
        <f>(유형화!$F$71+유형화!$F$72+유형화!$F$73+유형화!$F$74+유형화!$G$63)*hourly1!O4718/hourly1!$O$8763</f>
        <v>58.496234895088264</v>
      </c>
      <c r="C4717" s="441">
        <f>hourly1!$F4718*유형화!$G$71/hourly1!$F$8763+유형화!$G$72*hourly1!$G4718/hourly1!$F$8763+유형화!$G$74*hourly1!I4718/hourly1!$I$8763+유형화!$H$63*hourly1!P4718/hourly1!$P$8763</f>
        <v>0.54597796634266393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799">
        <f>(유형화!$F$71+유형화!$F$72+유형화!$F$73+유형화!$F$74+유형화!$G$63)*hourly1!O4719/hourly1!$O$8763</f>
        <v>58.72738769438125</v>
      </c>
      <c r="C4718" s="441">
        <f>hourly1!$F4719*유형화!$G$71/hourly1!$F$8763+유형화!$G$72*hourly1!$G4719/hourly1!$F$8763+유형화!$G$74*hourly1!I4719/hourly1!$I$8763+유형화!$H$63*hourly1!P4719/hourly1!$P$8763</f>
        <v>0.7094619049018055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799">
        <f>(유형화!$F$71+유형화!$F$72+유형화!$F$73+유형화!$F$74+유형화!$G$63)*hourly1!O4720/hourly1!$O$8763</f>
        <v>59.215275684391393</v>
      </c>
      <c r="C4719" s="441">
        <f>hourly1!$F4720*유형화!$G$71/hourly1!$F$8763+유형화!$G$72*hourly1!$G4720/hourly1!$F$8763+유형화!$G$74*hourly1!I4720/hourly1!$I$8763+유형화!$H$63*hourly1!P4720/hourly1!$P$8763</f>
        <v>0.65500117176091965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799">
        <f>(유형화!$F$71+유형화!$F$72+유형화!$F$73+유형화!$F$74+유형화!$G$63)*hourly1!O4721/hourly1!$O$8763</f>
        <v>59.640723840198582</v>
      </c>
      <c r="C4720" s="441">
        <f>hourly1!$F4721*유형화!$G$71/hourly1!$F$8763+유형화!$G$72*hourly1!$G4721/hourly1!$F$8763+유형화!$G$74*hourly1!I4721/hourly1!$I$8763+유형화!$H$63*hourly1!P4721/hourly1!$P$8763</f>
        <v>0.46818772164676081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799">
        <f>(유형화!$F$71+유형화!$F$72+유형화!$F$73+유형화!$F$74+유형화!$G$63)*hourly1!O4722/hourly1!$O$8763</f>
        <v>59.929120328619852</v>
      </c>
      <c r="C4721" s="441">
        <f>hourly1!$F4722*유형화!$G$71/hourly1!$F$8763+유형화!$G$72*hourly1!$G4722/hourly1!$F$8763+유형화!$G$74*hourly1!I4722/hourly1!$I$8763+유형화!$H$63*hourly1!P4722/hourly1!$P$8763</f>
        <v>0.43711577831508769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799">
        <f>(유형화!$F$71+유형화!$F$72+유형화!$F$73+유형화!$F$74+유형화!$G$63)*hourly1!O4723/hourly1!$O$8763</f>
        <v>60.602542683910528</v>
      </c>
      <c r="C4722" s="441">
        <f>hourly1!$F4723*유형화!$G$71/hourly1!$F$8763+유형화!$G$72*hourly1!$G4723/hourly1!$F$8763+유형화!$G$74*hourly1!I4723/hourly1!$I$8763+유형화!$H$63*hourly1!P4723/hourly1!$P$8763</f>
        <v>0.4681948779752354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799">
        <f>(유형화!$F$71+유형화!$F$72+유형화!$F$73+유형화!$F$74+유형화!$G$63)*hourly1!O4724/hourly1!$O$8763</f>
        <v>60.744458060989999</v>
      </c>
      <c r="C4723" s="441">
        <f>hourly1!$F4724*유형화!$G$71/hourly1!$F$8763+유형화!$G$72*hourly1!$G4724/hourly1!$F$8763+유형화!$G$74*hourly1!I4724/hourly1!$I$8763+유형화!$H$63*hourly1!P4724/hourly1!$P$8763</f>
        <v>0.65502037457565976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799">
        <f>(유형화!$F$71+유형화!$F$72+유형화!$F$73+유형화!$F$74+유형화!$G$63)*hourly1!O4725/hourly1!$O$8763</f>
        <v>61.088413659737093</v>
      </c>
      <c r="C4724" s="441">
        <f>hourly1!$F4725*유형화!$G$71/hourly1!$F$8763+유형화!$G$72*hourly1!$G4725/hourly1!$F$8763+유형화!$G$74*hourly1!I4725/hourly1!$I$8763+유형화!$H$63*hourly1!P4725/hourly1!$P$8763</f>
        <v>0.83430178897031326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799">
        <f>(유형화!$F$71+유형화!$F$72+유형화!$F$73+유형화!$F$74+유형화!$G$63)*hourly1!O4726/hourly1!$O$8763</f>
        <v>61.981649700834403</v>
      </c>
      <c r="C4725" s="441">
        <f>hourly1!$F4726*유형화!$G$71/hourly1!$F$8763+유형화!$G$72*hourly1!$G4726/hourly1!$F$8763+유형화!$G$74*hourly1!I4726/hourly1!$I$8763+유형화!$H$63*hourly1!P4726/hourly1!$P$8763</f>
        <v>0.84219975161915139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799">
        <f>(유형화!$F$71+유형화!$F$72+유형화!$F$73+유형화!$F$74+유형화!$G$63)*hourly1!O4727/hourly1!$O$8763</f>
        <v>62.8982767567149</v>
      </c>
      <c r="C4726" s="441">
        <f>hourly1!$F4727*유형화!$G$71/hourly1!$F$8763+유형화!$G$72*hourly1!$G4727/hourly1!$F$8763+유형화!$G$74*hourly1!I4727/hourly1!$I$8763+유형화!$H$63*hourly1!P4727/hourly1!$P$8763</f>
        <v>0.70199904702422244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799">
        <f>(유형화!$F$71+유형화!$F$72+유형화!$F$73+유형화!$F$74+유형화!$G$63)*hourly1!O4728/hourly1!$O$8763</f>
        <v>62.083153332827798</v>
      </c>
      <c r="C4727" s="441">
        <f>hourly1!$F4728*유형화!$G$71/hourly1!$F$8763+유형화!$G$72*hourly1!$G4728/hourly1!$F$8763+유형화!$G$74*hourly1!I4728/hourly1!$I$8763+유형화!$H$63*hourly1!P4728/hourly1!$P$8763</f>
        <v>0.56951071762635841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799">
        <f>(유형화!$F$71+유형화!$F$72+유형화!$F$73+유형화!$F$74+유형화!$G$63)*hourly1!O4729/hourly1!$O$8763</f>
        <v>60.250138684080895</v>
      </c>
      <c r="C4728" s="441">
        <f>hourly1!$F4729*유형화!$G$71/hourly1!$F$8763+유형화!$G$72*hourly1!$G4729/hourly1!$F$8763+유형화!$G$74*hourly1!I4729/hourly1!$I$8763+유형화!$H$63*hourly1!P4729/hourly1!$P$8763</f>
        <v>0.41398759813448993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799">
        <f>(유형화!$F$71+유형화!$F$72+유형화!$F$73+유형화!$F$74+유형화!$G$63)*hourly1!O4730/hourly1!$O$8763</f>
        <v>57.952418672060375</v>
      </c>
      <c r="C4729" s="441">
        <f>hourly1!$F4730*유형화!$G$71/hourly1!$F$8763+유형화!$G$72*hourly1!$G4730/hourly1!$F$8763+유형화!$G$74*hourly1!I4730/hourly1!$I$8763+유형화!$H$63*hourly1!P4730/hourly1!$P$8763</f>
        <v>0.36752752095605246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799">
        <f>(유형화!$F$71+유형화!$F$72+유형화!$F$73+유형화!$F$74+유형화!$G$63)*hourly1!O4731/hourly1!$O$8763</f>
        <v>55.396640617969929</v>
      </c>
      <c r="C4730" s="441">
        <f>hourly1!$F4731*유형화!$G$71/hourly1!$F$8763+유형화!$G$72*hourly1!$G4731/hourly1!$F$8763+유형화!$G$74*hourly1!I4731/hourly1!$I$8763+유형화!$H$63*hourly1!P4731/hourly1!$P$8763</f>
        <v>0.28329765408229107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799">
        <f>(유형화!$F$71+유형화!$F$72+유형화!$F$73+유형화!$F$74+유형화!$G$63)*hourly1!O4732/hourly1!$O$8763</f>
        <v>53.978333824135746</v>
      </c>
      <c r="C4731" s="441">
        <f>hourly1!$F4732*유형화!$G$71/hourly1!$F$8763+유형화!$G$72*hourly1!$G4732/hourly1!$F$8763+유형화!$G$74*hourly1!I4732/hourly1!$I$8763+유형화!$H$63*hourly1!P4732/hourly1!$P$8763</f>
        <v>0.25483705501099524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799">
        <f>(유형화!$F$71+유형화!$F$72+유형화!$F$73+유형화!$F$74+유형화!$G$63)*hourly1!O4733/hourly1!$O$8763</f>
        <v>52.396616194279382</v>
      </c>
      <c r="C4732" s="441">
        <f>hourly1!$F4733*유형화!$G$71/hourly1!$F$8763+유형화!$G$72*hourly1!$G4733/hourly1!$F$8763+유형화!$G$74*hourly1!I4733/hourly1!$I$8763+유형화!$H$63*hourly1!P4733/hourly1!$P$8763</f>
        <v>0.24641656111137097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799">
        <f>(유형화!$F$71+유형화!$F$72+유형화!$F$73+유형화!$F$74+유형화!$G$63)*hourly1!O4734/hourly1!$O$8763</f>
        <v>52.907110064964201</v>
      </c>
      <c r="C4733" s="441">
        <f>hourly1!$F4734*유형화!$G$71/hourly1!$F$8763+유형화!$G$72*hourly1!$G4734/hourly1!$F$8763+유형화!$G$74*hourly1!I4734/hourly1!$I$8763+유형화!$H$63*hourly1!P4734/hourly1!$P$8763</f>
        <v>0.24645866417722978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799">
        <f>(유형화!$F$71+유형화!$F$72+유형화!$F$73+유형화!$F$74+유형화!$G$63)*hourly1!O4735/hourly1!$O$8763</f>
        <v>52.932479531798499</v>
      </c>
      <c r="C4734" s="441">
        <f>hourly1!$F4735*유형화!$G$71/hourly1!$F$8763+유형화!$G$72*hourly1!$G4735/hourly1!$F$8763+유형화!$G$74*hourly1!I4735/hourly1!$I$8763+유형화!$H$63*hourly1!P4735/hourly1!$P$8763</f>
        <v>0.24448721495462211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799">
        <f>(유형화!$F$71+유형화!$F$72+유형화!$F$73+유형화!$F$74+유형화!$G$63)*hourly1!O4736/hourly1!$O$8763</f>
        <v>53.956610923866926</v>
      </c>
      <c r="C4735" s="441">
        <f>hourly1!$F4736*유형화!$G$71/hourly1!$F$8763+유형화!$G$72*hourly1!$G4736/hourly1!$F$8763+유형화!$G$74*hourly1!I4736/hourly1!$I$8763+유형화!$H$63*hourly1!P4736/hourly1!$P$8763</f>
        <v>0.51539957113145496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799">
        <f>(유형화!$F$71+유형화!$F$72+유형화!$F$73+유형화!$F$74+유형화!$G$63)*hourly1!O4737/hourly1!$O$8763</f>
        <v>55.440592603190503</v>
      </c>
      <c r="C4736" s="441">
        <f>hourly1!$F4737*유형화!$G$71/hourly1!$F$8763+유형화!$G$72*hourly1!$G4737/hourly1!$F$8763+유형화!$G$74*hourly1!I4737/hourly1!$I$8763+유형화!$H$63*hourly1!P4737/hourly1!$P$8763</f>
        <v>0.99904440643599379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799">
        <f>(유형화!$F$71+유형화!$F$72+유형화!$F$73+유형화!$F$74+유형화!$G$63)*hourly1!O4738/hourly1!$O$8763</f>
        <v>58.888603399068366</v>
      </c>
      <c r="C4737" s="441">
        <f>hourly1!$F4738*유형화!$G$71/hourly1!$F$8763+유형화!$G$72*hourly1!$G4738/hourly1!$F$8763+유형화!$G$74*hourly1!I4738/hourly1!$I$8763+유형화!$H$63*hourly1!P4738/hourly1!$P$8763</f>
        <v>0.85077947382733499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799">
        <f>(유형화!$F$71+유형화!$F$72+유형화!$F$73+유형화!$F$74+유형화!$G$63)*hourly1!O4739/hourly1!$O$8763</f>
        <v>62.801924015479607</v>
      </c>
      <c r="C4738" s="441">
        <f>hourly1!$F4739*유형화!$G$71/hourly1!$F$8763+유형화!$G$72*hourly1!$G4739/hourly1!$F$8763+유형화!$G$74*hourly1!I4739/hourly1!$I$8763+유형화!$H$63*hourly1!P4739/hourly1!$P$8763</f>
        <v>0.7415308440621311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799">
        <f>(유형화!$F$71+유형화!$F$72+유형화!$F$73+유형화!$F$74+유형화!$G$63)*hourly1!O4740/hourly1!$O$8763</f>
        <v>70.726608916065871</v>
      </c>
      <c r="C4739" s="441">
        <f>hourly1!$F4740*유형화!$G$71/hourly1!$F$8763+유형화!$G$72*hourly1!$G4740/hourly1!$F$8763+유형화!$G$74*hourly1!I4740/hourly1!$I$8763+유형화!$H$63*hourly1!P4740/hourly1!$P$8763</f>
        <v>0.61674928407069218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799">
        <f>(유형화!$F$71+유형화!$F$72+유형화!$F$73+유형화!$F$74+유형화!$G$63)*hourly1!O4741/hourly1!$O$8763</f>
        <v>73.952412924339441</v>
      </c>
      <c r="C4740" s="441">
        <f>hourly1!$F4741*유형화!$G$71/hourly1!$F$8763+유형화!$G$72*hourly1!$G4741/hourly1!$F$8763+유형화!$G$74*hourly1!I4741/hourly1!$I$8763+유형화!$H$63*hourly1!P4741/hourly1!$P$8763</f>
        <v>0.56995810742816255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799">
        <f>(유형화!$F$71+유형화!$F$72+유형화!$F$73+유형화!$F$74+유형화!$G$63)*hourly1!O4742/hourly1!$O$8763</f>
        <v>76.017014417843129</v>
      </c>
      <c r="C4741" s="441">
        <f>hourly1!$F4742*유형화!$G$71/hourly1!$F$8763+유형화!$G$72*hourly1!$G4742/hourly1!$F$8763+유형화!$G$74*hourly1!I4742/hourly1!$I$8763+유형화!$H$63*hourly1!P4742/hourly1!$P$8763</f>
        <v>0.54655369296844458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799">
        <f>(유형화!$F$71+유형화!$F$72+유형화!$F$73+유형화!$F$74+유형화!$G$63)*hourly1!O4743/hourly1!$O$8763</f>
        <v>74.4135498716158</v>
      </c>
      <c r="C4742" s="441">
        <f>hourly1!$F4743*유형화!$G$71/hourly1!$F$8763+유형화!$G$72*hourly1!$G4743/hourly1!$F$8763+유형화!$G$74*hourly1!I4743/hourly1!$I$8763+유형화!$H$63*hourly1!P4743/hourly1!$P$8763</f>
        <v>0.71017753774926551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799">
        <f>(유형화!$F$71+유형화!$F$72+유형화!$F$73+유형화!$F$74+유형화!$G$63)*hourly1!O4744/hourly1!$O$8763</f>
        <v>73.862504948310459</v>
      </c>
      <c r="C4743" s="441">
        <f>hourly1!$F4744*유형화!$G$71/hourly1!$F$8763+유형화!$G$72*hourly1!$G4744/hourly1!$F$8763+유형화!$G$74*hourly1!I4744/hourly1!$I$8763+유형화!$H$63*hourly1!P4744/hourly1!$P$8763</f>
        <v>0.65568591312379654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799">
        <f>(유형화!$F$71+유형화!$F$72+유형화!$F$73+유형화!$F$74+유형화!$G$63)*hourly1!O4745/hourly1!$O$8763</f>
        <v>77.058155408460664</v>
      </c>
      <c r="C4744" s="441">
        <f>hourly1!$F4745*유형화!$G$71/hourly1!$F$8763+유형화!$G$72*hourly1!$G4745/hourly1!$F$8763+유형화!$G$74*hourly1!I4745/hourly1!$I$8763+유형화!$H$63*hourly1!P4745/hourly1!$P$8763</f>
        <v>0.46865968150966109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799">
        <f>(유형화!$F$71+유형화!$F$72+유형화!$F$73+유형화!$F$74+유형화!$G$63)*hourly1!O4746/hourly1!$O$8763</f>
        <v>76.321463538650775</v>
      </c>
      <c r="C4745" s="441">
        <f>hourly1!$F4746*유형화!$G$71/hourly1!$F$8763+유형화!$G$72*hourly1!$G4746/hourly1!$F$8763+유형화!$G$74*hourly1!I4746/hourly1!$I$8763+유형화!$H$63*hourly1!P4746/hourly1!$P$8763</f>
        <v>0.4375468278335416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799">
        <f>(유형화!$F$71+유형화!$F$72+유형화!$F$73+유형화!$F$74+유형화!$G$63)*hourly1!O4747/hourly1!$O$8763</f>
        <v>76.35241396680216</v>
      </c>
      <c r="C4746" s="441">
        <f>hourly1!$F4747*유형화!$G$71/hourly1!$F$8763+유형화!$G$72*hourly1!$G4747/hourly1!$F$8763+유형화!$G$74*hourly1!I4747/hourly1!$I$8763+유형화!$H$63*hourly1!P4747/hourly1!$P$8763</f>
        <v>0.46868222394435599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799">
        <f>(유형화!$F$71+유형화!$F$72+유형화!$F$73+유형화!$F$74+유형화!$G$63)*hourly1!O4748/hourly1!$O$8763</f>
        <v>75.561823823114935</v>
      </c>
      <c r="C4747" s="441">
        <f>hourly1!$F4748*유형화!$G$71/hourly1!$F$8763+유형화!$G$72*hourly1!$G4748/hourly1!$F$8763+유형화!$G$74*hourly1!I4748/hourly1!$I$8763+유형화!$H$63*hourly1!P4748/hourly1!$P$8763</f>
        <v>0.65581293795422047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799">
        <f>(유형화!$F$71+유형화!$F$72+유형화!$F$73+유형화!$F$74+유형화!$G$63)*hourly1!O4749/hourly1!$O$8763</f>
        <v>73.080601254522477</v>
      </c>
      <c r="C4748" s="441">
        <f>hourly1!$F4749*유형화!$G$71/hourly1!$F$8763+유형화!$G$72*hourly1!$G4749/hourly1!$F$8763+유형화!$G$74*hourly1!I4749/hourly1!$I$8763+유형화!$H$63*hourly1!P4749/hourly1!$P$8763</f>
        <v>0.83512059221994761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799">
        <f>(유형화!$F$71+유형화!$F$72+유형화!$F$73+유형화!$F$74+유형화!$G$63)*hourly1!O4750/hourly1!$O$8763</f>
        <v>71.050301582435537</v>
      </c>
      <c r="C4749" s="441">
        <f>hourly1!$F4750*유형화!$G$71/hourly1!$F$8763+유형화!$G$72*hourly1!$G4750/hourly1!$F$8763+유형화!$G$74*hourly1!I4750/hourly1!$I$8763+유형화!$H$63*hourly1!P4750/hourly1!$P$8763</f>
        <v>0.84296154278527125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799">
        <f>(유형화!$F$71+유형화!$F$72+유형화!$F$73+유형화!$F$74+유형화!$G$63)*hourly1!O4751/hourly1!$O$8763</f>
        <v>69.897285316957195</v>
      </c>
      <c r="C4750" s="441">
        <f>hourly1!$F4751*유형화!$G$71/hourly1!$F$8763+유형화!$G$72*hourly1!$G4751/hourly1!$F$8763+유형화!$G$74*hourly1!I4751/hourly1!$I$8763+유형화!$H$63*hourly1!P4751/hourly1!$P$8763</f>
        <v>0.70284039270855159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799">
        <f>(유형화!$F$71+유형화!$F$72+유형화!$F$73+유형화!$F$74+유형화!$G$63)*hourly1!O4752/hourly1!$O$8763</f>
        <v>67.685953752762131</v>
      </c>
      <c r="C4751" s="441">
        <f>hourly1!$F4752*유형화!$G$71/hourly1!$F$8763+유형화!$G$72*hourly1!$G4752/hourly1!$F$8763+유형화!$G$74*hourly1!I4752/hourly1!$I$8763+유형화!$H$63*hourly1!P4752/hourly1!$P$8763</f>
        <v>0.57026761863468856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799">
        <f>(유형화!$F$71+유형화!$F$72+유형화!$F$73+유형화!$F$74+유형화!$G$63)*hourly1!O4753/hourly1!$O$8763</f>
        <v>64.435885585042357</v>
      </c>
      <c r="C4752" s="441">
        <f>hourly1!$F4753*유형화!$G$71/hourly1!$F$8763+유형화!$G$72*hourly1!$G4753/hourly1!$F$8763+유형화!$G$74*hourly1!I4753/hourly1!$I$8763+유형화!$H$63*hourly1!P4753/hourly1!$P$8763</f>
        <v>0.41443081341135068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799">
        <f>(유형화!$F$71+유형화!$F$72+유형화!$F$73+유형화!$F$74+유형화!$G$63)*hourly1!O4754/hourly1!$O$8763</f>
        <v>62.049636553596734</v>
      </c>
      <c r="C4753" s="441">
        <f>hourly1!$F4754*유형화!$G$71/hourly1!$F$8763+유형화!$G$72*hourly1!$G4754/hourly1!$F$8763+유형화!$G$74*hourly1!I4754/hourly1!$I$8763+유형화!$H$63*hourly1!P4754/hourly1!$P$8763</f>
        <v>0.3677962410902732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799">
        <f>(유형화!$F$71+유형화!$F$72+유형화!$F$73+유형화!$F$74+유형화!$G$63)*hourly1!O4755/hourly1!$O$8763</f>
        <v>60.276921602823926</v>
      </c>
      <c r="C4754" s="441">
        <f>hourly1!$F4755*유형화!$G$71/hourly1!$F$8763+유형화!$G$72*hourly1!$G4755/hourly1!$F$8763+유형화!$G$74*hourly1!I4755/hourly1!$I$8763+유형화!$H$63*hourly1!P4755/hourly1!$P$8763</f>
        <v>0.28352272061281675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799">
        <f>(유형화!$F$71+유형화!$F$72+유형화!$F$73+유형화!$F$74+유형화!$G$63)*hourly1!O4756/hourly1!$O$8763</f>
        <v>57.835339915470833</v>
      </c>
      <c r="C4755" s="441">
        <f>hourly1!$F4756*유형화!$G$71/hourly1!$F$8763+유형화!$G$72*hourly1!$G4756/hourly1!$F$8763+유형화!$G$74*hourly1!I4756/hourly1!$I$8763+유형화!$H$63*hourly1!P4756/hourly1!$P$8763</f>
        <v>0.25498829208609153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799">
        <f>(유형화!$F$71+유형화!$F$72+유형화!$F$73+유형화!$F$74+유형화!$G$63)*hourly1!O4757/hourly1!$O$8763</f>
        <v>56.768140165077924</v>
      </c>
      <c r="C4756" s="441">
        <f>hourly1!$F4757*유형화!$G$71/hourly1!$F$8763+유형화!$G$72*hourly1!$G4757/hourly1!$F$8763+유형화!$G$74*hourly1!I4757/hourly1!$I$8763+유형화!$H$63*hourly1!P4757/hourly1!$P$8763</f>
        <v>0.24678034114216252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799">
        <f>(유형화!$F$71+유형화!$F$72+유형화!$F$73+유형화!$F$74+유형화!$G$63)*hourly1!O4758/hourly1!$O$8763</f>
        <v>56.686139237389781</v>
      </c>
      <c r="C4757" s="441">
        <f>hourly1!$F4758*유형화!$G$71/hourly1!$F$8763+유형화!$G$72*hourly1!$G4758/hourly1!$F$8763+유형화!$G$74*hourly1!I4758/hourly1!$I$8763+유형화!$H$63*hourly1!P4758/hourly1!$P$8763</f>
        <v>0.24679191053986324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799">
        <f>(유형화!$F$71+유형화!$F$72+유형화!$F$73+유형화!$F$74+유형화!$G$63)*hourly1!O4759/hourly1!$O$8763</f>
        <v>56.306011078529394</v>
      </c>
      <c r="C4758" s="441">
        <f>hourly1!$F4759*유형화!$G$71/hourly1!$F$8763+유형화!$G$72*hourly1!$G4759/hourly1!$F$8763+유형화!$G$74*hourly1!I4759/hourly1!$I$8763+유형화!$H$63*hourly1!P4759/hourly1!$P$8763</f>
        <v>0.24468055509557723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799">
        <f>(유형화!$F$71+유형화!$F$72+유형화!$F$73+유형화!$F$74+유형화!$G$63)*hourly1!O4760/hourly1!$O$8763</f>
        <v>57.889068668496542</v>
      </c>
      <c r="C4759" s="441">
        <f>hourly1!$F4760*유형화!$G$71/hourly1!$F$8763+유형화!$G$72*hourly1!$G4760/hourly1!$F$8763+유형화!$G$74*hourly1!I4760/hourly1!$I$8763+유형화!$H$63*hourly1!P4760/hourly1!$P$8763</f>
        <v>0.51550011754652292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799">
        <f>(유형화!$F$71+유형화!$F$72+유형화!$F$73+유형화!$F$74+유형화!$G$63)*hourly1!O4761/hourly1!$O$8763</f>
        <v>59.501923198531934</v>
      </c>
      <c r="C4760" s="441">
        <f>hourly1!$F4761*유형화!$G$71/hourly1!$F$8763+유형화!$G$72*hourly1!$G4761/hourly1!$F$8763+유형화!$G$74*hourly1!I4761/hourly1!$I$8763+유형화!$H$63*hourly1!P4761/hourly1!$P$8763</f>
        <v>0.99905001222663103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799">
        <f>(유형화!$F$71+유형화!$F$72+유형화!$F$73+유형화!$F$74+유형화!$G$63)*hourly1!O4762/hourly1!$O$8763</f>
        <v>62.12080358880695</v>
      </c>
      <c r="C4761" s="441">
        <f>hourly1!$F4762*유형화!$G$71/hourly1!$F$8763+유형화!$G$72*hourly1!$G4762/hourly1!$F$8763+유형화!$G$74*hourly1!I4762/hourly1!$I$8763+유형화!$H$63*hourly1!P4762/hourly1!$P$8763</f>
        <v>0.85078853851006953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799">
        <f>(유형화!$F$71+유형화!$F$72+유형화!$F$73+유형화!$F$74+유형화!$G$63)*hourly1!O4763/hourly1!$O$8763</f>
        <v>66.942420188902858</v>
      </c>
      <c r="C4762" s="441">
        <f>hourly1!$F4763*유형화!$G$71/hourly1!$F$8763+유형화!$G$72*hourly1!$G4763/hourly1!$F$8763+유형화!$G$74*hourly1!I4763/hourly1!$I$8763+유형화!$H$63*hourly1!P4763/hourly1!$P$8763</f>
        <v>0.74148552064845752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799">
        <f>(유형화!$F$71+유형화!$F$72+유형화!$F$73+유형화!$F$74+유형화!$G$63)*hourly1!O4764/hourly1!$O$8763</f>
        <v>71.35508123147811</v>
      </c>
      <c r="C4763" s="441">
        <f>hourly1!$F4764*유형화!$G$71/hourly1!$F$8763+유형화!$G$72*hourly1!$G4764/hourly1!$F$8763+유형화!$G$74*hourly1!I4764/hourly1!$I$8763+유형화!$H$63*hourly1!P4764/hourly1!$P$8763</f>
        <v>0.61658492706005918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799">
        <f>(유형화!$F$71+유형화!$F$72+유형화!$F$73+유형화!$F$74+유형화!$G$63)*hourly1!O4765/hourly1!$O$8763</f>
        <v>73.82618574400864</v>
      </c>
      <c r="C4764" s="441">
        <f>hourly1!$F4765*유형화!$G$71/hourly1!$F$8763+유형화!$G$72*hourly1!$G4765/hourly1!$F$8763+유형화!$G$74*hourly1!I4765/hourly1!$I$8763+유형화!$H$63*hourly1!P4765/hourly1!$P$8763</f>
        <v>0.56973316016977682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799">
        <f>(유형화!$F$71+유형화!$F$72+유형화!$F$73+유형화!$F$74+유형화!$G$63)*hourly1!O4766/hourly1!$O$8763</f>
        <v>75.477455226959108</v>
      </c>
      <c r="C4765" s="441">
        <f>hourly1!$F4766*유형화!$G$71/hourly1!$F$8763+유형화!$G$72*hourly1!$G4766/hourly1!$F$8763+유형화!$G$74*hourly1!I4766/hourly1!$I$8763+유형화!$H$63*hourly1!P4766/hourly1!$P$8763</f>
        <v>0.54629212916269843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799">
        <f>(유형화!$F$71+유형화!$F$72+유형화!$F$73+유형화!$F$74+유형화!$G$63)*hourly1!O4767/hourly1!$O$8763</f>
        <v>73.271581467691036</v>
      </c>
      <c r="C4766" s="441">
        <f>hourly1!$F4767*유형화!$G$71/hourly1!$F$8763+유형화!$G$72*hourly1!$G4767/hourly1!$F$8763+유형화!$G$74*hourly1!I4767/hourly1!$I$8763+유형화!$H$63*hourly1!P4767/hourly1!$P$8763</f>
        <v>0.70978226987318571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799">
        <f>(유형화!$F$71+유형화!$F$72+유형화!$F$73+유형화!$F$74+유형화!$G$63)*hourly1!O4768/hourly1!$O$8763</f>
        <v>73.416168132327158</v>
      </c>
      <c r="C4767" s="441">
        <f>hourly1!$F4768*유형화!$G$71/hourly1!$F$8763+유형화!$G$72*hourly1!$G4768/hourly1!$F$8763+유형화!$G$74*hourly1!I4768/hourly1!$I$8763+유형화!$H$63*hourly1!P4768/hourly1!$P$8763</f>
        <v>0.65522552265859679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799">
        <f>(유형화!$F$71+유형화!$F$72+유형화!$F$73+유형화!$F$74+유형화!$G$63)*hourly1!O4769/hourly1!$O$8763</f>
        <v>77.477506156245454</v>
      </c>
      <c r="C4768" s="441">
        <f>hourly1!$F4769*유형화!$G$71/hourly1!$F$8763+유형화!$G$72*hourly1!$G4769/hourly1!$F$8763+유형화!$G$74*hourly1!I4769/hourly1!$I$8763+유형화!$H$63*hourly1!P4769/hourly1!$P$8763</f>
        <v>0.46833466492477227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799">
        <f>(유형화!$F$71+유형화!$F$72+유형화!$F$73+유형화!$F$74+유형화!$G$63)*hourly1!O4770/hourly1!$O$8763</f>
        <v>77.276759748417547</v>
      </c>
      <c r="C4769" s="441">
        <f>hourly1!$F4770*유형화!$G$71/hourly1!$F$8763+유형화!$G$72*hourly1!$G4770/hourly1!$F$8763+유형화!$G$74*hourly1!I4770/hourly1!$I$8763+유형화!$H$63*hourly1!P4770/hourly1!$P$8763</f>
        <v>0.43722765558357496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799">
        <f>(유형화!$F$71+유형화!$F$72+유형화!$F$73+유형화!$F$74+유형화!$G$63)*hourly1!O4771/hourly1!$O$8763</f>
        <v>77.442246849453497</v>
      </c>
      <c r="C4770" s="441">
        <f>hourly1!$F4771*유형화!$G$71/hourly1!$F$8763+유형화!$G$72*hourly1!$G4771/hourly1!$F$8763+유형화!$G$74*hourly1!I4771/hourly1!$I$8763+유형화!$H$63*hourly1!P4771/hourly1!$P$8763</f>
        <v>0.46836269387796448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799">
        <f>(유형화!$F$71+유형화!$F$72+유형화!$F$73+유형화!$F$74+유형화!$G$63)*hourly1!O4772/hourly1!$O$8763</f>
        <v>76.340533525827638</v>
      </c>
      <c r="C4771" s="441">
        <f>hourly1!$F4772*유형화!$G$71/hourly1!$F$8763+유형화!$G$72*hourly1!$G4772/hourly1!$F$8763+유형화!$G$74*hourly1!I4772/hourly1!$I$8763+유형화!$H$63*hourly1!P4772/hourly1!$P$8763</f>
        <v>0.65523458734133244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799">
        <f>(유형화!$F$71+유형화!$F$72+유형화!$F$73+유형화!$F$74+유형화!$G$63)*hourly1!O4773/hourly1!$O$8763</f>
        <v>75.055044521687378</v>
      </c>
      <c r="C4772" s="441">
        <f>hourly1!$F4773*유형화!$G$71/hourly1!$F$8763+유형화!$G$72*hourly1!$G4773/hourly1!$F$8763+유형화!$G$74*hourly1!I4773/hourly1!$I$8763+유형화!$H$63*hourly1!P4773/hourly1!$P$8763</f>
        <v>0.83450848759108653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799">
        <f>(유형화!$F$71+유형화!$F$72+유형화!$F$73+유형화!$F$74+유형화!$G$63)*hourly1!O4774/hourly1!$O$8763</f>
        <v>73.183443954672171</v>
      </c>
      <c r="C4773" s="441">
        <f>hourly1!$F4774*유형화!$G$71/hourly1!$F$8763+유형화!$G$72*hourly1!$G4774/hourly1!$F$8763+유형화!$G$74*hourly1!I4774/hourly1!$I$8763+유형화!$H$63*hourly1!P4774/hourly1!$P$8763</f>
        <v>0.84235659448488609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799">
        <f>(유형화!$F$71+유형화!$F$72+유형화!$F$73+유형화!$F$74+유형화!$G$63)*hourly1!O4775/hourly1!$O$8763</f>
        <v>72.374331437403626</v>
      </c>
      <c r="C4774" s="441">
        <f>hourly1!$F4775*유형화!$G$71/hourly1!$F$8763+유형화!$G$72*hourly1!$G4775/hourly1!$F$8763+유형화!$G$74*hourly1!I4775/hourly1!$I$8763+유형화!$H$63*hourly1!P4775/hourly1!$P$8763</f>
        <v>0.70208730840874356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799">
        <f>(유형화!$F$71+유형화!$F$72+유형화!$F$73+유형화!$F$74+유형화!$G$63)*hourly1!O4776/hourly1!$O$8763</f>
        <v>70.529619769084078</v>
      </c>
      <c r="C4775" s="441">
        <f>hourly1!$F4776*유형화!$G$71/hourly1!$F$8763+유형화!$G$72*hourly1!$G4776/hourly1!$F$8763+유형화!$G$74*hourly1!I4776/hourly1!$I$8763+유형화!$H$63*hourly1!P4776/hourly1!$P$8763</f>
        <v>0.56960172227012817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799">
        <f>(유형화!$F$71+유형화!$F$72+유형화!$F$73+유형화!$F$74+유형화!$G$63)*hourly1!O4777/hourly1!$O$8763</f>
        <v>66.803842087358206</v>
      </c>
      <c r="C4776" s="441">
        <f>hourly1!$F4777*유형화!$G$71/hourly1!$F$8763+유형화!$G$72*hourly1!$G4777/hourly1!$F$8763+유형화!$G$74*hourly1!I4777/hourly1!$I$8763+유형화!$H$63*hourly1!P4777/hourly1!$P$8763</f>
        <v>0.41399582791223577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799">
        <f>(유형화!$F$71+유형화!$F$72+유형화!$F$73+유형화!$F$74+유형화!$G$63)*hourly1!O4778/hourly1!$O$8763</f>
        <v>64.008531453790312</v>
      </c>
      <c r="C4777" s="441">
        <f>hourly1!$F4778*유형화!$G$71/hourly1!$F$8763+유형화!$G$72*hourly1!$G4778/hourly1!$F$8763+유형화!$G$74*hourly1!I4778/hourly1!$I$8763+유형화!$H$63*hourly1!P4778/hourly1!$P$8763</f>
        <v>0.36750354725566259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799">
        <f>(유형화!$F$71+유형화!$F$72+유형화!$F$73+유형화!$F$74+유형화!$G$63)*hourly1!O4779/hourly1!$O$8763</f>
        <v>61.471599893181626</v>
      </c>
      <c r="C4778" s="441">
        <f>hourly1!$F4779*유형화!$G$71/hourly1!$F$8763+유형화!$G$72*hourly1!$G4779/hourly1!$F$8763+유형화!$G$74*hourly1!I4779/hourly1!$I$8763+유형화!$H$63*hourly1!P4779/hourly1!$P$8763</f>
        <v>0.2833366560724776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799">
        <f>(유형화!$F$71+유형화!$F$72+유형화!$F$73+유형화!$F$74+유형화!$G$63)*hourly1!O4780/hourly1!$O$8763</f>
        <v>59.239122324280459</v>
      </c>
      <c r="C4779" s="441">
        <f>hourly1!$F4780*유형화!$G$71/hourly1!$F$8763+유형화!$G$72*hourly1!$G4780/hourly1!$F$8763+유형화!$G$74*hourly1!I4780/hourly1!$I$8763+유형화!$H$63*hourly1!P4780/hourly1!$P$8763</f>
        <v>0.25475189470214765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799">
        <f>(유형화!$F$71+유형화!$F$72+유형화!$F$73+유형화!$F$74+유형화!$G$63)*hourly1!O4781/hourly1!$O$8763</f>
        <v>58.254509893473895</v>
      </c>
      <c r="C4780" s="441">
        <f>hourly1!$F4781*유형화!$G$71/hourly1!$F$8763+유형화!$G$72*hourly1!$G4781/hourly1!$F$8763+유형화!$G$74*hourly1!I4781/hourly1!$I$8763+유형화!$H$63*hourly1!P4781/hourly1!$P$8763</f>
        <v>0.24627104909905445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799">
        <f>(유형화!$F$71+유형화!$F$72+유형화!$F$73+유형화!$F$74+유형화!$G$63)*hourly1!O4782/hourly1!$O$8763</f>
        <v>57.876022811694021</v>
      </c>
      <c r="C4781" s="441">
        <f>hourly1!$F4782*유형화!$G$71/hourly1!$F$8763+유형화!$G$72*hourly1!$G4782/hourly1!$F$8763+유형화!$G$74*hourly1!I4782/hourly1!$I$8763+유형화!$H$63*hourly1!P4782/hourly1!$P$8763</f>
        <v>0.24628404976244997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799">
        <f>(유형화!$F$71+유형화!$F$72+유형화!$F$73+유형화!$F$74+유형화!$G$63)*hourly1!O4783/hourly1!$O$8763</f>
        <v>58.126922746179773</v>
      </c>
      <c r="C4782" s="441">
        <f>hourly1!$F4783*유형화!$G$71/hourly1!$F$8763+유형화!$G$72*hourly1!$G4783/hourly1!$F$8763+유형화!$G$74*hourly1!I4783/hourly1!$I$8763+유형화!$H$63*hourly1!P4783/hourly1!$P$8763</f>
        <v>0.24436877771836768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799">
        <f>(유형화!$F$71+유형화!$F$72+유형화!$F$73+유형화!$F$74+유형화!$G$63)*hourly1!O4784/hourly1!$O$8763</f>
        <v>58.330923601011357</v>
      </c>
      <c r="C4783" s="441">
        <f>hourly1!$F4784*유형화!$G$71/hourly1!$F$8763+유형화!$G$72*hourly1!$G4784/hourly1!$F$8763+유형화!$G$74*hourly1!I4784/hourly1!$I$8763+유형화!$H$63*hourly1!P4784/hourly1!$P$8763</f>
        <v>0.51514265893921851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799">
        <f>(유형화!$F$71+유형화!$F$72+유형화!$F$73+유형화!$F$74+유형화!$G$63)*hourly1!O4785/hourly1!$O$8763</f>
        <v>59.572366199021829</v>
      </c>
      <c r="C4784" s="441">
        <f>hourly1!$F4785*유형화!$G$71/hourly1!$F$8763+유형화!$G$72*hourly1!$G4785/hourly1!$F$8763+유형화!$G$74*hourly1!I4785/hourly1!$I$8763+유형화!$H$63*hourly1!P4785/hourly1!$P$8763</f>
        <v>0.99834523314402646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799">
        <f>(유형화!$F$71+유형화!$F$72+유형화!$F$73+유형화!$F$74+유형화!$G$63)*hourly1!O4786/hourly1!$O$8763</f>
        <v>63.527147233342248</v>
      </c>
      <c r="C4785" s="441">
        <f>hourly1!$F4786*유형화!$G$71/hourly1!$F$8763+유형화!$G$72*hourly1!$G4786/hourly1!$F$8763+유형화!$G$74*hourly1!I4786/hourly1!$I$8763+유형화!$H$63*hourly1!P4786/hourly1!$P$8763</f>
        <v>0.85014852420015885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799">
        <f>(유형화!$F$71+유형화!$F$72+유형화!$F$73+유형화!$F$74+유형화!$G$63)*hourly1!O4787/hourly1!$O$8763</f>
        <v>67.477987029837152</v>
      </c>
      <c r="C4786" s="441">
        <f>hourly1!$F4787*유형화!$G$71/hourly1!$F$8763+유형화!$G$72*hourly1!$G4787/hourly1!$F$8763+유형화!$G$74*hourly1!I4787/hourly1!$I$8763+유형화!$H$63*hourly1!P4787/hourly1!$P$8763</f>
        <v>0.7409361531658929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799">
        <f>(유형화!$F$71+유형화!$F$72+유형화!$F$73+유형화!$F$74+유형화!$G$63)*hourly1!O4788/hourly1!$O$8763</f>
        <v>71.959886814122626</v>
      </c>
      <c r="C4787" s="441">
        <f>hourly1!$F4788*유형화!$G$71/hourly1!$F$8763+유형화!$G$72*hourly1!$G4788/hourly1!$F$8763+유형화!$G$74*hourly1!I4788/hourly1!$I$8763+유형화!$H$63*hourly1!P4788/hourly1!$P$8763</f>
        <v>0.61620373329664502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799">
        <f>(유형화!$F$71+유형화!$F$72+유형화!$F$73+유형화!$F$74+유형화!$G$63)*hourly1!O4789/hourly1!$O$8763</f>
        <v>74.785501862391754</v>
      </c>
      <c r="C4788" s="441">
        <f>hourly1!$F4789*유형화!$G$71/hourly1!$F$8763+유형화!$G$72*hourly1!$G4789/hourly1!$F$8763+유형화!$G$74*hourly1!I4789/hourly1!$I$8763+유형화!$H$63*hourly1!P4789/hourly1!$P$8763</f>
        <v>0.56942543804537071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799">
        <f>(유형화!$F$71+유형화!$F$72+유형화!$F$73+유형화!$F$74+유형화!$G$63)*hourly1!O4790/hourly1!$O$8763</f>
        <v>76.405845332298696</v>
      </c>
      <c r="C4789" s="441">
        <f>hourly1!$F4790*유형화!$G$71/hourly1!$F$8763+유형화!$G$72*hourly1!$G4790/hourly1!$F$8763+유형화!$G$74*hourly1!I4790/hourly1!$I$8763+유형화!$H$63*hourly1!P4790/hourly1!$P$8763</f>
        <v>0.54603927222326298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799">
        <f>(유형화!$F$71+유형화!$F$72+유형화!$F$73+유형화!$F$74+유형화!$G$63)*hourly1!O4791/hourly1!$O$8763</f>
        <v>75.104148570439733</v>
      </c>
      <c r="C4790" s="441">
        <f>hourly1!$F4791*유형화!$G$71/hourly1!$F$8763+유형화!$G$72*hourly1!$G4791/hourly1!$F$8763+유형화!$G$74*hourly1!I4791/hourly1!$I$8763+유형화!$H$63*hourly1!P4791/hourly1!$P$8763</f>
        <v>0.70955791897550746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799">
        <f>(유형화!$F$71+유형화!$F$72+유형화!$F$73+유형화!$F$74+유형화!$G$63)*hourly1!O4792/hourly1!$O$8763</f>
        <v>75.138757488860904</v>
      </c>
      <c r="C4791" s="441">
        <f>hourly1!$F4792*유형화!$G$71/hourly1!$F$8763+유형화!$G$72*hourly1!$G4792/hourly1!$F$8763+유형화!$G$74*hourly1!I4792/hourly1!$I$8763+유형화!$H$63*hourly1!P4792/hourly1!$P$8763</f>
        <v>0.65499079508463154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799">
        <f>(유형화!$F$71+유형화!$F$72+유형화!$F$73+유형화!$F$74+유형화!$G$63)*hourly1!O4793/hourly1!$O$8763</f>
        <v>78.79711892727974</v>
      </c>
      <c r="C4792" s="441">
        <f>hourly1!$F4793*유형화!$G$71/hourly1!$F$8763+유형화!$G$72*hourly1!$G4793/hourly1!$F$8763+유형화!$G$74*hourly1!I4793/hourly1!$I$8763+유형화!$H$63*hourly1!P4793/hourly1!$P$8763</f>
        <v>0.46820716300578458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799">
        <f>(유형화!$F$71+유형화!$F$72+유형화!$F$73+유형화!$F$74+유형화!$G$63)*hourly1!O4794/hourly1!$O$8763</f>
        <v>79.145722937299183</v>
      </c>
      <c r="C4793" s="441">
        <f>hourly1!$F4794*유형화!$G$71/hourly1!$F$8763+유형화!$G$72*hourly1!$G4794/hourly1!$F$8763+유형화!$G$74*hourly1!I4794/hourly1!$I$8763+유형화!$H$63*hourly1!P4794/hourly1!$P$8763</f>
        <v>0.43712758625707193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799">
        <f>(유형화!$F$71+유형화!$F$72+유형화!$F$73+유형화!$F$74+유형화!$G$63)*hourly1!O4795/hourly1!$O$8763</f>
        <v>79.026154833688153</v>
      </c>
      <c r="C4794" s="441">
        <f>hourly1!$F4795*유형화!$G$71/hourly1!$F$8763+유형화!$G$72*hourly1!$G4795/hourly1!$F$8763+유형화!$G$74*hourly1!I4795/hourly1!$I$8763+유형화!$H$63*hourly1!P4795/hourly1!$P$8763</f>
        <v>0.4681948779752354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799">
        <f>(유형화!$F$71+유형화!$F$72+유형화!$F$73+유형화!$F$74+유형화!$G$63)*hourly1!O4796/hourly1!$O$8763</f>
        <v>78.834772758147878</v>
      </c>
      <c r="C4795" s="441">
        <f>hourly1!$F4796*유형화!$G$71/hourly1!$F$8763+유형화!$G$72*hourly1!$G4796/hourly1!$F$8763+유형화!$G$74*hourly1!I4796/hourly1!$I$8763+유형화!$H$63*hourly1!P4796/hourly1!$P$8763</f>
        <v>0.65500117176091965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799">
        <f>(유형화!$F$71+유형화!$F$72+유형화!$F$73+유형화!$F$74+유형화!$G$63)*hourly1!O4797/hourly1!$O$8763</f>
        <v>76.226429518301714</v>
      </c>
      <c r="C4796" s="441">
        <f>hourly1!$F4797*유형화!$G$71/hourly1!$F$8763+유형화!$G$72*hourly1!$G4797/hourly1!$F$8763+유형화!$G$74*hourly1!I4797/hourly1!$I$8763+유형화!$H$63*hourly1!P4797/hourly1!$P$8763</f>
        <v>0.83422366571779794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799">
        <f>(유형화!$F$71+유형화!$F$72+유형화!$F$73+유형화!$F$74+유형화!$G$63)*hourly1!O4798/hourly1!$O$8763</f>
        <v>74.640180034311996</v>
      </c>
      <c r="C4797" s="441">
        <f>hourly1!$F4798*유형화!$G$71/hourly1!$F$8763+유형화!$G$72*hourly1!$G4798/hourly1!$F$8763+유형화!$G$74*hourly1!I4798/hourly1!$I$8763+유형화!$H$63*hourly1!P4798/hourly1!$P$8763</f>
        <v>0.84206855226378274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799">
        <f>(유형화!$F$71+유형화!$F$72+유형화!$F$73+유형화!$F$74+유형화!$G$63)*hourly1!O4799/hourly1!$O$8763</f>
        <v>74.069473799413089</v>
      </c>
      <c r="C4798" s="441">
        <f>hourly1!$F4799*유형화!$G$71/hourly1!$F$8763+유형화!$G$72*hourly1!$G4799/hourly1!$F$8763+유형화!$G$74*hourly1!I4799/hourly1!$I$8763+유형화!$H$63*hourly1!P4799/hourly1!$P$8763</f>
        <v>0.70186271896678276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799">
        <f>(유형화!$F$71+유형화!$F$72+유형화!$F$73+유형화!$F$74+유형화!$G$63)*hourly1!O4800/hourly1!$O$8763</f>
        <v>71.806163071648911</v>
      </c>
      <c r="C4799" s="441">
        <f>hourly1!$F4800*유형화!$G$71/hourly1!$F$8763+유형화!$G$72*hourly1!$G4800/hourly1!$F$8763+유형화!$G$74*hourly1!I4800/hourly1!$I$8763+유형화!$H$63*hourly1!P4800/hourly1!$P$8763</f>
        <v>0.56934373662861804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799">
        <f>(유형화!$F$71+유형화!$F$72+유형화!$F$73+유형화!$F$74+유형화!$G$63)*hourly1!O4801/hourly1!$O$8763</f>
        <v>68.493186559261801</v>
      </c>
      <c r="C4800" s="441">
        <f>hourly1!$F4801*유형화!$G$71/hourly1!$F$8763+유형화!$G$72*hourly1!$G4801/hourly1!$F$8763+유형화!$G$74*hourly1!I4801/hourly1!$I$8763+유형화!$H$63*hourly1!P4801/hourly1!$P$8763</f>
        <v>0.41386093112048977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799">
        <f>(유형화!$F$71+유형화!$F$72+유형화!$F$73+유형화!$F$74+유형화!$G$63)*hourly1!O4802/hourly1!$O$8763</f>
        <v>65.186026066991118</v>
      </c>
      <c r="C4801" s="441">
        <f>hourly1!$F4802*유형화!$G$71/hourly1!$F$8763+유형화!$G$72*hourly1!$G4802/hourly1!$F$8763+유형화!$G$74*hourly1!I4802/hourly1!$I$8763+유형화!$H$63*hourly1!P4802/hourly1!$P$8763</f>
        <v>0.36739656014496624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799">
        <f>(유형화!$F$71+유형화!$F$72+유형화!$F$73+유형화!$F$74+유형화!$G$63)*hourly1!O4803/hourly1!$O$8763</f>
        <v>61.802872501004792</v>
      </c>
      <c r="C4802" s="441">
        <f>hourly1!$F4803*유형화!$G$71/hourly1!$F$8763+유형화!$G$72*hourly1!$G4803/hourly1!$F$8763+유형화!$G$74*hourly1!I4803/hourly1!$I$8763+유형화!$H$63*hourly1!P4803/hourly1!$P$8763</f>
        <v>0.28106690722462069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799">
        <f>(유형화!$F$71+유형화!$F$72+유형화!$F$73+유형화!$F$74+유형화!$G$63)*hourly1!O4804/hourly1!$O$8763</f>
        <v>59.977488719969628</v>
      </c>
      <c r="C4803" s="441">
        <f>hourly1!$F4804*유형화!$G$71/hourly1!$F$8763+유형화!$G$72*hourly1!$G4804/hourly1!$F$8763+유형화!$G$74*hourly1!I4804/hourly1!$I$8763+유형화!$H$63*hourly1!P4804/hourly1!$P$8763</f>
        <v>0.28754052196273305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799">
        <f>(유형화!$F$71+유형화!$F$72+유형화!$F$73+유형화!$F$74+유형화!$G$63)*hourly1!O4805/hourly1!$O$8763</f>
        <v>59.587835894192196</v>
      </c>
      <c r="C4804" s="441">
        <f>hourly1!$F4805*유형화!$G$71/hourly1!$F$8763+유형화!$G$72*hourly1!$G4805/hourly1!$F$8763+유형화!$G$74*hourly1!I4805/hourly1!$I$8763+유형화!$H$63*hourly1!P4805/hourly1!$P$8763</f>
        <v>0.26244602126160099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799">
        <f>(유형화!$F$71+유형화!$F$72+유형화!$F$73+유형화!$F$74+유형화!$G$63)*hourly1!O4806/hourly1!$O$8763</f>
        <v>58.382609476203434</v>
      </c>
      <c r="C4805" s="441">
        <f>hourly1!$F4806*유형화!$G$71/hourly1!$F$8763+유형화!$G$72*hourly1!$G4806/hourly1!$F$8763+유형화!$G$74*hourly1!I4806/hourly1!$I$8763+유형화!$H$63*hourly1!P4806/hourly1!$P$8763</f>
        <v>0.24379054637762085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799">
        <f>(유형화!$F$71+유형화!$F$72+유형화!$F$73+유형화!$F$74+유형화!$G$63)*hourly1!O4807/hourly1!$O$8763</f>
        <v>57.885245744445193</v>
      </c>
      <c r="C4806" s="441">
        <f>hourly1!$F4807*유형화!$G$71/hourly1!$F$8763+유형화!$G$72*hourly1!$G4807/hourly1!$F$8763+유형화!$G$74*hourly1!I4807/hourly1!$I$8763+유형화!$H$63*hourly1!P4807/hourly1!$P$8763</f>
        <v>0.24381189609090348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799">
        <f>(유형화!$F$71+유형화!$F$72+유형화!$F$73+유형화!$F$74+유형화!$G$63)*hourly1!O4808/hourly1!$O$8763</f>
        <v>58.378011159843325</v>
      </c>
      <c r="C4807" s="441">
        <f>hourly1!$F4808*유형화!$G$71/hourly1!$F$8763+유형화!$G$72*hourly1!$G4808/hourly1!$F$8763+유형화!$G$74*hourly1!I4808/hourly1!$I$8763+유형화!$H$63*hourly1!P4808/hourly1!$P$8763</f>
        <v>0.30049669684955116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799">
        <f>(유형화!$F$71+유형화!$F$72+유형화!$F$73+유형화!$F$74+유형화!$G$63)*hourly1!O4809/hourly1!$O$8763</f>
        <v>60.156177013249717</v>
      </c>
      <c r="C4808" s="441">
        <f>hourly1!$F4809*유형화!$G$71/hourly1!$F$8763+유형화!$G$72*hourly1!$G4809/hourly1!$F$8763+유형화!$G$74*hourly1!I4809/hourly1!$I$8763+유형화!$H$63*hourly1!P4809/hourly1!$P$8763</f>
        <v>0.4394860735780125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799">
        <f>(유형화!$F$71+유형화!$F$72+유형화!$F$73+유형화!$F$74+유형화!$G$63)*hourly1!O4810/hourly1!$O$8763</f>
        <v>63.879084696522995</v>
      </c>
      <c r="C4809" s="441">
        <f>hourly1!$F4810*유형화!$G$71/hourly1!$F$8763+유형화!$G$72*hourly1!$G4810/hourly1!$F$8763+유형화!$G$74*hourly1!I4810/hourly1!$I$8763+유형화!$H$63*hourly1!P4810/hourly1!$P$8763</f>
        <v>0.59288280933579951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799">
        <f>(유형화!$F$71+유형화!$F$72+유형화!$F$73+유형화!$F$74+유형화!$G$63)*hourly1!O4811/hourly1!$O$8763</f>
        <v>67.900250135326999</v>
      </c>
      <c r="C4810" s="441">
        <f>hourly1!$F4811*유형화!$G$71/hourly1!$F$8763+유형화!$G$72*hourly1!$G4811/hourly1!$F$8763+유형화!$G$74*hourly1!I4811/hourly1!$I$8763+유형화!$H$63*hourly1!P4811/hourly1!$P$8763</f>
        <v>0.82655899937723154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799">
        <f>(유형화!$F$71+유형화!$F$72+유형화!$F$73+유형화!$F$74+유형화!$G$63)*hourly1!O4812/hourly1!$O$8763</f>
        <v>73.460456501570008</v>
      </c>
      <c r="C4811" s="441">
        <f>hourly1!$F4812*유형화!$G$71/hourly1!$F$8763+유형화!$G$72*hourly1!$G4812/hourly1!$F$8763+유형화!$G$74*hourly1!I4812/hourly1!$I$8763+유형화!$H$63*hourly1!P4812/hourly1!$P$8763</f>
        <v>0.81976501966774007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799">
        <f>(유형화!$F$71+유형화!$F$72+유형화!$F$73+유형화!$F$74+유형화!$G$63)*hourly1!O4813/hourly1!$O$8763</f>
        <v>76.222242771768251</v>
      </c>
      <c r="C4812" s="441">
        <f>hourly1!$F4813*유형화!$G$71/hourly1!$F$8763+유형화!$G$72*hourly1!$G4813/hourly1!$F$8763+유형화!$G$74*hourly1!I4813/hourly1!$I$8763+유형화!$H$63*hourly1!P4813/hourly1!$P$8763</f>
        <v>0.75964685105126739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799">
        <f>(유형화!$F$71+유형화!$F$72+유형화!$F$73+유형화!$F$74+유형화!$G$63)*hourly1!O4814/hourly1!$O$8763</f>
        <v>78.166455054411259</v>
      </c>
      <c r="C4813" s="441">
        <f>hourly1!$F4814*유형화!$G$71/hourly1!$F$8763+유형화!$G$72*hourly1!$G4814/hourly1!$F$8763+유형화!$G$74*hourly1!I4814/hourly1!$I$8763+유형화!$H$63*hourly1!P4814/hourly1!$P$8763</f>
        <v>0.79967959108239595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799">
        <f>(유형화!$F$71+유형화!$F$72+유형화!$F$73+유형화!$F$74+유형화!$G$63)*hourly1!O4815/hourly1!$O$8763</f>
        <v>77.008823856763556</v>
      </c>
      <c r="C4814" s="441">
        <f>hourly1!$F4815*유형화!$G$71/hourly1!$F$8763+유형화!$G$72*hourly1!$G4815/hourly1!$F$8763+유형화!$G$74*hourly1!I4815/hourly1!$I$8763+유형화!$H$63*hourly1!P4815/hourly1!$P$8763</f>
        <v>0.80630730542699458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799">
        <f>(유형화!$F$71+유형화!$F$72+유형화!$F$73+유형화!$F$74+유형화!$G$63)*hourly1!O4816/hourly1!$O$8763</f>
        <v>77.042144697935711</v>
      </c>
      <c r="C4815" s="441">
        <f>hourly1!$F4816*유형화!$G$71/hourly1!$F$8763+유형화!$G$72*hourly1!$G4816/hourly1!$F$8763+유형화!$G$74*hourly1!I4816/hourly1!$I$8763+유형화!$H$63*hourly1!P4816/hourly1!$P$8763</f>
        <v>0.68610269458361983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799">
        <f>(유형화!$F$71+유형화!$F$72+유형화!$F$73+유형화!$F$74+유형화!$G$63)*hourly1!O4817/hourly1!$O$8763</f>
        <v>80.410612932122632</v>
      </c>
      <c r="C4816" s="441">
        <f>hourly1!$F4817*유형화!$G$71/hourly1!$F$8763+유형화!$G$72*hourly1!$G4817/hourly1!$F$8763+유형화!$G$74*hourly1!I4817/hourly1!$I$8763+유형화!$H$63*hourly1!P4817/hourly1!$P$8763</f>
        <v>0.59264545777472566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799">
        <f>(유형화!$F$71+유형화!$F$72+유형화!$F$73+유형화!$F$74+유형화!$G$63)*hourly1!O4818/hourly1!$O$8763</f>
        <v>80.62572123773522</v>
      </c>
      <c r="C4817" s="441">
        <f>hourly1!$F4818*유형화!$G$71/hourly1!$F$8763+유형화!$G$72*hourly1!$G4818/hourly1!$F$8763+유형화!$G$74*hourly1!I4818/hourly1!$I$8763+유형화!$H$63*hourly1!P4818/hourly1!$P$8763</f>
        <v>0.51260395141285708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799">
        <f>(유형화!$F$71+유형화!$F$72+유형화!$F$73+유형화!$F$74+유형화!$G$63)*hourly1!O4819/hourly1!$O$8763</f>
        <v>81.019437931444784</v>
      </c>
      <c r="C4818" s="441">
        <f>hourly1!$F4819*유형화!$G$71/hourly1!$F$8763+유형화!$G$72*hourly1!$G4819/hourly1!$F$8763+유형화!$G$74*hourly1!I4819/hourly1!$I$8763+유형화!$H$63*hourly1!P4819/hourly1!$P$8763</f>
        <v>0.59267193619008174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799">
        <f>(유형화!$F$71+유형화!$F$72+유형화!$F$73+유형화!$F$74+유형화!$G$63)*hourly1!O4820/hourly1!$O$8763</f>
        <v>80.615601330084857</v>
      </c>
      <c r="C4819" s="441">
        <f>hourly1!$F4820*유형화!$G$71/hourly1!$F$8763+유형화!$G$72*hourly1!$G4820/hourly1!$F$8763+유형화!$G$74*hourly1!I4820/hourly1!$I$8763+유형화!$H$63*hourly1!P4820/hourly1!$P$8763</f>
        <v>0.69949600186809402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799">
        <f>(유형화!$F$71+유형화!$F$72+유형화!$F$73+유형화!$F$74+유형화!$G$63)*hourly1!O4821/hourly1!$O$8763</f>
        <v>79.286544631693104</v>
      </c>
      <c r="C4820" s="441">
        <f>hourly1!$F4821*유형화!$G$71/hourly1!$F$8763+유형화!$G$72*hourly1!$G4821/hourly1!$F$8763+유형화!$G$74*hourly1!I4821/hourly1!$I$8763+유형화!$H$63*hourly1!P4821/hourly1!$P$8763</f>
        <v>0.88652986689926905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799">
        <f>(유형화!$F$71+유형화!$F$72+유형화!$F$73+유형화!$F$74+유형화!$G$63)*hourly1!O4822/hourly1!$O$8763</f>
        <v>78.2676293299333</v>
      </c>
      <c r="C4821" s="441">
        <f>hourly1!$F4822*유형화!$G$71/hourly1!$F$8763+유형화!$G$72*hourly1!$G4822/hourly1!$F$8763+유형화!$G$74*hourly1!I4822/hourly1!$I$8763+유형화!$H$63*hourly1!P4822/hourly1!$P$8763</f>
        <v>0.746324629962974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799">
        <f>(유형화!$F$71+유형화!$F$72+유형화!$F$73+유형화!$F$74+유형화!$G$63)*hourly1!O4823/hourly1!$O$8763</f>
        <v>77.674705791357056</v>
      </c>
      <c r="C4822" s="441">
        <f>hourly1!$F4823*유형화!$G$71/hourly1!$F$8763+유형화!$G$72*hourly1!$G4823/hourly1!$F$8763+유형화!$G$74*hourly1!I4823/hourly1!$I$8763+유형화!$H$63*hourly1!P4823/hourly1!$P$8763</f>
        <v>0.5127222693769703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799">
        <f>(유형화!$F$71+유형화!$F$72+유형화!$F$73+유형화!$F$74+유형화!$G$63)*hourly1!O4824/hourly1!$O$8763</f>
        <v>75.255111687477097</v>
      </c>
      <c r="C4823" s="441">
        <f>hourly1!$F4824*유형화!$G$71/hourly1!$F$8763+유형화!$G$72*hourly1!$G4824/hourly1!$F$8763+유형화!$G$74*hourly1!I4824/hourly1!$I$8763+유형화!$H$63*hourly1!P4824/hourly1!$P$8763</f>
        <v>0.50599818314224732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799">
        <f>(유형화!$F$71+유형화!$F$72+유형화!$F$73+유형화!$F$74+유형화!$G$63)*hourly1!O4825/hourly1!$O$8763</f>
        <v>70.968674865519517</v>
      </c>
      <c r="C4824" s="441">
        <f>hourly1!$F4825*유형화!$G$71/hourly1!$F$8763+유형화!$G$72*hourly1!$G4825/hourly1!$F$8763+유형화!$G$74*hourly1!I4825/hourly1!$I$8763+유형화!$H$63*hourly1!P4825/hourly1!$P$8763</f>
        <v>0.45270846388408537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799">
        <f>(유형화!$F$71+유형화!$F$72+유형화!$F$73+유형화!$F$74+유형화!$G$63)*hourly1!O4826/hourly1!$O$8763</f>
        <v>67.46194758888204</v>
      </c>
      <c r="C4825" s="441">
        <f>hourly1!$F4826*유형화!$G$71/hourly1!$F$8763+유형화!$G$72*hourly1!$G4826/hourly1!$F$8763+유형화!$G$74*hourly1!I4826/hourly1!$I$8763+유형화!$H$63*hourly1!P4826/hourly1!$P$8763</f>
        <v>0.35967142282878961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799">
        <f>(유형화!$F$71+유형화!$F$72+유형화!$F$73+유형화!$F$74+유형화!$G$63)*hourly1!O4827/hourly1!$O$8763</f>
        <v>63.914563740295705</v>
      </c>
      <c r="C4826" s="441">
        <f>hourly1!$F4827*유형화!$G$71/hourly1!$F$8763+유형화!$G$72*hourly1!$G4827/hourly1!$F$8763+유형화!$G$74*hourly1!I4827/hourly1!$I$8763+유형화!$H$63*hourly1!P4827/hourly1!$P$8763</f>
        <v>0.30138861392176747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799">
        <f>(유형화!$F$71+유형화!$F$72+유형화!$F$73+유형화!$F$74+유형화!$G$63)*hourly1!O4828/hourly1!$O$8763</f>
        <v>60.608488976860379</v>
      </c>
      <c r="C4827" s="441">
        <f>hourly1!$F4828*유형화!$G$71/hourly1!$F$8763+유형화!$G$72*hourly1!$G4828/hourly1!$F$8763+유형화!$G$74*hourly1!I4828/hourly1!$I$8763+유형화!$H$63*hourly1!P4828/hourly1!$P$8763</f>
        <v>0.28003615737999743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799">
        <f>(유형화!$F$71+유형화!$F$72+유형화!$F$73+유형화!$F$74+유형화!$G$63)*hourly1!O4829/hourly1!$O$8763</f>
        <v>59.671881424024626</v>
      </c>
      <c r="C4828" s="441">
        <f>hourly1!$F4829*유형화!$G$71/hourly1!$F$8763+유형화!$G$72*hourly1!$G4829/hourly1!$F$8763+유형화!$G$74*hourly1!I4829/hourly1!$I$8763+유형화!$H$63*hourly1!P4829/hourly1!$P$8763</f>
        <v>0.26623016848682196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799">
        <f>(유형화!$F$71+유형화!$F$72+유형화!$F$73+유형화!$F$74+유형화!$G$63)*hourly1!O4830/hourly1!$O$8763</f>
        <v>58.999421982606862</v>
      </c>
      <c r="C4829" s="441">
        <f>hourly1!$F4830*유형화!$G$71/hourly1!$F$8763+유형화!$G$72*hourly1!$G4830/hourly1!$F$8763+유형화!$G$74*hourly1!I4830/hourly1!$I$8763+유형화!$H$63*hourly1!P4830/hourly1!$P$8763</f>
        <v>0.24404459603846884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799">
        <f>(유형화!$F$71+유형화!$F$72+유형화!$F$73+유형화!$F$74+유형화!$G$63)*hourly1!O4831/hourly1!$O$8763</f>
        <v>58.111385695818008</v>
      </c>
      <c r="C4830" s="441">
        <f>hourly1!$F4831*유형화!$G$71/hourly1!$F$8763+유형화!$G$72*hourly1!$G4831/hourly1!$F$8763+유형화!$G$74*hourly1!I4831/hourly1!$I$8763+유형화!$H$63*hourly1!P4831/hourly1!$P$8763</f>
        <v>0.24405091746195473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799">
        <f>(유형화!$F$71+유형화!$F$72+유형화!$F$73+유형화!$F$74+유형화!$G$63)*hourly1!O4832/hourly1!$O$8763</f>
        <v>58.778588046314319</v>
      </c>
      <c r="C4831" s="441">
        <f>hourly1!$F4832*유형화!$G$71/hourly1!$F$8763+유형화!$G$72*hourly1!$G4832/hourly1!$F$8763+유형화!$G$74*hourly1!I4832/hourly1!$I$8763+유형화!$H$63*hourly1!P4832/hourly1!$P$8763</f>
        <v>0.26623088411966939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799">
        <f>(유형화!$F$71+유형화!$F$72+유형화!$F$73+유형화!$F$74+유형화!$G$63)*hourly1!O4833/hourly1!$O$8763</f>
        <v>60.071293850260972</v>
      </c>
      <c r="C4832" s="441">
        <f>hourly1!$F4833*유형화!$G$71/hourly1!$F$8763+유형화!$G$72*hourly1!$G4833/hourly1!$F$8763+유형화!$G$74*hourly1!I4833/hourly1!$I$8763+유형화!$H$63*hourly1!P4833/hourly1!$P$8763</f>
        <v>0.36685816569939478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799">
        <f>(유형화!$F$71+유형화!$F$72+유형화!$F$73+유형화!$F$74+유형화!$G$63)*hourly1!O4834/hourly1!$O$8763</f>
        <v>64.247249090908625</v>
      </c>
      <c r="C4833" s="441">
        <f>hourly1!$F4834*유형화!$G$71/hourly1!$F$8763+유형화!$G$72*hourly1!$G4834/hourly1!$F$8763+유형화!$G$74*hourly1!I4834/hourly1!$I$8763+유형화!$H$63*hourly1!P4834/hourly1!$P$8763</f>
        <v>0.52114646071297299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799">
        <f>(유형화!$F$71+유형화!$F$72+유형화!$F$73+유형화!$F$74+유형화!$G$63)*hourly1!O4835/hourly1!$O$8763</f>
        <v>68.664424201054601</v>
      </c>
      <c r="C4834" s="441">
        <f>hourly1!$F4835*유형화!$G$71/hourly1!$F$8763+유형화!$G$72*hourly1!$G4835/hourly1!$F$8763+유형화!$G$74*hourly1!I4835/hourly1!$I$8763+유형화!$H$63*hourly1!P4835/hourly1!$P$8763</f>
        <v>0.69783871546552068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799">
        <f>(유형화!$F$71+유형화!$F$72+유형화!$F$73+유형화!$F$74+유형화!$G$63)*hourly1!O4836/hourly1!$O$8763</f>
        <v>75.256223803215505</v>
      </c>
      <c r="C4835" s="441">
        <f>hourly1!$F4836*유형화!$G$71/hourly1!$F$8763+유형화!$G$72*hourly1!$G4836/hourly1!$F$8763+유형화!$G$74*hourly1!I4836/hourly1!$I$8763+유형화!$H$63*hourly1!P4836/hourly1!$P$8763</f>
        <v>0.85250856205893688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799">
        <f>(유형화!$F$71+유형화!$F$72+유형화!$F$73+유형화!$F$74+유형화!$G$63)*hourly1!O4837/hourly1!$O$8763</f>
        <v>77.772129217397847</v>
      </c>
      <c r="C4836" s="441">
        <f>hourly1!$F4837*유형화!$G$71/hourly1!$F$8763+유형화!$G$72*hourly1!$G4837/hourly1!$F$8763+유형화!$G$74*hourly1!I4837/hourly1!$I$8763+유형화!$H$63*hourly1!P4837/hourly1!$P$8763</f>
        <v>0.91880705521820516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799">
        <f>(유형화!$F$71+유형화!$F$72+유형화!$F$73+유형화!$F$74+유형화!$G$63)*hourly1!O4838/hourly1!$O$8763</f>
        <v>79.714091800889264</v>
      </c>
      <c r="C4837" s="441">
        <f>hourly1!$F4838*유형화!$G$71/hourly1!$F$8763+유형화!$G$72*hourly1!$G4838/hourly1!$F$8763+유형화!$G$74*hourly1!I4838/hourly1!$I$8763+유형화!$H$63*hourly1!P4838/hourly1!$P$8763</f>
        <v>0.95554394817036215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799">
        <f>(유형화!$F$71+유형화!$F$72+유형화!$F$73+유형화!$F$74+유형화!$G$63)*hourly1!O4839/hourly1!$O$8763</f>
        <v>78.091902345790871</v>
      </c>
      <c r="C4838" s="441">
        <f>hourly1!$F4839*유형화!$G$71/hourly1!$F$8763+유형화!$G$72*hourly1!$G4839/hourly1!$F$8763+유형화!$G$74*hourly1!I4839/hourly1!$I$8763+유형화!$H$63*hourly1!P4839/hourly1!$P$8763</f>
        <v>0.8522553473030765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799">
        <f>(유형화!$F$71+유형화!$F$72+유형화!$F$73+유형화!$F$74+유형화!$G$63)*hourly1!O4840/hourly1!$O$8763</f>
        <v>77.957508277540981</v>
      </c>
      <c r="C4839" s="441">
        <f>hourly1!$F4840*유형화!$G$71/hourly1!$F$8763+유형화!$G$72*hourly1!$G4840/hourly1!$F$8763+유형화!$G$74*hourly1!I4840/hourly1!$I$8763+유형화!$H$63*hourly1!P4840/hourly1!$P$8763</f>
        <v>0.76382626615256932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799">
        <f>(유형화!$F$71+유형화!$F$72+유형화!$F$73+유형화!$F$74+유형화!$G$63)*hourly1!O4841/hourly1!$O$8763</f>
        <v>80.584798071395298</v>
      </c>
      <c r="C4840" s="441">
        <f>hourly1!$F4841*유형화!$G$71/hourly1!$F$8763+유형화!$G$72*hourly1!$G4841/hourly1!$F$8763+유형화!$G$74*hourly1!I4841/hourly1!$I$8763+유형화!$H$63*hourly1!P4841/hourly1!$P$8763</f>
        <v>0.64596833468815196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799">
        <f>(유형화!$F$71+유형화!$F$72+유형화!$F$73+유형화!$F$74+유형화!$G$63)*hourly1!O4842/hourly1!$O$8763</f>
        <v>80.281066358783036</v>
      </c>
      <c r="C4841" s="441">
        <f>hourly1!$F4842*유형화!$G$71/hourly1!$F$8763+유형화!$G$72*hourly1!$G4842/hourly1!$F$8763+유형화!$G$74*hourly1!I4842/hourly1!$I$8763+유형화!$H$63*hourly1!P4842/hourly1!$P$8763</f>
        <v>0.59448141384488129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799">
        <f>(유형화!$F$71+유형화!$F$72+유형화!$F$73+유형화!$F$74+유형화!$G$63)*hourly1!O4843/hourly1!$O$8763</f>
        <v>81.01406983208885</v>
      </c>
      <c r="C4842" s="441">
        <f>hourly1!$F4843*유형화!$G$71/hourly1!$F$8763+유형화!$G$72*hourly1!$G4843/hourly1!$F$8763+유형화!$G$74*hourly1!I4843/hourly1!$I$8763+유형화!$H$63*hourly1!P4843/hourly1!$P$8763</f>
        <v>0.43267432231947578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799">
        <f>(유형화!$F$71+유형화!$F$72+유형화!$F$73+유형화!$F$74+유형화!$G$63)*hourly1!O4844/hourly1!$O$8763</f>
        <v>80.549444864926869</v>
      </c>
      <c r="C4843" s="441">
        <f>hourly1!$F4844*유형화!$G$71/hourly1!$F$8763+유형화!$G$72*hourly1!$G4844/hourly1!$F$8763+유형화!$G$74*hourly1!I4844/hourly1!$I$8763+유형화!$H$63*hourly1!P4844/hourly1!$P$8763</f>
        <v>0.62406591430310998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799">
        <f>(유형화!$F$71+유형화!$F$72+유형화!$F$73+유형화!$F$74+유형화!$G$63)*hourly1!O4845/hourly1!$O$8763</f>
        <v>79.533565659103431</v>
      </c>
      <c r="C4844" s="441">
        <f>hourly1!$F4845*유형화!$G$71/hourly1!$F$8763+유형화!$G$72*hourly1!$G4845/hourly1!$F$8763+유형화!$G$74*hourly1!I4845/hourly1!$I$8763+유형화!$H$63*hourly1!P4845/hourly1!$P$8763</f>
        <v>0.74941127370620642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799">
        <f>(유형화!$F$71+유형화!$F$72+유형화!$F$73+유형화!$F$74+유형화!$G$63)*hourly1!O4846/hourly1!$O$8763</f>
        <v>78.274427499027482</v>
      </c>
      <c r="C4845" s="441">
        <f>hourly1!$F4846*유형화!$G$71/hourly1!$F$8763+유형화!$G$72*hourly1!$G4846/hourly1!$F$8763+유형화!$G$74*hourly1!I4846/hourly1!$I$8763+유형화!$H$63*hourly1!P4846/hourly1!$P$8763</f>
        <v>0.79369952446474878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799">
        <f>(유형화!$F$71+유형화!$F$72+유형화!$F$73+유형화!$F$74+유형화!$G$63)*hourly1!O4847/hourly1!$O$8763</f>
        <v>77.251280692396861</v>
      </c>
      <c r="C4846" s="441">
        <f>hourly1!$F4847*유형화!$G$71/hourly1!$F$8763+유형화!$G$72*hourly1!$G4847/hourly1!$F$8763+유형화!$G$74*hourly1!I4847/hourly1!$I$8763+유형화!$H$63*hourly1!P4847/hourly1!$P$8763</f>
        <v>0.51370578745366247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799">
        <f>(유형화!$F$71+유형화!$F$72+유형화!$F$73+유형화!$F$74+유형화!$G$63)*hourly1!O4848/hourly1!$O$8763</f>
        <v>75.176471928188732</v>
      </c>
      <c r="C4847" s="441">
        <f>hourly1!$F4848*유형화!$G$71/hourly1!$F$8763+유형화!$G$72*hourly1!$G4848/hourly1!$F$8763+유형화!$G$74*hourly1!I4848/hourly1!$I$8763+유형화!$H$63*hourly1!P4848/hourly1!$P$8763</f>
        <v>0.49146785453530228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799">
        <f>(유형화!$F$71+유형화!$F$72+유형화!$F$73+유형화!$F$74+유형화!$G$63)*hourly1!O4849/hourly1!$O$8763</f>
        <v>71.406681408328481</v>
      </c>
      <c r="C4848" s="441">
        <f>hourly1!$F4849*유형화!$G$71/hourly1!$F$8763+유형화!$G$72*hourly1!$G4849/hourly1!$F$8763+유형화!$G$74*hourly1!I4849/hourly1!$I$8763+유형화!$H$63*hourly1!P4849/hourly1!$P$8763</f>
        <v>0.46944723545828826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799">
        <f>(유형화!$F$71+유형화!$F$72+유형화!$F$73+유형화!$F$74+유형화!$G$63)*hourly1!O4850/hourly1!$O$8763</f>
        <v>68.114894799354815</v>
      </c>
      <c r="C4849" s="441">
        <f>hourly1!$F4850*유형화!$G$71/hourly1!$F$8763+유형화!$G$72*hourly1!$G4850/hourly1!$F$8763+유형화!$G$74*hourly1!I4850/hourly1!$I$8763+유형화!$H$63*hourly1!P4850/hourly1!$P$8763</f>
        <v>0.35937693991206032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799">
        <f>(유형화!$F$71+유형화!$F$72+유형화!$F$73+유형화!$F$74+유형화!$G$63)*hourly1!O4851/hourly1!$O$8763</f>
        <v>64.125246080814861</v>
      </c>
      <c r="C4850" s="441">
        <f>hourly1!$F4851*유형화!$G$71/hourly1!$F$8763+유형화!$G$72*hourly1!$G4851/hourly1!$F$8763+유형화!$G$74*hourly1!I4851/hourly1!$I$8763+유형화!$H$63*hourly1!P4851/hourly1!$P$8763</f>
        <v>0.28312029640826253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799">
        <f>(유형화!$F$71+유형화!$F$72+유형화!$F$73+유형화!$F$74+유형화!$G$63)*hourly1!O4852/hourly1!$O$8763</f>
        <v>59.603222787095071</v>
      </c>
      <c r="C4851" s="441">
        <f>hourly1!$F4852*유형화!$G$71/hourly1!$F$8763+유형화!$G$72*hourly1!$G4852/hourly1!$F$8763+유형화!$G$74*hourly1!I4852/hourly1!$I$8763+유형화!$H$63*hourly1!P4852/hourly1!$P$8763</f>
        <v>0.25458896895720939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799">
        <f>(유형화!$F$71+유형화!$F$72+유형화!$F$73+유형화!$F$74+유형화!$G$63)*hourly1!O4853/hourly1!$O$8763</f>
        <v>58.132745424135514</v>
      </c>
      <c r="C4852" s="441">
        <f>hourly1!$F4853*유형화!$G$71/hourly1!$F$8763+유형화!$G$72*hourly1!$G4853/hourly1!$F$8763+유형화!$G$74*hourly1!I4853/hourly1!$I$8763+유형화!$H$63*hourly1!P4853/hourly1!$P$8763</f>
        <v>0.24585526641468089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799">
        <f>(유형화!$F$71+유형화!$F$72+유형화!$F$73+유형화!$F$74+유형화!$G$63)*hourly1!O4854/hourly1!$O$8763</f>
        <v>57.119195974167937</v>
      </c>
      <c r="C4853" s="441">
        <f>hourly1!$F4854*유형화!$G$71/hourly1!$F$8763+유형화!$G$72*hourly1!$G4854/hourly1!$F$8763+유형화!$G$74*hourly1!I4854/hourly1!$I$8763+유형화!$H$63*hourly1!P4854/hourly1!$P$8763</f>
        <v>0.24593076568008779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799">
        <f>(유형화!$F$71+유형화!$F$72+유형화!$F$73+유형화!$F$74+유형화!$G$63)*hourly1!O4855/hourly1!$O$8763</f>
        <v>56.583473701828616</v>
      </c>
      <c r="C4854" s="441">
        <f>hourly1!$F4855*유형화!$G$71/hourly1!$F$8763+유형화!$G$72*hourly1!$G4855/hourly1!$F$8763+유형화!$G$74*hourly1!I4855/hourly1!$I$8763+유형화!$H$63*hourly1!P4855/hourly1!$P$8763</f>
        <v>0.24413476577724852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799">
        <f>(유형화!$F$71+유형화!$F$72+유형화!$F$73+유형화!$F$74+유형화!$G$63)*hourly1!O4856/hourly1!$O$8763</f>
        <v>56.270047588307946</v>
      </c>
      <c r="C4855" s="441">
        <f>hourly1!$F4856*유형화!$G$71/hourly1!$F$8763+유형화!$G$72*hourly1!$G4856/hourly1!$F$8763+유형화!$G$74*hourly1!I4856/hourly1!$I$8763+유형화!$H$63*hourly1!P4856/hourly1!$P$8763</f>
        <v>0.51491377570017283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799">
        <f>(유형화!$F$71+유형화!$F$72+유형화!$F$73+유형화!$F$74+유형화!$G$63)*hourly1!O4857/hourly1!$O$8763</f>
        <v>56.915811660912844</v>
      </c>
      <c r="C4856" s="441">
        <f>hourly1!$F4857*유형화!$G$71/hourly1!$F$8763+유형화!$G$72*hourly1!$G4857/hourly1!$F$8763+유형화!$G$74*hourly1!I4857/hourly1!$I$8763+유형화!$H$63*hourly1!P4857/hourly1!$P$8763</f>
        <v>0.99818552774690061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799">
        <f>(유형화!$F$71+유형화!$F$72+유형화!$F$73+유형화!$F$74+유형화!$G$63)*hourly1!O4858/hourly1!$O$8763</f>
        <v>58.089378906534129</v>
      </c>
      <c r="C4857" s="441">
        <f>hourly1!$F4858*유형화!$G$71/hourly1!$F$8763+유형화!$G$72*hourly1!$G4858/hourly1!$F$8763+유형화!$G$74*hourly1!I4858/hourly1!$I$8763+유형화!$H$63*hourly1!P4858/hourly1!$P$8763</f>
        <v>0.8499810661138536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799">
        <f>(유형화!$F$71+유형화!$F$72+유형화!$F$73+유형화!$F$74+유형화!$G$63)*hourly1!O4859/hourly1!$O$8763</f>
        <v>61.243169306693396</v>
      </c>
      <c r="C4858" s="441">
        <f>hourly1!$F4859*유형화!$G$71/hourly1!$F$8763+유형화!$G$72*hourly1!$G4859/hourly1!$F$8763+유형화!$G$74*hourly1!I4859/hourly1!$I$8763+유형화!$H$63*hourly1!P4859/hourly1!$P$8763</f>
        <v>0.74077764049018069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799">
        <f>(유형화!$F$71+유형화!$F$72+유형화!$F$73+유형화!$F$74+유형화!$G$63)*hourly1!O4860/hourly1!$O$8763</f>
        <v>66.230850335728306</v>
      </c>
      <c r="C4859" s="441">
        <f>hourly1!$F4860*유형화!$G$71/hourly1!$F$8763+유형화!$G$72*hourly1!$G4860/hourly1!$F$8763+유형화!$G$74*hourly1!I4860/hourly1!$I$8763+유형화!$H$63*hourly1!P4860/hourly1!$P$8763</f>
        <v>0.61606955213774639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799">
        <f>(유형화!$F$71+유형화!$F$72+유형화!$F$73+유형화!$F$74+유형화!$G$63)*hourly1!O4861/hourly1!$O$8763</f>
        <v>69.233360159819483</v>
      </c>
      <c r="C4860" s="441">
        <f>hourly1!$F4861*유형화!$G$71/hourly1!$F$8763+유형화!$G$72*hourly1!$G4861/hourly1!$F$8763+유형화!$G$74*hourly1!I4861/hourly1!$I$8763+유형화!$H$63*hourly1!P4861/hourly1!$P$8763</f>
        <v>0.56929626631640329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799">
        <f>(유형화!$F$71+유형화!$F$72+유형화!$F$73+유형화!$F$74+유형화!$G$63)*hourly1!O4862/hourly1!$O$8763</f>
        <v>71.195553925946697</v>
      </c>
      <c r="C4861" s="441">
        <f>hourly1!$F4862*유형화!$G$71/hourly1!$F$8763+유형화!$G$72*hourly1!$G4862/hourly1!$F$8763+유형화!$G$74*hourly1!I4862/hourly1!$I$8763+유형화!$H$63*hourly1!P4862/hourly1!$P$8763</f>
        <v>0.5459016321722695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799">
        <f>(유형화!$F$71+유형화!$F$72+유형화!$F$73+유형화!$F$74+유형화!$G$63)*hourly1!O4863/hourly1!$O$8763</f>
        <v>70.759298050414756</v>
      </c>
      <c r="C4862" s="441">
        <f>hourly1!$F4863*유형화!$G$71/hourly1!$F$8763+유형화!$G$72*hourly1!$G4863/hourly1!$F$8763+유형화!$G$74*hourly1!I4863/hourly1!$I$8763+유형화!$H$63*hourly1!P4863/hourly1!$P$8763</f>
        <v>0.70934406402625849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799">
        <f>(유형화!$F$71+유형화!$F$72+유형화!$F$73+유형화!$F$74+유형화!$G$63)*hourly1!O4864/hourly1!$O$8763</f>
        <v>70.319290644566578</v>
      </c>
      <c r="C4863" s="441">
        <f>hourly1!$F4864*유형화!$G$71/hourly1!$F$8763+유형화!$G$72*hourly1!$G4864/hourly1!$F$8763+유형화!$G$74*hourly1!I4864/hourly1!$I$8763+유형화!$H$63*hourly1!P4864/hourly1!$P$8763</f>
        <v>0.6548073545313996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799">
        <f>(유형화!$F$71+유형화!$F$72+유형화!$F$73+유형화!$F$74+유형화!$G$63)*hourly1!O4865/hourly1!$O$8763</f>
        <v>71.982141358668017</v>
      </c>
      <c r="C4864" s="441">
        <f>hourly1!$F4865*유형화!$G$71/hourly1!$F$8763+유형화!$G$72*hourly1!$G4865/hourly1!$F$8763+유형화!$G$74*hourly1!I4865/hourly1!$I$8763+유형화!$H$63*hourly1!P4865/hourly1!$P$8763</f>
        <v>0.46807107349262622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799">
        <f>(유형화!$F$71+유형화!$F$72+유형화!$F$73+유형화!$F$74+유형화!$G$63)*hourly1!O4866/hourly1!$O$8763</f>
        <v>71.325899723851563</v>
      </c>
      <c r="C4865" s="441">
        <f>hourly1!$F4866*유형화!$G$71/hourly1!$F$8763+유형화!$G$72*hourly1!$G4866/hourly1!$F$8763+유형화!$G$74*hourly1!I4866/hourly1!$I$8763+유형화!$H$63*hourly1!P4866/hourly1!$P$8763</f>
        <v>0.43699316655389092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799">
        <f>(유형화!$F$71+유형화!$F$72+유형화!$F$73+유형화!$F$74+유형화!$G$63)*hourly1!O4867/hourly1!$O$8763</f>
        <v>71.161264866651294</v>
      </c>
      <c r="C4866" s="441">
        <f>hourly1!$F4867*유형화!$G$71/hourly1!$F$8763+유형화!$G$72*hourly1!$G4867/hourly1!$F$8763+유형화!$G$74*hourly1!I4867/hourly1!$I$8763+유형화!$H$63*hourly1!P4867/hourly1!$P$8763</f>
        <v>0.46807107349262622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799">
        <f>(유형화!$F$71+유형화!$F$72+유형화!$F$73+유형화!$F$74+유형화!$G$63)*hourly1!O4868/hourly1!$O$8763</f>
        <v>69.350247418929911</v>
      </c>
      <c r="C4867" s="441">
        <f>hourly1!$F4868*유형화!$G$71/hourly1!$F$8763+유형화!$G$72*hourly1!$G4868/hourly1!$F$8763+유형화!$G$74*hourly1!I4868/hourly1!$I$8763+유형화!$H$63*hourly1!P4868/hourly1!$P$8763</f>
        <v>0.65482739225112718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799">
        <f>(유형화!$F$71+유형화!$F$72+유형화!$F$73+유형화!$F$74+유형화!$G$63)*hourly1!O4869/hourly1!$O$8763</f>
        <v>68.398745035092972</v>
      </c>
      <c r="C4868" s="441">
        <f>hourly1!$F4869*유형화!$G$71/hourly1!$F$8763+유형화!$G$72*hourly1!$G4869/hourly1!$F$8763+유형화!$G$74*hourly1!I4869/hourly1!$I$8763+유형화!$H$63*hourly1!P4869/hourly1!$P$8763</f>
        <v>0.83400384716148679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799">
        <f>(유형화!$F$71+유형화!$F$72+유형화!$F$73+유형화!$F$74+유형화!$G$63)*hourly1!O4870/hourly1!$O$8763</f>
        <v>68.266831928684198</v>
      </c>
      <c r="C4869" s="441">
        <f>hourly1!$F4870*유형화!$G$71/hourly1!$F$8763+유형화!$G$72*hourly1!$G4870/hourly1!$F$8763+유형화!$G$74*hourly1!I4870/hourly1!$I$8763+유형화!$H$63*hourly1!P4870/hourly1!$P$8763</f>
        <v>0.8418588718394785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799">
        <f>(유형화!$F$71+유형화!$F$72+유형화!$F$73+유형화!$F$74+유형화!$G$63)*hourly1!O4871/hourly1!$O$8763</f>
        <v>68.293890254288328</v>
      </c>
      <c r="C4870" s="441">
        <f>hourly1!$F4871*유형화!$G$71/hourly1!$F$8763+유형화!$G$72*hourly1!$G4871/hourly1!$F$8763+유형화!$G$74*hourly1!I4871/hourly1!$I$8763+유형화!$H$63*hourly1!P4871/hourly1!$P$8763</f>
        <v>0.70170492192391809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799">
        <f>(유형화!$F$71+유형화!$F$72+유형화!$F$73+유형화!$F$74+유형화!$G$63)*hourly1!O4872/hourly1!$O$8763</f>
        <v>67.579353669539259</v>
      </c>
      <c r="C4871" s="441">
        <f>hourly1!$F4872*유형화!$G$71/hourly1!$F$8763+유형화!$G$72*hourly1!$G4872/hourly1!$F$8763+유형화!$G$74*hourly1!I4872/hourly1!$I$8763+유형화!$H$63*hourly1!P4872/hourly1!$P$8763</f>
        <v>0.56909815528979957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799">
        <f>(유형화!$F$71+유형화!$F$72+유형화!$F$73+유형화!$F$74+유형화!$G$63)*hourly1!O4873/hourly1!$O$8763</f>
        <v>64.887324400959614</v>
      </c>
      <c r="C4872" s="441">
        <f>hourly1!$F4873*유형화!$G$71/hourly1!$F$8763+유형화!$G$72*hourly1!$G4873/hourly1!$F$8763+유형화!$G$74*hourly1!I4873/hourly1!$I$8763+유형화!$H$63*hourly1!P4873/hourly1!$P$8763</f>
        <v>0.41372007072168282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799">
        <f>(유형화!$F$71+유형화!$F$72+유형화!$F$73+유형화!$F$74+유형화!$G$63)*hourly1!O4874/hourly1!$O$8763</f>
        <v>61.909455137072399</v>
      </c>
      <c r="C4873" s="441">
        <f>hourly1!$F4874*유형화!$G$71/hourly1!$F$8763+유형화!$G$72*hourly1!$G4874/hourly1!$F$8763+유형화!$G$74*hourly1!I4874/hourly1!$I$8763+유형화!$H$63*hourly1!P4874/hourly1!$P$8763</f>
        <v>0.36728277452222036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799">
        <f>(유형화!$F$71+유형화!$F$72+유형화!$F$73+유형화!$F$74+유형화!$G$63)*hourly1!O4875/hourly1!$O$8763</f>
        <v>59.149103187285689</v>
      </c>
      <c r="C4874" s="441">
        <f>hourly1!$F4875*유형화!$G$71/hourly1!$F$8763+유형화!$G$72*hourly1!$G4875/hourly1!$F$8763+유형화!$G$74*hourly1!I4875/hourly1!$I$8763+유형화!$H$63*hourly1!P4875/hourly1!$P$8763</f>
        <v>0.28312244330680492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799">
        <f>(유형화!$F$71+유형화!$F$72+유형화!$F$73+유형화!$F$74+유형화!$G$63)*hourly1!O4876/hourly1!$O$8763</f>
        <v>56.867429827616853</v>
      </c>
      <c r="C4875" s="441">
        <f>hourly1!$F4876*유형화!$G$71/hourly1!$F$8763+유형화!$G$72*hourly1!$G4876/hourly1!$F$8763+유형화!$G$74*hourly1!I4876/hourly1!$I$8763+유형화!$H$63*hourly1!P4876/hourly1!$P$8763</f>
        <v>0.25459159294431677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799">
        <f>(유형화!$F$71+유형화!$F$72+유형화!$F$73+유형화!$F$74+유형화!$G$63)*hourly1!O4877/hourly1!$O$8763</f>
        <v>55.346921323651976</v>
      </c>
      <c r="C4876" s="441">
        <f>hourly1!$F4877*유형화!$G$71/hourly1!$F$8763+유형화!$G$72*hourly1!$G4877/hourly1!$F$8763+유형화!$G$74*hourly1!I4877/hourly1!$I$8763+유형화!$H$63*hourly1!P4877/hourly1!$P$8763</f>
        <v>0.24583129271429088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799">
        <f>(유형화!$F$71+유형화!$F$72+유형화!$F$73+유형화!$F$74+유형화!$G$63)*hourly1!O4878/hourly1!$O$8763</f>
        <v>55.626893085665195</v>
      </c>
      <c r="C4877" s="441">
        <f>hourly1!$F4878*유형화!$G$71/hourly1!$F$8763+유형화!$G$72*hourly1!$G4878/hourly1!$F$8763+유형화!$G$74*hourly1!I4878/hourly1!$I$8763+유형화!$H$63*hourly1!P4878/hourly1!$P$8763</f>
        <v>0.24588436881714409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799">
        <f>(유형화!$F$71+유형화!$F$72+유형화!$F$73+유형화!$F$74+유형화!$G$63)*hourly1!O4879/hourly1!$O$8763</f>
        <v>54.930780903952751</v>
      </c>
      <c r="C4878" s="441">
        <f>hourly1!$F4879*유형화!$G$71/hourly1!$F$8763+유형화!$G$72*hourly1!$G4879/hourly1!$F$8763+유형화!$G$74*hourly1!I4879/hourly1!$I$8763+유형화!$H$63*hourly1!P4879/hourly1!$P$8763</f>
        <v>0.2441692354260678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799">
        <f>(유형화!$F$71+유형화!$F$72+유형화!$F$73+유형화!$F$74+유형화!$G$63)*hourly1!O4880/hourly1!$O$8763</f>
        <v>54.373101321055771</v>
      </c>
      <c r="C4879" s="441">
        <f>hourly1!$F4880*유형화!$G$71/hourly1!$F$8763+유형화!$G$72*hourly1!$G4880/hourly1!$F$8763+유형화!$G$74*hourly1!I4880/hourly1!$I$8763+유형화!$H$63*hourly1!P4880/hourly1!$P$8763</f>
        <v>0.51499714692690068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799">
        <f>(유형화!$F$71+유형화!$F$72+유형화!$F$73+유형화!$F$74+유형화!$G$63)*hourly1!O4881/hourly1!$O$8763</f>
        <v>55.118745030057774</v>
      </c>
      <c r="C4880" s="441">
        <f>hourly1!$F4881*유형화!$G$71/hourly1!$F$8763+유형화!$G$72*hourly1!$G4881/hourly1!$F$8763+유형화!$G$74*hourly1!I4881/hourly1!$I$8763+유형화!$H$63*hourly1!P4881/hourly1!$P$8763</f>
        <v>0.9983136260265959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799">
        <f>(유형화!$F$71+유형화!$F$72+유형화!$F$73+유형화!$F$74+유형화!$G$63)*hourly1!O4882/hourly1!$O$8763</f>
        <v>57.253389512257961</v>
      </c>
      <c r="C4881" s="441">
        <f>hourly1!$F4882*유형화!$G$71/hourly1!$F$8763+유형화!$G$72*hourly1!$G4882/hourly1!$F$8763+유형화!$G$74*hourly1!I4882/hourly1!$I$8763+유형화!$H$63*hourly1!P4882/hourly1!$P$8763</f>
        <v>0.85003390367242315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799">
        <f>(유형화!$F$71+유형화!$F$72+유형화!$F$73+유형화!$F$74+유형화!$G$63)*hourly1!O4883/hourly1!$O$8763</f>
        <v>56.699081608277815</v>
      </c>
      <c r="C4882" s="441">
        <f>hourly1!$F4883*유형화!$G$71/hourly1!$F$8763+유형화!$G$72*hourly1!$G4883/hourly1!$F$8763+유형화!$G$74*hourly1!I4883/hourly1!$I$8763+유형화!$H$63*hourly1!P4883/hourly1!$P$8763</f>
        <v>0.74077764049018069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799">
        <f>(유형화!$F$71+유형화!$F$72+유형화!$F$73+유형화!$F$74+유형화!$G$63)*hourly1!O4884/hourly1!$O$8763</f>
        <v>58.760306367108967</v>
      </c>
      <c r="C4883" s="441">
        <f>hourly1!$F4884*유형화!$G$71/hourly1!$F$8763+유형화!$G$72*hourly1!$G4884/hourly1!$F$8763+유형화!$G$74*hourly1!I4884/hourly1!$I$8763+유형화!$H$63*hourly1!P4884/hourly1!$P$8763</f>
        <v>0.61603377049537467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799">
        <f>(유형화!$F$71+유형화!$F$72+유형화!$F$73+유형화!$F$74+유형화!$G$63)*hourly1!O4885/hourly1!$O$8763</f>
        <v>60.752750045780047</v>
      </c>
      <c r="C4884" s="441">
        <f>hourly1!$F4885*유형화!$G$71/hourly1!$F$8763+유형화!$G$72*hourly1!$G4885/hourly1!$F$8763+유형화!$G$74*hourly1!I4885/hourly1!$I$8763+유형화!$H$63*hourly1!P4885/hourly1!$P$8763</f>
        <v>0.56922434521523479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799">
        <f>(유형화!$F$71+유형화!$F$72+유형화!$F$73+유형화!$F$74+유형화!$G$63)*hourly1!O4886/hourly1!$O$8763</f>
        <v>62.385692842693139</v>
      </c>
      <c r="C4885" s="441">
        <f>hourly1!$F4886*유형화!$G$71/hourly1!$F$8763+유형화!$G$72*hourly1!$G4886/hourly1!$F$8763+유형화!$G$74*hourly1!I4886/hourly1!$I$8763+유형화!$H$63*hourly1!P4886/hourly1!$P$8763</f>
        <v>0.54579488360585693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799">
        <f>(유형화!$F$71+유형화!$F$72+유형화!$F$73+유형화!$F$74+유형화!$G$63)*hourly1!O4887/hourly1!$O$8763</f>
        <v>62.086885133070133</v>
      </c>
      <c r="C4886" s="441">
        <f>hourly1!$F4887*유형화!$G$71/hourly1!$F$8763+유형화!$G$72*hourly1!$G4887/hourly1!$F$8763+유형화!$G$74*hourly1!I4887/hourly1!$I$8763+유형화!$H$63*hourly1!P4887/hourly1!$P$8763</f>
        <v>0.70916444018154634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799">
        <f>(유형화!$F$71+유형화!$F$72+유형화!$F$73+유형화!$F$74+유형화!$G$63)*hourly1!O4888/hourly1!$O$8763</f>
        <v>62.832605629960128</v>
      </c>
      <c r="C4887" s="441">
        <f>hourly1!$F4888*유형화!$G$71/hourly1!$F$8763+유형화!$G$72*hourly1!$G4888/hourly1!$F$8763+유형화!$G$74*hourly1!I4888/hourly1!$I$8763+유형화!$H$63*hourly1!P4888/hourly1!$P$8763</f>
        <v>0.65462534524386251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799">
        <f>(유형화!$F$71+유형화!$F$72+유형화!$F$73+유형화!$F$74+유형화!$G$63)*hourly1!O4889/hourly1!$O$8763</f>
        <v>63.532706400867369</v>
      </c>
      <c r="C4888" s="441">
        <f>hourly1!$F4889*유형화!$G$71/hourly1!$F$8763+유형화!$G$72*hourly1!$G4889/hourly1!$F$8763+유형화!$G$74*hourly1!I4889/hourly1!$I$8763+유형화!$H$63*hourly1!P4889/hourly1!$P$8763</f>
        <v>0.46793999340939996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799">
        <f>(유형화!$F$71+유형화!$F$72+유형화!$F$73+유형화!$F$74+유형화!$G$63)*hourly1!O4890/hourly1!$O$8763</f>
        <v>62.855862426299218</v>
      </c>
      <c r="C4889" s="441">
        <f>hourly1!$F4890*유형화!$G$71/hourly1!$F$8763+유형화!$G$72*hourly1!$G4890/hourly1!$F$8763+유형화!$G$74*hourly1!I4890/hourly1!$I$8763+유형화!$H$63*hourly1!P4890/hourly1!$P$8763</f>
        <v>0.43687973874756869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799">
        <f>(유형화!$F$71+유형화!$F$72+유형화!$F$73+유형화!$F$74+유형화!$G$63)*hourly1!O4891/hourly1!$O$8763</f>
        <v>62.974554485132465</v>
      </c>
      <c r="C4890" s="441">
        <f>hourly1!$F4891*유형화!$G$71/hourly1!$F$8763+유형화!$G$72*hourly1!$G4891/hourly1!$F$8763+유형화!$G$74*hourly1!I4891/hourly1!$I$8763+유형화!$H$63*hourly1!P4891/hourly1!$P$8763</f>
        <v>0.4679582420470102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799">
        <f>(유형화!$F$71+유형화!$F$72+유형화!$F$73+유형화!$F$74+유형화!$G$63)*hourly1!O4892/hourly1!$O$8763</f>
        <v>63.162282567550662</v>
      </c>
      <c r="C4891" s="441">
        <f>hourly1!$F4892*유형화!$G$71/hourly1!$F$8763+유형화!$G$72*hourly1!$G4892/hourly1!$F$8763+유형화!$G$74*hourly1!I4892/hourly1!$I$8763+유형화!$H$63*hourly1!P4892/hourly1!$P$8763</f>
        <v>0.65469213764295753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799">
        <f>(유형화!$F$71+유형화!$F$72+유형화!$F$73+유형화!$F$74+유형화!$G$63)*hourly1!O4893/hourly1!$O$8763</f>
        <v>63.930756084272943</v>
      </c>
      <c r="C4892" s="441">
        <f>hourly1!$F4893*유형화!$G$71/hourly1!$F$8763+유형화!$G$72*hourly1!$G4893/hourly1!$F$8763+유형화!$G$74*hourly1!I4893/hourly1!$I$8763+유형화!$H$63*hourly1!P4893/hourly1!$P$8763</f>
        <v>0.83387491397680302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799">
        <f>(유형화!$F$71+유형화!$F$72+유형화!$F$73+유형화!$F$74+유형화!$G$63)*hourly1!O4894/hourly1!$O$8763</f>
        <v>65.277306213496814</v>
      </c>
      <c r="C4893" s="441">
        <f>hourly1!$F4894*유형화!$G$71/hourly1!$F$8763+유형화!$G$72*hourly1!$G4894/hourly1!$F$8763+유형화!$G$74*hourly1!I4894/hourly1!$I$8763+유형화!$H$63*hourly1!P4894/hourly1!$P$8763</f>
        <v>0.84178051004268062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799">
        <f>(유형화!$F$71+유형화!$F$72+유형화!$F$73+유형화!$F$74+유형화!$G$63)*hourly1!O4895/hourly1!$O$8763</f>
        <v>66.284263452017626</v>
      </c>
      <c r="C4894" s="441">
        <f>hourly1!$F4895*유형화!$G$71/hourly1!$F$8763+유형화!$G$72*hourly1!$G4895/hourly1!$F$8763+유형화!$G$74*hourly1!I4895/hourly1!$I$8763+유형화!$H$63*hourly1!P4895/hourly1!$P$8763</f>
        <v>0.70162059652005915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799">
        <f>(유형화!$F$71+유형화!$F$72+유형화!$F$73+유형화!$F$74+유형화!$G$63)*hourly1!O4896/hourly1!$O$8763</f>
        <v>64.966072920108601</v>
      </c>
      <c r="C4895" s="441">
        <f>hourly1!$F4896*유형화!$G$71/hourly1!$F$8763+유형화!$G$72*hourly1!$G4896/hourly1!$F$8763+유형화!$G$74*hourly1!I4896/hourly1!$I$8763+유형화!$H$63*hourly1!P4896/hourly1!$P$8763</f>
        <v>0.56893320191846031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799">
        <f>(유형화!$F$71+유형화!$F$72+유형화!$F$73+유형화!$F$74+유형화!$G$63)*hourly1!O4897/hourly1!$O$8763</f>
        <v>62.54194014768413</v>
      </c>
      <c r="C4896" s="441">
        <f>hourly1!$F4897*유형화!$G$71/hourly1!$F$8763+유형화!$G$72*hourly1!$G4897/hourly1!$F$8763+유형화!$G$74*hourly1!I4897/hourly1!$I$8763+유형화!$H$63*hourly1!P4897/hourly1!$P$8763</f>
        <v>0.41358982554344537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799">
        <f>(유형화!$F$71+유형화!$F$72+유형화!$F$73+유형화!$F$74+유형화!$G$63)*hourly1!O4898/hourly1!$O$8763</f>
        <v>60.131439410820661</v>
      </c>
      <c r="C4897" s="441">
        <f>hourly1!$F4898*유형화!$G$71/hourly1!$F$8763+유형화!$G$72*hourly1!$G4898/hourly1!$F$8763+유형화!$G$74*hourly1!I4898/hourly1!$I$8763+유형화!$H$63*hourly1!P4898/hourly1!$P$8763</f>
        <v>0.36716374092525966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799">
        <f>(유형화!$F$71+유형화!$F$72+유형화!$F$73+유형화!$F$74+유형화!$G$63)*hourly1!O4899/hourly1!$O$8763</f>
        <v>57.549645295614695</v>
      </c>
      <c r="C4898" s="441">
        <f>hourly1!$F4899*유형화!$G$71/hourly1!$F$8763+유형화!$G$72*hourly1!$G4899/hourly1!$F$8763+유형화!$G$74*hourly1!I4899/hourly1!$I$8763+유형화!$H$63*hourly1!P4899/hourly1!$P$8763</f>
        <v>0.28300531806410417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799">
        <f>(유형화!$F$71+유형화!$F$72+유형화!$F$73+유형화!$F$74+유형화!$G$63)*hourly1!O4900/hourly1!$O$8763</f>
        <v>56.483422918252899</v>
      </c>
      <c r="C4899" s="441">
        <f>hourly1!$F4900*유형화!$G$71/hourly1!$F$8763+유형화!$G$72*hourly1!$G4900/hourly1!$F$8763+유형화!$G$74*hourly1!I4900/hourly1!$I$8763+유형화!$H$63*hourly1!P4900/hourly1!$P$8763</f>
        <v>0.25443522716714712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799">
        <f>(유형화!$F$71+유형화!$F$72+유형화!$F$73+유형화!$F$74+유형화!$G$63)*hourly1!O4901/hourly1!$O$8763</f>
        <v>54.850471950309284</v>
      </c>
      <c r="C4900" s="441">
        <f>hourly1!$F4901*유형화!$G$71/hourly1!$F$8763+유형화!$G$72*hourly1!$G4901/hourly1!$F$8763+유형화!$G$74*hourly1!I4901/hourly1!$I$8763+유형화!$H$63*hourly1!P4901/hourly1!$P$8763</f>
        <v>0.24539630721517719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799">
        <f>(유형화!$F$71+유형화!$F$72+유형화!$F$73+유형화!$F$74+유형화!$G$63)*hourly1!O4902/hourly1!$O$8763</f>
        <v>53.971609673122956</v>
      </c>
      <c r="C4901" s="441">
        <f>hourly1!$F4902*유형화!$G$71/hourly1!$F$8763+유형화!$G$72*hourly1!$G4902/hourly1!$F$8763+유형화!$G$74*hourly1!I4902/hourly1!$I$8763+유형화!$H$63*hourly1!P4902/hourly1!$P$8763</f>
        <v>0.24538354509606428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799">
        <f>(유형화!$F$71+유형화!$F$72+유형화!$F$73+유형화!$F$74+유형화!$G$63)*hourly1!O4903/hourly1!$O$8763</f>
        <v>54.767517514171047</v>
      </c>
      <c r="C4902" s="441">
        <f>hourly1!$F4903*유형화!$G$71/hourly1!$F$8763+유형화!$G$72*hourly1!$G4903/hourly1!$F$8763+유형화!$G$74*hourly1!I4903/hourly1!$I$8763+유형화!$H$63*hourly1!P4903/hourly1!$P$8763</f>
        <v>0.24384875118254762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799">
        <f>(유형화!$F$71+유형화!$F$72+유형화!$F$73+유형화!$F$74+유형화!$G$63)*hourly1!O4904/hourly1!$O$8763</f>
        <v>55.542492487232508</v>
      </c>
      <c r="C4903" s="441">
        <f>hourly1!$F4904*유형화!$G$71/hourly1!$F$8763+유형화!$G$72*hourly1!$G4904/hourly1!$F$8763+유형화!$G$74*hourly1!I4904/hourly1!$I$8763+유형화!$H$63*hourly1!P4904/hourly1!$P$8763</f>
        <v>0.51458983256455648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799">
        <f>(유형화!$F$71+유형화!$F$72+유형화!$F$73+유형화!$F$74+유형화!$G$63)*hourly1!O4905/hourly1!$O$8763</f>
        <v>57.274653090304859</v>
      </c>
      <c r="C4904" s="441">
        <f>hourly1!$F4905*유형화!$G$71/hourly1!$F$8763+유형화!$G$72*hourly1!$G4905/hourly1!$F$8763+유형화!$G$74*hourly1!I4905/hourly1!$I$8763+유형화!$H$63*hourly1!P4905/hourly1!$P$8763</f>
        <v>0.99783427129094082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799">
        <f>(유형화!$F$71+유형화!$F$72+유형화!$F$73+유형화!$F$74+유형화!$G$63)*hourly1!O4906/hourly1!$O$8763</f>
        <v>61.427946067237933</v>
      </c>
      <c r="C4905" s="441">
        <f>hourly1!$F4906*유형화!$G$71/hourly1!$F$8763+유형화!$G$72*hourly1!$G4906/hourly1!$F$8763+유형화!$G$74*hourly1!I4906/hourly1!$I$8763+유형화!$H$63*hourly1!P4906/hourly1!$P$8763</f>
        <v>0.84967704142582368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799">
        <f>(유형화!$F$71+유형화!$F$72+유형화!$F$73+유형화!$F$74+유형화!$G$63)*hourly1!O4907/hourly1!$O$8763</f>
        <v>67.384739683240909</v>
      </c>
      <c r="C4906" s="441">
        <f>hourly1!$F4907*유형화!$G$71/hourly1!$F$8763+유형화!$G$72*hourly1!$G4907/hourly1!$F$8763+유형화!$G$74*hourly1!I4907/hourly1!$I$8763+유형화!$H$63*hourly1!P4907/hourly1!$P$8763</f>
        <v>0.74050892035595994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799">
        <f>(유형화!$F$71+유형화!$F$72+유형화!$F$73+유형화!$F$74+유형화!$G$63)*hourly1!O4908/hourly1!$O$8763</f>
        <v>73.107588000525567</v>
      </c>
      <c r="C4907" s="441">
        <f>hourly1!$F4908*유형화!$G$71/hourly1!$F$8763+유형화!$G$72*hourly1!$G4908/hourly1!$F$8763+유형화!$G$74*hourly1!I4908/hourly1!$I$8763+유형화!$H$63*hourly1!P4908/hourly1!$P$8763</f>
        <v>0.61585593573278119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799">
        <f>(유형화!$F$71+유형화!$F$72+유형화!$F$73+유형화!$F$74+유형화!$G$63)*hourly1!O4909/hourly1!$O$8763</f>
        <v>76.558421875827094</v>
      </c>
      <c r="C4908" s="441">
        <f>hourly1!$F4909*유형화!$G$71/hourly1!$F$8763+유형화!$G$72*hourly1!$G4909/hourly1!$F$8763+유형화!$G$74*hourly1!I4909/hourly1!$I$8763+유형화!$H$63*hourly1!P4909/hourly1!$P$8763</f>
        <v>0.56917651708659633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799">
        <f>(유형화!$F$71+유형화!$F$72+유형화!$F$73+유형화!$F$74+유형화!$G$63)*hourly1!O4910/hourly1!$O$8763</f>
        <v>78.570761520834679</v>
      </c>
      <c r="C4909" s="441">
        <f>hourly1!$F4910*유형화!$G$71/hourly1!$F$8763+유형화!$G$72*hourly1!$G4910/hourly1!$F$8763+유형화!$G$74*hourly1!I4910/hourly1!$I$8763+유형화!$H$63*hourly1!P4910/hourly1!$P$8763</f>
        <v>0.54579488360585693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799">
        <f>(유형화!$F$71+유형화!$F$72+유형화!$F$73+유형화!$F$74+유형화!$G$63)*hourly1!O4911/hourly1!$O$8763</f>
        <v>76.553999673508855</v>
      </c>
      <c r="C4910" s="441">
        <f>hourly1!$F4911*유형화!$G$71/hourly1!$F$8763+유형화!$G$72*hourly1!$G4911/hourly1!$F$8763+유형화!$G$74*hourly1!I4911/hourly1!$I$8763+유형화!$H$63*hourly1!P4911/hourly1!$P$8763</f>
        <v>0.70910086813026374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799">
        <f>(유형화!$F$71+유형화!$F$72+유형화!$F$73+유형화!$F$74+유형화!$G$63)*hourly1!O4912/hourly1!$O$8763</f>
        <v>75.980215789513622</v>
      </c>
      <c r="C4911" s="441">
        <f>hourly1!$F4912*유형화!$G$71/hourly1!$F$8763+유형화!$G$72*hourly1!$G4912/hourly1!$F$8763+유형화!$G$74*hourly1!I4912/hourly1!$I$8763+유형화!$H$63*hourly1!P4912/hourly1!$P$8763</f>
        <v>0.65448054886439333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799">
        <f>(유형화!$F$71+유형화!$F$72+유형화!$F$73+유형화!$F$74+유형화!$G$63)*hourly1!O4913/hourly1!$O$8763</f>
        <v>78.59620235312012</v>
      </c>
      <c r="C4912" s="441">
        <f>hourly1!$F4913*유형화!$G$71/hourly1!$F$8763+유형화!$G$72*hourly1!$G4913/hourly1!$F$8763+유형화!$G$74*hourly1!I4913/hourly1!$I$8763+유형화!$H$63*hourly1!P4913/hourly1!$P$8763</f>
        <v>0.46782251035027433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799">
        <f>(유형화!$F$71+유형화!$F$72+유형화!$F$73+유형화!$F$74+유형화!$G$63)*hourly1!O4914/hourly1!$O$8763</f>
        <v>77.254372830955617</v>
      </c>
      <c r="C4913" s="441">
        <f>hourly1!$F4914*유형화!$G$71/hourly1!$F$8763+유형화!$G$72*hourly1!$G4914/hourly1!$F$8763+유형화!$G$74*hourly1!I4914/hourly1!$I$8763+유형화!$H$63*hourly1!P4914/hourly1!$P$8763</f>
        <v>0.43673363037454588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799">
        <f>(유형화!$F$71+유형화!$F$72+유형화!$F$73+유형화!$F$74+유형화!$G$63)*hourly1!O4915/hourly1!$O$8763</f>
        <v>76.820081934214201</v>
      </c>
      <c r="C4914" s="441">
        <f>hourly1!$F4915*유형화!$G$71/hourly1!$F$8763+유형화!$G$72*hourly1!$G4915/hourly1!$F$8763+유형화!$G$74*hourly1!I4915/hourly1!$I$8763+유형화!$H$63*hourly1!P4915/hourly1!$P$8763</f>
        <v>0.46777969165156918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799">
        <f>(유형화!$F$71+유형화!$F$72+유형화!$F$73+유형화!$F$74+유형화!$G$63)*hourly1!O4916/hourly1!$O$8763</f>
        <v>76.218478604588157</v>
      </c>
      <c r="C4915" s="441">
        <f>hourly1!$F4916*유형화!$G$71/hourly1!$F$8763+유형화!$G$72*hourly1!$G4916/hourly1!$F$8763+유형화!$G$74*hourly1!I4916/hourly1!$I$8763+유형화!$H$63*hourly1!P4916/hourly1!$P$8763</f>
        <v>0.65442270187588925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799">
        <f>(유형화!$F$71+유형화!$F$72+유형화!$F$73+유형화!$F$74+유형화!$G$63)*hourly1!O4917/hourly1!$O$8763</f>
        <v>75.563916672623563</v>
      </c>
      <c r="C4916" s="441">
        <f>hourly1!$F4917*유형화!$G$71/hourly1!$F$8763+유형화!$G$72*hourly1!$G4917/hourly1!$F$8763+유형화!$G$74*hourly1!I4917/hourly1!$I$8763+유형화!$H$63*hourly1!P4917/hourly1!$P$8763</f>
        <v>0.83349944527617081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799">
        <f>(유형화!$F$71+유형화!$F$72+유형화!$F$73+유형화!$F$74+유형화!$G$63)*hourly1!O4918/hourly1!$O$8763</f>
        <v>74.095463968594629</v>
      </c>
      <c r="C4917" s="441">
        <f>hourly1!$F4918*유형화!$G$71/hourly1!$F$8763+유형화!$G$72*hourly1!$G4918/hourly1!$F$8763+유형화!$G$74*hourly1!I4918/hourly1!$I$8763+유형화!$H$63*hourly1!P4918/hourly1!$P$8763</f>
        <v>0.8413748654903126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799">
        <f>(유형화!$F$71+유형화!$F$72+유형화!$F$73+유형화!$F$74+유형화!$G$63)*hourly1!O4919/hourly1!$O$8763</f>
        <v>74.081066253230532</v>
      </c>
      <c r="C4918" s="441">
        <f>hourly1!$F4919*유형화!$G$71/hourly1!$F$8763+유형화!$G$72*hourly1!$G4919/hourly1!$F$8763+유형화!$G$74*hourly1!I4919/hourly1!$I$8763+유형화!$H$63*hourly1!P4919/hourly1!$P$8763</f>
        <v>0.70133756372888922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799">
        <f>(유형화!$F$71+유형화!$F$72+유형화!$F$73+유형화!$F$74+유형화!$G$63)*hourly1!O4920/hourly1!$O$8763</f>
        <v>71.153219867395322</v>
      </c>
      <c r="C4919" s="441">
        <f>hourly1!$F4920*유형화!$G$71/hourly1!$F$8763+유형화!$G$72*hourly1!$G4920/hourly1!$F$8763+유형화!$G$74*hourly1!I4920/hourly1!$I$8763+유형화!$H$63*hourly1!P4920/hourly1!$P$8763</f>
        <v>0.56861498384562359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799">
        <f>(유형화!$F$71+유형화!$F$72+유형화!$F$73+유형화!$F$74+유형화!$G$63)*hourly1!O4921/hourly1!$O$8763</f>
        <v>68.442630618695262</v>
      </c>
      <c r="C4920" s="441">
        <f>hourly1!$F4921*유형화!$G$71/hourly1!$F$8763+유형화!$G$72*hourly1!$G4921/hourly1!$F$8763+유형화!$G$74*hourly1!I4921/hourly1!$I$8763+유형화!$H$63*hourly1!P4921/hourly1!$P$8763</f>
        <v>0.41342284454570377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799">
        <f>(유형화!$F$71+유형화!$F$72+유형화!$F$73+유형화!$F$74+유형화!$G$63)*hourly1!O4922/hourly1!$O$8763</f>
        <v>65.16458547789712</v>
      </c>
      <c r="C4921" s="441">
        <f>hourly1!$F4922*유형화!$G$71/hourly1!$F$8763+유형화!$G$72*hourly1!$G4922/hourly1!$F$8763+유형화!$G$74*hourly1!I4922/hourly1!$I$8763+유형화!$H$63*hourly1!P4922/hourly1!$P$8763</f>
        <v>0.36704780840397255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799">
        <f>(유형화!$F$71+유형화!$F$72+유형화!$F$73+유형화!$F$74+유형화!$G$63)*hourly1!O4923/hourly1!$O$8763</f>
        <v>62.230134951860144</v>
      </c>
      <c r="C4922" s="441">
        <f>hourly1!$F4923*유형화!$G$71/hourly1!$F$8763+유형화!$G$72*hourly1!$G4923/hourly1!$F$8763+유형화!$G$74*hourly1!I4923/hourly1!$I$8763+유형화!$H$63*hourly1!P4923/hourly1!$P$8763</f>
        <v>0.28296393063109282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799">
        <f>(유형화!$F$71+유형화!$F$72+유형화!$F$73+유형화!$F$74+유형화!$G$63)*hourly1!O4924/hourly1!$O$8763</f>
        <v>60.167851774365566</v>
      </c>
      <c r="C4923" s="441">
        <f>hourly1!$F4924*유형화!$G$71/hourly1!$F$8763+유형화!$G$72*hourly1!$G4924/hourly1!$F$8763+유형화!$G$74*hourly1!I4924/hourly1!$I$8763+유형화!$H$63*hourly1!P4924/hourly1!$P$8763</f>
        <v>0.2544384475149607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799">
        <f>(유형화!$F$71+유형화!$F$72+유형화!$F$73+유형화!$F$74+유형화!$G$63)*hourly1!O4925/hourly1!$O$8763</f>
        <v>58.727121658598136</v>
      </c>
      <c r="C4924" s="441">
        <f>hourly1!$F4925*유형화!$G$71/hourly1!$F$8763+유형화!$G$72*hourly1!$G4925/hourly1!$F$8763+유형화!$G$74*hourly1!I4925/hourly1!$I$8763+유형화!$H$63*hourly1!P4925/hourly1!$P$8763</f>
        <v>0.24544401607167454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799">
        <f>(유형화!$F$71+유형화!$F$72+유형화!$F$73+유형화!$F$74+유형화!$G$63)*hourly1!O4926/hourly1!$O$8763</f>
        <v>58.555529412869923</v>
      </c>
      <c r="C4925" s="441">
        <f>hourly1!$F4926*유형화!$G$71/hourly1!$F$8763+유형화!$G$72*hourly1!$G4926/hourly1!$F$8763+유형화!$G$74*hourly1!I4926/hourly1!$I$8763+유형화!$H$63*hourly1!P4926/hourly1!$P$8763</f>
        <v>0.24553335090546566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799">
        <f>(유형화!$F$71+유형화!$F$72+유형화!$F$73+유형화!$F$74+유형화!$G$63)*hourly1!O4927/hourly1!$O$8763</f>
        <v>58.55538033222134</v>
      </c>
      <c r="C4926" s="441">
        <f>hourly1!$F4927*유형화!$G$71/hourly1!$F$8763+유형화!$G$72*hourly1!$G4927/hourly1!$F$8763+유형화!$G$74*hourly1!I4927/hourly1!$I$8763+유형화!$H$63*hourly1!P4927/hourly1!$P$8763</f>
        <v>0.24398460215142354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799">
        <f>(유형화!$F$71+유형화!$F$72+유형화!$F$73+유형화!$F$74+유형화!$G$63)*hourly1!O4928/hourly1!$O$8763</f>
        <v>59.045385432296385</v>
      </c>
      <c r="C4927" s="441">
        <f>hourly1!$F4928*유형화!$G$71/hourly1!$F$8763+유형화!$G$72*hourly1!$G4928/hourly1!$F$8763+유형화!$G$74*hourly1!I4928/hourly1!$I$8763+유형화!$H$63*hourly1!P4928/hourly1!$P$8763</f>
        <v>0.51482718412563044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799">
        <f>(유형화!$F$71+유형화!$F$72+유형화!$F$73+유형화!$F$74+유형화!$G$63)*hourly1!O4929/hourly1!$O$8763</f>
        <v>60.174739372252162</v>
      </c>
      <c r="C4928" s="441">
        <f>hourly1!$F4929*유형화!$G$71/hourly1!$F$8763+유형화!$G$72*hourly1!$G4929/hourly1!$F$8763+유형화!$G$74*hourly1!I4929/hourly1!$I$8763+유형화!$H$63*hourly1!P4929/hourly1!$P$8763</f>
        <v>0.99818552774690061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799">
        <f>(유형화!$F$71+유형화!$F$72+유형화!$F$73+유형화!$F$74+유형화!$G$63)*hourly1!O4930/hourly1!$O$8763</f>
        <v>62.360283516705316</v>
      </c>
      <c r="C4929" s="441">
        <f>hourly1!$F4930*유형화!$G$71/hourly1!$F$8763+유형화!$G$72*hourly1!$G4930/hourly1!$F$8763+유형화!$G$74*hourly1!I4930/hourly1!$I$8763+유형화!$H$63*hourly1!P4930/hourly1!$P$8763</f>
        <v>0.84990127305136198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799">
        <f>(유형화!$F$71+유형화!$F$72+유형화!$F$73+유형화!$F$74+유형화!$G$63)*hourly1!O4931/hourly1!$O$8763</f>
        <v>67.613568371345906</v>
      </c>
      <c r="C4930" s="441">
        <f>hourly1!$F4931*유형화!$G$71/hourly1!$F$8763+유형화!$G$72*hourly1!$G4931/hourly1!$F$8763+유형화!$G$74*hourly1!I4931/hourly1!$I$8763+유형화!$H$63*hourly1!P4931/hourly1!$P$8763</f>
        <v>0.74065443236827544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799">
        <f>(유형화!$F$71+유형화!$F$72+유형화!$F$73+유형화!$F$74+유형화!$G$63)*hourly1!O4932/hourly1!$O$8763</f>
        <v>73.274169461041524</v>
      </c>
      <c r="C4931" s="441">
        <f>hourly1!$F4932*유형화!$G$71/hourly1!$F$8763+유형화!$G$72*hourly1!$G4932/hourly1!$F$8763+유형화!$G$74*hourly1!I4932/hourly1!$I$8763+유형화!$H$63*hourly1!P4932/hourly1!$P$8763</f>
        <v>0.61591831506265138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799">
        <f>(유형화!$F$71+유형화!$F$72+유형화!$F$73+유형화!$F$74+유형화!$G$63)*hourly1!O4933/hourly1!$O$8763</f>
        <v>76.523407456506376</v>
      </c>
      <c r="C4932" s="441">
        <f>hourly1!$F4933*유형화!$G$71/hourly1!$F$8763+유형화!$G$72*hourly1!$G4933/hourly1!$F$8763+유형화!$G$74*hourly1!I4933/hourly1!$I$8763+유형화!$H$63*hourly1!P4933/hourly1!$P$8763</f>
        <v>0.56911211013032381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799">
        <f>(유형화!$F$71+유형화!$F$72+유형화!$F$73+유형화!$F$74+유형화!$G$63)*hourly1!O4934/hourly1!$O$8763</f>
        <v>78.262786585716086</v>
      </c>
      <c r="C4933" s="441">
        <f>hourly1!$F4934*유형화!$G$71/hourly1!$F$8763+유형화!$G$72*hourly1!$G4934/hourly1!$F$8763+유형화!$G$74*hourly1!I4934/hourly1!$I$8763+유형화!$H$63*hourly1!P4934/hourly1!$P$8763</f>
        <v>0.54568109798311104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799">
        <f>(유형화!$F$71+유형화!$F$72+유형화!$F$73+유형화!$F$74+유형화!$G$63)*hourly1!O4935/hourly1!$O$8763</f>
        <v>76.452692038162553</v>
      </c>
      <c r="C4934" s="441">
        <f>hourly1!$F4935*유형화!$G$71/hourly1!$F$8763+유형화!$G$72*hourly1!$G4935/hourly1!$F$8763+유형화!$G$74*hourly1!I4935/hourly1!$I$8763+유형화!$H$63*hourly1!P4935/hourly1!$P$8763</f>
        <v>0.70900533114512798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799">
        <f>(유형화!$F$71+유형화!$F$72+유형화!$F$73+유형화!$F$74+유형화!$G$63)*hourly1!O4936/hourly1!$O$8763</f>
        <v>75.770203568449304</v>
      </c>
      <c r="C4935" s="441">
        <f>hourly1!$F4936*유형화!$G$71/hourly1!$F$8763+유형화!$G$72*hourly1!$G4936/hourly1!$F$8763+유형화!$G$74*hourly1!I4936/hourly1!$I$8763+유형화!$H$63*hourly1!P4936/hourly1!$P$8763</f>
        <v>0.65447100709309391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799">
        <f>(유형화!$F$71+유형화!$F$72+유형화!$F$73+유형화!$F$74+유형화!$G$63)*hourly1!O4937/hourly1!$O$8763</f>
        <v>79.701176560368083</v>
      </c>
      <c r="C4936" s="441">
        <f>hourly1!$F4937*유형화!$G$71/hourly1!$F$8763+유형화!$G$72*hourly1!$G4937/hourly1!$F$8763+유형화!$G$74*hourly1!I4937/hourly1!$I$8763+유형화!$H$63*hourly1!P4937/hourly1!$P$8763</f>
        <v>0.46783527246938728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799">
        <f>(유형화!$F$71+유형화!$F$72+유형화!$F$73+유형화!$F$74+유형화!$G$63)*hourly1!O4938/hourly1!$O$8763</f>
        <v>79.456942482668438</v>
      </c>
      <c r="C4937" s="441">
        <f>hourly1!$F4938*유형화!$G$71/hourly1!$F$8763+유형화!$G$72*hourly1!$G4938/hourly1!$F$8763+유형화!$G$74*hourly1!I4938/hourly1!$I$8763+유형화!$H$63*hourly1!P4938/hourly1!$P$8763</f>
        <v>0.43677871524393458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799">
        <f>(유형화!$F$71+유형화!$F$72+유형화!$F$73+유형화!$F$74+유형화!$G$63)*hourly1!O4939/hourly1!$O$8763</f>
        <v>78.896893285772208</v>
      </c>
      <c r="C4938" s="441">
        <f>hourly1!$F4939*유형화!$G$71/hourly1!$F$8763+유형화!$G$72*hourly1!$G4939/hourly1!$F$8763+유형화!$G$74*hourly1!I4939/hourly1!$I$8763+유형화!$H$63*hourly1!P4939/hourly1!$P$8763</f>
        <v>0.46784767677207661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799">
        <f>(유형화!$F$71+유형화!$F$72+유형화!$F$73+유형화!$F$74+유형화!$G$63)*hourly1!O4940/hourly1!$O$8763</f>
        <v>78.430479361938765</v>
      </c>
      <c r="C4939" s="441">
        <f>hourly1!$F4940*유형화!$G$71/hourly1!$F$8763+유형화!$G$72*hourly1!$G4940/hourly1!$F$8763+유형화!$G$74*hourly1!I4940/hourly1!$I$8763+유형화!$H$63*hourly1!P4940/hourly1!$P$8763</f>
        <v>0.65451000908327917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799">
        <f>(유형화!$F$71+유형화!$F$72+유형화!$F$73+유형화!$F$74+유형화!$G$63)*hourly1!O4941/hourly1!$O$8763</f>
        <v>76.646897995178421</v>
      </c>
      <c r="C4940" s="441">
        <f>hourly1!$F4941*유형화!$G$71/hourly1!$F$8763+유형화!$G$72*hourly1!$G4941/hourly1!$F$8763+유형화!$G$74*hourly1!I4941/hourly1!$I$8763+유형화!$H$63*hourly1!P4941/hourly1!$P$8763</f>
        <v>0.83365402197122074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799">
        <f>(유형화!$F$71+유형화!$F$72+유형화!$F$73+유형화!$F$74+유형화!$G$63)*hourly1!O4942/hourly1!$O$8763</f>
        <v>74.958944624803948</v>
      </c>
      <c r="C4941" s="441">
        <f>hourly1!$F4942*유형화!$G$71/hourly1!$F$8763+유형화!$G$72*hourly1!$G4942/hourly1!$F$8763+유형화!$G$74*hourly1!I4942/hourly1!$I$8763+유형화!$H$63*hourly1!P4942/hourly1!$P$8763</f>
        <v>0.84158454591461807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799">
        <f>(유형화!$F$71+유형화!$F$72+유형화!$F$73+유형화!$F$74+유형화!$G$63)*hourly1!O4943/hourly1!$O$8763</f>
        <v>73.975738955742287</v>
      </c>
      <c r="C4942" s="441">
        <f>hourly1!$F4943*유형화!$G$71/hourly1!$F$8763+유형화!$G$72*hourly1!$G4943/hourly1!$F$8763+유형화!$G$74*hourly1!I4943/hourly1!$I$8763+유형화!$H$63*hourly1!P4943/hourly1!$P$8763</f>
        <v>0.70150549890375957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799">
        <f>(유형화!$F$71+유형화!$F$72+유형화!$F$73+유형화!$F$74+유형화!$G$63)*hourly1!O4944/hourly1!$O$8763</f>
        <v>71.712597467000407</v>
      </c>
      <c r="C4943" s="441">
        <f>hourly1!$F4944*유형화!$G$71/hourly1!$F$8763+유형화!$G$72*hourly1!$G4944/hourly1!$F$8763+유형화!$G$74*hourly1!I4944/hourly1!$I$8763+유형화!$H$63*hourly1!P4944/hourly1!$P$8763</f>
        <v>0.56877123035065213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799">
        <f>(유형화!$F$71+유형화!$F$72+유형화!$F$73+유형화!$F$74+유형화!$G$63)*hourly1!O4945/hourly1!$O$8763</f>
        <v>67.663493467749603</v>
      </c>
      <c r="C4944" s="441">
        <f>hourly1!$F4945*유형화!$G$71/hourly1!$F$8763+유형화!$G$72*hourly1!$G4945/hourly1!$F$8763+유형화!$G$74*hourly1!I4945/hourly1!$I$8763+유형화!$H$63*hourly1!P4945/hourly1!$P$8763</f>
        <v>0.41352506077075024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799">
        <f>(유형화!$F$71+유형화!$F$72+유형화!$F$73+유형화!$F$74+유형화!$G$63)*hourly1!O4946/hourly1!$O$8763</f>
        <v>64.709768509069406</v>
      </c>
      <c r="C4945" s="441">
        <f>hourly1!$F4946*유형화!$G$71/hourly1!$F$8763+유형화!$G$72*hourly1!$G4946/hourly1!$F$8763+유형화!$G$74*hourly1!I4946/hourly1!$I$8763+유형화!$H$63*hourly1!P4946/hourly1!$P$8763</f>
        <v>0.36713034472571282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799">
        <f>(유형화!$F$71+유형화!$F$72+유형화!$F$73+유형화!$F$74+유형화!$G$63)*hourly1!O4947/hourly1!$O$8763</f>
        <v>61.526950550811755</v>
      </c>
      <c r="C4946" s="441">
        <f>hourly1!$F4947*유형화!$G$71/hourly1!$F$8763+유형화!$G$72*hourly1!$G4947/hourly1!$F$8763+유형화!$G$74*hourly1!I4947/hourly1!$I$8763+유형화!$H$63*hourly1!P4947/hourly1!$P$8763</f>
        <v>0.2829913632235786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799">
        <f>(유형화!$F$71+유형화!$F$72+유형화!$F$73+유형화!$F$74+유형화!$G$63)*hourly1!O4948/hourly1!$O$8763</f>
        <v>59.276178172892607</v>
      </c>
      <c r="C4947" s="441">
        <f>hourly1!$F4948*유형화!$G$71/hourly1!$F$8763+유형화!$G$72*hourly1!$G4948/hourly1!$F$8763+유형화!$G$74*hourly1!I4948/hourly1!$I$8763+유형화!$H$63*hourly1!P4948/hourly1!$P$8763</f>
        <v>0.25442461194657634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799">
        <f>(유형화!$F$71+유형화!$F$72+유형화!$F$73+유형화!$F$74+유형화!$G$63)*hourly1!O4949/hourly1!$O$8763</f>
        <v>58.633840248027262</v>
      </c>
      <c r="C4948" s="441">
        <f>hourly1!$F4949*유형화!$G$71/hourly1!$F$8763+유형화!$G$72*hourly1!$G4949/hourly1!$F$8763+유형화!$G$74*hourly1!I4949/hourly1!$I$8763+유형화!$H$63*hourly1!P4949/hourly1!$P$8763</f>
        <v>0.24535861721854435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799">
        <f>(유형화!$F$71+유형화!$F$72+유형화!$F$73+유형화!$F$74+유형화!$G$63)*hourly1!O4950/hourly1!$O$8763</f>
        <v>58.245062787202727</v>
      </c>
      <c r="C4949" s="441">
        <f>hourly1!$F4950*유형화!$G$71/hourly1!$F$8763+유형화!$G$72*hourly1!$G4950/hourly1!$F$8763+유형화!$G$74*hourly1!I4950/hourly1!$I$8763+유형화!$H$63*hourly1!P4950/hourly1!$P$8763</f>
        <v>0.24537579240688348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799">
        <f>(유형화!$F$71+유형화!$F$72+유형화!$F$73+유형화!$F$74+유형화!$G$63)*hourly1!O4951/hourly1!$O$8763</f>
        <v>57.754587021022402</v>
      </c>
      <c r="C4950" s="441">
        <f>hourly1!$F4951*유형화!$G$71/hourly1!$F$8763+유형화!$G$72*hourly1!$G4951/hourly1!$F$8763+유형화!$G$74*hourly1!I4951/hourly1!$I$8763+유형화!$H$63*hourly1!P4951/hourly1!$P$8763</f>
        <v>0.24386330238377915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799">
        <f>(유형화!$F$71+유형화!$F$72+유형화!$F$73+유형화!$F$74+유형화!$G$63)*hourly1!O4952/hourly1!$O$8763</f>
        <v>58.307392475631616</v>
      </c>
      <c r="C4951" s="441">
        <f>hourly1!$F4952*유형화!$G$71/hourly1!$F$8763+유형화!$G$72*hourly1!$G4952/hourly1!$F$8763+유형화!$G$74*hourly1!I4952/hourly1!$I$8763+유형화!$H$63*hourly1!P4952/hourly1!$P$8763</f>
        <v>0.5146574598686402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799">
        <f>(유형화!$F$71+유형화!$F$72+유형화!$F$73+유형화!$F$74+유형화!$G$63)*hourly1!O4953/hourly1!$O$8763</f>
        <v>59.912404047741838</v>
      </c>
      <c r="C4952" s="441">
        <f>hourly1!$F4953*유형화!$G$71/hourly1!$F$8763+유형화!$G$72*hourly1!$G4953/hourly1!$F$8763+유형화!$G$74*hourly1!I4953/hourly1!$I$8763+유형화!$H$63*hourly1!P4953/hourly1!$P$8763</f>
        <v>0.99802618016620115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799">
        <f>(유형화!$F$71+유형화!$F$72+유형화!$F$73+유형화!$F$74+유형화!$G$63)*hourly1!O4954/hourly1!$O$8763</f>
        <v>62.310418565106609</v>
      </c>
      <c r="C4953" s="441">
        <f>hourly1!$F4954*유형화!$G$71/hourly1!$F$8763+유형화!$G$72*hourly1!$G4954/hourly1!$F$8763+유형화!$G$74*hourly1!I4954/hourly1!$I$8763+유형화!$H$63*hourly1!P4954/hourly1!$P$8763</f>
        <v>0.84984903185349736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799">
        <f>(유형화!$F$71+유형화!$F$72+유형화!$F$73+유형화!$F$74+유형화!$G$63)*hourly1!O4955/hourly1!$O$8763</f>
        <v>65.489749703526115</v>
      </c>
      <c r="C4954" s="441">
        <f>hourly1!$F4955*유형화!$G$71/hourly1!$F$8763+유형화!$G$72*hourly1!$G4955/hourly1!$F$8763+유형화!$G$74*hourly1!I4955/hourly1!$I$8763+유형화!$H$63*hourly1!P4955/hourly1!$P$8763</f>
        <v>0.74069868233267655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799">
        <f>(유형화!$F$71+유형화!$F$72+유형화!$F$73+유형화!$F$74+유형화!$G$63)*hourly1!O4956/hourly1!$O$8763</f>
        <v>70.353488949764596</v>
      </c>
      <c r="C4955" s="441">
        <f>hourly1!$F4956*유형화!$G$71/hourly1!$F$8763+유형화!$G$72*hourly1!$G4956/hourly1!$F$8763+유형화!$G$74*hourly1!I4956/hourly1!$I$8763+유형화!$H$63*hourly1!P4956/hourly1!$P$8763</f>
        <v>0.61600776916858369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799">
        <f>(유형화!$F$71+유형화!$F$72+유형화!$F$73+유형화!$F$74+유형화!$G$63)*hourly1!O4957/hourly1!$O$8763</f>
        <v>72.694140016694902</v>
      </c>
      <c r="C4956" s="441">
        <f>hourly1!$F4957*유형화!$G$71/hourly1!$F$8763+유형화!$G$72*hourly1!$G4957/hourly1!$F$8763+유형화!$G$74*hourly1!I4957/hourly1!$I$8763+유형화!$H$63*hourly1!P4957/hourly1!$P$8763</f>
        <v>0.56923973132145522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799">
        <f>(유형화!$F$71+유형화!$F$72+유형화!$F$73+유형화!$F$74+유형화!$G$63)*hourly1!O4958/hourly1!$O$8763</f>
        <v>74.768598093284254</v>
      </c>
      <c r="C4957" s="441">
        <f>hourly1!$F4958*유형화!$G$71/hourly1!$F$8763+유형화!$G$72*hourly1!$G4958/hourly1!$F$8763+유형화!$G$74*hourly1!I4958/hourly1!$I$8763+유형화!$H$63*hourly1!P4958/hourly1!$P$8763</f>
        <v>0.54584784043656887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799">
        <f>(유형화!$F$71+유형화!$F$72+유형화!$F$73+유형화!$F$74+유형화!$G$63)*hourly1!O4959/hourly1!$O$8763</f>
        <v>72.726791972804477</v>
      </c>
      <c r="C4958" s="441">
        <f>hourly1!$F4959*유형화!$G$71/hourly1!$F$8763+유형화!$G$72*hourly1!$G4959/hourly1!$F$8763+유형화!$G$74*hourly1!I4959/hourly1!$I$8763+유형화!$H$63*hourly1!P4959/hourly1!$P$8763</f>
        <v>0.70927095020367648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799">
        <f>(유형화!$F$71+유형화!$F$72+유형화!$F$73+유형화!$F$74+유형화!$G$63)*hourly1!O4960/hourly1!$O$8763</f>
        <v>72.442361077718232</v>
      </c>
      <c r="C4959" s="441">
        <f>hourly1!$F4960*유형화!$G$71/hourly1!$F$8763+유형화!$G$72*hourly1!$G4960/hourly1!$F$8763+유형화!$G$74*hourly1!I4960/hourly1!$I$8763+유형화!$H$63*hourly1!P4960/hourly1!$P$8763</f>
        <v>0.6547411584930084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799">
        <f>(유형화!$F$71+유형화!$F$72+유형화!$F$73+유형화!$F$74+유형화!$G$63)*hourly1!O4961/hourly1!$O$8763</f>
        <v>77.025592295261717</v>
      </c>
      <c r="C4960" s="441">
        <f>hourly1!$F4961*유형화!$G$71/hourly1!$F$8763+유형화!$G$72*hourly1!$G4961/hourly1!$F$8763+유형화!$G$74*hourly1!I4961/hourly1!$I$8763+유형화!$H$63*hourly1!P4961/hourly1!$P$8763</f>
        <v>0.46805163213360357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799">
        <f>(유형화!$F$71+유형화!$F$72+유형화!$F$73+유형화!$F$74+유형화!$G$63)*hourly1!O4962/hourly1!$O$8763</f>
        <v>76.941862494088497</v>
      </c>
      <c r="C4961" s="441">
        <f>hourly1!$F4962*유형화!$G$71/hourly1!$F$8763+유형화!$G$72*hourly1!$G4962/hourly1!$F$8763+유형화!$G$74*hourly1!I4962/hourly1!$I$8763+유형화!$H$63*hourly1!P4962/hourly1!$P$8763</f>
        <v>0.43695893544935416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799">
        <f>(유형화!$F$71+유형화!$F$72+유형화!$F$73+유형화!$F$74+유형화!$G$63)*hourly1!O4963/hourly1!$O$8763</f>
        <v>77.22302288597993</v>
      </c>
      <c r="C4962" s="441">
        <f>hourly1!$F4963*유형화!$G$71/hourly1!$F$8763+유형화!$G$72*hourly1!$G4963/hourly1!$F$8763+유형화!$G$74*hourly1!I4963/hourly1!$I$8763+유형화!$H$63*hourly1!P4963/hourly1!$P$8763</f>
        <v>0.46802121773758532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799">
        <f>(유형화!$F$71+유형화!$F$72+유형화!$F$73+유형화!$F$74+유형화!$G$63)*hourly1!O4964/hourly1!$O$8763</f>
        <v>76.368314932578997</v>
      </c>
      <c r="C4963" s="441">
        <f>hourly1!$F4964*유형화!$G$71/hourly1!$F$8763+유형화!$G$72*hourly1!$G4964/hourly1!$F$8763+유형화!$G$74*hourly1!I4964/hourly1!$I$8763+유형화!$H$63*hourly1!P4964/hourly1!$P$8763</f>
        <v>0.6547411584930084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799">
        <f>(유형화!$F$71+유형화!$F$72+유형화!$F$73+유형화!$F$74+유형화!$G$63)*hourly1!O4965/hourly1!$O$8763</f>
        <v>73.951848787867632</v>
      </c>
      <c r="C4964" s="441">
        <f>hourly1!$F4965*유형화!$G$71/hourly1!$F$8763+유형화!$G$72*hourly1!$G4965/hourly1!$F$8763+유형화!$G$74*hourly1!I4965/hourly1!$I$8763+유형화!$H$63*hourly1!P4965/hourly1!$P$8763</f>
        <v>0.83388719900735231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799">
        <f>(유형화!$F$71+유형화!$F$72+유형화!$F$73+유형화!$F$74+유형화!$G$63)*hourly1!O4966/hourly1!$O$8763</f>
        <v>72.029722981501138</v>
      </c>
      <c r="C4965" s="441">
        <f>hourly1!$F4966*유형화!$G$71/hourly1!$F$8763+유형화!$G$72*hourly1!$G4966/hourly1!$F$8763+유형화!$G$74*hourly1!I4966/hourly1!$I$8763+유형화!$H$63*hourly1!P4966/hourly1!$P$8763</f>
        <v>0.8417421044132003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799">
        <f>(유형화!$F$71+유형화!$F$72+유형화!$F$73+유형화!$F$74+유형화!$G$63)*hourly1!O4967/hourly1!$O$8763</f>
        <v>71.547838254372678</v>
      </c>
      <c r="C4966" s="441">
        <f>hourly1!$F4967*유형화!$G$71/hourly1!$F$8763+유형화!$G$72*hourly1!$G4967/hourly1!$F$8763+유형화!$G$74*hourly1!I4967/hourly1!$I$8763+유형화!$H$63*hourly1!P4967/hourly1!$P$8763</f>
        <v>0.70163145028491114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799">
        <f>(유형화!$F$71+유형화!$F$72+유형화!$F$73+유형화!$F$74+유형화!$G$63)*hourly1!O4968/hourly1!$O$8763</f>
        <v>69.260926946964375</v>
      </c>
      <c r="C4967" s="441">
        <f>hourly1!$F4968*유형화!$G$71/hourly1!$F$8763+유형화!$G$72*hourly1!$G4968/hourly1!$F$8763+유형화!$G$74*hourly1!I4968/hourly1!$I$8763+유형화!$H$63*hourly1!P4968/hourly1!$P$8763</f>
        <v>0.56895753343527278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799">
        <f>(유형화!$F$71+유형화!$F$72+유형화!$F$73+유형화!$F$74+유형화!$G$63)*hourly1!O4969/hourly1!$O$8763</f>
        <v>65.98520764772573</v>
      </c>
      <c r="C4968" s="441">
        <f>hourly1!$F4969*유형화!$G$71/hourly1!$F$8763+유형화!$G$72*hourly1!$G4969/hourly1!$F$8763+유형화!$G$74*hourly1!I4969/hourly1!$I$8763+유형화!$H$63*hourly1!P4969/hourly1!$P$8763</f>
        <v>0.41363741512780133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799">
        <f>(유형화!$F$71+유형화!$F$72+유형화!$F$73+유형화!$F$74+유형화!$G$63)*hourly1!O4970/hourly1!$O$8763</f>
        <v>63.136159842617076</v>
      </c>
      <c r="C4969" s="441">
        <f>hourly1!$F4970*유형화!$G$71/hourly1!$F$8763+유형화!$G$72*hourly1!$G4970/hourly1!$F$8763+유형화!$G$74*hourly1!I4970/hourly1!$I$8763+유형화!$H$63*hourly1!P4970/hourly1!$P$8763</f>
        <v>0.36723399221645187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799">
        <f>(유형화!$F$71+유형화!$F$72+유형화!$F$73+유형화!$F$74+유형화!$G$63)*hourly1!O4971/hourly1!$O$8763</f>
        <v>60.43553519238943</v>
      </c>
      <c r="C4970" s="441">
        <f>hourly1!$F4971*유형화!$G$71/hourly1!$F$8763+유형화!$G$72*hourly1!$G4971/hourly1!$F$8763+유형화!$G$74*hourly1!I4971/hourly1!$I$8763+유형화!$H$63*hourly1!P4971/hourly1!$P$8763</f>
        <v>0.28093535005282955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799">
        <f>(유형화!$F$71+유형화!$F$72+유형화!$F$73+유형화!$F$74+유형화!$G$63)*hourly1!O4972/hourly1!$O$8763</f>
        <v>58.426430015816926</v>
      </c>
      <c r="C4971" s="441">
        <f>hourly1!$F4972*유형화!$G$71/hourly1!$F$8763+유형화!$G$72*hourly1!$G4972/hourly1!$F$8763+유형화!$G$74*hourly1!I4972/hourly1!$I$8763+유형화!$H$63*hourly1!P4972/hourly1!$P$8763</f>
        <v>0.28737342169285152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799">
        <f>(유형화!$F$71+유형화!$F$72+유형화!$F$73+유형화!$F$74+유형화!$G$63)*hourly1!O4973/hourly1!$O$8763</f>
        <v>57.363423176847967</v>
      </c>
      <c r="C4972" s="441">
        <f>hourly1!$F4973*유형화!$G$71/hourly1!$F$8763+유형화!$G$72*hourly1!$G4973/hourly1!$F$8763+유형화!$G$74*hourly1!I4973/hourly1!$I$8763+유형화!$H$63*hourly1!P4973/hourly1!$P$8763</f>
        <v>0.26231541826693971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799">
        <f>(유형화!$F$71+유형화!$F$72+유형화!$F$73+유형화!$F$74+유형화!$G$63)*hourly1!O4974/hourly1!$O$8763</f>
        <v>57.218871377228282</v>
      </c>
      <c r="C4973" s="441">
        <f>hourly1!$F4974*유형화!$G$71/hourly1!$F$8763+유형화!$G$72*hourly1!$G4974/hourly1!$F$8763+유형화!$G$74*hourly1!I4974/hourly1!$I$8763+유형화!$H$63*hourly1!P4974/hourly1!$P$8763</f>
        <v>0.24352134915483509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799">
        <f>(유형화!$F$71+유형화!$F$72+유형화!$F$73+유형화!$F$74+유형화!$G$63)*hourly1!O4975/hourly1!$O$8763</f>
        <v>57.437988834465763</v>
      </c>
      <c r="C4974" s="441">
        <f>hourly1!$F4975*유형화!$G$71/hourly1!$F$8763+유형화!$G$72*hourly1!$G4975/hourly1!$F$8763+유형화!$G$74*hourly1!I4975/hourly1!$I$8763+유형화!$H$63*hourly1!P4975/hourly1!$P$8763</f>
        <v>0.24355331408868824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799">
        <f>(유형화!$F$71+유형화!$F$72+유형화!$F$73+유형화!$F$74+유형화!$G$63)*hourly1!O4976/hourly1!$O$8763</f>
        <v>57.548191706763667</v>
      </c>
      <c r="C4975" s="441">
        <f>hourly1!$F4976*유형화!$G$71/hourly1!$F$8763+유형화!$G$72*hourly1!$G4976/hourly1!$F$8763+유형화!$G$74*hourly1!I4976/hourly1!$I$8763+유형화!$H$63*hourly1!P4976/hourly1!$P$8763</f>
        <v>0.30037790179687313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799">
        <f>(유형화!$F$71+유형화!$F$72+유형화!$F$73+유형화!$F$74+유형화!$G$63)*hourly1!O4977/hourly1!$O$8763</f>
        <v>59.386808618680945</v>
      </c>
      <c r="C4976" s="441">
        <f>hourly1!$F4977*유형화!$G$71/hourly1!$F$8763+유형화!$G$72*hourly1!$G4977/hourly1!$F$8763+유형화!$G$74*hourly1!I4977/hourly1!$I$8763+유형화!$H$63*hourly1!P4977/hourly1!$P$8763</f>
        <v>0.4394301349437707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799">
        <f>(유형화!$F$71+유형화!$F$72+유형화!$F$73+유형화!$F$74+유형화!$G$63)*hourly1!O4978/hourly1!$O$8763</f>
        <v>62.081655045237753</v>
      </c>
      <c r="C4977" s="441">
        <f>hourly1!$F4978*유형화!$G$71/hourly1!$F$8763+유형화!$G$72*hourly1!$G4978/hourly1!$F$8763+유형화!$G$74*hourly1!I4978/hourly1!$I$8763+유형화!$H$63*hourly1!P4978/hourly1!$P$8763</f>
        <v>0.59274755472762863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799">
        <f>(유형화!$F$71+유형화!$F$72+유형화!$F$73+유형화!$F$74+유형화!$G$63)*hourly1!O4979/hourly1!$O$8763</f>
        <v>64.963714404528474</v>
      </c>
      <c r="C4978" s="441">
        <f>hourly1!$F4979*유형화!$G$71/hourly1!$F$8763+유형화!$G$72*hourly1!$G4979/hourly1!$F$8763+유형화!$G$74*hourly1!I4979/hourly1!$I$8763+유형화!$H$63*hourly1!P4979/hourly1!$P$8763</f>
        <v>0.82631616129766061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799">
        <f>(유형화!$F$71+유형화!$F$72+유형화!$F$73+유형화!$F$74+유형화!$G$63)*hourly1!O4980/hourly1!$O$8763</f>
        <v>68.037977468851992</v>
      </c>
      <c r="C4979" s="441">
        <f>hourly1!$F4980*유형화!$G$71/hourly1!$F$8763+유형화!$G$72*hourly1!$G4980/hourly1!$F$8763+유형화!$G$74*hourly1!I4980/hourly1!$I$8763+유형화!$H$63*hourly1!P4980/hourly1!$P$8763</f>
        <v>0.81949940060919158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799">
        <f>(유형화!$F$71+유형화!$F$72+유형화!$F$73+유형화!$F$74+유형화!$G$63)*hourly1!O4981/hourly1!$O$8763</f>
        <v>70.523313725530457</v>
      </c>
      <c r="C4980" s="441">
        <f>hourly1!$F4981*유형화!$G$71/hourly1!$F$8763+유형화!$G$72*hourly1!$G4981/hourly1!$F$8763+유형화!$G$74*hourly1!I4981/hourly1!$I$8763+유형화!$H$63*hourly1!P4981/hourly1!$P$8763</f>
        <v>0.7593114577900929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799">
        <f>(유형화!$F$71+유형화!$F$72+유형화!$F$73+유형화!$F$74+유형화!$G$63)*hourly1!O4982/hourly1!$O$8763</f>
        <v>72.975949624183428</v>
      </c>
      <c r="C4981" s="441">
        <f>hourly1!$F4982*유형화!$G$71/hourly1!$F$8763+유형화!$G$72*hourly1!$G4982/hourly1!$F$8763+유형화!$G$74*hourly1!I4982/hourly1!$I$8763+유형화!$H$63*hourly1!P4982/hourly1!$P$8763</f>
        <v>0.79926142295519875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799">
        <f>(유형화!$F$71+유형화!$F$72+유형화!$F$73+유형화!$F$74+유형화!$G$63)*hourly1!O4983/hourly1!$O$8763</f>
        <v>71.354672094070963</v>
      </c>
      <c r="C4982" s="441">
        <f>hourly1!$F4983*유형화!$G$71/hourly1!$F$8763+유형화!$G$72*hourly1!$G4983/hourly1!$F$8763+유형화!$G$74*hourly1!I4983/hourly1!$I$8763+유형화!$H$63*hourly1!P4983/hourly1!$P$8763</f>
        <v>0.80584846549963329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799">
        <f>(유형화!$F$71+유형화!$F$72+유형화!$F$73+유형화!$F$74+유형화!$G$63)*hourly1!O4984/hourly1!$O$8763</f>
        <v>70.989095260695493</v>
      </c>
      <c r="C4983" s="441">
        <f>hourly1!$F4984*유형화!$G$71/hourly1!$F$8763+유형화!$G$72*hourly1!$G4984/hourly1!$F$8763+유형화!$G$74*hourly1!I4984/hourly1!$I$8763+유형화!$H$63*hourly1!P4984/hourly1!$P$8763</f>
        <v>0.68570539908114014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799">
        <f>(유형화!$F$71+유형화!$F$72+유형화!$F$73+유형화!$F$74+유형화!$G$63)*hourly1!O4985/hourly1!$O$8763</f>
        <v>74.872640457082241</v>
      </c>
      <c r="C4984" s="441">
        <f>hourly1!$F4985*유형화!$G$71/hourly1!$F$8763+유형화!$G$72*hourly1!$G4985/hourly1!$F$8763+유형화!$G$74*hourly1!I4985/hourly1!$I$8763+유형화!$H$63*hourly1!P4985/hourly1!$P$8763</f>
        <v>0.59230612853288778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799">
        <f>(유형화!$F$71+유형화!$F$72+유형화!$F$73+유형화!$F$74+유형화!$G$63)*hourly1!O4986/hourly1!$O$8763</f>
        <v>74.946919790235043</v>
      </c>
      <c r="C4985" s="441">
        <f>hourly1!$F4986*유형화!$G$71/hourly1!$F$8763+유형화!$G$72*hourly1!$G4986/hourly1!$F$8763+유형화!$G$74*hourly1!I4986/hourly1!$I$8763+유형화!$H$63*hourly1!P4986/hourly1!$P$8763</f>
        <v>0.51231578991961491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799">
        <f>(유형화!$F$71+유형화!$F$72+유형화!$F$73+유형화!$F$74+유형화!$G$63)*hourly1!O4987/hourly1!$O$8763</f>
        <v>75.273600091026893</v>
      </c>
      <c r="C4986" s="441">
        <f>hourly1!$F4987*유형화!$G$71/hourly1!$F$8763+유형화!$G$72*hourly1!$G4987/hourly1!$F$8763+유형화!$G$74*hourly1!I4987/hourly1!$I$8763+유형화!$H$63*hourly1!P4987/hourly1!$P$8763</f>
        <v>0.59230612853288778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799">
        <f>(유형화!$F$71+유형화!$F$72+유형화!$F$73+유형화!$F$74+유형화!$G$63)*hourly1!O4988/hourly1!$O$8763</f>
        <v>74.766931580853509</v>
      </c>
      <c r="C4987" s="441">
        <f>hourly1!$F4988*유형화!$G$71/hourly1!$F$8763+유형화!$G$72*hourly1!$G4988/hourly1!$F$8763+유형화!$G$74*hourly1!I4988/hourly1!$I$8763+유형화!$H$63*hourly1!P4988/hourly1!$P$8763</f>
        <v>0.69904658443988987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799">
        <f>(유형화!$F$71+유형화!$F$72+유형화!$F$73+유형화!$F$74+유형화!$G$63)*hourly1!O4989/hourly1!$O$8763</f>
        <v>73.097044714500313</v>
      </c>
      <c r="C4988" s="441">
        <f>hourly1!$F4989*유형화!$G$71/hourly1!$F$8763+유형화!$G$72*hourly1!$G4989/hourly1!$F$8763+유형화!$G$74*hourly1!I4989/hourly1!$I$8763+유형화!$H$63*hourly1!P4989/hourly1!$P$8763</f>
        <v>0.88595962679198559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799">
        <f>(유형화!$F$71+유형화!$F$72+유형화!$F$73+유형화!$F$74+유형화!$G$63)*hourly1!O4990/hourly1!$O$8763</f>
        <v>72.230686783792848</v>
      </c>
      <c r="C4989" s="441">
        <f>hourly1!$F4990*유형화!$G$71/hourly1!$F$8763+유형화!$G$72*hourly1!$G4990/hourly1!$F$8763+유형화!$G$74*hourly1!I4990/hourly1!$I$8763+유형화!$H$63*hourly1!P4990/hourly1!$P$8763</f>
        <v>0.74591671923992375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799">
        <f>(유형화!$F$71+유형화!$F$72+유형화!$F$73+유형화!$F$74+유형화!$G$63)*hourly1!O4991/hourly1!$O$8763</f>
        <v>70.548971762373185</v>
      </c>
      <c r="C4990" s="441">
        <f>hourly1!$F4991*유형화!$G$71/hourly1!$F$8763+유형화!$G$72*hourly1!$G4991/hourly1!$F$8763+유형화!$G$74*hourly1!I4991/hourly1!$I$8763+유형화!$H$63*hourly1!P4991/hourly1!$P$8763</f>
        <v>0.51251879110401077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799">
        <f>(유형화!$F$71+유형화!$F$72+유형화!$F$73+유형화!$F$74+유형화!$G$63)*hourly1!O4992/hourly1!$O$8763</f>
        <v>68.57293233404711</v>
      </c>
      <c r="C4991" s="441">
        <f>hourly1!$F4992*유형화!$G$71/hourly1!$F$8763+유형화!$G$72*hourly1!$G4992/hourly1!$F$8763+유형화!$G$74*hourly1!I4992/hourly1!$I$8763+유형화!$H$63*hourly1!P4992/hourly1!$P$8763</f>
        <v>0.50567495563947962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799">
        <f>(유형화!$F$71+유형화!$F$72+유형화!$F$73+유형화!$F$74+유형화!$G$63)*hourly1!O4993/hourly1!$O$8763</f>
        <v>65.378557743591969</v>
      </c>
      <c r="C4992" s="441">
        <f>hourly1!$F4993*유형화!$G$71/hourly1!$F$8763+유형화!$G$72*hourly1!$G4993/hourly1!$F$8763+유형화!$G$74*hourly1!I4993/hourly1!$I$8763+유형화!$H$63*hourly1!P4993/hourly1!$P$8763</f>
        <v>0.45250128817474722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799">
        <f>(유형화!$F$71+유형화!$F$72+유형화!$F$73+유형화!$F$74+유형화!$G$63)*hourly1!O4994/hourly1!$O$8763</f>
        <v>62.169036527320308</v>
      </c>
      <c r="C4993" s="441">
        <f>hourly1!$F4994*유형화!$G$71/hourly1!$F$8763+유형화!$G$72*hourly1!$G4994/hourly1!$F$8763+유형화!$G$74*hourly1!I4994/hourly1!$I$8763+유형화!$H$63*hourly1!P4994/hourly1!$P$8763</f>
        <v>0.35956705970520308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799">
        <f>(유형화!$F$71+유형화!$F$72+유형화!$F$73+유형화!$F$74+유형화!$G$63)*hourly1!O4995/hourly1!$O$8763</f>
        <v>61.008435141395587</v>
      </c>
      <c r="C4994" s="441">
        <f>hourly1!$F4995*유형화!$G$71/hourly1!$F$8763+유형화!$G$72*hourly1!$G4995/hourly1!$F$8763+유형화!$G$74*hourly1!I4995/hourly1!$I$8763+유형화!$H$63*hourly1!P4995/hourly1!$P$8763</f>
        <v>0.30133756544531531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799">
        <f>(유형화!$F$71+유형화!$F$72+유형화!$F$73+유형화!$F$74+유형화!$G$63)*hourly1!O4996/hourly1!$O$8763</f>
        <v>58.487158052968333</v>
      </c>
      <c r="C4995" s="441">
        <f>hourly1!$F4996*유형화!$G$71/hourly1!$F$8763+유형화!$G$72*hourly1!$G4996/hourly1!$F$8763+유형화!$G$74*hourly1!I4996/hourly1!$I$8763+유형화!$H$63*hourly1!P4996/hourly1!$P$8763</f>
        <v>0.28001862437523484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799">
        <f>(유형화!$F$71+유형화!$F$72+유형화!$F$73+유형화!$F$74+유형화!$G$63)*hourly1!O4997/hourly1!$O$8763</f>
        <v>57.544651867655148</v>
      </c>
      <c r="C4996" s="441">
        <f>hourly1!$F4997*유형화!$G$71/hourly1!$F$8763+유형화!$G$72*hourly1!$G4997/hourly1!$F$8763+유형화!$G$74*hourly1!I4997/hourly1!$I$8763+유형화!$H$63*hourly1!P4997/hourly1!$P$8763</f>
        <v>0.26622384706333607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799">
        <f>(유형화!$F$71+유형화!$F$72+유형화!$F$73+유형화!$F$74+유형화!$G$63)*hourly1!O4998/hourly1!$O$8763</f>
        <v>56.819854369674218</v>
      </c>
      <c r="C4997" s="441">
        <f>hourly1!$F4998*유형화!$G$71/hourly1!$F$8763+유형화!$G$72*hourly1!$G4998/hourly1!$F$8763+유형화!$G$74*hourly1!I4998/hourly1!$I$8763+유형화!$H$63*hourly1!P4998/hourly1!$P$8763</f>
        <v>0.2440350542671694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799">
        <f>(유형화!$F$71+유형화!$F$72+유형화!$F$73+유형화!$F$74+유형화!$G$63)*hourly1!O4999/hourly1!$O$8763</f>
        <v>57.146836252100627</v>
      </c>
      <c r="C4998" s="441">
        <f>hourly1!$F4999*유형화!$G$71/hourly1!$F$8763+유형화!$G$72*hourly1!$G4999/hourly1!$F$8763+유형화!$G$74*hourly1!I4999/hourly1!$I$8763+유형화!$H$63*hourly1!P4999/hourly1!$P$8763</f>
        <v>0.2440723864473785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799">
        <f>(유형화!$F$71+유형화!$F$72+유형화!$F$73+유형화!$F$74+유형화!$G$63)*hourly1!O5000/hourly1!$O$8763</f>
        <v>57.242330675522446</v>
      </c>
      <c r="C4999" s="441">
        <f>hourly1!$F5000*유형화!$G$71/hourly1!$F$8763+유형화!$G$72*hourly1!$G5000/hourly1!$F$8763+유형화!$G$74*hourly1!I5000/hourly1!$I$8763+유형화!$H$63*hourly1!P5000/hourly1!$P$8763</f>
        <v>0.26627370281837581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799">
        <f>(유형화!$F$71+유형화!$F$72+유형화!$F$73+유형화!$F$74+유형화!$G$63)*hourly1!O5001/hourly1!$O$8763</f>
        <v>58.283459581823273</v>
      </c>
      <c r="C5000" s="441">
        <f>hourly1!$F5001*유형화!$G$71/hourly1!$F$8763+유형화!$G$72*hourly1!$G5001/hourly1!$F$8763+유형화!$G$74*hourly1!I5001/hourly1!$I$8763+유형화!$H$63*hourly1!P5001/hourly1!$P$8763</f>
        <v>0.36694571145106841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799">
        <f>(유형화!$F$71+유형화!$F$72+유형화!$F$73+유형화!$F$74+유형화!$G$63)*hourly1!O5002/hourly1!$O$8763</f>
        <v>61.023198403552477</v>
      </c>
      <c r="C5001" s="441">
        <f>hourly1!$F5002*유형화!$G$71/hourly1!$F$8763+유형화!$G$72*hourly1!$G5002/hourly1!$F$8763+유형화!$G$74*hourly1!I5002/hourly1!$I$8763+유형화!$H$63*hourly1!P5002/hourly1!$P$8763</f>
        <v>0.52130437702798005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799">
        <f>(유형화!$F$71+유형화!$F$72+유형화!$F$73+유형화!$F$74+유형화!$G$63)*hourly1!O5003/hourly1!$O$8763</f>
        <v>64.722598361362145</v>
      </c>
      <c r="C5002" s="441">
        <f>hourly1!$F5003*유형화!$G$71/hourly1!$F$8763+유형화!$G$72*hourly1!$G5003/hourly1!$F$8763+유형화!$G$74*hourly1!I5003/hourly1!$I$8763+유형화!$H$63*hourly1!P5003/hourly1!$P$8763</f>
        <v>0.69808918696213118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799">
        <f>(유형화!$F$71+유형화!$F$72+유형화!$F$73+유형화!$F$74+유형화!$G$63)*hourly1!O5004/hourly1!$O$8763</f>
        <v>68.526703401121594</v>
      </c>
      <c r="C5003" s="441">
        <f>hourly1!$F5004*유형화!$G$71/hourly1!$F$8763+유형화!$G$72*hourly1!$G5004/hourly1!$F$8763+유형화!$G$74*hourly1!I5004/hourly1!$I$8763+유형화!$H$63*hourly1!P5004/hourly1!$P$8763</f>
        <v>0.85277406184534399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799">
        <f>(유형화!$F$71+유형화!$F$72+유형화!$F$73+유형화!$F$74+유형화!$G$63)*hourly1!O5005/hourly1!$O$8763</f>
        <v>71.17054257732832</v>
      </c>
      <c r="C5004" s="441">
        <f>hourly1!$F5005*유형화!$G$71/hourly1!$F$8763+유형화!$G$72*hourly1!$G5005/hourly1!$F$8763+유형화!$G$74*hourly1!I5005/hourly1!$I$8763+유형화!$H$63*hourly1!P5005/hourly1!$P$8763</f>
        <v>0.91895292504694559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799">
        <f>(유형화!$F$71+유형화!$F$72+유형화!$F$73+유형화!$F$74+유형화!$G$63)*hourly1!O5006/hourly1!$O$8763</f>
        <v>73.261488813644689</v>
      </c>
      <c r="C5005" s="441">
        <f>hourly1!$F5006*유형화!$G$71/hourly1!$F$8763+유형화!$G$72*hourly1!$G5006/hourly1!$F$8763+유형화!$G$74*hourly1!I5006/hourly1!$I$8763+유형화!$H$63*hourly1!P5006/hourly1!$P$8763</f>
        <v>0.95566536721014661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799">
        <f>(유형화!$F$71+유형화!$F$72+유형화!$F$73+유형화!$F$74+유형화!$G$63)*hourly1!O5007/hourly1!$O$8763</f>
        <v>71.299062427198507</v>
      </c>
      <c r="C5006" s="441">
        <f>hourly1!$F5007*유형화!$G$71/hourly1!$F$8763+유형화!$G$72*hourly1!$G5007/hourly1!$F$8763+유형화!$G$74*hourly1!I5007/hourly1!$I$8763+유형화!$H$63*hourly1!P5007/hourly1!$P$8763</f>
        <v>0.85236185732520664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799">
        <f>(유형화!$F$71+유형화!$F$72+유형화!$F$73+유형화!$F$74+유형화!$G$63)*hourly1!O5008/hourly1!$O$8763</f>
        <v>71.129024390465787</v>
      </c>
      <c r="C5007" s="441">
        <f>hourly1!$F5008*유형화!$G$71/hourly1!$F$8763+유형화!$G$72*hourly1!$G5008/hourly1!$F$8763+유형화!$G$74*hourly1!I5008/hourly1!$I$8763+유형화!$H$63*hourly1!P5008/hourly1!$P$8763</f>
        <v>0.76387349792050152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799">
        <f>(유형화!$F$71+유형화!$F$72+유형화!$F$73+유형화!$F$74+유형화!$G$63)*hourly1!O5009/hourly1!$O$8763</f>
        <v>74.290656821240773</v>
      </c>
      <c r="C5008" s="441">
        <f>hourly1!$F5009*유형화!$G$71/hourly1!$F$8763+유형화!$G$72*hourly1!$G5009/hourly1!$F$8763+유형화!$G$74*hourly1!I5009/hourly1!$I$8763+유형화!$H$63*hourly1!P5009/hourly1!$P$8763</f>
        <v>0.64599707927419281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799">
        <f>(유형화!$F$71+유형화!$F$72+유형화!$F$73+유형화!$F$74+유형화!$G$63)*hourly1!O5010/hourly1!$O$8763</f>
        <v>73.958715700086927</v>
      </c>
      <c r="C5009" s="441">
        <f>hourly1!$F5010*유형화!$G$71/hourly1!$F$8763+유형화!$G$72*hourly1!$G5010/hourly1!$F$8763+유형화!$G$74*hourly1!I5010/hourly1!$I$8763+유형화!$H$63*hourly1!P5010/hourly1!$P$8763</f>
        <v>0.59444837546175577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799">
        <f>(유형화!$F$71+유형화!$F$72+유형화!$F$73+유형화!$F$74+유형화!$G$63)*hourly1!O5011/hourly1!$O$8763</f>
        <v>73.852418152071735</v>
      </c>
      <c r="C5010" s="441">
        <f>hourly1!$F5011*유형화!$G$71/hourly1!$F$8763+유형화!$G$72*hourly1!$G5011/hourly1!$F$8763+유형화!$G$74*hourly1!I5011/hourly1!$I$8763+유형화!$H$63*hourly1!P5011/hourly1!$P$8763</f>
        <v>0.43262518219728485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799">
        <f>(유형화!$F$71+유형화!$F$72+유형화!$F$73+유형화!$F$74+유형화!$G$63)*hourly1!O5012/hourly1!$O$8763</f>
        <v>73.034671405152864</v>
      </c>
      <c r="C5011" s="441">
        <f>hourly1!$F5012*유형화!$G$71/hourly1!$F$8763+유형화!$G$72*hourly1!$G5012/hourly1!$F$8763+유형화!$G$74*hourly1!I5012/hourly1!$I$8763+유형화!$H$63*hourly1!P5012/hourly1!$P$8763</f>
        <v>0.62398480924706468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799">
        <f>(유형화!$F$71+유형화!$F$72+유형화!$F$73+유형화!$F$74+유형화!$G$63)*hourly1!O5013/hourly1!$O$8763</f>
        <v>71.042200909258653</v>
      </c>
      <c r="C5012" s="441">
        <f>hourly1!$F5013*유형화!$G$71/hourly1!$F$8763+유형화!$G$72*hourly1!$G5013/hourly1!$F$8763+유형화!$G$74*hourly1!I5013/hourly1!$I$8763+유형화!$H$63*hourly1!P5013/hourly1!$P$8763</f>
        <v>0.74933183846013729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799">
        <f>(유형화!$F$71+유형화!$F$72+유형화!$F$73+유형화!$F$74+유형화!$G$63)*hourly1!O5014/hourly1!$O$8763</f>
        <v>69.809186459003755</v>
      </c>
      <c r="C5013" s="441">
        <f>hourly1!$F5014*유형화!$G$71/hourly1!$F$8763+유형화!$G$72*hourly1!$G5014/hourly1!$F$8763+유형화!$G$74*hourly1!I5014/hourly1!$I$8763+유형화!$H$63*hourly1!P5014/hourly1!$P$8763</f>
        <v>0.79367507367579393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799">
        <f>(유형화!$F$71+유형화!$F$72+유형화!$F$73+유형화!$F$74+유형화!$G$63)*hourly1!O5015/hourly1!$O$8763</f>
        <v>68.94049535311315</v>
      </c>
      <c r="C5014" s="441">
        <f>hourly1!$F5015*유형화!$G$71/hourly1!$F$8763+유형화!$G$72*hourly1!$G5015/hourly1!$F$8763+유형화!$G$74*hourly1!I5015/hourly1!$I$8763+유형화!$H$63*hourly1!P5015/hourly1!$P$8763</f>
        <v>0.51372642153409631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799">
        <f>(유형화!$F$71+유형화!$F$72+유형화!$F$73+유형화!$F$74+유형화!$G$63)*hourly1!O5016/hourly1!$O$8763</f>
        <v>66.511185794966181</v>
      </c>
      <c r="C5015" s="441">
        <f>hourly1!$F5016*유형화!$G$71/hourly1!$F$8763+유형화!$G$72*hourly1!$G5016/hourly1!$F$8763+유형화!$G$74*hourly1!I5016/hourly1!$I$8763+유형화!$H$63*hourly1!P5016/hourly1!$P$8763</f>
        <v>0.49150280127268653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799">
        <f>(유형화!$F$71+유형화!$F$72+유형화!$F$73+유형화!$F$74+유형화!$G$63)*hourly1!O5017/hourly1!$O$8763</f>
        <v>64.114896144867288</v>
      </c>
      <c r="C5016" s="441">
        <f>hourly1!$F5017*유형화!$G$71/hourly1!$F$8763+유형화!$G$72*hourly1!$G5017/hourly1!$F$8763+유형화!$G$74*hourly1!I5017/hourly1!$I$8763+유형화!$H$63*hourly1!P5017/hourly1!$P$8763</f>
        <v>0.46950162355469638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799">
        <f>(유형화!$F$71+유형화!$F$72+유형화!$F$73+유형화!$F$74+유형화!$G$63)*hourly1!O5018/hourly1!$O$8763</f>
        <v>61.481535452120724</v>
      </c>
      <c r="C5017" s="441">
        <f>hourly1!$F5018*유형화!$G$71/hourly1!$F$8763+유형화!$G$72*hourly1!$G5018/hourly1!$F$8763+유형화!$G$74*hourly1!I5018/hourly1!$I$8763+유형화!$H$63*hourly1!P5018/hourly1!$P$8763</f>
        <v>0.35946221949304913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799">
        <f>(유형화!$F$71+유형화!$F$72+유형화!$F$73+유형화!$F$74+유형화!$G$63)*hourly1!O5019/hourly1!$O$8763</f>
        <v>59.645030440971226</v>
      </c>
      <c r="C5018" s="441">
        <f>hourly1!$F5019*유형화!$G$71/hourly1!$F$8763+유형화!$G$72*hourly1!$G5019/hourly1!$F$8763+유형화!$G$74*hourly1!I5019/hourly1!$I$8763+유형화!$H$63*hourly1!P5019/hourly1!$P$8763</f>
        <v>0.28319579567366948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799">
        <f>(유형화!$F$71+유형화!$F$72+유형화!$F$73+유형화!$F$74+유형화!$G$63)*hourly1!O5020/hourly1!$O$8763</f>
        <v>57.128583028567107</v>
      </c>
      <c r="C5019" s="441">
        <f>hourly1!$F5020*유형화!$G$71/hourly1!$F$8763+유형화!$G$72*hourly1!$G5020/hourly1!$F$8763+유형화!$G$74*hourly1!I5020/hourly1!$I$8763+유형화!$H$63*hourly1!P5020/hourly1!$P$8763</f>
        <v>0.25466542239974638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799">
        <f>(유형화!$F$71+유형화!$F$72+유형화!$F$73+유형화!$F$74+유형화!$G$63)*hourly1!O5021/hourly1!$O$8763</f>
        <v>56.125111035074617</v>
      </c>
      <c r="C5020" s="441">
        <f>hourly1!$F5021*유형화!$G$71/hourly1!$F$8763+유형화!$G$72*hourly1!$G5021/hourly1!$F$8763+유형화!$G$74*hourly1!I5021/hourly1!$I$8763+유형화!$H$63*hourly1!P5021/hourly1!$P$8763</f>
        <v>0.24600471440765853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799">
        <f>(유형화!$F$71+유형화!$F$72+유형화!$F$73+유형화!$F$74+유형화!$G$63)*hourly1!O5022/hourly1!$O$8763</f>
        <v>56.482211012705875</v>
      </c>
      <c r="C5021" s="441">
        <f>hourly1!$F5022*유형화!$G$71/hourly1!$F$8763+유형화!$G$72*hourly1!$G5022/hourly1!$F$8763+유형화!$G$74*hourly1!I5022/hourly1!$I$8763+유형화!$H$63*hourly1!P5022/hourly1!$P$8763</f>
        <v>0.24604216586000888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799">
        <f>(유형화!$F$71+유형화!$F$72+유형화!$F$73+유형화!$F$74+유형화!$G$63)*hourly1!O5023/hourly1!$O$8763</f>
        <v>55.749442440617429</v>
      </c>
      <c r="C5022" s="441">
        <f>hourly1!$F5023*유형화!$G$71/hourly1!$F$8763+유형화!$G$72*hourly1!$G5023/hourly1!$F$8763+유형화!$G$74*hourly1!I5023/hourly1!$I$8763+유형화!$H$63*hourly1!P5023/hourly1!$P$8763</f>
        <v>0.24426668076546357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799">
        <f>(유형화!$F$71+유형화!$F$72+유형화!$F$73+유형화!$F$74+유형화!$G$63)*hourly1!O5024/hourly1!$O$8763</f>
        <v>55.846963065455171</v>
      </c>
      <c r="C5023" s="441">
        <f>hourly1!$F5024*유형화!$G$71/hourly1!$F$8763+유형화!$G$72*hourly1!$G5024/hourly1!$F$8763+유형화!$G$74*hourly1!I5024/hourly1!$I$8763+유형화!$H$63*hourly1!P5024/hourly1!$P$8763</f>
        <v>0.5151229790359122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799">
        <f>(유형화!$F$71+유형화!$F$72+유형화!$F$73+유형화!$F$74+유형화!$G$63)*hourly1!O5025/hourly1!$O$8763</f>
        <v>56.139968012052151</v>
      </c>
      <c r="C5024" s="441">
        <f>hourly1!$F5025*유형화!$G$71/hourly1!$F$8763+유형화!$G$72*hourly1!$G5025/hourly1!$F$8763+유형화!$G$74*hourly1!I5025/hourly1!$I$8763+유형화!$H$63*hourly1!P5025/hourly1!$P$8763</f>
        <v>0.99850481926900869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799">
        <f>(유형화!$F$71+유형화!$F$72+유형화!$F$73+유형화!$F$74+유형화!$G$63)*hourly1!O5026/hourly1!$O$8763</f>
        <v>57.371801784258736</v>
      </c>
      <c r="C5025" s="441">
        <f>hourly1!$F5026*유형화!$G$71/hourly1!$F$8763+유형화!$G$72*hourly1!$G5026/hourly1!$F$8763+유형화!$G$74*hourly1!I5026/hourly1!$I$8763+유형화!$H$63*hourly1!P5026/hourly1!$P$8763</f>
        <v>0.8501931319809839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799">
        <f>(유형화!$F$71+유형화!$F$72+유형화!$F$73+유형화!$F$74+유형화!$G$63)*hourly1!O5027/hourly1!$O$8763</f>
        <v>57.446404064538314</v>
      </c>
      <c r="C5026" s="441">
        <f>hourly1!$F5027*유형화!$G$71/hourly1!$F$8763+유형화!$G$72*hourly1!$G5027/hourly1!$F$8763+유형화!$G$74*hourly1!I5027/hourly1!$I$8763+유형화!$H$63*hourly1!P5027/hourly1!$P$8763</f>
        <v>0.74092327177463857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799">
        <f>(유형화!$F$71+유형화!$F$72+유형화!$F$73+유형화!$F$74+유형화!$G$63)*hourly1!O5028/hourly1!$O$8763</f>
        <v>58.796843272957418</v>
      </c>
      <c r="C5027" s="441">
        <f>hourly1!$F5028*유형화!$G$71/hourly1!$F$8763+유형화!$G$72*hourly1!$G5028/hourly1!$F$8763+유형화!$G$74*hourly1!I5028/hourly1!$I$8763+유형화!$H$63*hourly1!P5028/hourly1!$P$8763</f>
        <v>0.61616890583140194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799">
        <f>(유형화!$F$71+유형화!$F$72+유형화!$F$73+유형화!$F$74+유형화!$G$63)*hourly1!O5029/hourly1!$O$8763</f>
        <v>61.252146514566441</v>
      </c>
      <c r="C5028" s="441">
        <f>hourly1!$F5029*유형화!$G$71/hourly1!$F$8763+유형화!$G$72*hourly1!$G5029/hourly1!$F$8763+유형화!$G$74*hourly1!I5029/hourly1!$I$8763+유형화!$H$63*hourly1!P5029/hourly1!$P$8763</f>
        <v>0.5693615081776644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799">
        <f>(유형화!$F$71+유형화!$F$72+유형화!$F$73+유형화!$F$74+유형화!$G$63)*hourly1!O5030/hourly1!$O$8763</f>
        <v>62.591427685353658</v>
      </c>
      <c r="C5029" s="441">
        <f>hourly1!$F5030*유형화!$G$71/hourly1!$F$8763+유형화!$G$72*hourly1!$G5030/hourly1!$F$8763+유형화!$G$74*hourly1!I5030/hourly1!$I$8763+유형화!$H$63*hourly1!P5030/hourly1!$P$8763</f>
        <v>0.54593312001755778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799">
        <f>(유형화!$F$71+유형화!$F$72+유형화!$F$73+유형화!$F$74+유형화!$G$63)*hourly1!O5031/hourly1!$O$8763</f>
        <v>62.672101908001139</v>
      </c>
      <c r="C5030" s="441">
        <f>hourly1!$F5031*유형화!$G$71/hourly1!$F$8763+유형화!$G$72*hourly1!$G5031/hourly1!$F$8763+유형화!$G$74*hourly1!I5031/hourly1!$I$8763+유형화!$H$63*hourly1!P5031/hourly1!$P$8763</f>
        <v>0.70937698313724029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799">
        <f>(유형화!$F$71+유형화!$F$72+유형화!$F$73+유형화!$F$74+유형화!$G$63)*hourly1!O5032/hourly1!$O$8763</f>
        <v>61.953522230889767</v>
      </c>
      <c r="C5031" s="441">
        <f>hourly1!$F5032*유형화!$G$71/hourly1!$F$8763+유형화!$G$72*hourly1!$G5032/hourly1!$F$8763+유형화!$G$74*hourly1!I5032/hourly1!$I$8763+유형화!$H$63*hourly1!P5032/hourly1!$P$8763</f>
        <v>0.65482739225112718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799">
        <f>(유형화!$F$71+유형화!$F$72+유형화!$F$73+유형화!$F$74+유형화!$G$63)*hourly1!O5033/hourly1!$O$8763</f>
        <v>63.209680461899069</v>
      </c>
      <c r="C5032" s="441">
        <f>hourly1!$F5033*유형화!$G$71/hourly1!$F$8763+유형화!$G$72*hourly1!$G5033/hourly1!$F$8763+유형화!$G$74*hourly1!I5033/hourly1!$I$8763+유형화!$H$63*hourly1!P5033/hourly1!$P$8763</f>
        <v>0.46807107349262622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799">
        <f>(유형화!$F$71+유형화!$F$72+유형화!$F$73+유형화!$F$74+유형화!$G$63)*hourly1!O5034/hourly1!$O$8763</f>
        <v>62.449639193094683</v>
      </c>
      <c r="C5033" s="441">
        <f>hourly1!$F5034*유형화!$G$71/hourly1!$F$8763+유형화!$G$72*hourly1!$G5034/hourly1!$F$8763+유형화!$G$74*hourly1!I5034/hourly1!$I$8763+유형화!$H$63*hourly1!P5034/hourly1!$P$8763</f>
        <v>0.43699316655389092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799">
        <f>(유형화!$F$71+유형화!$F$72+유형화!$F$73+유형화!$F$74+유형화!$G$63)*hourly1!O5035/hourly1!$O$8763</f>
        <v>61.951239733470196</v>
      </c>
      <c r="C5034" s="441">
        <f>hourly1!$F5035*유형화!$G$71/hourly1!$F$8763+유형화!$G$72*hourly1!$G5035/hourly1!$F$8763+유형화!$G$74*hourly1!I5035/hourly1!$I$8763+유형화!$H$63*hourly1!P5035/hourly1!$P$8763</f>
        <v>0.46807107349262622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799">
        <f>(유형화!$F$71+유형화!$F$72+유형화!$F$73+유형화!$F$74+유형화!$G$63)*hourly1!O5036/hourly1!$O$8763</f>
        <v>61.27012651920424</v>
      </c>
      <c r="C5035" s="441">
        <f>hourly1!$F5036*유형화!$G$71/hourly1!$F$8763+유형화!$G$72*hourly1!$G5036/hourly1!$F$8763+유형화!$G$74*hourly1!I5036/hourly1!$I$8763+유형화!$H$63*hourly1!P5036/hourly1!$P$8763</f>
        <v>0.65482739225112718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799">
        <f>(유형화!$F$71+유형화!$F$72+유형화!$F$73+유형화!$F$74+유형화!$G$63)*hourly1!O5037/hourly1!$O$8763</f>
        <v>60.7633890780195</v>
      </c>
      <c r="C5036" s="441">
        <f>hourly1!$F5037*유형화!$G$71/hourly1!$F$8763+유형화!$G$72*hourly1!$G5037/hourly1!$F$8763+유형화!$G$74*hourly1!I5037/hourly1!$I$8763+유형화!$H$63*hourly1!P5037/hourly1!$P$8763</f>
        <v>0.83402960994399544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799">
        <f>(유형화!$F$71+유형화!$F$72+유형화!$F$73+유형화!$F$74+유형화!$G$63)*hourly1!O5038/hourly1!$O$8763</f>
        <v>60.814468279702488</v>
      </c>
      <c r="C5037" s="441">
        <f>hourly1!$F5038*유형화!$G$71/hourly1!$F$8763+유형화!$G$72*hourly1!$G5038/hourly1!$F$8763+유형화!$G$74*hourly1!I5038/hourly1!$I$8763+유형화!$H$63*hourly1!P5038/hourly1!$P$8763</f>
        <v>0.84192435224502105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799">
        <f>(유형화!$F$71+유형화!$F$72+유형화!$F$73+유형화!$F$74+유형화!$G$63)*hourly1!O5039/hourly1!$O$8763</f>
        <v>61.323661217073841</v>
      </c>
      <c r="C5038" s="441">
        <f>hourly1!$F5039*유형화!$G$71/hourly1!$F$8763+유형화!$G$72*hourly1!$G5039/hourly1!$F$8763+유형화!$G$74*hourly1!I5039/hourly1!$I$8763+유형화!$H$63*hourly1!P5039/hourly1!$P$8763</f>
        <v>0.70178912805563465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799">
        <f>(유형화!$F$71+유형화!$F$72+유형화!$F$73+유형화!$F$74+유형화!$G$63)*hourly1!O5040/hourly1!$O$8763</f>
        <v>59.756083248932612</v>
      </c>
      <c r="C5039" s="441">
        <f>hourly1!$F5040*유형화!$G$71/hourly1!$F$8763+유형화!$G$72*hourly1!$G5040/hourly1!$F$8763+유형화!$G$74*hourly1!I5040/hourly1!$I$8763+유형화!$H$63*hourly1!P5040/hourly1!$P$8763</f>
        <v>0.56922506084808233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799">
        <f>(유형화!$F$71+유형화!$F$72+유형화!$F$73+유형화!$F$74+유형화!$G$63)*hourly1!O5041/hourly1!$O$8763</f>
        <v>58.513776168218179</v>
      </c>
      <c r="C5040" s="441">
        <f>hourly1!$F5041*유형화!$G$71/hourly1!$F$8763+유형화!$G$72*hourly1!$G5041/hourly1!$F$8763+유형화!$G$74*hourly1!I5041/hourly1!$I$8763+유형화!$H$63*hourly1!P5041/hourly1!$P$8763</f>
        <v>0.41381942441533837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799">
        <f>(유형화!$F$71+유형화!$F$72+유형화!$F$73+유형화!$F$74+유형화!$G$63)*hourly1!O5042/hourly1!$O$8763</f>
        <v>56.469191669074029</v>
      </c>
      <c r="C5041" s="441">
        <f>hourly1!$F5042*유형화!$G$71/hourly1!$F$8763+유형화!$G$72*hourly1!$G5042/hourly1!$F$8763+유형화!$G$74*hourly1!I5042/hourly1!$I$8763+유형화!$H$63*hourly1!P5042/hourly1!$P$8763</f>
        <v>0.36739536742355383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799">
        <f>(유형화!$F$71+유형화!$F$72+유형화!$F$73+유형화!$F$74+유형화!$G$63)*hourly1!O5043/hourly1!$O$8763</f>
        <v>54.947384911699757</v>
      </c>
      <c r="C5042" s="441">
        <f>hourly1!$F5043*유형화!$G$71/hourly1!$F$8763+유형화!$G$72*hourly1!$G5043/hourly1!$F$8763+유형화!$G$74*hourly1!I5043/hourly1!$I$8763+유형화!$H$63*hourly1!P5043/hourly1!$P$8763</f>
        <v>0.28321965010191807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799">
        <f>(유형화!$F$71+유형화!$F$72+유형화!$F$73+유형화!$F$74+유형화!$G$63)*hourly1!O5044/hourly1!$O$8763</f>
        <v>52.009961300301391</v>
      </c>
      <c r="C5043" s="441">
        <f>hourly1!$F5044*유형화!$G$71/hourly1!$F$8763+유형화!$G$72*hourly1!$G5044/hourly1!$F$8763+유형화!$G$74*hourly1!I5044/hourly1!$I$8763+유형화!$H$63*hourly1!P5044/hourly1!$P$8763</f>
        <v>0.25472708609676897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799">
        <f>(유형화!$F$71+유형화!$F$72+유형화!$F$73+유형화!$F$74+유형화!$G$63)*hourly1!O5045/hourly1!$O$8763</f>
        <v>50.89930424891562</v>
      </c>
      <c r="C5044" s="441">
        <f>hourly1!$F5045*유형화!$G$71/hourly1!$F$8763+유형화!$G$72*hourly1!$G5045/hourly1!$F$8763+유형화!$G$74*hourly1!I5045/hourly1!$I$8763+유형화!$H$63*hourly1!P5045/hourly1!$P$8763</f>
        <v>0.24619662328291861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799">
        <f>(유형화!$F$71+유형화!$F$72+유형화!$F$73+유형화!$F$74+유형화!$G$63)*hourly1!O5046/hourly1!$O$8763</f>
        <v>51.064724854390143</v>
      </c>
      <c r="C5045" s="441">
        <f>hourly1!$F5046*유형화!$G$71/hourly1!$F$8763+유형화!$G$72*hourly1!$G5046/hourly1!$F$8763+유형화!$G$74*hourly1!I5046/hourly1!$I$8763+유형화!$H$63*hourly1!P5046/hourly1!$P$8763</f>
        <v>0.24628154504748384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799">
        <f>(유형화!$F$71+유형화!$F$72+유형화!$F$73+유형화!$F$74+유형화!$G$63)*hourly1!O5047/hourly1!$O$8763</f>
        <v>50.272924843620444</v>
      </c>
      <c r="C5046" s="441">
        <f>hourly1!$F5047*유형화!$G$71/hourly1!$F$8763+유형화!$G$72*hourly1!$G5047/hourly1!$F$8763+유형화!$G$74*hourly1!I5047/hourly1!$I$8763+유형화!$H$63*hourly1!P5047/hourly1!$P$8763</f>
        <v>0.24443175340894394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799">
        <f>(유형화!$F$71+유형화!$F$72+유형화!$F$73+유형화!$F$74+유형화!$G$63)*hourly1!O5048/hourly1!$O$8763</f>
        <v>50.468910969081115</v>
      </c>
      <c r="C5047" s="441">
        <f>hourly1!$F5048*유형화!$G$71/hourly1!$F$8763+유형화!$G$72*hourly1!$G5048/hourly1!$F$8763+유형화!$G$74*hourly1!I5048/hourly1!$I$8763+유형화!$H$63*hourly1!P5048/hourly1!$P$8763</f>
        <v>0.51535019246498148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799">
        <f>(유형화!$F$71+유형화!$F$72+유형화!$F$73+유형화!$F$74+유형화!$G$63)*hourly1!O5049/hourly1!$O$8763</f>
        <v>50.90052530634005</v>
      </c>
      <c r="C5048" s="441">
        <f>hourly1!$F5049*유형화!$G$71/hourly1!$F$8763+유형화!$G$72*hourly1!$G5049/hourly1!$F$8763+유형화!$G$74*hourly1!I5049/hourly1!$I$8763+유형화!$H$63*hourly1!P5049/hourly1!$P$8763</f>
        <v>0.99877628266247809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799">
        <f>(유형화!$F$71+유형화!$F$72+유형화!$F$73+유형화!$F$74+유형화!$G$63)*hourly1!O5050/hourly1!$O$8763</f>
        <v>52.144845642503419</v>
      </c>
      <c r="C5049" s="441">
        <f>hourly1!$F5050*유형화!$G$71/hourly1!$F$8763+유형화!$G$72*hourly1!$G5050/hourly1!$F$8763+유형화!$G$74*hourly1!I5050/hourly1!$I$8763+유형화!$H$63*hourly1!P5050/hourly1!$P$8763</f>
        <v>0.85041784069508597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799">
        <f>(유형화!$F$71+유형화!$F$72+유형화!$F$73+유형화!$F$74+유형화!$G$63)*hourly1!O5051/hourly1!$O$8763</f>
        <v>51.968182254628374</v>
      </c>
      <c r="C5050" s="441">
        <f>hourly1!$F5051*유형화!$G$71/hourly1!$F$8763+유형화!$G$72*hourly1!$G5051/hourly1!$F$8763+유형화!$G$74*hourly1!I5051/hourly1!$I$8763+유형화!$H$63*hourly1!P5051/hourly1!$P$8763</f>
        <v>0.74109192258235634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799">
        <f>(유형화!$F$71+유형화!$F$72+유형화!$F$73+유형화!$F$74+유형화!$G$63)*hourly1!O5052/hourly1!$O$8763</f>
        <v>53.245108674378457</v>
      </c>
      <c r="C5051" s="441">
        <f>hourly1!$F5052*유형화!$G$71/hourly1!$F$8763+유형화!$G$72*hourly1!$G5052/hourly1!$F$8763+유형화!$G$74*hourly1!I5052/hourly1!$I$8763+유형화!$H$63*hourly1!P5052/hourly1!$P$8763</f>
        <v>0.61627505803710836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799">
        <f>(유형화!$F$71+유형화!$F$72+유형화!$F$73+유형화!$F$74+유형화!$G$63)*hourly1!O5053/hourly1!$O$8763</f>
        <v>54.402217784693534</v>
      </c>
      <c r="C5052" s="441">
        <f>hourly1!$F5053*유형화!$G$71/hourly1!$F$8763+유형화!$G$72*hourly1!$G5053/hourly1!$F$8763+유형화!$G$74*hourly1!I5053/hourly1!$I$8763+유형화!$H$63*hourly1!P5053/hourly1!$P$8763</f>
        <v>0.56944153978443857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799">
        <f>(유형화!$F$71+유형화!$F$72+유형화!$F$73+유형화!$F$74+유형화!$G$63)*hourly1!O5054/hourly1!$O$8763</f>
        <v>56.163730863776109</v>
      </c>
      <c r="C5053" s="441">
        <f>hourly1!$F5054*유형화!$G$71/hourly1!$F$8763+유형화!$G$72*hourly1!$G5054/hourly1!$F$8763+유형화!$G$74*hourly1!I5054/hourly1!$I$8763+유형화!$H$63*hourly1!P5054/hourly1!$P$8763</f>
        <v>0.5460003895052189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799">
        <f>(유형화!$F$71+유형화!$F$72+유형화!$F$73+유형화!$F$74+유형화!$G$63)*hourly1!O5055/hourly1!$O$8763</f>
        <v>56.225737886907574</v>
      </c>
      <c r="C5054" s="441">
        <f>hourly1!$F5055*유형화!$G$71/hourly1!$F$8763+유형화!$G$72*hourly1!$G5055/hourly1!$F$8763+유형화!$G$74*hourly1!I5055/hourly1!$I$8763+유형화!$H$63*hourly1!P5055/hourly1!$P$8763</f>
        <v>0.70945128968123605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799">
        <f>(유형화!$F$71+유형화!$F$72+유형화!$F$73+유형화!$F$74+유형화!$G$63)*hourly1!O5056/hourly1!$O$8763</f>
        <v>57.267089117160232</v>
      </c>
      <c r="C5055" s="441">
        <f>hourly1!$F5056*유형화!$G$71/hourly1!$F$8763+유형화!$G$72*hourly1!$G5056/hourly1!$F$8763+유형화!$G$74*hourly1!I5056/hourly1!$I$8763+유형화!$H$63*hourly1!P5056/hourly1!$P$8763</f>
        <v>0.65486555933632495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799">
        <f>(유형화!$F$71+유형화!$F$72+유형화!$F$73+유형화!$F$74+유형화!$G$63)*hourly1!O5057/hourly1!$O$8763</f>
        <v>57.725954172487327</v>
      </c>
      <c r="C5056" s="441">
        <f>hourly1!$F5057*유형화!$G$71/hourly1!$F$8763+유형화!$G$72*hourly1!$G5057/hourly1!$F$8763+유형화!$G$74*hourly1!I5057/hourly1!$I$8763+유형화!$H$63*hourly1!P5057/hourly1!$P$8763</f>
        <v>0.4680828814346093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799">
        <f>(유형화!$F$71+유형화!$F$72+유형화!$F$73+유형화!$F$74+유형화!$G$63)*hourly1!O5058/hourly1!$O$8763</f>
        <v>58.168467140140265</v>
      </c>
      <c r="C5057" s="441">
        <f>hourly1!$F5058*유형화!$G$71/hourly1!$F$8763+유형화!$G$72*hourly1!$G5058/hourly1!$F$8763+유형화!$G$74*hourly1!I5058/hourly1!$I$8763+유형화!$H$63*hourly1!P5058/hourly1!$P$8763</f>
        <v>0.43700354323017909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799">
        <f>(유형화!$F$71+유형화!$F$72+유형화!$F$73+유형화!$F$74+유형화!$G$63)*hourly1!O5059/hourly1!$O$8763</f>
        <v>58.828840525373877</v>
      </c>
      <c r="C5058" s="441">
        <f>hourly1!$F5059*유형화!$G$71/hourly1!$F$8763+유형화!$G$72*hourly1!$G5059/hourly1!$F$8763+유형화!$G$74*hourly1!I5059/hourly1!$I$8763+유형화!$H$63*hourly1!P5059/hourly1!$P$8763</f>
        <v>0.46809015703522505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799">
        <f>(유형화!$F$71+유형화!$F$72+유형화!$F$73+유형화!$F$74+유형화!$G$63)*hourly1!O5060/hourly1!$O$8763</f>
        <v>59.494469432779987</v>
      </c>
      <c r="C5059" s="441">
        <f>hourly1!$F5060*유형화!$G$71/hourly1!$F$8763+유형화!$G$72*hourly1!$G5060/hourly1!$F$8763+유형화!$G$74*hourly1!I5060/hourly1!$I$8763+유형화!$H$63*hourly1!P5060/hourly1!$P$8763</f>
        <v>0.6548759360126144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799">
        <f>(유형화!$F$71+유형화!$F$72+유형화!$F$73+유형화!$F$74+유형화!$G$63)*hourly1!O5061/hourly1!$O$8763</f>
        <v>60.289902875251805</v>
      </c>
      <c r="C5060" s="441">
        <f>hourly1!$F5061*유형화!$G$71/hourly1!$F$8763+유형화!$G$72*hourly1!$G5061/hourly1!$F$8763+유형화!$G$74*hourly1!I5061/hourly1!$I$8763+유형화!$H$63*hourly1!P5061/hourly1!$P$8763</f>
        <v>0.83413301889045433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799">
        <f>(유형화!$F$71+유형화!$F$72+유형화!$F$73+유형화!$F$74+유형화!$G$63)*hourly1!O5062/hourly1!$O$8763</f>
        <v>60.76799821703024</v>
      </c>
      <c r="C5061" s="441">
        <f>hourly1!$F5062*유형화!$G$71/hourly1!$F$8763+유형화!$G$72*hourly1!$G5062/hourly1!$F$8763+유형화!$G$74*hourly1!I5062/hourly1!$I$8763+유형화!$H$63*hourly1!P5062/hourly1!$P$8763</f>
        <v>0.84205590941681097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799">
        <f>(유형화!$F$71+유형화!$F$72+유형화!$F$73+유형화!$F$74+유형화!$G$63)*hourly1!O5063/hourly1!$O$8763</f>
        <v>61.877258619192595</v>
      </c>
      <c r="C5062" s="441">
        <f>hourly1!$F5063*유형화!$G$71/hourly1!$F$8763+유형화!$G$72*hourly1!$G5063/hourly1!$F$8763+유형화!$G$74*hourly1!I5063/hourly1!$I$8763+유형화!$H$63*hourly1!P5063/hourly1!$P$8763</f>
        <v>0.70187321491521104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799">
        <f>(유형화!$F$71+유형화!$F$72+유형화!$F$73+유형화!$F$74+유형화!$G$63)*hourly1!O5064/hourly1!$O$8763</f>
        <v>60.811411098082999</v>
      </c>
      <c r="C5063" s="441">
        <f>hourly1!$F5064*유형화!$G$71/hourly1!$F$8763+유형화!$G$72*hourly1!$G5064/hourly1!$F$8763+유형화!$G$74*hourly1!I5064/hourly1!$I$8763+유형화!$H$63*hourly1!P5064/hourly1!$P$8763</f>
        <v>0.56929066052576593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799">
        <f>(유형화!$F$71+유형화!$F$72+유형화!$F$73+유형화!$F$74+유형화!$G$63)*hourly1!O5065/hourly1!$O$8763</f>
        <v>58.408976628994125</v>
      </c>
      <c r="C5064" s="441">
        <f>hourly1!$F5065*유형화!$G$71/hourly1!$F$8763+유형화!$G$72*hourly1!$G5065/hourly1!$F$8763+유형화!$G$74*hourly1!I5065/hourly1!$I$8763+유형화!$H$63*hourly1!P5065/hourly1!$P$8763</f>
        <v>0.41384769191281179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799">
        <f>(유형화!$F$71+유형화!$F$72+유형화!$F$73+유형화!$F$74+유형화!$G$63)*hourly1!O5066/hourly1!$O$8763</f>
        <v>57.029776700311679</v>
      </c>
      <c r="C5065" s="441">
        <f>hourly1!$F5066*유형화!$G$71/hourly1!$F$8763+유형화!$G$72*hourly1!$G5066/hourly1!$F$8763+유형화!$G$74*hourly1!I5066/hourly1!$I$8763+유형화!$H$63*hourly1!P5066/hourly1!$P$8763</f>
        <v>0.36739989976492227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799">
        <f>(유형화!$F$71+유형화!$F$72+유형화!$F$73+유형화!$F$74+유형화!$G$63)*hourly1!O5067/hourly1!$O$8763</f>
        <v>53.653633083519679</v>
      </c>
      <c r="C5066" s="441">
        <f>hourly1!$F5067*유형화!$G$71/hourly1!$F$8763+유형화!$G$72*hourly1!$G5067/hourly1!$F$8763+유형화!$G$74*hourly1!I5067/hourly1!$I$8763+유형화!$H$63*hourly1!P5067/hourly1!$P$8763</f>
        <v>0.28320080510360168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799">
        <f>(유형화!$F$71+유형화!$F$72+유형화!$F$73+유형화!$F$74+유형화!$G$63)*hourly1!O5068/hourly1!$O$8763</f>
        <v>52.431404096553003</v>
      </c>
      <c r="C5067" s="441">
        <f>hourly1!$F5068*유형화!$G$71/hourly1!$F$8763+유형화!$G$72*hourly1!$G5068/hourly1!$F$8763+유형화!$G$74*hourly1!I5068/hourly1!$I$8763+유형화!$H$63*hourly1!P5068/hourly1!$P$8763</f>
        <v>0.25467854233528309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799">
        <f>(유형화!$F$71+유형화!$F$72+유형화!$F$73+유형화!$F$74+유형화!$G$63)*hourly1!O5069/hourly1!$O$8763</f>
        <v>52.000276117939698</v>
      </c>
      <c r="C5068" s="441">
        <f>hourly1!$F5069*유형화!$G$71/hourly1!$F$8763+유형화!$G$72*hourly1!$G5069/hourly1!$F$8763+유형화!$G$74*hourly1!I5069/hourly1!$I$8763+유형화!$H$63*hourly1!P5069/hourly1!$P$8763</f>
        <v>0.24603500953153418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799">
        <f>(유형화!$F$71+유형화!$F$72+유형화!$F$73+유형화!$F$74+유형화!$G$63)*hourly1!O5070/hourly1!$O$8763</f>
        <v>51.78189583028589</v>
      </c>
      <c r="C5069" s="441">
        <f>hourly1!$F5070*유형화!$G$71/hourly1!$F$8763+유형화!$G$72*hourly1!$G5070/hourly1!$F$8763+유형화!$G$74*hourly1!I5070/hourly1!$I$8763+유형화!$H$63*hourly1!P5070/hourly1!$P$8763</f>
        <v>0.24607508497099187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799">
        <f>(유형화!$F$71+유형화!$F$72+유형화!$F$73+유형화!$F$74+유형화!$G$63)*hourly1!O5071/hourly1!$O$8763</f>
        <v>51.627317344887693</v>
      </c>
      <c r="C5070" s="441">
        <f>hourly1!$F5071*유형화!$G$71/hourly1!$F$8763+유형화!$G$72*hourly1!$G5071/hourly1!$F$8763+유형화!$G$74*hourly1!I5071/hourly1!$I$8763+유형화!$H$63*hourly1!P5071/hourly1!$P$8763</f>
        <v>0.244285048675215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799">
        <f>(유형화!$F$71+유형화!$F$72+유형화!$F$73+유형화!$F$74+유형화!$G$63)*hourly1!O5072/hourly1!$O$8763</f>
        <v>51.572422526513328</v>
      </c>
      <c r="C5071" s="441">
        <f>hourly1!$F5072*유형화!$G$71/hourly1!$F$8763+유형화!$G$72*hourly1!$G5072/hourly1!$F$8763+유형화!$G$74*hourly1!I5072/hourly1!$I$8763+유형화!$H$63*hourly1!P5072/hourly1!$P$8763</f>
        <v>0.51513228226292918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799">
        <f>(유형화!$F$71+유형화!$F$72+유형화!$F$73+유형화!$F$74+유형화!$G$63)*hourly1!O5073/hourly1!$O$8763</f>
        <v>53.406727534417726</v>
      </c>
      <c r="C5072" s="441">
        <f>hourly1!$F5073*유형화!$G$71/hourly1!$F$8763+유형화!$G$72*hourly1!$G5073/hourly1!$F$8763+유형화!$G$74*hourly1!I5073/hourly1!$I$8763+유형화!$H$63*hourly1!P5073/hourly1!$P$8763</f>
        <v>0.99844100867344354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799">
        <f>(유형화!$F$71+유형화!$F$72+유형화!$F$73+유형화!$F$74+유형화!$G$63)*hourly1!O5074/hourly1!$O$8763</f>
        <v>56.24975102126583</v>
      </c>
      <c r="C5073" s="441">
        <f>hourly1!$F5074*유형화!$G$71/hourly1!$F$8763+유형화!$G$72*hourly1!$G5074/hourly1!$F$8763+유형화!$G$74*hourly1!I5074/hourly1!$I$8763+유형화!$H$63*hourly1!P5074/hourly1!$P$8763</f>
        <v>0.8500868605031362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799">
        <f>(유형화!$F$71+유형화!$F$72+유형화!$F$73+유형화!$F$74+유형화!$G$63)*hourly1!O5075/hourly1!$O$8763</f>
        <v>58.458393572960212</v>
      </c>
      <c r="C5074" s="441">
        <f>hourly1!$F5075*유형화!$G$71/hourly1!$F$8763+유형화!$G$72*hourly1!$G5075/hourly1!$F$8763+유형화!$G$74*hourly1!I5075/hourly1!$I$8763+유형화!$H$63*hourly1!P5075/hourly1!$P$8763</f>
        <v>0.74082200972672196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799">
        <f>(유형화!$F$71+유형화!$F$72+유형화!$F$73+유형화!$F$74+유형화!$G$63)*hourly1!O5076/hourly1!$O$8763</f>
        <v>61.927345497757734</v>
      </c>
      <c r="C5075" s="441">
        <f>hourly1!$F5076*유형화!$G$71/hourly1!$F$8763+유형화!$G$72*hourly1!$G5076/hourly1!$F$8763+유형화!$G$74*hourly1!I5076/hourly1!$I$8763+유형화!$H$63*hourly1!P5076/hourly1!$P$8763</f>
        <v>0.61606955213774639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799">
        <f>(유형화!$F$71+유형화!$F$72+유형화!$F$73+유형화!$F$74+유형화!$G$63)*hourly1!O5077/hourly1!$O$8763</f>
        <v>64.34545651060877</v>
      </c>
      <c r="C5076" s="441">
        <f>hourly1!$F5077*유형화!$G$71/hourly1!$F$8763+유형화!$G$72*hourly1!$G5077/hourly1!$F$8763+유형화!$G$74*hourly1!I5077/hourly1!$I$8763+유형화!$H$63*hourly1!P5077/hourly1!$P$8763</f>
        <v>0.56926430138255013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799">
        <f>(유형화!$F$71+유형화!$F$72+유형화!$F$73+유형화!$F$74+유형화!$G$63)*hourly1!O5078/hourly1!$O$8763</f>
        <v>65.172818767434521</v>
      </c>
      <c r="C5077" s="441">
        <f>hourly1!$F5078*유형화!$G$71/hourly1!$F$8763+유형화!$G$72*hourly1!$G5078/hourly1!$F$8763+유형화!$G$74*hourly1!I5078/hourly1!$I$8763+유형화!$H$63*hourly1!P5078/hourly1!$P$8763</f>
        <v>0.54583257360248982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799">
        <f>(유형화!$F$71+유형화!$F$72+유형화!$F$73+유형화!$F$74+유형화!$G$63)*hourly1!O5079/hourly1!$O$8763</f>
        <v>64.067148731633239</v>
      </c>
      <c r="C5078" s="441">
        <f>hourly1!$F5079*유형화!$G$71/hourly1!$F$8763+유형화!$G$72*hourly1!$G5079/hourly1!$F$8763+유형화!$G$74*hourly1!I5079/hourly1!$I$8763+유형화!$H$63*hourly1!P5079/hourly1!$P$8763</f>
        <v>0.7092076166966752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799">
        <f>(유형화!$F$71+유형화!$F$72+유형화!$F$73+유형화!$F$74+유형화!$G$63)*hourly1!O5080/hourly1!$O$8763</f>
        <v>63.863585037540282</v>
      </c>
      <c r="C5079" s="441">
        <f>hourly1!$F5080*유형화!$G$71/hourly1!$F$8763+유형화!$G$72*hourly1!$G5080/hourly1!$F$8763+유형화!$G$74*hourly1!I5080/hourly1!$I$8763+유형화!$H$63*hourly1!P5080/hourly1!$P$8763</f>
        <v>0.65465373201347843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799">
        <f>(유형화!$F$71+유형화!$F$72+유형화!$F$73+유형화!$F$74+유형화!$G$63)*hourly1!O5081/hourly1!$O$8763</f>
        <v>65.655679850382128</v>
      </c>
      <c r="C5080" s="441">
        <f>hourly1!$F5081*유형화!$G$71/hourly1!$F$8763+유형화!$G$72*hourly1!$G5081/hourly1!$F$8763+유형화!$G$74*hourly1!I5081/hourly1!$I$8763+유형화!$H$63*hourly1!P5081/hourly1!$P$8763</f>
        <v>0.46799032625300452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799">
        <f>(유형화!$F$71+유형화!$F$72+유형화!$F$73+유형화!$F$74+유형화!$G$63)*hourly1!O5082/hourly1!$O$8763</f>
        <v>65.119129072520522</v>
      </c>
      <c r="C5081" s="441">
        <f>hourly1!$F5082*유형화!$G$71/hourly1!$F$8763+유형화!$G$72*hourly1!$G5082/hourly1!$F$8763+유형화!$G$74*hourly1!I5082/hourly1!$I$8763+유형화!$H$63*hourly1!P5082/hourly1!$P$8763</f>
        <v>0.43693579665395299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799">
        <f>(유형화!$F$71+유형화!$F$72+유형화!$F$73+유형화!$F$74+유형화!$G$63)*hourly1!O5083/hourly1!$O$8763</f>
        <v>64.792331381223391</v>
      </c>
      <c r="C5082" s="441">
        <f>hourly1!$F5083*유형화!$G$71/hourly1!$F$8763+유형화!$G$72*hourly1!$G5083/hourly1!$F$8763+유형화!$G$74*hourly1!I5083/hourly1!$I$8763+유형화!$H$63*hourly1!P5083/hourly1!$P$8763</f>
        <v>0.4680091712513198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799">
        <f>(유형화!$F$71+유형화!$F$72+유형화!$F$73+유형화!$F$74+유형화!$G$63)*hourly1!O5084/hourly1!$O$8763</f>
        <v>64.427084520505275</v>
      </c>
      <c r="C5083" s="441">
        <f>hourly1!$F5084*유형화!$G$71/hourly1!$F$8763+유형화!$G$72*hourly1!$G5084/hourly1!$F$8763+유형화!$G$74*hourly1!I5084/hourly1!$I$8763+유형화!$H$63*hourly1!P5084/hourly1!$P$8763</f>
        <v>0.65475010390360167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799">
        <f>(유형화!$F$71+유형화!$F$72+유형화!$F$73+유형화!$F$74+유형화!$G$63)*hourly1!O5085/hourly1!$O$8763</f>
        <v>63.359061657732859</v>
      </c>
      <c r="C5084" s="441">
        <f>hourly1!$F5085*유형화!$G$71/hourly1!$F$8763+유형화!$G$72*hourly1!$G5085/hourly1!$F$8763+유형화!$G$74*hourly1!I5085/hourly1!$I$8763+유형화!$H$63*hourly1!P5085/hourly1!$P$8763</f>
        <v>0.83395208305218849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799">
        <f>(유형화!$F$71+유형화!$F$72+유형화!$F$73+유형화!$F$74+유형화!$G$63)*hourly1!O5086/hourly1!$O$8763</f>
        <v>62.612123308595791</v>
      </c>
      <c r="C5085" s="441">
        <f>hourly1!$F5086*유형화!$G$71/hourly1!$F$8763+유형화!$G$72*hourly1!$G5086/hourly1!$F$8763+유형화!$G$74*hourly1!I5086/hourly1!$I$8763+유형화!$H$63*hourly1!P5086/hourly1!$P$8763</f>
        <v>0.8418588718394785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799">
        <f>(유형화!$F$71+유형화!$F$72+유형화!$F$73+유형화!$F$74+유형화!$G$63)*hourly1!O5087/hourly1!$O$8763</f>
        <v>63.046606996806936</v>
      </c>
      <c r="C5086" s="441">
        <f>hourly1!$F5087*유형화!$G$71/hourly1!$F$8763+유형화!$G$72*hourly1!$G5087/hourly1!$F$8763+유형화!$G$74*hourly1!I5087/hourly1!$I$8763+유형화!$H$63*hourly1!P5087/hourly1!$P$8763</f>
        <v>0.70169418743120615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799">
        <f>(유형화!$F$71+유형화!$F$72+유형화!$F$73+유형화!$F$74+유형화!$G$63)*hourly1!O5088/hourly1!$O$8763</f>
        <v>60.828045192879529</v>
      </c>
      <c r="C5087" s="441">
        <f>hourly1!$F5088*유형화!$G$71/hourly1!$F$8763+유형화!$G$72*hourly1!$G5088/hourly1!$F$8763+유형화!$G$74*hourly1!I5088/hourly1!$I$8763+유형화!$H$63*hourly1!P5088/hourly1!$P$8763</f>
        <v>0.56905474023038716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799">
        <f>(유형화!$F$71+유형화!$F$72+유형화!$F$73+유형화!$F$74+유형화!$G$63)*hourly1!O5089/hourly1!$O$8763</f>
        <v>59.171670752302276</v>
      </c>
      <c r="C5088" s="441">
        <f>hourly1!$F5089*유형화!$G$71/hourly1!$F$8763+유형화!$G$72*hourly1!$G5089/hourly1!$F$8763+유형화!$G$74*hourly1!I5089/hourly1!$I$8763+유형화!$H$63*hourly1!P5089/hourly1!$P$8763</f>
        <v>0.41367605930156293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799">
        <f>(유형화!$F$71+유형화!$F$72+유형화!$F$73+유형화!$F$74+유형화!$G$63)*hourly1!O5090/hourly1!$O$8763</f>
        <v>57.378076571019541</v>
      </c>
      <c r="C5089" s="441">
        <f>hourly1!$F5090*유형화!$G$71/hourly1!$F$8763+유형화!$G$72*hourly1!$G5090/hourly1!$F$8763+유형화!$G$74*hourly1!I5090/hourly1!$I$8763+유형화!$H$63*hourly1!P5090/hourly1!$P$8763</f>
        <v>0.36723947873495022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799">
        <f>(유형화!$F$71+유형화!$F$72+유형화!$F$73+유형화!$F$74+유형화!$G$63)*hourly1!O5091/hourly1!$O$8763</f>
        <v>55.269439921326338</v>
      </c>
      <c r="C5090" s="441">
        <f>hourly1!$F5091*유형화!$G$71/hourly1!$F$8763+유형화!$G$72*hourly1!$G5091/hourly1!$F$8763+유형화!$G$74*hourly1!I5091/hourly1!$I$8763+유형화!$H$63*hourly1!P5091/hourly1!$P$8763</f>
        <v>0.28307878970310985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799">
        <f>(유형화!$F$71+유형화!$F$72+유형화!$F$73+유형화!$F$74+유형화!$G$63)*hourly1!O5092/hourly1!$O$8763</f>
        <v>53.310396341510156</v>
      </c>
      <c r="C5091" s="441">
        <f>hourly1!$F5092*유형화!$G$71/hourly1!$F$8763+유형화!$G$72*hourly1!$G5092/hourly1!$F$8763+유형화!$G$74*hourly1!I5092/hourly1!$I$8763+유형화!$H$63*hourly1!P5092/hourly1!$P$8763</f>
        <v>0.25453982883501725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799">
        <f>(유형화!$F$71+유형화!$F$72+유형화!$F$73+유형화!$F$74+유형화!$G$63)*hourly1!O5093/hourly1!$O$8763</f>
        <v>51.786392634547028</v>
      </c>
      <c r="C5092" s="441">
        <f>hourly1!$F5093*유형화!$G$71/hourly1!$F$8763+유형화!$G$72*hourly1!$G5093/hourly1!$F$8763+유형화!$G$74*hourly1!I5093/hourly1!$I$8763+유형화!$H$63*hourly1!P5093/hourly1!$P$8763</f>
        <v>0.24568327598700818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799">
        <f>(유형화!$F$71+유형화!$F$72+유형화!$F$73+유형화!$F$74+유형화!$G$63)*hourly1!O5094/hourly1!$O$8763</f>
        <v>51.853496599836468</v>
      </c>
      <c r="C5093" s="441">
        <f>hourly1!$F5094*유형화!$G$71/hourly1!$F$8763+유형화!$G$72*hourly1!$G5094/hourly1!$F$8763+유형화!$G$74*hourly1!I5094/hourly1!$I$8763+유형화!$H$63*hourly1!P5094/hourly1!$P$8763</f>
        <v>0.24569472611256762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799">
        <f>(유형화!$F$71+유형화!$F$72+유형화!$F$73+유형화!$F$74+유형화!$G$63)*hourly1!O5095/hourly1!$O$8763</f>
        <v>51.239655176695003</v>
      </c>
      <c r="C5094" s="441">
        <f>hourly1!$F5095*유형화!$G$71/hourly1!$F$8763+유형화!$G$72*hourly1!$G5095/hourly1!$F$8763+유형화!$G$74*hourly1!I5095/hourly1!$I$8763+유형화!$H$63*hourly1!P5095/hourly1!$P$8763</f>
        <v>0.24405533053118061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799">
        <f>(유형화!$F$71+유형화!$F$72+유형화!$F$73+유형화!$F$74+유형화!$G$63)*hourly1!O5096/hourly1!$O$8763</f>
        <v>51.595047829168898</v>
      </c>
      <c r="C5095" s="441">
        <f>hourly1!$F5096*유형화!$G$71/hourly1!$F$8763+유형화!$G$72*hourly1!$G5096/hourly1!$F$8763+유형화!$G$74*hourly1!I5096/hourly1!$I$8763+유형화!$H$63*hourly1!P5096/hourly1!$P$8763</f>
        <v>0.51485354326884392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799">
        <f>(유형화!$F$71+유형화!$F$72+유형화!$F$73+유형화!$F$74+유형화!$G$63)*hourly1!O5097/hourly1!$O$8763</f>
        <v>52.597041265145272</v>
      </c>
      <c r="C5096" s="441">
        <f>hourly1!$F5097*유형화!$G$71/hourly1!$F$8763+유형화!$G$72*hourly1!$G5097/hourly1!$F$8763+유형화!$G$74*hourly1!I5097/hourly1!$I$8763+유형화!$H$63*hourly1!P5097/hourly1!$P$8763</f>
        <v>0.9981212400627707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799">
        <f>(유형화!$F$71+유형화!$F$72+유형화!$F$73+유형화!$F$74+유형화!$G$63)*hourly1!O5098/hourly1!$O$8763</f>
        <v>54.458157857573873</v>
      </c>
      <c r="C5097" s="441">
        <f>hourly1!$F5098*유형화!$G$71/hourly1!$F$8763+유형화!$G$72*hourly1!$G5098/hourly1!$F$8763+유형화!$G$74*hourly1!I5098/hourly1!$I$8763+유형화!$H$63*hourly1!P5098/hourly1!$P$8763</f>
        <v>0.84990127305136198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799">
        <f>(유형화!$F$71+유형화!$F$72+유형화!$F$73+유형화!$F$74+유형화!$G$63)*hourly1!O5099/hourly1!$O$8763</f>
        <v>57.241244206253754</v>
      </c>
      <c r="C5098" s="441">
        <f>hourly1!$F5099*유형화!$G$71/hourly1!$F$8763+유형화!$G$72*hourly1!$G5099/hourly1!$F$8763+유형화!$G$74*hourly1!I5099/hourly1!$I$8763+유형화!$H$63*hourly1!P5099/hourly1!$P$8763</f>
        <v>0.74064226660986854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799">
        <f>(유형화!$F$71+유형화!$F$72+유형화!$F$73+유형화!$F$74+유형화!$G$63)*hourly1!O5100/hourly1!$O$8763</f>
        <v>60.779441529590635</v>
      </c>
      <c r="C5099" s="441">
        <f>hourly1!$F5100*유형화!$G$71/hourly1!$F$8763+유형화!$G$72*hourly1!$G5100/hourly1!$F$8763+유형화!$G$74*hourly1!I5100/hourly1!$I$8763+유형화!$H$63*hourly1!P5100/hourly1!$P$8763</f>
        <v>0.61600776916858369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799">
        <f>(유형화!$F$71+유형화!$F$72+유형화!$F$73+유형화!$F$74+유형화!$G$63)*hourly1!O5101/hourly1!$O$8763</f>
        <v>63.174509564667268</v>
      </c>
      <c r="C5100" s="441">
        <f>hourly1!$F5101*유형화!$G$71/hourly1!$F$8763+유형화!$G$72*hourly1!$G5101/hourly1!$F$8763+유형화!$G$74*hourly1!I5101/hourly1!$I$8763+유형화!$H$63*hourly1!P5101/hourly1!$P$8763</f>
        <v>0.56923973132145522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799">
        <f>(유형화!$F$71+유형화!$F$72+유형화!$F$73+유형화!$F$74+유형화!$G$63)*hourly1!O5102/hourly1!$O$8763</f>
        <v>64.182341182243377</v>
      </c>
      <c r="C5101" s="441">
        <f>hourly1!$F5102*유형화!$G$71/hourly1!$F$8763+유형화!$G$72*hourly1!$G5102/hourly1!$F$8763+유형화!$G$74*hourly1!I5102/hourly1!$I$8763+유형화!$H$63*hourly1!P5102/hourly1!$P$8763</f>
        <v>0.54584139974094181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799">
        <f>(유형화!$F$71+유형화!$F$72+유형화!$F$73+유형화!$F$74+유형화!$G$63)*hourly1!O5103/hourly1!$O$8763</f>
        <v>63.798637730345824</v>
      </c>
      <c r="C5102" s="441">
        <f>hourly1!$F5103*유형화!$G$71/hourly1!$F$8763+유형화!$G$72*hourly1!$G5103/hourly1!$F$8763+유형화!$G$74*hourly1!I5103/hourly1!$I$8763+유형화!$H$63*hourly1!P5103/hourly1!$P$8763</f>
        <v>0.70935611051252401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799">
        <f>(유형화!$F$71+유형화!$F$72+유형화!$F$73+유형화!$F$74+유형화!$G$63)*hourly1!O5104/hourly1!$O$8763</f>
        <v>63.397532776507525</v>
      </c>
      <c r="C5103" s="441">
        <f>hourly1!$F5104*유형화!$G$71/hourly1!$F$8763+유형화!$G$72*hourly1!$G5104/hourly1!$F$8763+유형화!$G$74*hourly1!I5104/hourly1!$I$8763+유형화!$H$63*hourly1!P5104/hourly1!$P$8763</f>
        <v>0.65492328705268787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799">
        <f>(유형화!$F$71+유형화!$F$72+유형화!$F$73+유형화!$F$74+유형화!$G$63)*hourly1!O5105/hourly1!$O$8763</f>
        <v>66.265395135449836</v>
      </c>
      <c r="C5104" s="441">
        <f>hourly1!$F5105*유형화!$G$71/hourly1!$F$8763+유형화!$G$72*hourly1!$G5105/hourly1!$F$8763+유형화!$G$74*hourly1!I5105/hourly1!$I$8763+유형화!$H$63*hourly1!P5105/hourly1!$P$8763</f>
        <v>0.46811389219133248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799">
        <f>(유형화!$F$71+유형화!$F$72+유형화!$F$73+유형화!$F$74+유형화!$G$63)*hourly1!O5106/hourly1!$O$8763</f>
        <v>66.676716176503177</v>
      </c>
      <c r="C5105" s="441">
        <f>hourly1!$F5106*유형화!$G$71/hourly1!$F$8763+유형화!$G$72*hourly1!$G5106/hourly1!$F$8763+유형화!$G$74*hourly1!I5106/hourly1!$I$8763+유형화!$H$63*hourly1!P5106/hourly1!$P$8763</f>
        <v>0.43703216854407623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799">
        <f>(유형화!$F$71+유형화!$F$72+유형화!$F$73+유형화!$F$74+유형화!$G$63)*hourly1!O5107/hourly1!$O$8763</f>
        <v>66.957899502635769</v>
      </c>
      <c r="C5106" s="441">
        <f>hourly1!$F5107*유형화!$G$71/hourly1!$F$8763+유형화!$G$72*hourly1!$G5107/hourly1!$F$8763+유형화!$G$74*hourly1!I5107/hourly1!$I$8763+유형화!$H$63*hourly1!P5107/hourly1!$P$8763</f>
        <v>0.46810792858426908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799">
        <f>(유형화!$F$71+유형화!$F$72+유형화!$F$73+유형화!$F$74+유형화!$G$63)*hourly1!O5108/hourly1!$O$8763</f>
        <v>67.312522001392097</v>
      </c>
      <c r="C5107" s="441">
        <f>hourly1!$F5108*유형화!$G$71/hourly1!$F$8763+유형화!$G$72*hourly1!$G5108/hourly1!$F$8763+유형화!$G$74*hourly1!I5108/hourly1!$I$8763+유형화!$H$63*hourly1!P5108/hourly1!$P$8763</f>
        <v>0.6548851199674901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799">
        <f>(유형화!$F$71+유형화!$F$72+유형화!$F$73+유형화!$F$74+유형화!$G$63)*hourly1!O5109/hourly1!$O$8763</f>
        <v>66.883066512213816</v>
      </c>
      <c r="C5108" s="441">
        <f>hourly1!$F5109*유형화!$G$71/hourly1!$F$8763+유형화!$G$72*hourly1!$G5109/hourly1!$F$8763+유형화!$G$74*hourly1!I5109/hourly1!$I$8763+유형화!$H$63*hourly1!P5109/hourly1!$P$8763</f>
        <v>0.8340687312063243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799">
        <f>(유형화!$F$71+유형화!$F$72+유형화!$F$73+유형화!$F$74+유형화!$G$63)*hourly1!O5110/hourly1!$O$8763</f>
        <v>66.603340136681496</v>
      </c>
      <c r="C5109" s="441">
        <f>hourly1!$F5110*유형화!$G$71/hourly1!$F$8763+유형화!$G$72*hourly1!$G5110/hourly1!$F$8763+유형화!$G$74*hourly1!I5110/hourly1!$I$8763+유형화!$H$63*hourly1!P5110/hourly1!$P$8763</f>
        <v>0.84192435224502105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799">
        <f>(유형화!$F$71+유형화!$F$72+유형화!$F$73+유형화!$F$74+유형화!$G$63)*hourly1!O5111/hourly1!$O$8763</f>
        <v>66.326656265419984</v>
      </c>
      <c r="C5110" s="441">
        <f>hourly1!$F5111*유형화!$G$71/hourly1!$F$8763+유형화!$G$72*hourly1!$G5111/hourly1!$F$8763+유형화!$G$74*hourly1!I5111/hourly1!$I$8763+유형화!$H$63*hourly1!P5111/hourly1!$P$8763</f>
        <v>0.70175704384964011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799">
        <f>(유형화!$F$71+유형화!$F$72+유형화!$F$73+유형화!$F$74+유형화!$G$63)*hourly1!O5112/hourly1!$O$8763</f>
        <v>64.463882409411568</v>
      </c>
      <c r="C5111" s="441">
        <f>hourly1!$F5112*유형화!$G$71/hourly1!$F$8763+유형화!$G$72*hourly1!$G5112/hourly1!$F$8763+유형화!$G$74*hourly1!I5112/hourly1!$I$8763+유형화!$H$63*hourly1!P5112/hourly1!$P$8763</f>
        <v>0.56915325901905278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799">
        <f>(유형화!$F$71+유형화!$F$72+유형화!$F$73+유형화!$F$74+유형화!$G$63)*hourly1!O5113/hourly1!$O$8763</f>
        <v>61.558280027300469</v>
      </c>
      <c r="C5112" s="441">
        <f>hourly1!$F5113*유형화!$G$71/hourly1!$F$8763+유형화!$G$72*hourly1!$G5113/hourly1!$F$8763+유형화!$G$74*hourly1!I5113/hourly1!$I$8763+유형화!$H$63*hourly1!P5113/hourly1!$P$8763</f>
        <v>0.41377231191954733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799">
        <f>(유형화!$F$71+유형화!$F$72+유형화!$F$73+유형화!$F$74+유형화!$G$63)*hourly1!O5114/hourly1!$O$8763</f>
        <v>59.018572058812502</v>
      </c>
      <c r="C5113" s="441">
        <f>hourly1!$F5114*유형화!$G$71/hourly1!$F$8763+유형화!$G$72*hourly1!$G5114/hourly1!$F$8763+유형화!$G$74*hourly1!I5114/hourly1!$I$8763+유형화!$H$63*hourly1!P5114/hourly1!$P$8763</f>
        <v>0.36729613300204078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799">
        <f>(유형화!$F$71+유형화!$F$72+유형화!$F$73+유형화!$F$74+유형화!$G$63)*hourly1!O5115/hourly1!$O$8763</f>
        <v>56.432069417833453</v>
      </c>
      <c r="C5114" s="441">
        <f>hourly1!$F5115*유형화!$G$71/hourly1!$F$8763+유형화!$G$72*hourly1!$G5115/hourly1!$F$8763+유형화!$G$74*hourly1!I5115/hourly1!$I$8763+유형화!$H$63*hourly1!P5115/hourly1!$P$8763</f>
        <v>0.28311886514256762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799">
        <f>(유형화!$F$71+유형화!$F$72+유형화!$F$73+유형화!$F$74+유형화!$G$63)*hourly1!O5116/hourly1!$O$8763</f>
        <v>55.104608882623168</v>
      </c>
      <c r="C5115" s="441">
        <f>hourly1!$F5116*유형화!$G$71/hourly1!$F$8763+유형화!$G$72*hourly1!$G5116/hourly1!$F$8763+유형화!$G$74*hourly1!I5116/hourly1!$I$8763+유형화!$H$63*hourly1!P5116/hourly1!$P$8763</f>
        <v>0.25458109699588749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799">
        <f>(유형화!$F$71+유형화!$F$72+유형화!$F$73+유형화!$F$74+유형화!$G$63)*hourly1!O5117/hourly1!$O$8763</f>
        <v>53.213707155644144</v>
      </c>
      <c r="C5116" s="441">
        <f>hourly1!$F5117*유형화!$G$71/hourly1!$F$8763+유형화!$G$72*hourly1!$G5117/hourly1!$F$8763+유형화!$G$74*hourly1!I5117/hourly1!$I$8763+유형화!$H$63*hourly1!P5117/hourly1!$P$8763</f>
        <v>0.24578561148419489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799">
        <f>(유형화!$F$71+유형화!$F$72+유형화!$F$73+유형화!$F$74+유형화!$G$63)*hourly1!O5118/hourly1!$O$8763</f>
        <v>53.899333882913417</v>
      </c>
      <c r="C5117" s="441">
        <f>hourly1!$F5118*유형화!$G$71/hourly1!$F$8763+유형화!$G$72*hourly1!$G5118/hourly1!$F$8763+유형화!$G$74*hourly1!I5118/hourly1!$I$8763+유형화!$H$63*hourly1!P5118/hourly1!$P$8763</f>
        <v>0.24581006227314961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799">
        <f>(유형화!$F$71+유형화!$F$72+유형화!$F$73+유형화!$F$74+유형화!$G$63)*hourly1!O5119/hourly1!$O$8763</f>
        <v>54.06525237779303</v>
      </c>
      <c r="C5118" s="441">
        <f>hourly1!$F5119*유형화!$G$71/hourly1!$F$8763+유형화!$G$72*hourly1!$G5119/hourly1!$F$8763+유형화!$G$74*hourly1!I5119/hourly1!$I$8763+유형화!$H$63*hourly1!P5119/hourly1!$P$8763</f>
        <v>0.24412522400594922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799">
        <f>(유형화!$F$71+유형화!$F$72+유형화!$F$73+유형화!$F$74+유형화!$G$63)*hourly1!O5120/hourly1!$O$8763</f>
        <v>54.627712741848455</v>
      </c>
      <c r="C5119" s="441">
        <f>hourly1!$F5120*유형화!$G$71/hourly1!$F$8763+유형화!$G$72*hourly1!$G5120/hourly1!$F$8763+유형화!$G$74*hourly1!I5120/hourly1!$I$8763+유형화!$H$63*hourly1!P5120/hourly1!$P$8763</f>
        <v>0.51494347446334243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799">
        <f>(유형화!$F$71+유형화!$F$72+유형화!$F$73+유형화!$F$74+유형화!$G$63)*hourly1!O5121/hourly1!$O$8763</f>
        <v>54.805874418323683</v>
      </c>
      <c r="C5120" s="441">
        <f>hourly1!$F5121*유형화!$G$71/hourly1!$F$8763+유형화!$G$72*hourly1!$G5121/hourly1!$F$8763+유형화!$G$74*hourly1!I5121/hourly1!$I$8763+유형화!$H$63*hourly1!P5121/hourly1!$P$8763</f>
        <v>0.9982659171700986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799">
        <f>(유형화!$F$71+유형화!$F$72+유형화!$F$73+유형화!$F$74+유형화!$G$63)*hourly1!O5122/hourly1!$O$8763</f>
        <v>57.354080975739365</v>
      </c>
      <c r="C5121" s="441">
        <f>hourly1!$F5122*유형화!$G$71/hourly1!$F$8763+유형화!$G$72*hourly1!$G5122/hourly1!$F$8763+유형화!$G$74*hourly1!I5122/hourly1!$I$8763+유형화!$H$63*hourly1!P5122/hourly1!$P$8763</f>
        <v>0.85000742525706829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799">
        <f>(유형화!$F$71+유형화!$F$72+유형화!$F$73+유형화!$F$74+유형화!$G$63)*hourly1!O5123/hourly1!$O$8763</f>
        <v>58.680421009020719</v>
      </c>
      <c r="C5122" s="441">
        <f>hourly1!$F5123*유형화!$G$71/hourly1!$F$8763+유형화!$G$72*hourly1!$G5123/hourly1!$F$8763+유형화!$G$74*hourly1!I5123/hourly1!$I$8763+유형화!$H$63*hourly1!P5123/hourly1!$P$8763</f>
        <v>0.74076583254819639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799">
        <f>(유형화!$F$71+유형화!$F$72+유형화!$F$73+유형화!$F$74+유형화!$G$63)*hourly1!O5124/hourly1!$O$8763</f>
        <v>62.883539573368083</v>
      </c>
      <c r="C5123" s="441">
        <f>hourly1!$F5124*유형화!$G$71/hourly1!$F$8763+유형화!$G$72*hourly1!$G5124/hourly1!$F$8763+유형화!$G$74*hourly1!I5124/hourly1!$I$8763+유형화!$H$63*hourly1!P5124/hourly1!$P$8763</f>
        <v>0.61600776916858369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799">
        <f>(유형화!$F$71+유형화!$F$72+유형화!$F$73+유형화!$F$74+유형화!$G$63)*hourly1!O5125/hourly1!$O$8763</f>
        <v>65.133933273671644</v>
      </c>
      <c r="C5124" s="441">
        <f>hourly1!$F5125*유형화!$G$71/hourly1!$F$8763+유형화!$G$72*hourly1!$G5125/hourly1!$F$8763+유형화!$G$74*hourly1!I5125/hourly1!$I$8763+유형화!$H$63*hourly1!P5125/hourly1!$P$8763</f>
        <v>0.56920788565974323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799">
        <f>(유형화!$F$71+유형화!$F$72+유형화!$F$73+유형화!$F$74+유형화!$G$63)*hourly1!O5126/hourly1!$O$8763</f>
        <v>66.829169720213358</v>
      </c>
      <c r="C5125" s="441">
        <f>hourly1!$F5126*유형화!$G$71/hourly1!$F$8763+유형화!$G$72*hourly1!$G5126/hourly1!$F$8763+유형화!$G$74*hourly1!I5126/hourly1!$I$8763+유형화!$H$63*hourly1!P5126/hourly1!$P$8763</f>
        <v>0.54579488360585693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799">
        <f>(유형화!$F$71+유형화!$F$72+유형화!$F$73+유형화!$F$74+유형화!$G$63)*hourly1!O5127/hourly1!$O$8763</f>
        <v>66.161784657434183</v>
      </c>
      <c r="C5126" s="441">
        <f>hourly1!$F5127*유형화!$G$71/hourly1!$F$8763+유형화!$G$72*hourly1!$G5127/hourly1!$F$8763+유형화!$G$74*hourly1!I5127/hourly1!$I$8763+유형화!$H$63*hourly1!P5127/hourly1!$P$8763</f>
        <v>0.70915406350525689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799">
        <f>(유형화!$F$71+유형화!$F$72+유형화!$F$73+유형화!$F$74+유형화!$G$63)*hourly1!O5128/hourly1!$O$8763</f>
        <v>66.715937873473081</v>
      </c>
      <c r="C5127" s="441">
        <f>hourly1!$F5128*유형화!$G$71/hourly1!$F$8763+유형화!$G$72*hourly1!$G5128/hourly1!$F$8763+유형화!$G$74*hourly1!I5128/hourly1!$I$8763+유형화!$H$63*hourly1!P5128/hourly1!$P$8763</f>
        <v>0.65459624284139917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799">
        <f>(유형화!$F$71+유형화!$F$72+유형화!$F$73+유형화!$F$74+유형화!$G$63)*hourly1!O5129/hourly1!$O$8763</f>
        <v>68.399157070594626</v>
      </c>
      <c r="C5128" s="441">
        <f>hourly1!$F5129*유형화!$G$71/hourly1!$F$8763+유형화!$G$72*hourly1!$G5129/hourly1!$F$8763+유형화!$G$74*hourly1!I5129/hourly1!$I$8763+유형화!$H$63*hourly1!P5129/hourly1!$P$8763</f>
        <v>0.4679222218603547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799">
        <f>(유형화!$F$71+유형화!$F$72+유형화!$F$73+유형화!$F$74+유형화!$G$63)*hourly1!O5130/hourly1!$O$8763</f>
        <v>68.523247381492524</v>
      </c>
      <c r="C5129" s="441">
        <f>hourly1!$F5130*유형화!$G$71/hourly1!$F$8763+유형화!$G$72*hourly1!$G5130/hourly1!$F$8763+유형화!$G$74*hourly1!I5130/hourly1!$I$8763+유형화!$H$63*hourly1!P5130/hourly1!$P$8763</f>
        <v>0.43684598473159691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799">
        <f>(유형화!$F$71+유형화!$F$72+유형화!$F$73+유형화!$F$74+유형화!$G$63)*hourly1!O5131/hourly1!$O$8763</f>
        <v>69.171305234791902</v>
      </c>
      <c r="C5130" s="441">
        <f>hourly1!$F5131*유형화!$G$71/hourly1!$F$8763+유형화!$G$72*hourly1!$G5131/hourly1!$F$8763+유형화!$G$74*hourly1!I5131/hourly1!$I$8763+유형화!$H$63*hourly1!P5131/hourly1!$P$8763</f>
        <v>0.46791017537408919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799">
        <f>(유형화!$F$71+유형화!$F$72+유형화!$F$73+유형화!$F$74+유형화!$G$63)*hourly1!O5132/hourly1!$O$8763</f>
        <v>69.513658748911027</v>
      </c>
      <c r="C5131" s="441">
        <f>hourly1!$F5132*유형화!$G$71/hourly1!$F$8763+유형화!$G$72*hourly1!$G5132/hourly1!$F$8763+유형화!$G$74*hourly1!I5132/hourly1!$I$8763+유형화!$H$63*hourly1!P5132/hourly1!$P$8763</f>
        <v>0.65458658179795726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799">
        <f>(유형화!$F$71+유형화!$F$72+유형화!$F$73+유형화!$F$74+유형화!$G$63)*hourly1!O5133/hourly1!$O$8763</f>
        <v>68.345736370166719</v>
      </c>
      <c r="C5132" s="441">
        <f>hourly1!$F5133*유형화!$G$71/hourly1!$F$8763+유형화!$G$72*hourly1!$G5133/hourly1!$F$8763+유형화!$G$74*hourly1!I5133/hourly1!$I$8763+유형화!$H$63*hourly1!P5133/hourly1!$P$8763</f>
        <v>0.83373178740731246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799">
        <f>(유형화!$F$71+유형화!$F$72+유형화!$F$73+유형화!$F$74+유형화!$G$63)*hourly1!O5134/hourly1!$O$8763</f>
        <v>67.416832560654655</v>
      </c>
      <c r="C5133" s="441">
        <f>hourly1!$F5134*유형화!$G$71/hourly1!$F$8763+유형화!$G$72*hourly1!$G5134/hourly1!$F$8763+유형화!$G$74*hourly1!I5134/hourly1!$I$8763+유형화!$H$63*hourly1!P5134/hourly1!$P$8763</f>
        <v>0.84162402499336963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799">
        <f>(유형화!$F$71+유형화!$F$72+유형화!$F$73+유형화!$F$74+유형화!$G$63)*hourly1!O5135/hourly1!$O$8763</f>
        <v>67.585479681724209</v>
      </c>
      <c r="C5134" s="441">
        <f>hourly1!$F5135*유형화!$G$71/hourly1!$F$8763+유형화!$G$72*hourly1!$G5135/hourly1!$F$8763+유형화!$G$74*hourly1!I5135/hourly1!$I$8763+유형화!$H$63*hourly1!P5135/hourly1!$P$8763</f>
        <v>0.70152649080061713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799">
        <f>(유형화!$F$71+유형화!$F$72+유형화!$F$73+유형화!$F$74+유형화!$G$63)*hourly1!O5136/hourly1!$O$8763</f>
        <v>65.144516385515772</v>
      </c>
      <c r="C5135" s="441">
        <f>hourly1!$F5136*유형화!$G$71/hourly1!$F$8763+유형화!$G$72*hourly1!$G5136/hourly1!$F$8763+유형화!$G$74*hourly1!I5136/hourly1!$I$8763+유형화!$H$63*hourly1!P5136/hourly1!$P$8763</f>
        <v>0.56883575657906471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799">
        <f>(유형화!$F$71+유형화!$F$72+유형화!$F$73+유형화!$F$74+유형화!$G$63)*hourly1!O5137/hourly1!$O$8763</f>
        <v>62.26561812609939</v>
      </c>
      <c r="C5136" s="441">
        <f>hourly1!$F5137*유형화!$G$71/hourly1!$F$8763+유형화!$G$72*hourly1!$G5137/hourly1!$F$8763+유형화!$G$74*hourly1!I5137/hourly1!$I$8763+유형화!$H$63*hourly1!P5137/hourly1!$P$8763</f>
        <v>0.4135507042811164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799">
        <f>(유형화!$F$71+유형화!$F$72+유형화!$F$73+유형화!$F$74+유형화!$G$63)*hourly1!O5138/hourly1!$O$8763</f>
        <v>59.571874815934891</v>
      </c>
      <c r="C5137" s="441">
        <f>hourly1!$F5138*유형화!$G$71/hourly1!$F$8763+유형화!$G$72*hourly1!$G5138/hourly1!$F$8763+유형화!$G$74*hourly1!I5138/hourly1!$I$8763+유형화!$H$63*hourly1!P5138/hourly1!$P$8763</f>
        <v>0.367144657382662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799">
        <f>(유형화!$F$71+유형화!$F$72+유형화!$F$73+유형화!$F$74+유형화!$G$63)*hourly1!O5139/hourly1!$O$8763</f>
        <v>57.999256439186581</v>
      </c>
      <c r="C5138" s="441">
        <f>hourly1!$F5139*유형화!$G$71/hourly1!$F$8763+유형화!$G$72*hourly1!$G5139/hourly1!$F$8763+유형화!$G$74*hourly1!I5139/hourly1!$I$8763+유형화!$H$63*hourly1!P5139/hourly1!$P$8763</f>
        <v>0.28086044714812886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799">
        <f>(유형화!$F$71+유형화!$F$72+유형화!$F$73+유형화!$F$74+유형화!$G$63)*hourly1!O5140/hourly1!$O$8763</f>
        <v>55.847413848955249</v>
      </c>
      <c r="C5139" s="441">
        <f>hourly1!$F5140*유형화!$G$71/hourly1!$F$8763+유형화!$G$72*hourly1!$G5140/hourly1!$F$8763+유형화!$G$74*hourly1!I5140/hourly1!$I$8763+유형화!$H$63*hourly1!P5140/hourly1!$P$8763</f>
        <v>0.28729112391539363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799">
        <f>(유형화!$F$71+유형화!$F$72+유형화!$F$73+유형화!$F$74+유형화!$G$63)*hourly1!O5141/hourly1!$O$8763</f>
        <v>54.509378399195</v>
      </c>
      <c r="C5140" s="441">
        <f>hourly1!$F5141*유형화!$G$71/hourly1!$F$8763+유형화!$G$72*hourly1!$G5141/hourly1!$F$8763+유형화!$G$74*hourly1!I5141/hourly1!$I$8763+유형화!$H$63*hourly1!P5141/hourly1!$P$8763</f>
        <v>0.26222417507888884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799">
        <f>(유형화!$F$71+유형화!$F$72+유형화!$F$73+유형화!$F$74+유형화!$G$63)*hourly1!O5142/hourly1!$O$8763</f>
        <v>53.803684091725451</v>
      </c>
      <c r="C5141" s="441">
        <f>hourly1!$F5142*유형화!$G$71/hourly1!$F$8763+유형화!$G$72*hourly1!$G5142/hourly1!$F$8763+유형화!$G$74*hourly1!I5142/hourly1!$I$8763+유형화!$H$63*hourly1!P5142/hourly1!$P$8763</f>
        <v>0.2433407711329931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799">
        <f>(유형화!$F$71+유형화!$F$72+유형화!$F$73+유형화!$F$74+유형화!$G$63)*hourly1!O5143/hourly1!$O$8763</f>
        <v>53.816384623747759</v>
      </c>
      <c r="C5142" s="441">
        <f>hourly1!$F5143*유형화!$G$71/hourly1!$F$8763+유형화!$G$72*hourly1!$G5143/hourly1!$F$8763+유형화!$G$74*hourly1!I5143/hourly1!$I$8763+유형화!$H$63*hourly1!P5143/hourly1!$P$8763</f>
        <v>0.24335770777704951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799">
        <f>(유형화!$F$71+유형화!$F$72+유형화!$F$73+유형화!$F$74+유형화!$G$63)*hourly1!O5144/hourly1!$O$8763</f>
        <v>54.46364072611923</v>
      </c>
      <c r="C5143" s="441">
        <f>hourly1!$F5144*유형화!$G$71/hourly1!$F$8763+유형화!$G$72*hourly1!$G5144/hourly1!$F$8763+유형화!$G$74*hourly1!I5144/hourly1!$I$8763+유형화!$H$63*hourly1!P5144/hourly1!$P$8763</f>
        <v>0.30026996050904808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799">
        <f>(유형화!$F$71+유형화!$F$72+유형화!$F$73+유형화!$F$74+유형화!$G$63)*hourly1!O5145/hourly1!$O$8763</f>
        <v>55.8759181489676</v>
      </c>
      <c r="C5144" s="441">
        <f>hourly1!$F5145*유형화!$G$71/hourly1!$F$8763+유형화!$G$72*hourly1!$G5145/hourly1!$F$8763+유형화!$G$74*hourly1!I5145/hourly1!$I$8763+유형화!$H$63*hourly1!P5145/hourly1!$P$8763</f>
        <v>0.43933972666070842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799">
        <f>(유형화!$F$71+유형화!$F$72+유형화!$F$73+유형화!$F$74+유형화!$G$63)*hourly1!O5146/hourly1!$O$8763</f>
        <v>57.850710100641663</v>
      </c>
      <c r="C5145" s="441">
        <f>hourly1!$F5146*유형화!$G$71/hourly1!$F$8763+유형화!$G$72*hourly1!$G5146/hourly1!$F$8763+유형화!$G$74*hourly1!I5146/hourly1!$I$8763+유형화!$H$63*hourly1!P5146/hourly1!$P$8763</f>
        <v>0.59262005280864094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799">
        <f>(유형화!$F$71+유형화!$F$72+유형화!$F$73+유형화!$F$74+유형화!$G$63)*hourly1!O5147/hourly1!$O$8763</f>
        <v>61.417702422366411</v>
      </c>
      <c r="C5146" s="441">
        <f>hourly1!$F5147*유형화!$G$71/hourly1!$F$8763+유형화!$G$72*hourly1!$G5147/hourly1!$F$8763+유형화!$G$74*hourly1!I5147/hourly1!$I$8763+유형화!$H$63*hourly1!P5147/hourly1!$P$8763</f>
        <v>0.82613665672509085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799">
        <f>(유형화!$F$71+유형화!$F$72+유형화!$F$73+유형화!$F$74+유형화!$G$63)*hourly1!O5148/hourly1!$O$8763</f>
        <v>63.61166522127008</v>
      </c>
      <c r="C5147" s="441">
        <f>hourly1!$F5148*유형화!$G$71/hourly1!$F$8763+유형화!$G$72*hourly1!$G5148/hourly1!$F$8763+유형화!$G$74*hourly1!I5148/hourly1!$I$8763+유형화!$H$63*hourly1!P5148/hourly1!$P$8763</f>
        <v>0.8193470900848252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799">
        <f>(유형화!$F$71+유형화!$F$72+유형화!$F$73+유형화!$F$74+유형화!$G$63)*hourly1!O5149/hourly1!$O$8763</f>
        <v>65.91101616956567</v>
      </c>
      <c r="C5148" s="441">
        <f>hourly1!$F5149*유형화!$G$71/hourly1!$F$8763+유형화!$G$72*hourly1!$G5149/hourly1!$F$8763+유형화!$G$74*hourly1!I5149/hourly1!$I$8763+유형화!$H$63*hourly1!P5149/hourly1!$P$8763</f>
        <v>0.75917286356196834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799">
        <f>(유형화!$F$71+유형화!$F$72+유형화!$F$73+유형화!$F$74+유형화!$G$63)*hourly1!O5150/hourly1!$O$8763</f>
        <v>67.871481770316635</v>
      </c>
      <c r="C5149" s="441">
        <f>hourly1!$F5150*유형화!$G$71/hourly1!$F$8763+유형화!$G$72*hourly1!$G5150/hourly1!$F$8763+유형화!$G$74*hourly1!I5150/hourly1!$I$8763+유형화!$H$63*hourly1!P5150/hourly1!$P$8763</f>
        <v>0.79913797628901084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799">
        <f>(유형화!$F$71+유형화!$F$72+유형화!$F$73+유형화!$F$74+유형화!$G$63)*hourly1!O5151/hourly1!$O$8763</f>
        <v>66.842544285986861</v>
      </c>
      <c r="C5150" s="441">
        <f>hourly1!$F5151*유형화!$G$71/hourly1!$F$8763+유형화!$G$72*hourly1!$G5151/hourly1!$F$8763+유형화!$G$74*hourly1!I5151/hourly1!$I$8763+유형화!$H$63*hourly1!P5151/hourly1!$P$8763</f>
        <v>0.80574899253383658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799">
        <f>(유형화!$F$71+유형화!$F$72+유형화!$F$73+유형화!$F$74+유형화!$G$63)*hourly1!O5152/hourly1!$O$8763</f>
        <v>67.103825787975296</v>
      </c>
      <c r="C5151" s="441">
        <f>hourly1!$F5152*유형화!$G$71/hourly1!$F$8763+유형화!$G$72*hourly1!$G5152/hourly1!$F$8763+유형화!$G$74*hourly1!I5152/hourly1!$I$8763+유형화!$H$63*hourly1!P5152/hourly1!$P$8763</f>
        <v>0.68563395506853431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799">
        <f>(유형화!$F$71+유형화!$F$72+유형화!$F$73+유형화!$F$74+유형화!$G$63)*hourly1!O5153/hourly1!$O$8763</f>
        <v>69.946197252044456</v>
      </c>
      <c r="C5152" s="441">
        <f>hourly1!$F5153*유형화!$G$71/hourly1!$F$8763+유형화!$G$72*hourly1!$G5153/hourly1!$F$8763+유형화!$G$74*hourly1!I5153/hourly1!$I$8763+유형화!$H$63*hourly1!P5153/hourly1!$P$8763</f>
        <v>0.59225496078429452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799">
        <f>(유형화!$F$71+유형화!$F$72+유형화!$F$73+유형화!$F$74+유형화!$G$63)*hourly1!O5154/hourly1!$O$8763</f>
        <v>69.858164241141921</v>
      </c>
      <c r="C5153" s="441">
        <f>hourly1!$F5154*유형화!$G$71/hourly1!$F$8763+유형화!$G$72*hourly1!$G5154/hourly1!$F$8763+유형화!$G$74*hourly1!I5154/hourly1!$I$8763+유형화!$H$63*hourly1!P5154/hourly1!$P$8763</f>
        <v>0.51228120099865326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799">
        <f>(유형화!$F$71+유형화!$F$72+유형화!$F$73+유형화!$F$74+유형화!$G$63)*hourly1!O5155/hourly1!$O$8763</f>
        <v>70.223439646424254</v>
      </c>
      <c r="C5154" s="441">
        <f>hourly1!$F5155*유형화!$G$71/hourly1!$F$8763+유형화!$G$72*hourly1!$G5155/hourly1!$F$8763+유형화!$G$74*hourly1!I5155/hourly1!$I$8763+유형화!$H$63*hourly1!P5155/hourly1!$P$8763</f>
        <v>0.59226390619488889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799">
        <f>(유형화!$F$71+유형화!$F$72+유형화!$F$73+유형화!$F$74+유형화!$G$63)*hourly1!O5156/hourly1!$O$8763</f>
        <v>70.163548901001533</v>
      </c>
      <c r="C5155" s="441">
        <f>hourly1!$F5156*유형화!$G$71/hourly1!$F$8763+유형화!$G$72*hourly1!$G5156/hourly1!$F$8763+유형화!$G$74*hourly1!I5156/hourly1!$I$8763+유형화!$H$63*hourly1!P5156/hourly1!$P$8763</f>
        <v>0.69901521586674287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799">
        <f>(유형화!$F$71+유형화!$F$72+유형화!$F$73+유형화!$F$74+유형화!$G$63)*hourly1!O5157/hourly1!$O$8763</f>
        <v>69.568373261158399</v>
      </c>
      <c r="C5156" s="441">
        <f>hourly1!$F5157*유형화!$G$71/hourly1!$F$8763+유형화!$G$72*hourly1!$G5157/hourly1!$F$8763+유형화!$G$74*hourly1!I5157/hourly1!$I$8763+유형화!$H$63*hourly1!P5157/hourly1!$P$8763</f>
        <v>0.88591835863111668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799">
        <f>(유형화!$F$71+유형화!$F$72+유형화!$F$73+유형화!$F$74+유형화!$G$63)*hourly1!O5158/hourly1!$O$8763</f>
        <v>68.086405543372308</v>
      </c>
      <c r="C5157" s="441">
        <f>hourly1!$F5158*유형화!$G$71/hourly1!$F$8763+유형화!$G$72*hourly1!$G5158/hourly1!$F$8763+유형화!$G$74*hourly1!I5158/hourly1!$I$8763+유형화!$H$63*hourly1!P5158/hourly1!$P$8763</f>
        <v>0.74588284595180943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799">
        <f>(유형화!$F$71+유형화!$F$72+유형화!$F$73+유형화!$F$74+유형화!$G$63)*hourly1!O5159/hourly1!$O$8763</f>
        <v>67.739593140634284</v>
      </c>
      <c r="C5158" s="441">
        <f>hourly1!$F5159*유형화!$G$71/hourly1!$F$8763+유형화!$G$72*hourly1!$G5159/hourly1!$F$8763+유형화!$G$74*hourly1!I5159/hourly1!$I$8763+유형화!$H$63*hourly1!P5159/hourly1!$P$8763</f>
        <v>0.51247036661466594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799">
        <f>(유형화!$F$71+유형화!$F$72+유형화!$F$73+유형화!$F$74+유형화!$G$63)*hourly1!O5160/hourly1!$O$8763</f>
        <v>65.521883519934093</v>
      </c>
      <c r="C5159" s="441">
        <f>hourly1!$F5160*유형화!$G$71/hourly1!$F$8763+유형화!$G$72*hourly1!$G5160/hourly1!$F$8763+유형화!$G$74*hourly1!I5160/hourly1!$I$8763+유형화!$H$63*hourly1!P5160/hourly1!$P$8763</f>
        <v>0.50556987688304311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799">
        <f>(유형화!$F$71+유형화!$F$72+유형화!$F$73+유형화!$F$74+유형화!$G$63)*hourly1!O5161/hourly1!$O$8763</f>
        <v>62.732958957329984</v>
      </c>
      <c r="C5160" s="441">
        <f>hourly1!$F5161*유형화!$G$71/hourly1!$F$8763+유형화!$G$72*hourly1!$G5161/hourly1!$F$8763+유형화!$G$74*hourly1!I5161/hourly1!$I$8763+유형화!$H$63*hourly1!P5161/hourly1!$P$8763</f>
        <v>0.45239167707694478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799">
        <f>(유형화!$F$71+유형화!$F$72+유형화!$F$73+유형화!$F$74+유형화!$G$63)*hourly1!O5162/hourly1!$O$8763</f>
        <v>60.274970124567808</v>
      </c>
      <c r="C5161" s="441">
        <f>hourly1!$F5162*유형화!$G$71/hourly1!$F$8763+유형화!$G$72*hourly1!$G5162/hourly1!$F$8763+유형화!$G$74*hourly1!I5162/hourly1!$I$8763+유형화!$H$63*hourly1!P5162/hourly1!$P$8763</f>
        <v>0.35947366961860971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799">
        <f>(유형화!$F$71+유형화!$F$72+유형화!$F$73+유형화!$F$74+유형화!$G$63)*hourly1!O5163/hourly1!$O$8763</f>
        <v>58.018196767695777</v>
      </c>
      <c r="C5162" s="441">
        <f>hourly1!$F5163*유형화!$G$71/hourly1!$F$8763+유형화!$G$72*hourly1!$G5163/hourly1!$F$8763+유형화!$G$74*hourly1!I5163/hourly1!$I$8763+유형화!$H$63*hourly1!P5163/hourly1!$P$8763</f>
        <v>0.30125502912357516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799">
        <f>(유형화!$F$71+유형화!$F$72+유형화!$F$73+유형화!$F$74+유형화!$G$63)*hourly1!O5164/hourly1!$O$8763</f>
        <v>56.283632824036637</v>
      </c>
      <c r="C5163" s="441">
        <f>hourly1!$F5164*유형화!$G$71/hourly1!$F$8763+유형화!$G$72*hourly1!$G5164/hourly1!$F$8763+유형화!$G$74*hourly1!I5164/hourly1!$I$8763+유형화!$H$63*hourly1!P5164/hourly1!$P$8763</f>
        <v>0.27993656514205939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799">
        <f>(유형화!$F$71+유형화!$F$72+유형화!$F$73+유형화!$F$74+유형화!$G$63)*hourly1!O5165/hourly1!$O$8763</f>
        <v>54.959135321264561</v>
      </c>
      <c r="C5164" s="441">
        <f>hourly1!$F5165*유형화!$G$71/hourly1!$F$8763+유형화!$G$72*hourly1!$G5165/hourly1!$F$8763+유형화!$G$74*hourly1!I5165/hourly1!$I$8763+유형화!$H$63*hourly1!P5165/hourly1!$P$8763</f>
        <v>0.26613117260959029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799">
        <f>(유형화!$F$71+유형화!$F$72+유형화!$F$73+유형화!$F$74+유형화!$G$63)*hourly1!O5166/hourly1!$O$8763</f>
        <v>54.654670449328385</v>
      </c>
      <c r="C5165" s="441">
        <f>hourly1!$F5166*유형화!$G$71/hourly1!$F$8763+유형화!$G$72*hourly1!$G5166/hourly1!$F$8763+유형화!$G$74*hourly1!I5166/hourly1!$I$8763+유형화!$H$63*hourly1!P5166/hourly1!$P$8763</f>
        <v>0.24386533001018029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799">
        <f>(유형화!$F$71+유형화!$F$72+유형화!$F$73+유형화!$F$74+유형화!$G$63)*hourly1!O5167/hourly1!$O$8763</f>
        <v>54.431370872003207</v>
      </c>
      <c r="C5166" s="441">
        <f>hourly1!$F5167*유형화!$G$71/hourly1!$F$8763+유형화!$G$72*hourly1!$G5167/hourly1!$F$8763+유형화!$G$74*hourly1!I5167/hourly1!$I$8763+유형화!$H$63*hourly1!P5167/hourly1!$P$8763</f>
        <v>0.243898487665446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799">
        <f>(유형화!$F$71+유형화!$F$72+유형화!$F$73+유형화!$F$74+유형화!$G$63)*hourly1!O5168/hourly1!$O$8763</f>
        <v>54.703603069072813</v>
      </c>
      <c r="C5167" s="441">
        <f>hourly1!$F5168*유형화!$G$71/hourly1!$F$8763+유형화!$G$72*hourly1!$G5168/hourly1!$F$8763+유형화!$G$74*hourly1!I5168/hourly1!$I$8763+유형화!$H$63*hourly1!P5168/hourly1!$P$8763</f>
        <v>0.26617196368189544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799">
        <f>(유형화!$F$71+유형화!$F$72+유형화!$F$73+유형화!$F$74+유형화!$G$63)*hourly1!O5169/hourly1!$O$8763</f>
        <v>55.712650658013445</v>
      </c>
      <c r="C5168" s="441">
        <f>hourly1!$F5169*유형화!$G$71/hourly1!$F$8763+유형화!$G$72*hourly1!$G5169/hourly1!$F$8763+유형화!$G$74*hourly1!I5169/hourly1!$I$8763+유형화!$H$63*hourly1!P5169/hourly1!$P$8763</f>
        <v>0.36688452484261069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799">
        <f>(유형화!$F$71+유형화!$F$72+유형화!$F$73+유형화!$F$74+유형화!$G$63)*hourly1!O5170/hourly1!$O$8763</f>
        <v>57.696922607159621</v>
      </c>
      <c r="C5169" s="441">
        <f>hourly1!$F5170*유형화!$G$71/hourly1!$F$8763+유형화!$G$72*hourly1!$G5170/hourly1!$F$8763+유형화!$G$74*hourly1!I5170/hourly1!$I$8763+유형화!$H$63*hourly1!P5170/hourly1!$P$8763</f>
        <v>0.52121158330209294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799">
        <f>(유형화!$F$71+유형화!$F$72+유형화!$F$73+유형화!$F$74+유형화!$G$63)*hourly1!O5171/hourly1!$O$8763</f>
        <v>61.285458418011082</v>
      </c>
      <c r="C5170" s="441">
        <f>hourly1!$F5171*유형화!$G$71/hourly1!$F$8763+유형화!$G$72*hourly1!$G5171/hourly1!$F$8763+유형화!$G$74*hourly1!I5171/hourly1!$I$8763+유형화!$H$63*hourly1!P5171/hourly1!$P$8763</f>
        <v>0.69797528206724524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799">
        <f>(유형화!$F$71+유형화!$F$72+유형화!$F$73+유형화!$F$74+유형화!$G$63)*hourly1!O5172/hourly1!$O$8763</f>
        <v>64.608251928078587</v>
      </c>
      <c r="C5171" s="441">
        <f>hourly1!$F5172*유형화!$G$71/hourly1!$F$8763+유형화!$G$72*hourly1!$G5172/hourly1!$F$8763+유형화!$G$74*hourly1!I5172/hourly1!$I$8763+유형화!$H$63*hourly1!P5172/hourly1!$P$8763</f>
        <v>0.85266755182321397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799">
        <f>(유형화!$F$71+유형화!$F$72+유형화!$F$73+유형화!$F$74+유형화!$G$63)*hourly1!O5173/hourly1!$O$8763</f>
        <v>67.682130397380561</v>
      </c>
      <c r="C5172" s="441">
        <f>hourly1!$F5173*유형화!$G$71/hourly1!$F$8763+유형화!$G$72*hourly1!$G5173/hourly1!$F$8763+유형화!$G$74*hourly1!I5173/hourly1!$I$8763+유형화!$H$63*hourly1!P5173/hourly1!$P$8763</f>
        <v>0.91886597565597927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799">
        <f>(유형화!$F$71+유형화!$F$72+유형화!$F$73+유형화!$F$74+유형화!$G$63)*hourly1!O5174/hourly1!$O$8763</f>
        <v>69.721870793667861</v>
      </c>
      <c r="C5173" s="441">
        <f>hourly1!$F5174*유형화!$G$71/hourly1!$F$8763+유형화!$G$72*hourly1!$G5174/hourly1!$F$8763+유형화!$G$74*hourly1!I5174/hourly1!$I$8763+유형화!$H$63*hourly1!P5174/hourly1!$P$8763</f>
        <v>0.9555746011106605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799">
        <f>(유형화!$F$71+유형화!$F$72+유형화!$F$73+유형화!$F$74+유형화!$G$63)*hourly1!O5175/hourly1!$O$8763</f>
        <v>68.833160288272012</v>
      </c>
      <c r="C5174" s="441">
        <f>hourly1!$F5175*유형화!$G$71/hourly1!$F$8763+유형화!$G$72*hourly1!$G5175/hourly1!$F$8763+유형화!$G$74*hourly1!I5175/hourly1!$I$8763+유형화!$H$63*hourly1!P5175/hourly1!$P$8763</f>
        <v>0.85226858651075565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799">
        <f>(유형화!$F$71+유형화!$F$72+유형화!$F$73+유형화!$F$74+유형화!$G$63)*hourly1!O5176/hourly1!$O$8763</f>
        <v>69.37342430907573</v>
      </c>
      <c r="C5175" s="441">
        <f>hourly1!$F5176*유형화!$G$71/hourly1!$F$8763+유형화!$G$72*hourly1!$G5176/hourly1!$F$8763+유형화!$G$74*hourly1!I5176/hourly1!$I$8763+유형화!$H$63*hourly1!P5176/hourly1!$P$8763</f>
        <v>0.76378082346675558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799">
        <f>(유형화!$F$71+유형화!$F$72+유형화!$F$73+유형화!$F$74+유형화!$G$63)*hourly1!O5177/hourly1!$O$8763</f>
        <v>71.597420617007799</v>
      </c>
      <c r="C5176" s="441">
        <f>hourly1!$F5177*유형화!$G$71/hourly1!$F$8763+유형화!$G$72*hourly1!$G5177/hourly1!$F$8763+유형화!$G$74*hourly1!I5177/hourly1!$I$8763+유형화!$H$63*hourly1!P5177/hourly1!$P$8763</f>
        <v>0.64589211978989769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799">
        <f>(유형화!$F$71+유형화!$F$72+유형화!$F$73+유형화!$F$74+유형화!$G$63)*hourly1!O5178/hourly1!$O$8763</f>
        <v>71.988584090460506</v>
      </c>
      <c r="C5177" s="441">
        <f>hourly1!$F5178*유형화!$G$71/hourly1!$F$8763+유형화!$G$72*hourly1!$G5178/hourly1!$F$8763+유형화!$G$74*hourly1!I5178/hourly1!$I$8763+유형화!$H$63*hourly1!P5178/hourly1!$P$8763</f>
        <v>0.59434603996457036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799">
        <f>(유형화!$F$71+유형화!$F$72+유형화!$F$73+유형화!$F$74+유형화!$G$63)*hourly1!O5179/hourly1!$O$8763</f>
        <v>72.373031027343217</v>
      </c>
      <c r="C5178" s="441">
        <f>hourly1!$F5179*유형화!$G$71/hourly1!$F$8763+유형화!$G$72*hourly1!$G5179/hourly1!$F$8763+유형화!$G$74*hourly1!I5179/hourly1!$I$8763+유형화!$H$63*hourly1!P5179/hourly1!$P$8763</f>
        <v>0.43254777457761806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799">
        <f>(유형화!$F$71+유형화!$F$72+유형화!$F$73+유형화!$F$74+유형화!$G$63)*hourly1!O5180/hourly1!$O$8763</f>
        <v>72.981223701635855</v>
      </c>
      <c r="C5179" s="441">
        <f>hourly1!$F5180*유형화!$G$71/hourly1!$F$8763+유형화!$G$72*hourly1!$G5180/hourly1!$F$8763+유형화!$G$74*hourly1!I5180/hourly1!$I$8763+유형화!$H$63*hourly1!P5180/hourly1!$P$8763</f>
        <v>0.62384848118962499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799">
        <f>(유형화!$F$71+유형화!$F$72+유형화!$F$73+유형화!$F$74+유형화!$G$63)*hourly1!O5181/hourly1!$O$8763</f>
        <v>71.660429393933441</v>
      </c>
      <c r="C5180" s="441">
        <f>hourly1!$F5181*유형화!$G$71/hourly1!$F$8763+유형화!$G$72*hourly1!$G5181/hourly1!$F$8763+유형화!$G$74*hourly1!I5181/hourly1!$I$8763+유형화!$H$63*hourly1!P5181/hourly1!$P$8763</f>
        <v>0.74914959062831887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799">
        <f>(유형화!$F$71+유형화!$F$72+유형화!$F$73+유형화!$F$74+유형화!$G$63)*hourly1!O5182/hourly1!$O$8763</f>
        <v>70.736221101598716</v>
      </c>
      <c r="C5181" s="441">
        <f>hourly1!$F5182*유형화!$G$71/hourly1!$F$8763+유형화!$G$72*hourly1!$G5182/hourly1!$F$8763+유형화!$G$74*hourly1!I5182/hourly1!$I$8763+유형화!$H$63*hourly1!P5182/hourly1!$P$8763</f>
        <v>0.79346873287144326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799">
        <f>(유형화!$F$71+유형화!$F$72+유형화!$F$73+유형화!$F$74+유형화!$G$63)*hourly1!O5183/hourly1!$O$8763</f>
        <v>70.658578533297629</v>
      </c>
      <c r="C5182" s="441">
        <f>hourly1!$F5183*유형화!$G$71/hourly1!$F$8763+유형화!$G$72*hourly1!$G5183/hourly1!$F$8763+유형화!$G$74*hourly1!I5183/hourly1!$I$8763+유형화!$H$63*hourly1!P5183/hourly1!$P$8763</f>
        <v>0.51360726866499562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799">
        <f>(유형화!$F$71+유형화!$F$72+유형화!$F$73+유형화!$F$74+유형화!$G$63)*hourly1!O5184/hourly1!$O$8763</f>
        <v>68.444979270248567</v>
      </c>
      <c r="C5183" s="441">
        <f>hourly1!$F5184*유형화!$G$71/hourly1!$F$8763+유형화!$G$72*hourly1!$G5184/hourly1!$F$8763+유형화!$G$74*hourly1!I5184/hourly1!$I$8763+유형화!$H$63*hourly1!P5184/hourly1!$P$8763</f>
        <v>0.49129228594339358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799">
        <f>(유형화!$F$71+유형화!$F$72+유형화!$F$73+유형화!$F$74+유형화!$G$63)*hourly1!O5185/hourly1!$O$8763</f>
        <v>65.081682027615429</v>
      </c>
      <c r="C5184" s="441">
        <f>hourly1!$F5185*유형화!$G$71/hourly1!$F$8763+유형화!$G$72*hourly1!$G5185/hourly1!$F$8763+유형화!$G$74*hourly1!I5185/hourly1!$I$8763+유형화!$H$63*hourly1!P5185/hourly1!$P$8763</f>
        <v>0.46929230094681351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799">
        <f>(유형화!$F$71+유형화!$F$72+유형화!$F$73+유형화!$F$74+유형화!$G$63)*hourly1!O5186/hourly1!$O$8763</f>
        <v>61.253141736788947</v>
      </c>
      <c r="C5185" s="441">
        <f>hourly1!$F5186*유형화!$G$71/hourly1!$F$8763+유형화!$G$72*hourly1!$G5186/hourly1!$F$8763+유형화!$G$74*hourly1!I5186/hourly1!$I$8763+유형화!$H$63*hourly1!P5186/hourly1!$P$8763</f>
        <v>0.35931157877865905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799">
        <f>(유형화!$F$71+유형화!$F$72+유형화!$F$73+유형화!$F$74+유형화!$G$63)*hourly1!O5187/hourly1!$O$8763</f>
        <v>59.573300875413373</v>
      </c>
      <c r="C5186" s="441">
        <f>hourly1!$F5187*유형화!$G$71/hourly1!$F$8763+유형화!$G$72*hourly1!$G5187/hourly1!$F$8763+유형화!$G$74*hourly1!I5187/hourly1!$I$8763+유형화!$H$63*hourly1!P5187/hourly1!$P$8763</f>
        <v>0.28306960574823409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799">
        <f>(유형화!$F$71+유형화!$F$72+유형화!$F$73+유형화!$F$74+유형화!$G$63)*hourly1!O5188/hourly1!$O$8763</f>
        <v>57.230726753574281</v>
      </c>
      <c r="C5187" s="441">
        <f>hourly1!$F5188*유형화!$G$71/hourly1!$F$8763+유형화!$G$72*hourly1!$G5188/hourly1!$F$8763+유형화!$G$74*hourly1!I5188/hourly1!$I$8763+유형화!$H$63*hourly1!P5188/hourly1!$P$8763</f>
        <v>0.25451430459679131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799">
        <f>(유형화!$F$71+유형화!$F$72+유형화!$F$73+유형화!$F$74+유형화!$G$63)*hourly1!O5189/hourly1!$O$8763</f>
        <v>55.91761436206891</v>
      </c>
      <c r="C5188" s="441">
        <f>hourly1!$F5189*유형화!$G$71/hourly1!$F$8763+유형화!$G$72*hourly1!$G5189/hourly1!$F$8763+유형화!$G$74*hourly1!I5189/hourly1!$I$8763+유형화!$H$63*hourly1!P5189/hourly1!$P$8763</f>
        <v>0.24560682254447144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799">
        <f>(유형화!$F$71+유형화!$F$72+유형화!$F$73+유형화!$F$74+유형화!$G$63)*hourly1!O5190/hourly1!$O$8763</f>
        <v>54.664783726413269</v>
      </c>
      <c r="C5189" s="441">
        <f>hourly1!$F5190*유형화!$G$71/hourly1!$F$8763+유형화!$G$72*hourly1!$G5190/hourly1!$F$8763+유형화!$G$74*hourly1!I5190/hourly1!$I$8763+유형화!$H$63*hourly1!P5190/hourly1!$P$8763</f>
        <v>0.24561791485360704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799">
        <f>(유형화!$F$71+유형화!$F$72+유형화!$F$73+유형화!$F$74+유형화!$G$63)*hourly1!O5191/hourly1!$O$8763</f>
        <v>53.926682258382534</v>
      </c>
      <c r="C5190" s="441">
        <f>hourly1!$F5191*유형화!$G$71/hourly1!$F$8763+유형화!$G$72*hourly1!$G5191/hourly1!$F$8763+유형화!$G$74*hourly1!I5191/hourly1!$I$8763+유형화!$H$63*hourly1!P5191/hourly1!$P$8763</f>
        <v>0.24401155765534438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799">
        <f>(유형화!$F$71+유형화!$F$72+유형화!$F$73+유형화!$F$74+유형화!$G$63)*hourly1!O5192/hourly1!$O$8763</f>
        <v>54.806670218510988</v>
      </c>
      <c r="C5191" s="441">
        <f>hourly1!$F5192*유형화!$G$71/hourly1!$F$8763+유형화!$G$72*hourly1!$G5192/hourly1!$F$8763+유형화!$G$74*hourly1!I5192/hourly1!$I$8763+유형화!$H$63*hourly1!P5192/hourly1!$P$8763</f>
        <v>0.51481406419009246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799">
        <f>(유형화!$F$71+유형화!$F$72+유형화!$F$73+유형화!$F$74+유형화!$G$63)*hourly1!O5193/hourly1!$O$8763</f>
        <v>55.109251929036681</v>
      </c>
      <c r="C5192" s="441">
        <f>hourly1!$F5193*유형화!$G$71/hourly1!$F$8763+유형화!$G$72*hourly1!$G5193/hourly1!$F$8763+유형화!$G$74*hourly1!I5193/hourly1!$I$8763+유형화!$H$63*hourly1!P5193/hourly1!$P$8763</f>
        <v>0.99816966455211653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799">
        <f>(유형화!$F$71+유형화!$F$72+유형화!$F$73+유형화!$F$74+유형화!$G$63)*hourly1!O5194/hourly1!$O$8763</f>
        <v>55.946326993560028</v>
      </c>
      <c r="C5193" s="441">
        <f>hourly1!$F5194*유형화!$G$71/hourly1!$F$8763+유형화!$G$72*hourly1!$G5194/hourly1!$F$8763+유형화!$G$74*hourly1!I5194/hourly1!$I$8763+유형화!$H$63*hourly1!P5194/hourly1!$P$8763</f>
        <v>0.8499810661138536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799">
        <f>(유형화!$F$71+유형화!$F$72+유형화!$F$73+유형화!$F$74+유형화!$G$63)*hourly1!O5195/hourly1!$O$8763</f>
        <v>58.032163581154855</v>
      </c>
      <c r="C5194" s="441">
        <f>hourly1!$F5195*유형화!$G$71/hourly1!$F$8763+유형화!$G$72*hourly1!$G5195/hourly1!$F$8763+유형화!$G$74*hourly1!I5195/hourly1!$I$8763+유형화!$H$63*hourly1!P5195/hourly1!$P$8763</f>
        <v>0.74077764049018069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799">
        <f>(유형화!$F$71+유형화!$F$72+유형화!$F$73+유형화!$F$74+유형화!$G$63)*hourly1!O5196/hourly1!$O$8763</f>
        <v>61.153947912387046</v>
      </c>
      <c r="C5195" s="441">
        <f>hourly1!$F5196*유형화!$G$71/hourly1!$F$8763+유형화!$G$72*hourly1!$G5196/hourly1!$F$8763+유형화!$G$74*hourly1!I5196/hourly1!$I$8763+유형화!$H$63*hourly1!P5196/hourly1!$P$8763</f>
        <v>0.61606955213774639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799">
        <f>(유형화!$F$71+유형화!$F$72+유형화!$F$73+유형화!$F$74+유형화!$G$63)*hourly1!O5197/hourly1!$O$8763</f>
        <v>65.17380850257112</v>
      </c>
      <c r="C5196" s="441">
        <f>hourly1!$F5197*유형화!$G$71/hourly1!$F$8763+유형화!$G$72*hourly1!$G5197/hourly1!$F$8763+유형화!$G$74*hourly1!I5197/hourly1!$I$8763+유형화!$H$63*hourly1!P5197/hourly1!$P$8763</f>
        <v>0.56928934853221114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799">
        <f>(유형화!$F$71+유형화!$F$72+유형화!$F$73+유형화!$F$74+유형화!$G$63)*hourly1!O5198/hourly1!$O$8763</f>
        <v>67.16759494449424</v>
      </c>
      <c r="C5197" s="441">
        <f>hourly1!$F5198*유형화!$G$71/hourly1!$F$8763+유형화!$G$72*hourly1!$G5198/hourly1!$F$8763+유형화!$G$74*hourly1!I5198/hourly1!$I$8763+유형화!$H$63*hourly1!P5198/hourly1!$P$8763</f>
        <v>0.54589411802737009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799">
        <f>(유형화!$F$71+유형화!$F$72+유형화!$F$73+유형화!$F$74+유형화!$G$63)*hourly1!O5199/hourly1!$O$8763</f>
        <v>67.413823469827634</v>
      </c>
      <c r="C5198" s="441">
        <f>hourly1!$F5199*유형화!$G$71/hourly1!$F$8763+유형화!$G$72*hourly1!$G5199/hourly1!$F$8763+유형화!$G$74*hourly1!I5199/hourly1!$I$8763+유형화!$H$63*hourly1!P5199/hourly1!$P$8763</f>
        <v>0.70934406402625849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799">
        <f>(유형화!$F$71+유형화!$F$72+유형화!$F$73+유형화!$F$74+유형화!$G$63)*hourly1!O5200/hourly1!$O$8763</f>
        <v>67.249073446452513</v>
      </c>
      <c r="C5199" s="441">
        <f>hourly1!$F5200*유형화!$G$71/hourly1!$F$8763+유형화!$G$72*hourly1!$G5200/hourly1!$F$8763+유형화!$G$74*hourly1!I5200/hourly1!$I$8763+유형화!$H$63*hourly1!P5200/hourly1!$P$8763</f>
        <v>0.65484659506586851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799">
        <f>(유형화!$F$71+유형화!$F$72+유형화!$F$73+유형화!$F$74+유형화!$G$63)*hourly1!O5201/hourly1!$O$8763</f>
        <v>68.829519119900013</v>
      </c>
      <c r="C5200" s="441">
        <f>hourly1!$F5201*유형화!$G$71/hourly1!$F$8763+유형화!$G$72*hourly1!$G5201/hourly1!$F$8763+유형화!$G$74*hourly1!I5201/hourly1!$I$8763+유형화!$H$63*hourly1!P5201/hourly1!$P$8763</f>
        <v>0.46805890773421943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799">
        <f>(유형화!$F$71+유형화!$F$72+유형화!$F$73+유형화!$F$74+유형화!$G$63)*hourly1!O5202/hourly1!$O$8763</f>
        <v>68.242081439886462</v>
      </c>
      <c r="C5201" s="441">
        <f>hourly1!$F5202*유형화!$G$71/hourly1!$F$8763+유형화!$G$72*hourly1!$G5202/hourly1!$F$8763+유형화!$G$74*hourly1!I5202/hourly1!$I$8763+유형화!$H$63*hourly1!P5202/hourly1!$P$8763</f>
        <v>0.43697527573270328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799">
        <f>(유형화!$F$71+유형화!$F$72+유형화!$F$73+유형화!$F$74+유형화!$G$63)*hourly1!O5203/hourly1!$O$8763</f>
        <v>68.691344607058028</v>
      </c>
      <c r="C5202" s="441">
        <f>hourly1!$F5203*유형화!$G$71/hourly1!$F$8763+유형화!$G$72*hourly1!$G5203/hourly1!$F$8763+유형화!$G$74*hourly1!I5203/hourly1!$I$8763+유형화!$H$63*hourly1!P5203/hourly1!$P$8763</f>
        <v>0.46805163213360357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799">
        <f>(유형화!$F$71+유형화!$F$72+유형화!$F$73+유형화!$F$74+유형화!$G$63)*hourly1!O5204/hourly1!$O$8763</f>
        <v>68.173224955731527</v>
      </c>
      <c r="C5203" s="441">
        <f>hourly1!$F5204*유형화!$G$71/hourly1!$F$8763+유형화!$G$72*hourly1!$G5204/hourly1!$F$8763+유형화!$G$74*hourly1!I5204/hourly1!$I$8763+유형화!$H$63*hourly1!P5204/hourly1!$P$8763</f>
        <v>0.6548073545313996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799">
        <f>(유형화!$F$71+유형화!$F$72+유형화!$F$73+유형화!$F$74+유형화!$G$63)*hourly1!O5205/hourly1!$O$8763</f>
        <v>67.847882364456353</v>
      </c>
      <c r="C5204" s="441">
        <f>hourly1!$F5205*유형화!$G$71/hourly1!$F$8763+유형화!$G$72*hourly1!$G5205/hourly1!$F$8763+유형화!$G$74*hourly1!I5205/hourly1!$I$8763+유형화!$H$63*hourly1!P5205/hourly1!$P$8763</f>
        <v>0.83399036940952631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799">
        <f>(유형화!$F$71+유형화!$F$72+유형화!$F$73+유형화!$F$74+유형화!$G$63)*hourly1!O5206/hourly1!$O$8763</f>
        <v>68.117756845977496</v>
      </c>
      <c r="C5205" s="441">
        <f>hourly1!$F5206*유형화!$G$71/hourly1!$F$8763+유형화!$G$72*hourly1!$G5206/hourly1!$F$8763+유형화!$G$74*hourly1!I5206/hourly1!$I$8763+유형화!$H$63*hourly1!P5206/hourly1!$P$8763</f>
        <v>0.84187211104715531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799">
        <f>(유형화!$F$71+유형화!$F$72+유형화!$F$73+유형화!$F$74+유형화!$G$63)*hourly1!O5207/hourly1!$O$8763</f>
        <v>68.748838238403096</v>
      </c>
      <c r="C5206" s="441">
        <f>hourly1!$F5207*유형화!$G$71/hourly1!$F$8763+유형화!$G$72*hourly1!$G5207/hourly1!$F$8763+유형화!$G$74*hourly1!I5207/hourly1!$I$8763+유형화!$H$63*hourly1!P5207/hourly1!$P$8763</f>
        <v>0.70169418743120615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799">
        <f>(유형화!$F$71+유형화!$F$72+유형화!$F$73+유형화!$F$74+유형화!$G$63)*hourly1!O5208/hourly1!$O$8763</f>
        <v>67.514542308130004</v>
      </c>
      <c r="C5207" s="441">
        <f>hourly1!$F5208*유형화!$G$71/hourly1!$F$8763+유형화!$G$72*hourly1!$G5208/hourly1!$F$8763+유형화!$G$74*hourly1!I5208/hourly1!$I$8763+유형화!$H$63*hourly1!P5208/hourly1!$P$8763</f>
        <v>0.56903374833352827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799">
        <f>(유형화!$F$71+유형화!$F$72+유형화!$F$73+유형화!$F$74+유형화!$G$63)*hourly1!O5209/hourly1!$O$8763</f>
        <v>64.873551983074151</v>
      </c>
      <c r="C5208" s="441">
        <f>hourly1!$F5209*유형화!$G$71/hourly1!$F$8763+유형화!$G$72*hourly1!$G5209/hourly1!$F$8763+유형화!$G$74*hourly1!I5209/hourly1!$I$8763+유형화!$H$63*hourly1!P5209/hourly1!$P$8763</f>
        <v>0.41367200404876181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799">
        <f>(유형화!$F$71+유형화!$F$72+유형화!$F$73+유형화!$F$74+유형화!$G$63)*hourly1!O5210/hourly1!$O$8763</f>
        <v>62.433113055096698</v>
      </c>
      <c r="C5209" s="441">
        <f>hourly1!$F5210*유형화!$G$71/hourly1!$F$8763+유형화!$G$72*hourly1!$G5210/hourly1!$F$8763+유형화!$G$74*hourly1!I5210/hourly1!$I$8763+유형화!$H$63*hourly1!P5210/hourly1!$P$8763</f>
        <v>0.36724890123410847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799">
        <f>(유형화!$F$71+유형화!$F$72+유형화!$F$73+유형화!$F$74+유형화!$G$63)*hourly1!O5211/hourly1!$O$8763</f>
        <v>59.612139697631875</v>
      </c>
      <c r="C5210" s="441">
        <f>hourly1!$F5211*유형화!$G$71/hourly1!$F$8763+유형화!$G$72*hourly1!$G5211/hourly1!$F$8763+유형화!$G$74*hourly1!I5211/hourly1!$I$8763+유형화!$H$63*hourly1!P5211/hourly1!$P$8763</f>
        <v>0.28309059764509287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799">
        <f>(유형화!$F$71+유형화!$F$72+유형화!$F$73+유형화!$F$74+유형화!$G$63)*hourly1!O5212/hourly1!$O$8763</f>
        <v>57.065572031351572</v>
      </c>
      <c r="C5211" s="441">
        <f>hourly1!$F5212*유형화!$G$71/hourly1!$F$8763+유형화!$G$72*hourly1!$G5212/hourly1!$F$8763+유형화!$G$74*hourly1!I5212/hourly1!$I$8763+유형화!$H$63*hourly1!P5212/hourly1!$P$8763</f>
        <v>0.25455139823271783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799">
        <f>(유형화!$F$71+유형화!$F$72+유형화!$F$73+유형화!$F$74+유형화!$G$63)*hourly1!O5213/hourly1!$O$8763</f>
        <v>56.278363369999546</v>
      </c>
      <c r="C5212" s="441">
        <f>hourly1!$F5213*유형화!$G$71/hourly1!$F$8763+유형화!$G$72*hourly1!$G5213/hourly1!$F$8763+유형화!$G$74*hourly1!I5213/hourly1!$I$8763+유형화!$H$63*hourly1!P5213/hourly1!$P$8763</f>
        <v>0.24571691073083884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799">
        <f>(유형화!$F$71+유형화!$F$72+유형화!$F$73+유형화!$F$74+유형화!$G$63)*hourly1!O5214/hourly1!$O$8763</f>
        <v>55.293990528474708</v>
      </c>
      <c r="C5213" s="441">
        <f>hourly1!$F5214*유형화!$G$71/hourly1!$F$8763+유형화!$G$72*hourly1!$G5214/hourly1!$F$8763+유형화!$G$74*hourly1!I5214/hourly1!$I$8763+유형화!$H$63*hourly1!P5214/hourly1!$P$8763</f>
        <v>0.24575770180314388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799">
        <f>(유형화!$F$71+유형화!$F$72+유형화!$F$73+유형화!$F$74+유형화!$G$63)*hourly1!O5215/hourly1!$O$8763</f>
        <v>54.650122100602715</v>
      </c>
      <c r="C5214" s="441">
        <f>hourly1!$F5215*유형화!$G$71/hourly1!$F$8763+유형화!$G$72*hourly1!$G5215/hourly1!$F$8763+유형화!$G$74*hourly1!I5215/hourly1!$I$8763+유형화!$H$63*hourly1!P5215/hourly1!$P$8763</f>
        <v>0.24410542483050285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799">
        <f>(유형화!$F$71+유형화!$F$72+유형화!$F$73+유형화!$F$74+유형화!$G$63)*hourly1!O5216/hourly1!$O$8763</f>
        <v>54.783605814635941</v>
      </c>
      <c r="C5215" s="441">
        <f>hourly1!$F5216*유형화!$G$71/hourly1!$F$8763+유형화!$G$72*hourly1!$G5216/hourly1!$F$8763+유형화!$G$74*hourly1!I5216/hourly1!$I$8763+유형화!$H$63*hourly1!P5216/hourly1!$P$8763</f>
        <v>0.51493429050846673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799">
        <f>(유형화!$F$71+유형화!$F$72+유형화!$F$73+유형화!$F$74+유형화!$G$63)*hourly1!O5217/hourly1!$O$8763</f>
        <v>55.183160537413954</v>
      </c>
      <c r="C5216" s="441">
        <f>hourly1!$F5217*유형화!$G$71/hourly1!$F$8763+유형화!$G$72*hourly1!$G5217/hourly1!$F$8763+유형화!$G$74*hourly1!I5217/hourly1!$I$8763+유형화!$H$63*hourly1!P5217/hourly1!$P$8763</f>
        <v>0.9982818996370264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799">
        <f>(유형화!$F$71+유형화!$F$72+유형화!$F$73+유형화!$F$74+유형화!$G$63)*hourly1!O5218/hourly1!$O$8763</f>
        <v>55.400091801043914</v>
      </c>
      <c r="C5217" s="441">
        <f>hourly1!$F5218*유형화!$G$71/hourly1!$F$8763+유형화!$G$72*hourly1!$G5218/hourly1!$F$8763+유형화!$G$74*hourly1!I5218/hourly1!$I$8763+유형화!$H$63*hourly1!P5218/hourly1!$P$8763</f>
        <v>0.85003390367242315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799">
        <f>(유형화!$F$71+유형화!$F$72+유형화!$F$73+유형화!$F$74+유형화!$G$63)*hourly1!O5219/hourly1!$O$8763</f>
        <v>56.759619226780693</v>
      </c>
      <c r="C5218" s="441">
        <f>hourly1!$F5219*유형화!$G$71/hourly1!$F$8763+유형화!$G$72*hourly1!$G5219/hourly1!$F$8763+유형화!$G$74*hourly1!I5219/hourly1!$I$8763+유형화!$H$63*hourly1!P5219/hourly1!$P$8763</f>
        <v>0.7407997058363095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799">
        <f>(유형화!$F$71+유형화!$F$72+유형화!$F$73+유형화!$F$74+유형화!$G$63)*hourly1!O5220/hourly1!$O$8763</f>
        <v>58.432114801445742</v>
      </c>
      <c r="C5219" s="441">
        <f>hourly1!$F5220*유형화!$G$71/hourly1!$F$8763+유형화!$G$72*hourly1!$G5220/hourly1!$F$8763+유형화!$G$74*hourly1!I5220/hourly1!$I$8763+유형화!$H$63*hourly1!P5220/hourly1!$P$8763</f>
        <v>0.61605273476583244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799">
        <f>(유형화!$F$71+유형화!$F$72+유형화!$F$73+유형화!$F$74+유형화!$G$63)*hourly1!O5221/hourly1!$O$8763</f>
        <v>61.07066590671684</v>
      </c>
      <c r="C5220" s="441">
        <f>hourly1!$F5221*유형화!$G$71/hourly1!$F$8763+유형화!$G$72*hourly1!$G5221/hourly1!$F$8763+유형화!$G$74*hourly1!I5221/hourly1!$I$8763+유형화!$H$63*hourly1!P5221/hourly1!$P$8763</f>
        <v>0.56925607160480429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799">
        <f>(유형화!$F$71+유형화!$F$72+유형화!$F$73+유형화!$F$74+유형화!$G$63)*hourly1!O5222/hourly1!$O$8763</f>
        <v>62.658514142879376</v>
      </c>
      <c r="C5221" s="441">
        <f>hourly1!$F5222*유형화!$G$71/hourly1!$F$8763+유형화!$G$72*hourly1!$G5222/hourly1!$F$8763+유형화!$G$74*hourly1!I5222/hourly1!$I$8763+유형화!$H$63*hourly1!P5222/hourly1!$P$8763</f>
        <v>0.54583257360248982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799">
        <f>(유형화!$F$71+유형화!$F$72+유형화!$F$73+유형화!$F$74+유형화!$G$63)*hourly1!O5223/hourly1!$O$8763</f>
        <v>62.692840316775239</v>
      </c>
      <c r="C5222" s="441">
        <f>hourly1!$F5223*유형화!$G$71/hourly1!$F$8763+유형화!$G$72*hourly1!$G5223/hourly1!$F$8763+유형화!$G$74*hourly1!I5223/hourly1!$I$8763+유형화!$H$63*hourly1!P5223/hourly1!$P$8763</f>
        <v>0.7092076166966752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799">
        <f>(유형화!$F$71+유형화!$F$72+유형화!$F$73+유형화!$F$74+유형화!$G$63)*hourly1!O5224/hourly1!$O$8763</f>
        <v>63.510914632215943</v>
      </c>
      <c r="C5223" s="441">
        <f>hourly1!$F5224*유형화!$G$71/hourly1!$F$8763+유형화!$G$72*hourly1!$G5224/hourly1!$F$8763+유형화!$G$74*hourly1!I5224/hourly1!$I$8763+유형화!$H$63*hourly1!P5224/hourly1!$P$8763</f>
        <v>0.65466398941762527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799">
        <f>(유형화!$F$71+유형화!$F$72+유형화!$F$73+유형화!$F$74+유형화!$G$63)*hourly1!O5225/hourly1!$O$8763</f>
        <v>64.514712281023222</v>
      </c>
      <c r="C5224" s="441">
        <f>hourly1!$F5225*유형화!$G$71/hourly1!$F$8763+유형화!$G$72*hourly1!$G5225/hourly1!$F$8763+유형화!$G$74*hourly1!I5225/hourly1!$I$8763+유형화!$H$63*hourly1!P5225/hourly1!$P$8763</f>
        <v>0.46796575619190728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799">
        <f>(유형화!$F$71+유형화!$F$72+유형화!$F$73+유형화!$F$74+유형화!$G$63)*hourly1!O5226/hourly1!$O$8763</f>
        <v>64.977698049966946</v>
      </c>
      <c r="C5225" s="441">
        <f>hourly1!$F5226*유형화!$G$71/hourly1!$F$8763+유형화!$G$72*hourly1!$G5226/hourly1!$F$8763+유형화!$G$74*hourly1!I5226/hourly1!$I$8763+유형화!$H$63*hourly1!P5226/hourly1!$P$8763</f>
        <v>0.43690240045440493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799">
        <f>(유형화!$F$71+유형화!$F$72+유형화!$F$73+유형화!$F$74+유형화!$G$63)*hourly1!O5227/hourly1!$O$8763</f>
        <v>65.562661118895804</v>
      </c>
      <c r="C5226" s="441">
        <f>hourly1!$F5227*유형화!$G$71/hourly1!$F$8763+유형화!$G$72*hourly1!$G5227/hourly1!$F$8763+유형화!$G$74*hourly1!I5227/hourly1!$I$8763+유형화!$H$63*hourly1!P5227/hourly1!$P$8763</f>
        <v>0.46799032625300452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799">
        <f>(유형화!$F$71+유형화!$F$72+유형화!$F$73+유형화!$F$74+유형화!$G$63)*hourly1!O5228/hourly1!$O$8763</f>
        <v>66.688618872904087</v>
      </c>
      <c r="C5227" s="441">
        <f>hourly1!$F5228*유형화!$G$71/hourly1!$F$8763+유형화!$G$72*hourly1!$G5228/hourly1!$F$8763+유형화!$G$74*hourly1!I5228/hourly1!$I$8763+유형화!$H$63*hourly1!P5228/hourly1!$P$8763</f>
        <v>0.65473090108886145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799">
        <f>(유형화!$F$71+유형화!$F$72+유형화!$F$73+유형화!$F$74+유형화!$G$63)*hourly1!O5229/hourly1!$O$8763</f>
        <v>67.336844364152256</v>
      </c>
      <c r="C5228" s="441">
        <f>hourly1!$F5229*유형화!$G$71/hourly1!$F$8763+유형화!$G$72*hourly1!$G5229/hourly1!$F$8763+유형화!$G$74*hourly1!I5229/hourly1!$I$8763+유형화!$H$63*hourly1!P5229/hourly1!$P$8763</f>
        <v>0.83391355815056589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799">
        <f>(유형화!$F$71+유형화!$F$72+유형화!$F$73+유형화!$F$74+유형화!$G$63)*hourly1!O5230/hourly1!$O$8763</f>
        <v>67.941347348960363</v>
      </c>
      <c r="C5229" s="441">
        <f>hourly1!$F5230*유형화!$G$71/hourly1!$F$8763+유형화!$G$72*hourly1!$G5230/hourly1!$F$8763+유형화!$G$74*hourly1!I5230/hourly1!$I$8763+유형화!$H$63*hourly1!P5230/hourly1!$P$8763</f>
        <v>0.84180758481874396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799">
        <f>(유형화!$F$71+유형화!$F$72+유형화!$F$73+유형화!$F$74+유형화!$G$63)*hourly1!O5231/hourly1!$O$8763</f>
        <v>69.015454239427569</v>
      </c>
      <c r="C5230" s="441">
        <f>hourly1!$F5231*유형화!$G$71/hourly1!$F$8763+유형화!$G$72*hourly1!$G5231/hourly1!$F$8763+유형화!$G$74*hourly1!I5231/hourly1!$I$8763+유형화!$H$63*hourly1!P5231/hourly1!$P$8763</f>
        <v>0.70166281885805926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799">
        <f>(유형화!$F$71+유형화!$F$72+유형화!$F$73+유형화!$F$74+유형화!$G$63)*hourly1!O5232/hourly1!$O$8763</f>
        <v>67.846416969077382</v>
      </c>
      <c r="C5231" s="441">
        <f>hourly1!$F5232*유형화!$G$71/hourly1!$F$8763+유형화!$G$72*hourly1!$G5232/hourly1!$F$8763+유형화!$G$74*hourly1!I5232/hourly1!$I$8763+유형화!$H$63*hourly1!P5232/hourly1!$P$8763</f>
        <v>0.56898556238846609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799">
        <f>(유형화!$F$71+유형화!$F$72+유형화!$F$73+유형화!$F$74+유형화!$G$63)*hourly1!O5233/hourly1!$O$8763</f>
        <v>65.472665103018272</v>
      </c>
      <c r="C5232" s="441">
        <f>hourly1!$F5233*유형화!$G$71/hourly1!$F$8763+유형화!$G$72*hourly1!$G5233/hourly1!$F$8763+유형화!$G$74*hourly1!I5233/hourly1!$I$8763+유형화!$H$63*hourly1!P5233/hourly1!$P$8763</f>
        <v>0.41364719544338324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799">
        <f>(유형화!$F$71+유형화!$F$72+유형화!$F$73+유형화!$F$74+유형화!$G$63)*hourly1!O5234/hourly1!$O$8763</f>
        <v>62.421113931646566</v>
      </c>
      <c r="C5233" s="441">
        <f>hourly1!$F5234*유형화!$G$71/hourly1!$F$8763+유형화!$G$72*hourly1!$G5234/hourly1!$F$8763+유형화!$G$74*hourly1!I5234/hourly1!$I$8763+유형화!$H$63*hourly1!P5234/hourly1!$P$8763</f>
        <v>0.36721395449672423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799">
        <f>(유형화!$F$71+유형화!$F$72+유형화!$F$73+유형화!$F$74+유형화!$G$63)*hourly1!O5235/hourly1!$O$8763</f>
        <v>58.464676559035482</v>
      </c>
      <c r="C5234" s="441">
        <f>hourly1!$F5235*유형화!$G$71/hourly1!$F$8763+유형화!$G$72*hourly1!$G5235/hourly1!$F$8763+유형화!$G$74*hourly1!I5235/hourly1!$I$8763+유형화!$H$63*hourly1!P5235/hourly1!$P$8763</f>
        <v>0.28305779780625118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799">
        <f>(유형화!$F$71+유형화!$F$72+유형화!$F$73+유형화!$F$74+유형화!$G$63)*hourly1!O5236/hourly1!$O$8763</f>
        <v>56.095712844123518</v>
      </c>
      <c r="C5235" s="441">
        <f>hourly1!$F5236*유형화!$G$71/hourly1!$F$8763+유형화!$G$72*hourly1!$G5236/hourly1!$F$8763+유형화!$G$74*hourly1!I5236/hourly1!$I$8763+유형화!$H$63*hourly1!P5236/hourly1!$P$8763</f>
        <v>0.25450643263546924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799">
        <f>(유형화!$F$71+유형화!$F$72+유형화!$F$73+유형화!$F$74+유형화!$G$63)*hourly1!O5237/hourly1!$O$8763</f>
        <v>54.574671184711121</v>
      </c>
      <c r="C5236" s="441">
        <f>hourly1!$F5237*유형화!$G$71/hourly1!$F$8763+유형화!$G$72*hourly1!$G5237/hourly1!$F$8763+유형화!$G$74*hourly1!I5237/hourly1!$I$8763+유형화!$H$63*hourly1!P5237/hourly1!$P$8763</f>
        <v>0.24558416083763512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799">
        <f>(유형화!$F$71+유형화!$F$72+유형화!$F$73+유형화!$F$74+유형화!$G$63)*hourly1!O5238/hourly1!$O$8763</f>
        <v>55.201797836756526</v>
      </c>
      <c r="C5237" s="441">
        <f>hourly1!$F5238*유형화!$G$71/hourly1!$F$8763+유형화!$G$72*hourly1!$G5238/hourly1!$F$8763+유형화!$G$74*hourly1!I5238/hourly1!$I$8763+유형화!$H$63*hourly1!P5238/hourly1!$P$8763</f>
        <v>0.24563330095982741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799">
        <f>(유형화!$F$71+유형화!$F$72+유형화!$F$73+유형화!$F$74+유형화!$G$63)*hourly1!O5239/hourly1!$O$8763</f>
        <v>54.561108975146404</v>
      </c>
      <c r="C5238" s="441">
        <f>hourly1!$F5239*유형화!$G$71/hourly1!$F$8763+유형화!$G$72*hourly1!$G5239/hourly1!$F$8763+유형화!$G$74*hourly1!I5239/hourly1!$I$8763+유형화!$H$63*hourly1!P5239/hourly1!$P$8763</f>
        <v>0.24400344714973984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799">
        <f>(유형화!$F$71+유형화!$F$72+유형화!$F$73+유형화!$F$74+유형화!$G$63)*hourly1!O5240/hourly1!$O$8763</f>
        <v>55.332853212243776</v>
      </c>
      <c r="C5239" s="441">
        <f>hourly1!$F5240*유형화!$G$71/hourly1!$F$8763+유형화!$G$72*hourly1!$G5240/hourly1!$F$8763+유형화!$G$74*hourly1!I5240/hourly1!$I$8763+유형화!$H$63*hourly1!P5240/hourly1!$P$8763</f>
        <v>0.51481096311442132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799">
        <f>(유형화!$F$71+유형화!$F$72+유형화!$F$73+유형화!$F$74+유형화!$G$63)*hourly1!O5241/hourly1!$O$8763</f>
        <v>57.102381940935707</v>
      </c>
      <c r="C5240" s="441">
        <f>hourly1!$F5241*유형화!$G$71/hourly1!$F$8763+유형화!$G$72*hourly1!$G5241/hourly1!$F$8763+유형화!$G$74*hourly1!I5241/hourly1!$I$8763+유형화!$H$63*hourly1!P5241/hourly1!$P$8763</f>
        <v>0.99815403990161244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799">
        <f>(유형화!$F$71+유형화!$F$72+유형화!$F$73+유형화!$F$74+유형화!$G$63)*hourly1!O5242/hourly1!$O$8763</f>
        <v>62.00803016829353</v>
      </c>
      <c r="C5241" s="441">
        <f>hourly1!$F5242*유형화!$G$71/hourly1!$F$8763+유형화!$G$72*hourly1!$G5242/hourly1!$F$8763+유형화!$G$74*hourly1!I5242/hourly1!$I$8763+유형화!$H$63*hourly1!P5242/hourly1!$P$8763</f>
        <v>0.84995458769849763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799">
        <f>(유형화!$F$71+유형화!$F$72+유형화!$F$73+유형화!$F$74+유형화!$G$63)*hourly1!O5243/hourly1!$O$8763</f>
        <v>66.932501336685689</v>
      </c>
      <c r="C5242" s="441">
        <f>hourly1!$F5243*유형화!$G$71/hourly1!$F$8763+유형화!$G$72*hourly1!$G5243/hourly1!$F$8763+유형화!$G$74*hourly1!I5243/hourly1!$I$8763+유형화!$H$63*hourly1!P5243/hourly1!$P$8763</f>
        <v>0.7407997058363095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799">
        <f>(유형화!$F$71+유형화!$F$72+유형화!$F$73+유형화!$F$74+유형화!$G$63)*hourly1!O5244/hourly1!$O$8763</f>
        <v>71.780872924115968</v>
      </c>
      <c r="C5243" s="441">
        <f>hourly1!$F5244*유형화!$G$71/hourly1!$F$8763+유형화!$G$72*hourly1!$G5244/hourly1!$F$8763+유형화!$G$74*hourly1!I5244/hourly1!$I$8763+유형화!$H$63*hourly1!P5244/hourly1!$P$8763</f>
        <v>0.61606955213774639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799">
        <f>(유형화!$F$71+유형화!$F$72+유형화!$F$73+유형화!$F$74+유형화!$G$63)*hourly1!O5245/hourly1!$O$8763</f>
        <v>75.613383802414575</v>
      </c>
      <c r="C5244" s="441">
        <f>hourly1!$F5245*유형화!$G$71/hourly1!$F$8763+유형화!$G$72*hourly1!$G5245/hourly1!$F$8763+유형화!$G$74*hourly1!I5245/hourly1!$I$8763+유형화!$H$63*hourly1!P5245/hourly1!$P$8763</f>
        <v>0.56924855745990599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799">
        <f>(유형화!$F$71+유형화!$F$72+유형화!$F$73+유형화!$F$74+유형화!$G$63)*hourly1!O5246/hourly1!$O$8763</f>
        <v>78.053789744237818</v>
      </c>
      <c r="C5245" s="441">
        <f>hourly1!$F5246*유형화!$G$71/hourly1!$F$8763+유형화!$G$72*hourly1!$G5246/hourly1!$F$8763+유형화!$G$74*hourly1!I5246/hourly1!$I$8763+유형화!$H$63*hourly1!P5246/hourly1!$P$8763</f>
        <v>0.54583257360248982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799">
        <f>(유형화!$F$71+유형화!$F$72+유형화!$F$73+유형화!$F$74+유형화!$G$63)*hourly1!O5247/hourly1!$O$8763</f>
        <v>77.151574768936513</v>
      </c>
      <c r="C5246" s="441">
        <f>hourly1!$F5247*유형화!$G$71/hourly1!$F$8763+유형화!$G$72*hourly1!$G5247/hourly1!$F$8763+유형화!$G$74*hourly1!I5247/hourly1!$I$8763+유형화!$H$63*hourly1!P5247/hourly1!$P$8763</f>
        <v>0.70922813150497011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799">
        <f>(유형화!$F$71+유형화!$F$72+유형화!$F$73+유형화!$F$74+유형화!$G$63)*hourly1!O5248/hourly1!$O$8763</f>
        <v>76.797616346971594</v>
      </c>
      <c r="C5247" s="441">
        <f>hourly1!$F5248*유형화!$G$71/hourly1!$F$8763+유형화!$G$72*hourly1!$G5248/hourly1!$F$8763+유형화!$G$74*hourly1!I5248/hourly1!$I$8763+유형화!$H$63*hourly1!P5248/hourly1!$P$8763</f>
        <v>0.65463464847087949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799">
        <f>(유형화!$F$71+유형화!$F$72+유형화!$F$73+유형화!$F$74+유형화!$G$63)*hourly1!O5249/hourly1!$O$8763</f>
        <v>79.960817815611904</v>
      </c>
      <c r="C5248" s="441">
        <f>hourly1!$F5249*유형화!$G$71/hourly1!$F$8763+유형화!$G$72*hourly1!$G5249/hourly1!$F$8763+유형화!$G$74*hourly1!I5249/hourly1!$I$8763+유형화!$H$63*hourly1!P5249/hourly1!$P$8763</f>
        <v>0.4679159004368677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799">
        <f>(유형화!$F$71+유형화!$F$72+유형화!$F$73+유형화!$F$74+유형화!$G$63)*hourly1!O5250/hourly1!$O$8763</f>
        <v>79.613901030964342</v>
      </c>
      <c r="C5249" s="441">
        <f>hourly1!$F5250*유형화!$G$71/hourly1!$F$8763+유형화!$G$72*hourly1!$G5250/hourly1!$F$8763+유형화!$G$74*hourly1!I5250/hourly1!$I$8763+유형화!$H$63*hourly1!P5250/hourly1!$P$8763</f>
        <v>0.43684073675738222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799">
        <f>(유형화!$F$71+유형화!$F$72+유형화!$F$73+유형화!$F$74+유형화!$G$63)*hourly1!O5251/hourly1!$O$8763</f>
        <v>80.180782241728778</v>
      </c>
      <c r="C5250" s="441">
        <f>hourly1!$F5251*유형화!$G$71/hourly1!$F$8763+유형화!$G$72*hourly1!$G5251/hourly1!$F$8763+유형화!$G$74*hourly1!I5251/hourly1!$I$8763+유형화!$H$63*hourly1!P5251/hourly1!$P$8763</f>
        <v>0.46790337686203831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799">
        <f>(유형화!$F$71+유형화!$F$72+유형화!$F$73+유형화!$F$74+유형화!$G$63)*hourly1!O5252/hourly1!$O$8763</f>
        <v>79.568639081769803</v>
      </c>
      <c r="C5251" s="441">
        <f>hourly1!$F5252*유형화!$G$71/hourly1!$F$8763+유형화!$G$72*hourly1!$G5252/hourly1!$F$8763+유형화!$G$74*hourly1!I5252/hourly1!$I$8763+유형화!$H$63*hourly1!P5252/hourly1!$P$8763</f>
        <v>0.65456761752750081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799">
        <f>(유형화!$F$71+유형화!$F$72+유형화!$F$73+유형화!$F$74+유형화!$G$63)*hourly1!O5253/hourly1!$O$8763</f>
        <v>77.12004331475589</v>
      </c>
      <c r="C5252" s="441">
        <f>hourly1!$F5253*유형화!$G$71/hourly1!$F$8763+유형화!$G$72*hourly1!$G5253/hourly1!$F$8763+유형화!$G$74*hourly1!I5253/hourly1!$I$8763+유형화!$H$63*hourly1!P5253/hourly1!$P$8763</f>
        <v>0.83368121601942535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799">
        <f>(유형화!$F$71+유형화!$F$72+유형화!$F$73+유형화!$F$74+유형화!$G$63)*hourly1!O5254/hourly1!$O$8763</f>
        <v>75.314301301106298</v>
      </c>
      <c r="C5253" s="441">
        <f>hourly1!$F5254*유형화!$G$71/hourly1!$F$8763+유형화!$G$72*hourly1!$G5254/hourly1!$F$8763+유형화!$G$74*hourly1!I5254/hourly1!$I$8763+유형화!$H$63*hourly1!P5254/hourly1!$P$8763</f>
        <v>0.84157094889051642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799">
        <f>(유형화!$F$71+유형화!$F$72+유형화!$F$73+유형화!$F$74+유형화!$G$63)*hourly1!O5255/hourly1!$O$8763</f>
        <v>74.738740299292061</v>
      </c>
      <c r="C5254" s="441">
        <f>hourly1!$F5255*유형화!$G$71/hourly1!$F$8763+유형화!$G$72*hourly1!$G5255/hourly1!$F$8763+유형화!$G$74*hourly1!I5255/hourly1!$I$8763+유형화!$H$63*hourly1!P5255/hourly1!$P$8763</f>
        <v>0.70149452586676397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799">
        <f>(유형화!$F$71+유형화!$F$72+유형화!$F$73+유형화!$F$74+유형화!$G$63)*hourly1!O5256/hourly1!$O$8763</f>
        <v>71.733178658440224</v>
      </c>
      <c r="C5255" s="441">
        <f>hourly1!$F5256*유형화!$G$71/hourly1!$F$8763+유형화!$G$72*hourly1!$G5256/hourly1!$F$8763+유형화!$G$74*hourly1!I5256/hourly1!$I$8763+유형화!$H$63*hourly1!P5256/hourly1!$P$8763</f>
        <v>0.56879818585457309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799">
        <f>(유형화!$F$71+유형화!$F$72+유형화!$F$73+유형화!$F$74+유형화!$G$63)*hourly1!O5257/hourly1!$O$8763</f>
        <v>68.341265830581605</v>
      </c>
      <c r="C5256" s="441">
        <f>hourly1!$F5257*유형화!$G$71/hourly1!$F$8763+유형화!$G$72*hourly1!$G5257/hourly1!$F$8763+유형화!$G$74*hourly1!I5257/hourly1!$I$8763+유형화!$H$63*hourly1!P5257/hourly1!$P$8763</f>
        <v>0.41353209782708361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799">
        <f>(유형화!$F$71+유형화!$F$72+유형화!$F$73+유형화!$F$74+유형화!$G$63)*hourly1!O5258/hourly1!$O$8763</f>
        <v>64.449986681594581</v>
      </c>
      <c r="C5257" s="441">
        <f>hourly1!$F5258*유형화!$G$71/hourly1!$F$8763+유형화!$G$72*hourly1!$G5258/hourly1!$F$8763+유형화!$G$74*hourly1!I5258/hourly1!$I$8763+유형화!$H$63*hourly1!P5258/hourly1!$P$8763</f>
        <v>0.36712855564359415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799">
        <f>(유형화!$F$71+유형화!$F$72+유형화!$F$73+유형화!$F$74+유형화!$G$63)*hourly1!O5259/hourly1!$O$8763</f>
        <v>61.035223852287075</v>
      </c>
      <c r="C5258" s="441">
        <f>hourly1!$F5259*유형화!$G$71/hourly1!$F$8763+유형화!$G$72*hourly1!$G5259/hourly1!$F$8763+유형화!$G$74*hourly1!I5259/hourly1!$I$8763+유형화!$H$63*hourly1!P5259/hourly1!$P$8763</f>
        <v>0.28301211657615499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799">
        <f>(유형화!$F$71+유형화!$F$72+유형화!$F$73+유형화!$F$74+유형화!$G$63)*hourly1!O5260/hourly1!$O$8763</f>
        <v>57.393467596409238</v>
      </c>
      <c r="C5259" s="441">
        <f>hourly1!$F5260*유형화!$G$71/hourly1!$F$8763+유형화!$G$72*hourly1!$G5260/hourly1!$F$8763+유형화!$G$74*hourly1!I5260/hourly1!$I$8763+유형화!$H$63*hourly1!P5260/hourly1!$P$8763</f>
        <v>0.25446862336669518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799">
        <f>(유형화!$F$71+유형화!$F$72+유형화!$F$73+유형화!$F$74+유형화!$G$63)*hourly1!O5261/hourly1!$O$8763</f>
        <v>57.218549172555157</v>
      </c>
      <c r="C5260" s="441">
        <f>hourly1!$F5261*유형화!$G$71/hourly1!$F$8763+유형화!$G$72*hourly1!$G5261/hourly1!$F$8763+유형화!$G$74*hourly1!I5261/hourly1!$I$8763+유형화!$H$63*hourly1!P5261/hourly1!$P$8763</f>
        <v>0.24552333204560123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799">
        <f>(유형화!$F$71+유형화!$F$72+유형화!$F$73+유형화!$F$74+유형화!$G$63)*hourly1!O5262/hourly1!$O$8763</f>
        <v>56.852792772475858</v>
      </c>
      <c r="C5261" s="441">
        <f>hourly1!$F5262*유형화!$G$71/hourly1!$F$8763+유형화!$G$72*hourly1!$G5262/hourly1!$F$8763+유형화!$G$74*hourly1!I5262/hourly1!$I$8763+유형화!$H$63*hourly1!P5262/hourly1!$P$8763</f>
        <v>0.2455713987185221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799">
        <f>(유형화!$F$71+유형화!$F$72+유형화!$F$73+유형화!$F$74+유형화!$G$63)*hourly1!O5263/hourly1!$O$8763</f>
        <v>56.821667771757745</v>
      </c>
      <c r="C5262" s="441">
        <f>hourly1!$F5263*유형화!$G$71/hourly1!$F$8763+유형화!$G$72*hourly1!$G5263/hourly1!$F$8763+유형화!$G$74*hourly1!I5263/hourly1!$I$8763+유형화!$H$63*hourly1!P5263/hourly1!$P$8763</f>
        <v>0.24400237370046865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799">
        <f>(유형화!$F$71+유형화!$F$72+유형화!$F$73+유형화!$F$74+유형화!$G$63)*hourly1!O5264/hourly1!$O$8763</f>
        <v>57.364865819811165</v>
      </c>
      <c r="C5263" s="441">
        <f>hourly1!$F5264*유형화!$G$71/hourly1!$F$8763+유형화!$G$72*hourly1!$G5264/hourly1!$F$8763+유형화!$G$74*hourly1!I5264/hourly1!$I$8763+유형화!$H$63*hourly1!P5264/hourly1!$P$8763</f>
        <v>0.51482074343000328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799">
        <f>(유형화!$F$71+유형화!$F$72+유형화!$F$73+유형화!$F$74+유형화!$G$63)*hourly1!O5265/hourly1!$O$8763</f>
        <v>57.978530112708917</v>
      </c>
      <c r="C5264" s="441">
        <f>hourly1!$F5265*유형화!$G$71/hourly1!$F$8763+유형화!$G$72*hourly1!$G5265/hourly1!$F$8763+유형화!$G$74*hourly1!I5265/hourly1!$I$8763+유형화!$H$63*hourly1!P5265/hourly1!$P$8763</f>
        <v>0.99816966455211653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799">
        <f>(유형화!$F$71+유형화!$F$72+유형화!$F$73+유형화!$F$74+유형화!$G$63)*hourly1!O5266/hourly1!$O$8763</f>
        <v>61.070687670204585</v>
      </c>
      <c r="C5265" s="441">
        <f>hourly1!$F5266*유형화!$G$71/hourly1!$F$8763+유형화!$G$72*hourly1!$G5266/hourly1!$F$8763+유형화!$G$74*hourly1!I5266/hourly1!$I$8763+유형화!$H$63*hourly1!P5266/hourly1!$P$8763</f>
        <v>0.84991451225903991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799">
        <f>(유형화!$F$71+유형화!$F$72+유형화!$F$73+유형화!$F$74+유형화!$G$63)*hourly1!O5267/hourly1!$O$8763</f>
        <v>65.88312483624081</v>
      </c>
      <c r="C5266" s="441">
        <f>hourly1!$F5267*유형화!$G$71/hourly1!$F$8763+유형화!$G$72*hourly1!$G5267/hourly1!$F$8763+유형화!$G$74*hourly1!I5267/hourly1!$I$8763+유형화!$H$63*hourly1!P5267/hourly1!$P$8763</f>
        <v>0.740677213347254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799">
        <f>(유형화!$F$71+유형화!$F$72+유형화!$F$73+유형화!$F$74+유형화!$G$63)*hourly1!O5268/hourly1!$O$8763</f>
        <v>72.59302757897413</v>
      </c>
      <c r="C5267" s="441">
        <f>hourly1!$F5268*유형화!$G$71/hourly1!$F$8763+유형화!$G$72*hourly1!$G5268/hourly1!$F$8763+유형화!$G$74*hourly1!I5268/hourly1!$I$8763+유형화!$H$63*hourly1!P5268/hourly1!$P$8763</f>
        <v>0.61592761828966713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799">
        <f>(유형화!$F$71+유형화!$F$72+유형화!$F$73+유형화!$F$74+유형화!$G$63)*hourly1!O5269/hourly1!$O$8763</f>
        <v>74.883802316077535</v>
      </c>
      <c r="C5268" s="441">
        <f>hourly1!$F5269*유형화!$G$71/hourly1!$F$8763+유형화!$G$72*hourly1!$G5269/hourly1!$F$8763+유형화!$G$74*hourly1!I5269/hourly1!$I$8763+유형화!$H$63*hourly1!P5269/hourly1!$P$8763</f>
        <v>0.5691277347808279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799">
        <f>(유형화!$F$71+유형화!$F$72+유형화!$F$73+유형화!$F$74+유형화!$G$63)*hourly1!O5270/hourly1!$O$8763</f>
        <v>77.04691376650932</v>
      </c>
      <c r="C5269" s="441">
        <f>hourly1!$F5270*유형화!$G$71/hourly1!$F$8763+유형화!$G$72*hourly1!$G5270/hourly1!$F$8763+유형화!$G$74*hourly1!I5270/hourly1!$I$8763+유형화!$H$63*hourly1!P5270/hourly1!$P$8763</f>
        <v>0.5457034018735234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799">
        <f>(유형화!$F$71+유형화!$F$72+유형화!$F$73+유형화!$F$74+유형화!$G$63)*hourly1!O5271/hourly1!$O$8763</f>
        <v>75.368463453105576</v>
      </c>
      <c r="C5270" s="441">
        <f>hourly1!$F5271*유형화!$G$71/hourly1!$F$8763+유형화!$G$72*hourly1!$G5271/hourly1!$F$8763+유형화!$G$74*hourly1!I5271/hourly1!$I$8763+유형화!$H$63*hourly1!P5271/hourly1!$P$8763</f>
        <v>0.70903669971827377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799">
        <f>(유형화!$F$71+유형화!$F$72+유형화!$F$73+유형화!$F$74+유형화!$G$63)*hourly1!O5272/hourly1!$O$8763</f>
        <v>75.369525137554817</v>
      </c>
      <c r="C5271" s="441">
        <f>hourly1!$F5272*유형화!$G$71/hourly1!$F$8763+유형화!$G$72*hourly1!$G5272/hourly1!$F$8763+유형화!$G$74*hourly1!I5272/hourly1!$I$8763+유형화!$H$63*hourly1!P5272/hourly1!$P$8763</f>
        <v>0.65449056772425662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799">
        <f>(유형화!$F$71+유형화!$F$72+유형화!$F$73+유형화!$F$74+유형화!$G$63)*hourly1!O5273/hourly1!$O$8763</f>
        <v>78.863884905453176</v>
      </c>
      <c r="C5272" s="441">
        <f>hourly1!$F5273*유형화!$G$71/hourly1!$F$8763+유형화!$G$72*hourly1!$G5273/hourly1!$F$8763+유형화!$G$74*hourly1!I5273/hourly1!$I$8763+유형화!$H$63*hourly1!P5273/hourly1!$P$8763</f>
        <v>0.46785399819556239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799">
        <f>(유형화!$F$71+유형화!$F$72+유형화!$F$73+유형화!$F$74+유형화!$G$63)*hourly1!O5274/hourly1!$O$8763</f>
        <v>78.317014768611912</v>
      </c>
      <c r="C5273" s="441">
        <f>hourly1!$F5274*유형화!$G$71/hourly1!$F$8763+유형화!$G$72*hourly1!$G5274/hourly1!$F$8763+유형화!$G$74*hourly1!I5274/hourly1!$I$8763+유형화!$H$63*hourly1!P5274/hourly1!$P$8763</f>
        <v>0.43679577116013235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799">
        <f>(유형화!$F$71+유형화!$F$72+유형화!$F$73+유형화!$F$74+유형화!$G$63)*hourly1!O5275/hourly1!$O$8763</f>
        <v>77.527008306614604</v>
      </c>
      <c r="C5274" s="441">
        <f>hourly1!$F5275*유형화!$G$71/hourly1!$F$8763+유형화!$G$72*hourly1!$G5275/hourly1!$F$8763+유형화!$G$74*hourly1!I5275/hourly1!$I$8763+유형화!$H$63*hourly1!P5275/hourly1!$P$8763</f>
        <v>0.46786031961904961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799">
        <f>(유형화!$F$71+유형화!$F$72+유형화!$F$73+유형화!$F$74+유형화!$G$63)*hourly1!O5276/hourly1!$O$8763</f>
        <v>76.819289000807061</v>
      </c>
      <c r="C5275" s="441">
        <f>hourly1!$F5276*유형화!$G$71/hourly1!$F$8763+유형화!$G$72*hourly1!$G5276/hourly1!$F$8763+유형화!$G$74*hourly1!I5276/hourly1!$I$8763+유형화!$H$63*hourly1!P5276/hourly1!$P$8763</f>
        <v>0.65452909262587933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799">
        <f>(유형화!$F$71+유형화!$F$72+유형화!$F$73+유형화!$F$74+유형화!$G$63)*hourly1!O5277/hourly1!$O$8763</f>
        <v>75.372783927154629</v>
      </c>
      <c r="C5276" s="441">
        <f>hourly1!$F5277*유형화!$G$71/hourly1!$F$8763+유형화!$G$72*hourly1!$G5277/hourly1!$F$8763+유형화!$G$74*hourly1!I5277/hourly1!$I$8763+유형화!$H$63*hourly1!P5277/hourly1!$P$8763</f>
        <v>0.83365402197122074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799">
        <f>(유형화!$F$71+유형화!$F$72+유형화!$F$73+유형화!$F$74+유형화!$G$63)*hourly1!O5278/hourly1!$O$8763</f>
        <v>74.216695007727154</v>
      </c>
      <c r="C5277" s="441">
        <f>hourly1!$F5278*유형화!$G$71/hourly1!$F$8763+유형화!$G$72*hourly1!$G5278/hourly1!$F$8763+유형화!$G$74*hourly1!I5278/hourly1!$I$8763+유형화!$H$63*hourly1!P5278/hourly1!$P$8763</f>
        <v>0.84157094889051642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799">
        <f>(유형화!$F$71+유형화!$F$72+유형화!$F$73+유형화!$F$74+유형화!$G$63)*hourly1!O5279/hourly1!$O$8763</f>
        <v>73.46508839097622</v>
      </c>
      <c r="C5278" s="441">
        <f>hourly1!$F5279*유형화!$G$71/hourly1!$F$8763+유형화!$G$72*hourly1!$G5279/hourly1!$F$8763+유형화!$G$74*hourly1!I5279/hourly1!$I$8763+유형화!$H$63*hourly1!P5279/hourly1!$P$8763</f>
        <v>0.70150549890375957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799">
        <f>(유형화!$F$71+유형화!$F$72+유형화!$F$73+유형화!$F$74+유형화!$G$63)*hourly1!O5280/hourly1!$O$8763</f>
        <v>70.188246985704723</v>
      </c>
      <c r="C5279" s="441">
        <f>hourly1!$F5280*유형화!$G$71/hourly1!$F$8763+유형화!$G$72*hourly1!$G5280/hourly1!$F$8763+유형화!$G$74*hourly1!I5280/hourly1!$I$8763+유형화!$H$63*hourly1!P5280/hourly1!$P$8763</f>
        <v>0.56879341496892333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799">
        <f>(유형화!$F$71+유형화!$F$72+유형화!$F$73+유형화!$F$74+유형화!$G$63)*hourly1!O5281/hourly1!$O$8763</f>
        <v>67.011103056084451</v>
      </c>
      <c r="C5280" s="441">
        <f>hourly1!$F5281*유형화!$G$71/hourly1!$F$8763+유형화!$G$72*hourly1!$G5281/hourly1!$F$8763+유형화!$G$74*hourly1!I5281/hourly1!$I$8763+유형화!$H$63*hourly1!P5281/hourly1!$P$8763</f>
        <v>0.41353949269983953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799">
        <f>(유형화!$F$71+유형화!$F$72+유형화!$F$73+유형화!$F$74+유형화!$G$63)*hourly1!O5282/hourly1!$O$8763</f>
        <v>63.847456815293128</v>
      </c>
      <c r="C5281" s="441">
        <f>hourly1!$F5282*유형화!$G$71/hourly1!$F$8763+유형화!$G$72*hourly1!$G5282/hourly1!$F$8763+유형화!$G$74*hourly1!I5282/hourly1!$I$8763+유형화!$H$63*hourly1!P5282/hourly1!$P$8763</f>
        <v>0.36714918972402921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799">
        <f>(유형화!$F$71+유형화!$F$72+유형화!$F$73+유형화!$F$74+유형화!$G$63)*hourly1!O5283/hourly1!$O$8763</f>
        <v>61.086839260043376</v>
      </c>
      <c r="C5282" s="441">
        <f>hourly1!$F5283*유형화!$G$71/hourly1!$F$8763+유형화!$G$72*hourly1!$G5283/hourly1!$F$8763+유형화!$G$74*hourly1!I5283/hourly1!$I$8763+유형화!$H$63*hourly1!P5283/hourly1!$P$8763</f>
        <v>0.28301569474039223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799">
        <f>(유형화!$F$71+유형화!$F$72+유형화!$F$73+유형화!$F$74+유형화!$G$63)*hourly1!O5284/hourly1!$O$8763</f>
        <v>58.281304463183162</v>
      </c>
      <c r="C5283" s="441">
        <f>hourly1!$F5284*유형화!$G$71/hourly1!$F$8763+유형화!$G$72*hourly1!$G5284/hourly1!$F$8763+유형화!$G$74*hourly1!I5284/hourly1!$I$8763+유형화!$H$63*hourly1!P5284/hourly1!$P$8763</f>
        <v>0.25446886191097756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799">
        <f>(유형화!$F$71+유형화!$F$72+유형화!$F$73+유형화!$F$74+유형화!$G$63)*hourly1!O5285/hourly1!$O$8763</f>
        <v>57.6473400303746</v>
      </c>
      <c r="C5284" s="441">
        <f>hourly1!$F5285*유형화!$G$71/hourly1!$F$8763+유형화!$G$72*hourly1!$G5285/hourly1!$F$8763+유형화!$G$74*hourly1!I5285/hourly1!$I$8763+유형화!$H$63*hourly1!P5285/hourly1!$P$8763</f>
        <v>0.24548266024543722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799">
        <f>(유형화!$F$71+유형화!$F$72+유형화!$F$73+유형화!$F$74+유형화!$G$63)*hourly1!O5286/hourly1!$O$8763</f>
        <v>57.220327154044696</v>
      </c>
      <c r="C5285" s="441">
        <f>hourly1!$F5286*유형화!$G$71/hourly1!$F$8763+유형화!$G$72*hourly1!$G5286/hourly1!$F$8763+유형화!$G$74*hourly1!I5286/hourly1!$I$8763+유형화!$H$63*hourly1!P5286/hourly1!$P$8763</f>
        <v>0.2455312040069233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799">
        <f>(유형화!$F$71+유형화!$F$72+유형화!$F$73+유형화!$F$74+유형화!$G$63)*hourly1!O5287/hourly1!$O$8763</f>
        <v>56.95637716966116</v>
      </c>
      <c r="C5286" s="441">
        <f>hourly1!$F5287*유형화!$G$71/hourly1!$F$8763+유형화!$G$72*hourly1!$G5287/hourly1!$F$8763+유형화!$G$74*hourly1!I5287/hourly1!$I$8763+유형화!$H$63*hourly1!P5287/hourly1!$P$8763</f>
        <v>0.24396742696308454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799">
        <f>(유형화!$F$71+유형화!$F$72+유형화!$F$73+유형화!$F$74+유형화!$G$63)*hourly1!O5288/hourly1!$O$8763</f>
        <v>57.415475216028995</v>
      </c>
      <c r="C5287" s="441">
        <f>hourly1!$F5288*유형화!$G$71/hourly1!$F$8763+유형화!$G$72*hourly1!$G5288/hourly1!$F$8763+유형화!$G$74*hourly1!I5288/hourly1!$I$8763+유형화!$H$63*hourly1!P5288/hourly1!$P$8763</f>
        <v>0.51480678858947659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799">
        <f>(유형화!$F$71+유형화!$F$72+유형화!$F$73+유형화!$F$74+유형화!$G$63)*hourly1!O5289/hourly1!$O$8763</f>
        <v>58.920163305890391</v>
      </c>
      <c r="C5288" s="441">
        <f>hourly1!$F5289*유형화!$G$71/hourly1!$F$8763+유형화!$G$72*hourly1!$G5289/hourly1!$F$8763+유형화!$G$74*hourly1!I5289/hourly1!$I$8763+유형화!$H$63*hourly1!P5289/hourly1!$P$8763</f>
        <v>0.99818552774690061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799">
        <f>(유형화!$F$71+유형화!$F$72+유형화!$F$73+유형화!$F$74+유형화!$G$63)*hourly1!O5290/hourly1!$O$8763</f>
        <v>61.443238445288479</v>
      </c>
      <c r="C5289" s="441">
        <f>hourly1!$F5290*유형화!$G$71/hourly1!$F$8763+유형화!$G$72*hourly1!$G5290/hourly1!$F$8763+유형화!$G$74*hourly1!I5290/hourly1!$I$8763+유형화!$H$63*hourly1!P5290/hourly1!$P$8763</f>
        <v>0.84992810928314044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799">
        <f>(유형화!$F$71+유형화!$F$72+유형화!$F$73+유형화!$F$74+유형화!$G$63)*hourly1!O5291/hourly1!$O$8763</f>
        <v>66.924861466597378</v>
      </c>
      <c r="C5290" s="441">
        <f>hourly1!$F5291*유형화!$G$71/hourly1!$F$8763+유형화!$G$72*hourly1!$G5291/hourly1!$F$8763+유형화!$G$74*hourly1!I5291/hourly1!$I$8763+유형화!$H$63*hourly1!P5291/hourly1!$P$8763</f>
        <v>0.74069868233267655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799">
        <f>(유형화!$F$71+유형화!$F$72+유형화!$F$73+유형화!$F$74+유형화!$G$63)*hourly1!O5292/hourly1!$O$8763</f>
        <v>71.658981693194278</v>
      </c>
      <c r="C5291" s="441">
        <f>hourly1!$F5292*유형화!$G$71/hourly1!$F$8763+유형화!$G$72*hourly1!$G5292/hourly1!$F$8763+유형화!$G$74*hourly1!I5292/hourly1!$I$8763+유형화!$H$63*hourly1!P5292/hourly1!$P$8763</f>
        <v>0.61596339993204008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799">
        <f>(유형화!$F$71+유형화!$F$72+유형화!$F$73+유형화!$F$74+유형화!$G$63)*hourly1!O5293/hourly1!$O$8763</f>
        <v>73.853182539904523</v>
      </c>
      <c r="C5292" s="441">
        <f>hourly1!$F5293*유형화!$G$71/hourly1!$F$8763+유형화!$G$72*hourly1!$G5293/hourly1!$F$8763+유형화!$G$74*hourly1!I5293/hourly1!$I$8763+유형화!$H$63*hourly1!P5293/hourly1!$P$8763</f>
        <v>0.56916757167600185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799">
        <f>(유형화!$F$71+유형화!$F$72+유형화!$F$73+유형화!$F$74+유형화!$G$63)*hourly1!O5294/hourly1!$O$8763</f>
        <v>75.435613352536478</v>
      </c>
      <c r="C5293" s="441">
        <f>hourly1!$F5294*유형화!$G$71/hourly1!$F$8763+유형화!$G$72*hourly1!$G5294/hourly1!$F$8763+유형화!$G$74*hourly1!I5294/hourly1!$I$8763+유형화!$H$63*hourly1!P5294/hourly1!$P$8763</f>
        <v>0.54574920237576086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799">
        <f>(유형화!$F$71+유형화!$F$72+유형화!$F$73+유형화!$F$74+유형화!$G$63)*hourly1!O5295/hourly1!$O$8763</f>
        <v>73.786433452298667</v>
      </c>
      <c r="C5294" s="441">
        <f>hourly1!$F5295*유형화!$G$71/hourly1!$F$8763+유형화!$G$72*hourly1!$G5295/hourly1!$F$8763+유형화!$G$74*hourly1!I5295/hourly1!$I$8763+유형화!$H$63*hourly1!P5295/hourly1!$P$8763</f>
        <v>0.70908977582112698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799">
        <f>(유형화!$F$71+유형화!$F$72+유형화!$F$73+유형화!$F$74+유형화!$G$63)*hourly1!O5296/hourly1!$O$8763</f>
        <v>73.340705040196013</v>
      </c>
      <c r="C5295" s="441">
        <f>hourly1!$F5296*유형화!$G$71/hourly1!$F$8763+유형화!$G$72*hourly1!$G5296/hourly1!$F$8763+유형화!$G$74*hourly1!I5296/hourly1!$I$8763+유형화!$H$63*hourly1!P5296/hourly1!$P$8763</f>
        <v>0.65453863439717874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799">
        <f>(유형화!$F$71+유형화!$F$72+유형화!$F$73+유형화!$F$74+유형화!$G$63)*hourly1!O5297/hourly1!$O$8763</f>
        <v>76.272537425224485</v>
      </c>
      <c r="C5296" s="441">
        <f>hourly1!$F5297*유형화!$G$71/hourly1!$F$8763+유형화!$G$72*hourly1!$G5297/hourly1!$F$8763+유형화!$G$74*hourly1!I5297/hourly1!$I$8763+유형화!$H$63*hourly1!P5297/hourly1!$P$8763</f>
        <v>0.46788512822442807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799">
        <f>(유형화!$F$71+유형화!$F$72+유형화!$F$73+유형화!$F$74+유형화!$G$63)*hourly1!O5298/hourly1!$O$8763</f>
        <v>76.053517105165369</v>
      </c>
      <c r="C5297" s="441">
        <f>hourly1!$F5298*유형화!$G$71/hourly1!$F$8763+유형화!$G$72*hourly1!$G5298/hourly1!$F$8763+유형화!$G$74*hourly1!I5298/hourly1!$I$8763+유형화!$H$63*hourly1!P5298/hourly1!$P$8763</f>
        <v>0.43682344229690195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799">
        <f>(유형화!$F$71+유형화!$F$72+유형화!$F$73+유형화!$F$74+유형화!$G$63)*hourly1!O5299/hourly1!$O$8763</f>
        <v>76.038308516290058</v>
      </c>
      <c r="C5298" s="441">
        <f>hourly1!$F5299*유형화!$G$71/hourly1!$F$8763+유형화!$G$72*hourly1!$G5299/hourly1!$F$8763+유형화!$G$74*hourly1!I5299/hourly1!$I$8763+유형화!$H$63*hourly1!P5299/hourly1!$P$8763</f>
        <v>0.46789025692650155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799">
        <f>(유형화!$F$71+유형화!$F$72+유형화!$F$73+유형화!$F$74+유형화!$G$63)*hourly1!O5300/hourly1!$O$8763</f>
        <v>75.401474483024444</v>
      </c>
      <c r="C5299" s="441">
        <f>hourly1!$F5300*유형화!$G$71/hourly1!$F$8763+유형화!$G$72*hourly1!$G5300/hourly1!$F$8763+유형화!$G$74*hourly1!I5300/hourly1!$I$8763+유형화!$H$63*hourly1!P5300/hourly1!$P$8763</f>
        <v>0.65456761752750081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799">
        <f>(유형화!$F$71+유형화!$F$72+유형화!$F$73+유형화!$F$74+유형화!$G$63)*hourly1!O5301/hourly1!$O$8763</f>
        <v>73.04952603961344</v>
      </c>
      <c r="C5300" s="441">
        <f>hourly1!$F5301*유형화!$G$71/hourly1!$F$8763+유형화!$G$72*hourly1!$G5301/hourly1!$F$8763+유형화!$G$74*hourly1!I5301/hourly1!$I$8763+유형화!$H$63*hourly1!P5301/hourly1!$P$8763</f>
        <v>0.83370626316908525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799">
        <f>(유형화!$F$71+유형화!$F$72+유형화!$F$73+유형화!$F$74+유형화!$G$63)*hourly1!O5302/hourly1!$O$8763</f>
        <v>71.269830917592685</v>
      </c>
      <c r="C5301" s="441">
        <f>hourly1!$F5302*유형화!$G$71/hourly1!$F$8763+유형화!$G$72*hourly1!$G5302/hourly1!$F$8763+유형화!$G$74*hourly1!I5302/hourly1!$I$8763+유형화!$H$63*hourly1!P5302/hourly1!$P$8763</f>
        <v>0.84161030869712794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799">
        <f>(유형화!$F$71+유형화!$F$72+유형화!$F$73+유형화!$F$74+유형화!$G$63)*hourly1!O5303/hourly1!$O$8763</f>
        <v>71.010838694100286</v>
      </c>
      <c r="C5302" s="441">
        <f>hourly1!$F5303*유형화!$G$71/hourly1!$F$8763+유형화!$G$72*hourly1!$G5303/hourly1!$F$8763+유형화!$G$74*hourly1!I5303/hourly1!$I$8763+유형화!$H$63*hourly1!P5303/hourly1!$P$8763</f>
        <v>0.70151623339647029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799">
        <f>(유형화!$F$71+유형화!$F$72+유형화!$F$73+유형화!$F$74+유형화!$G$63)*hourly1!O5304/hourly1!$O$8763</f>
        <v>68.854618510387212</v>
      </c>
      <c r="C5303" s="441">
        <f>hourly1!$F5304*유형화!$G$71/hourly1!$F$8763+유형화!$G$72*hourly1!$G5304/hourly1!$F$8763+유형화!$G$74*hourly1!I5304/hourly1!$I$8763+유형화!$H$63*hourly1!P5304/hourly1!$P$8763</f>
        <v>0.56879735094958439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799">
        <f>(유형화!$F$71+유형화!$F$72+유형화!$F$73+유형화!$F$74+유형화!$G$63)*hourly1!O5305/hourly1!$O$8763</f>
        <v>66.046971382439139</v>
      </c>
      <c r="C5304" s="441">
        <f>hourly1!$F5305*유형화!$G$71/hourly1!$F$8763+유형화!$G$72*hourly1!$G5305/hourly1!$F$8763+유형화!$G$74*hourly1!I5305/hourly1!$I$8763+유형화!$H$63*hourly1!P5305/hourly1!$P$8763</f>
        <v>0.41352684985286892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799">
        <f>(유형화!$F$71+유형화!$F$72+유형화!$F$73+유형화!$F$74+유형화!$G$63)*hourly1!O5306/hourly1!$O$8763</f>
        <v>62.41607494228758</v>
      </c>
      <c r="C5305" s="441">
        <f>hourly1!$F5306*유형화!$G$71/hourly1!$F$8763+유형화!$G$72*hourly1!$G5306/hourly1!$F$8763+유형화!$G$74*hourly1!I5306/hourly1!$I$8763+유형화!$H$63*hourly1!P5306/hourly1!$P$8763</f>
        <v>0.36712593165648677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799">
        <f>(유형화!$F$71+유형화!$F$72+유형화!$F$73+유형화!$F$74+유형화!$G$63)*hourly1!O5307/hourly1!$O$8763</f>
        <v>59.919643042366168</v>
      </c>
      <c r="C5306" s="441">
        <f>hourly1!$F5307*유형화!$G$71/hourly1!$F$8763+유형화!$G$72*hourly1!$G5307/hourly1!$F$8763+유형화!$G$74*hourly1!I5307/hourly1!$I$8763+유형화!$H$63*hourly1!P5307/hourly1!$P$8763</f>
        <v>0.2808413636055298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799">
        <f>(유형화!$F$71+유형화!$F$72+유형화!$F$73+유형화!$F$74+유형화!$G$63)*hourly1!O5308/hourly1!$O$8763</f>
        <v>56.977208431605661</v>
      </c>
      <c r="C5307" s="441">
        <f>hourly1!$F5308*유형화!$G$71/hourly1!$F$8763+유형화!$G$72*hourly1!$G5308/hourly1!$F$8763+유형화!$G$74*hourly1!I5308/hourly1!$I$8763+유형화!$H$63*hourly1!P5308/hourly1!$P$8763</f>
        <v>0.28726774657571014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799">
        <f>(유형화!$F$71+유형화!$F$72+유형화!$F$73+유형화!$F$74+유형화!$G$63)*hourly1!O5309/hourly1!$O$8763</f>
        <v>57.077248364246806</v>
      </c>
      <c r="C5308" s="441">
        <f>hourly1!$F5309*유형화!$G$71/hourly1!$F$8763+유형화!$G$72*hourly1!$G5309/hourly1!$F$8763+유형화!$G$74*hourly1!I5309/hourly1!$I$8763+유형화!$H$63*hourly1!P5309/hourly1!$P$8763</f>
        <v>0.26219817375209786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799">
        <f>(유형화!$F$71+유형화!$F$72+유형화!$F$73+유형화!$F$74+유형화!$G$63)*hourly1!O5310/hourly1!$O$8763</f>
        <v>56.760133668356119</v>
      </c>
      <c r="C5309" s="441">
        <f>hourly1!$F5310*유형화!$G$71/hourly1!$F$8763+유형화!$G$72*hourly1!$G5310/hourly1!$F$8763+유형화!$G$74*hourly1!I5310/hourly1!$I$8763+유형화!$H$63*hourly1!P5310/hourly1!$P$8763</f>
        <v>0.24327576781601559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799">
        <f>(유형화!$F$71+유형화!$F$72+유형화!$F$73+유형화!$F$74+유형화!$G$63)*hourly1!O5311/hourly1!$O$8763</f>
        <v>56.178588518558257</v>
      </c>
      <c r="C5310" s="441">
        <f>hourly1!$F5311*유형화!$G$71/hourly1!$F$8763+유형화!$G$72*hourly1!$G5311/hourly1!$F$8763+유형화!$G$74*hourly1!I5311/hourly1!$I$8763+유형화!$H$63*hourly1!P5311/hourly1!$P$8763</f>
        <v>0.24328876847941097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799">
        <f>(유형화!$F$71+유형화!$F$72+유형화!$F$73+유형화!$F$74+유형화!$G$63)*hourly1!O5312/hourly1!$O$8763</f>
        <v>56.630350865463768</v>
      </c>
      <c r="C5311" s="441">
        <f>hourly1!$F5312*유형화!$G$71/hourly1!$F$8763+유형화!$G$72*hourly1!$G5312/hourly1!$F$8763+유형화!$G$74*hourly1!I5312/hourly1!$I$8763+유형화!$H$63*hourly1!P5312/hourly1!$P$8763</f>
        <v>0.30023453668309874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799">
        <f>(유형화!$F$71+유형화!$F$72+유형화!$F$73+유형화!$F$74+유형화!$G$63)*hourly1!O5313/hourly1!$O$8763</f>
        <v>58.762362470718628</v>
      </c>
      <c r="C5312" s="441">
        <f>hourly1!$F5313*유형화!$G$71/hourly1!$F$8763+유형화!$G$72*hourly1!$G5313/hourly1!$F$8763+유형화!$G$74*hourly1!I5313/hourly1!$I$8763+유형화!$H$63*hourly1!P5313/hourly1!$P$8763</f>
        <v>0.43931694568173096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799">
        <f>(유형화!$F$71+유형화!$F$72+유형화!$F$73+유형화!$F$74+유형화!$G$63)*hourly1!O5314/hourly1!$O$8763</f>
        <v>61.399652132118192</v>
      </c>
      <c r="C5313" s="441">
        <f>hourly1!$F5314*유형화!$G$71/hourly1!$F$8763+유형화!$G$72*hourly1!$G5314/hourly1!$F$8763+유형화!$G$74*hourly1!I5314/hourly1!$I$8763+유형화!$H$63*hourly1!P5314/hourly1!$P$8763</f>
        <v>0.59256924287647017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799">
        <f>(유형화!$F$71+유형화!$F$72+유형화!$F$73+유형화!$F$74+유형화!$G$63)*hourly1!O5315/hourly1!$O$8763</f>
        <v>65.650721381382112</v>
      </c>
      <c r="C5314" s="441">
        <f>hourly1!$F5315*유형화!$G$71/hourly1!$F$8763+유형화!$G$72*hourly1!$G5315/hourly1!$F$8763+유형화!$G$74*hourly1!I5315/hourly1!$I$8763+유형화!$H$63*hourly1!P5315/hourly1!$P$8763</f>
        <v>0.82603551394931662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799">
        <f>(유형화!$F$71+유형화!$F$72+유형화!$F$73+유형화!$F$74+유형화!$G$63)*hourly1!O5316/hourly1!$O$8763</f>
        <v>71.253356444266018</v>
      </c>
      <c r="C5315" s="441">
        <f>hourly1!$F5316*유형화!$G$71/hourly1!$F$8763+유형화!$G$72*hourly1!$G5316/hourly1!$F$8763+유형화!$G$74*hourly1!I5316/hourly1!$I$8763+유형화!$H$63*hourly1!P5316/hourly1!$P$8763</f>
        <v>0.81919466028831645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799">
        <f>(유형화!$F$71+유형화!$F$72+유형화!$F$73+유형화!$F$74+유형화!$G$63)*hourly1!O5317/hourly1!$O$8763</f>
        <v>72.896623407419767</v>
      </c>
      <c r="C5316" s="441">
        <f>hourly1!$F5317*유형화!$G$71/hourly1!$F$8763+유형화!$G$72*hourly1!$G5317/hourly1!$F$8763+유형화!$G$74*hourly1!I5317/hourly1!$I$8763+유형화!$H$63*hourly1!P5317/hourly1!$P$8763</f>
        <v>0.75898763392661772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799">
        <f>(유형화!$F$71+유형화!$F$72+유형화!$F$73+유형화!$F$74+유형화!$G$63)*hourly1!O5318/hourly1!$O$8763</f>
        <v>74.313307186504588</v>
      </c>
      <c r="C5317" s="441">
        <f>hourly1!$F5318*유형화!$G$71/hourly1!$F$8763+유형화!$G$72*hourly1!$G5318/hourly1!$F$8763+유형화!$G$74*hourly1!I5318/hourly1!$I$8763+유형화!$H$63*hourly1!P5318/hourly1!$P$8763</f>
        <v>0.79889215640591005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799">
        <f>(유형화!$F$71+유형화!$F$72+유형화!$F$73+유형화!$F$74+유형화!$G$63)*hourly1!O5319/hourly1!$O$8763</f>
        <v>72.96209304741113</v>
      </c>
      <c r="C5318" s="441">
        <f>hourly1!$F5319*유형화!$G$71/hourly1!$F$8763+유형화!$G$72*hourly1!$G5319/hourly1!$F$8763+유형화!$G$74*hourly1!I5319/hourly1!$I$8763+유형화!$H$63*hourly1!P5319/hourly1!$P$8763</f>
        <v>0.80545105072501133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799">
        <f>(유형화!$F$71+유형화!$F$72+유형화!$F$73+유형화!$F$74+유형화!$G$63)*hourly1!O5320/hourly1!$O$8763</f>
        <v>72.081003113359841</v>
      </c>
      <c r="C5319" s="441">
        <f>hourly1!$F5320*유형화!$G$71/hourly1!$F$8763+유형화!$G$72*hourly1!$G5320/hourly1!$F$8763+유형화!$G$74*hourly1!I5320/hourly1!$I$8763+유형화!$H$63*hourly1!P5320/hourly1!$P$8763</f>
        <v>0.6853579593336977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799">
        <f>(유형화!$F$71+유형화!$F$72+유형화!$F$73+유형화!$F$74+유형화!$G$63)*hourly1!O5321/hourly1!$O$8763</f>
        <v>75.402527227725884</v>
      </c>
      <c r="C5320" s="441">
        <f>hourly1!$F5321*유형화!$G$71/hourly1!$F$8763+유형화!$G$72*hourly1!$G5321/hourly1!$F$8763+유형화!$G$74*hourly1!I5321/hourly1!$I$8763+유형화!$H$63*hourly1!P5321/hourly1!$P$8763</f>
        <v>0.59200973726189976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799">
        <f>(유형화!$F$71+유형화!$F$72+유형화!$F$73+유형화!$F$74+유형화!$G$63)*hourly1!O5322/hourly1!$O$8763</f>
        <v>74.610000592234357</v>
      </c>
      <c r="C5321" s="441">
        <f>hourly1!$F5322*유형화!$G$71/hourly1!$F$8763+유형화!$G$72*hourly1!$G5322/hourly1!$F$8763+유형화!$G$74*hourly1!I5322/hourly1!$I$8763+유형화!$H$63*hourly1!P5322/hourly1!$P$8763</f>
        <v>0.51207116275792519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799">
        <f>(유형화!$F$71+유형화!$F$72+유형화!$F$73+유형화!$F$74+유형화!$G$63)*hourly1!O5323/hourly1!$O$8763</f>
        <v>74.651480369495701</v>
      </c>
      <c r="C5322" s="441">
        <f>hourly1!$F5323*유형화!$G$71/hourly1!$F$8763+유형화!$G$72*hourly1!$G5323/hourly1!$F$8763+유형화!$G$74*hourly1!I5323/hourly1!$I$8763+유형화!$H$63*hourly1!P5323/hourly1!$P$8763</f>
        <v>0.59201784776750421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799">
        <f>(유형화!$F$71+유형화!$F$72+유형화!$F$73+유형화!$F$74+유형화!$G$63)*hourly1!O5324/hourly1!$O$8763</f>
        <v>74.31530465749033</v>
      </c>
      <c r="C5323" s="441">
        <f>hourly1!$F5324*유형화!$G$71/hourly1!$F$8763+유형화!$G$72*hourly1!$G5324/hourly1!$F$8763+유형화!$G$74*hourly1!I5324/hourly1!$I$8763+유형화!$H$63*hourly1!P5324/hourly1!$P$8763</f>
        <v>0.69872311839283852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799">
        <f>(유형화!$F$71+유형화!$F$72+유형화!$F$73+유형화!$F$74+유형화!$G$63)*hourly1!O5325/hourly1!$O$8763</f>
        <v>73.389683067798416</v>
      </c>
      <c r="C5324" s="441">
        <f>hourly1!$F5325*유형화!$G$71/hourly1!$F$8763+유형화!$G$72*hourly1!$G5325/hourly1!$F$8763+유형화!$G$74*hourly1!I5325/hourly1!$I$8763+유형화!$H$63*hourly1!P5325/hourly1!$P$8763</f>
        <v>0.8855568447710086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799">
        <f>(유형화!$F$71+유형화!$F$72+유형화!$F$73+유형화!$F$74+유형화!$G$63)*hourly1!O5326/hourly1!$O$8763</f>
        <v>71.359580871204997</v>
      </c>
      <c r="C5325" s="441">
        <f>hourly1!$F5326*유형화!$G$71/hourly1!$F$8763+유형화!$G$72*hourly1!$G5326/hourly1!$F$8763+유형화!$G$74*hourly1!I5326/hourly1!$I$8763+유형화!$H$63*hourly1!P5326/hourly1!$P$8763</f>
        <v>0.74558895939578751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799">
        <f>(유형화!$F$71+유형화!$F$72+유형화!$F$73+유형화!$F$74+유형화!$G$63)*hourly1!O5327/hourly1!$O$8763</f>
        <v>70.795753511625207</v>
      </c>
      <c r="C5326" s="441">
        <f>hourly1!$F5327*유형화!$G$71/hourly1!$F$8763+유형화!$G$72*hourly1!$G5327/hourly1!$F$8763+유형화!$G$74*hourly1!I5327/hourly1!$I$8763+유형화!$H$63*hourly1!P5327/hourly1!$P$8763</f>
        <v>0.51230231216765321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799">
        <f>(유형화!$F$71+유형화!$F$72+유형화!$F$73+유형화!$F$74+유형화!$G$63)*hourly1!O5328/hourly1!$O$8763</f>
        <v>68.244513940213338</v>
      </c>
      <c r="C5327" s="441">
        <f>hourly1!$F5328*유형화!$G$71/hourly1!$F$8763+유형화!$G$72*hourly1!$G5328/hourly1!$F$8763+유형화!$G$74*hourly1!I5328/hourly1!$I$8763+유형화!$H$63*hourly1!P5328/hourly1!$P$8763</f>
        <v>0.50527336633991393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799">
        <f>(유형화!$F$71+유형화!$F$72+유형화!$F$73+유형화!$F$74+유형화!$G$63)*hourly1!O5329/hourly1!$O$8763</f>
        <v>65.069564158050781</v>
      </c>
      <c r="C5328" s="441">
        <f>hourly1!$F5329*유형화!$G$71/hourly1!$F$8763+유형화!$G$72*hourly1!$G5329/hourly1!$F$8763+유형화!$G$74*hourly1!I5329/hourly1!$I$8763+유형화!$H$63*hourly1!P5329/hourly1!$P$8763</f>
        <v>0.45211591988638944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799">
        <f>(유형화!$F$71+유형화!$F$72+유형화!$F$73+유형화!$F$74+유형화!$G$63)*hourly1!O5330/hourly1!$O$8763</f>
        <v>62.080482907931561</v>
      </c>
      <c r="C5329" s="441">
        <f>hourly1!$F5330*유형화!$G$71/hourly1!$F$8763+유형화!$G$72*hourly1!$G5330/hourly1!$F$8763+유형화!$G$74*hourly1!I5330/hourly1!$I$8763+유형화!$H$63*hourly1!P5330/hourly1!$P$8763</f>
        <v>0.35927007207350647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799">
        <f>(유형화!$F$71+유형화!$F$72+유형화!$F$73+유형화!$F$74+유형화!$G$63)*hourly1!O5331/hourly1!$O$8763</f>
        <v>59.744206446485968</v>
      </c>
      <c r="C5330" s="441">
        <f>hourly1!$F5331*유형화!$G$71/hourly1!$F$8763+유형화!$G$72*hourly1!$G5331/hourly1!$F$8763+유형화!$G$74*hourly1!I5331/hourly1!$I$8763+유형화!$H$63*hourly1!P5331/hourly1!$P$8763</f>
        <v>0.30108077252521892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799">
        <f>(유형화!$F$71+유형화!$F$72+유형화!$F$73+유형화!$F$74+유형화!$G$63)*hourly1!O5332/hourly1!$O$8763</f>
        <v>58.243186561420302</v>
      </c>
      <c r="C5331" s="441">
        <f>hourly1!$F5332*유형화!$G$71/hourly1!$F$8763+유형화!$G$72*hourly1!$G5332/hourly1!$F$8763+유형화!$G$74*hourly1!I5332/hourly1!$I$8763+유형화!$H$63*hourly1!P5332/hourly1!$P$8763</f>
        <v>0.27976004237301955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799">
        <f>(유형화!$F$71+유형화!$F$72+유형화!$F$73+유형화!$F$74+유형화!$G$63)*hourly1!O5333/hourly1!$O$8763</f>
        <v>57.237042324777761</v>
      </c>
      <c r="C5332" s="441">
        <f>hourly1!$F5333*유형화!$G$71/hourly1!$F$8763+유형화!$G$72*hourly1!$G5333/hourly1!$F$8763+유형화!$G$74*hourly1!I5333/hourly1!$I$8763+유형화!$H$63*hourly1!P5333/hourly1!$P$8763</f>
        <v>0.26594367680355591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799">
        <f>(유형화!$F$71+유형화!$F$72+유형화!$F$73+유형화!$F$74+유형화!$G$63)*hourly1!O5334/hourly1!$O$8763</f>
        <v>57.310808727526073</v>
      </c>
      <c r="C5333" s="441">
        <f>hourly1!$F5334*유형화!$G$71/hourly1!$F$8763+유형화!$G$72*hourly1!$G5334/hourly1!$F$8763+유형화!$G$74*hourly1!I5334/hourly1!$I$8763+유형화!$H$63*hourly1!P5334/hourly1!$P$8763</f>
        <v>0.24352635858476729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799">
        <f>(유형화!$F$71+유형화!$F$72+유형화!$F$73+유형화!$F$74+유형화!$G$63)*hourly1!O5335/hourly1!$O$8763</f>
        <v>57.646267340439209</v>
      </c>
      <c r="C5334" s="441">
        <f>hourly1!$F5335*유형화!$G$71/hourly1!$F$8763+유형화!$G$72*hourly1!$G5335/hourly1!$F$8763+유형화!$G$74*hourly1!I5335/hourly1!$I$8763+유형화!$H$63*hourly1!P5335/hourly1!$P$8763</f>
        <v>0.24353828579889161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799">
        <f>(유형화!$F$71+유형화!$F$72+유형화!$F$73+유형화!$F$74+유형화!$G$63)*hourly1!O5336/hourly1!$O$8763</f>
        <v>57.889028532564396</v>
      </c>
      <c r="C5335" s="441">
        <f>hourly1!$F5336*유형화!$G$71/hourly1!$F$8763+유형화!$G$72*hourly1!$G5336/hourly1!$F$8763+유형화!$G$74*hourly1!I5336/hourly1!$I$8763+유형화!$H$63*hourly1!P5336/hourly1!$P$8763</f>
        <v>0.26596693487109835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799">
        <f>(유형화!$F$71+유형화!$F$72+유형화!$F$73+유형화!$F$74+유형화!$G$63)*hourly1!O5337/hourly1!$O$8763</f>
        <v>59.193948170480354</v>
      </c>
      <c r="C5336" s="441">
        <f>hourly1!$F5337*유형화!$G$71/hourly1!$F$8763+유형화!$G$72*hourly1!$G5337/hourly1!$F$8763+유형화!$G$74*hourly1!I5337/hourly1!$I$8763+유형화!$H$63*hourly1!P5337/hourly1!$P$8763</f>
        <v>0.3667496280508647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799">
        <f>(유형화!$F$71+유형화!$F$72+유형화!$F$73+유형화!$F$74+유형화!$G$63)*hourly1!O5338/hourly1!$O$8763</f>
        <v>62.127221041821016</v>
      </c>
      <c r="C5337" s="441">
        <f>hourly1!$F5338*유형화!$G$71/hourly1!$F$8763+유형화!$G$72*hourly1!$G5338/hourly1!$F$8763+유형화!$G$74*hourly1!I5338/hourly1!$I$8763+유형화!$H$63*hourly1!P5338/hourly1!$P$8763</f>
        <v>0.52098186515805744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799">
        <f>(유형화!$F$71+유형화!$F$72+유형화!$F$73+유형화!$F$74+유형화!$G$63)*hourly1!O5339/hourly1!$O$8763</f>
        <v>64.198010142877081</v>
      </c>
      <c r="C5338" s="441">
        <f>hourly1!$F5339*유형화!$G$71/hourly1!$F$8763+유형화!$G$72*hourly1!$G5339/hourly1!$F$8763+유형화!$G$74*hourly1!I5339/hourly1!$I$8763+유형화!$H$63*hourly1!P5339/hourly1!$P$8763</f>
        <v>0.69764132007176327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799">
        <f>(유형화!$F$71+유형화!$F$72+유형화!$F$73+유형화!$F$74+유형화!$G$63)*hourly1!O5340/hourly1!$O$8763</f>
        <v>70.240741702004371</v>
      </c>
      <c r="C5339" s="441">
        <f>hourly1!$F5340*유형화!$G$71/hourly1!$F$8763+유형화!$G$72*hourly1!$G5340/hourly1!$F$8763+유형화!$G$74*hourly1!I5340/hourly1!$I$8763+유형화!$H$63*hourly1!P5340/hourly1!$P$8763</f>
        <v>0.85221586822432616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799">
        <f>(유형화!$F$71+유형화!$F$72+유형화!$F$73+유형화!$F$74+유형화!$G$63)*hourly1!O5341/hourly1!$O$8763</f>
        <v>72.802155927678086</v>
      </c>
      <c r="C5340" s="441">
        <f>hourly1!$F5341*유형화!$G$71/hourly1!$F$8763+유형화!$G$72*hourly1!$G5341/hourly1!$F$8763+유형화!$G$74*hourly1!I5341/hourly1!$I$8763+유형화!$H$63*hourly1!P5341/hourly1!$P$8763</f>
        <v>0.91835835342284844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799">
        <f>(유형화!$F$71+유형화!$F$72+유형화!$F$73+유형화!$F$74+유형화!$G$63)*hourly1!O5342/hourly1!$O$8763</f>
        <v>74.571227677675225</v>
      </c>
      <c r="C5341" s="441">
        <f>hourly1!$F5342*유형화!$G$71/hourly1!$F$8763+유형화!$G$72*hourly1!$G5342/hourly1!$F$8763+유형화!$G$74*hourly1!I5342/hourly1!$I$8763+유형화!$H$63*hourly1!P5342/hourly1!$P$8763</f>
        <v>0.95502678416593079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799">
        <f>(유형화!$F$71+유형화!$F$72+유형화!$F$73+유형화!$F$74+유형화!$G$63)*hourly1!O5343/hourly1!$O$8763</f>
        <v>72.786619152074707</v>
      </c>
      <c r="C5342" s="441">
        <f>hourly1!$F5343*유형화!$G$71/hourly1!$F$8763+유형화!$G$72*hourly1!$G5343/hourly1!$F$8763+유형화!$G$74*hourly1!I5343/hourly1!$I$8763+유형화!$H$63*hourly1!P5343/hourly1!$P$8763</f>
        <v>0.85179125940150058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799">
        <f>(유형화!$F$71+유형화!$F$72+유형화!$F$73+유형화!$F$74+유형화!$G$63)*hourly1!O5344/hourly1!$O$8763</f>
        <v>72.549775921474861</v>
      </c>
      <c r="C5343" s="441">
        <f>hourly1!$F5344*유형화!$G$71/hourly1!$F$8763+유형화!$G$72*hourly1!$G5344/hourly1!$F$8763+유형화!$G$74*hourly1!I5344/hourly1!$I$8763+유형화!$H$63*hourly1!P5344/hourly1!$P$8763</f>
        <v>0.76334977394830295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799">
        <f>(유형화!$F$71+유형화!$F$72+유형화!$F$73+유형화!$F$74+유형화!$G$63)*hourly1!O5345/hourly1!$O$8763</f>
        <v>75.959881091669232</v>
      </c>
      <c r="C5344" s="441">
        <f>hourly1!$F5345*유형화!$G$71/hourly1!$F$8763+유형화!$G$72*hourly1!$G5345/hourly1!$F$8763+유형화!$G$74*hourly1!I5345/hourly1!$I$8763+유형화!$H$63*hourly1!P5345/hourly1!$P$8763</f>
        <v>0.64554229459963275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799">
        <f>(유형화!$F$71+유형화!$F$72+유형화!$F$73+유형화!$F$74+유형화!$G$63)*hourly1!O5346/hourly1!$O$8763</f>
        <v>75.456669774908733</v>
      </c>
      <c r="C5345" s="441">
        <f>hourly1!$F5346*유형화!$G$71/hourly1!$F$8763+유형화!$G$72*hourly1!$G5346/hourly1!$F$8763+유형화!$G$74*hourly1!I5346/hourly1!$I$8763+유형화!$H$63*hourly1!P5346/hourly1!$P$8763</f>
        <v>0.5940304458788398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799">
        <f>(유형화!$F$71+유형화!$F$72+유형화!$F$73+유형화!$F$74+유형화!$G$63)*hourly1!O5347/hourly1!$O$8763</f>
        <v>75.735577569554053</v>
      </c>
      <c r="C5346" s="441">
        <f>hourly1!$F5347*유형화!$G$71/hourly1!$F$8763+유형화!$G$72*hourly1!$G5347/hourly1!$F$8763+유형화!$G$74*hourly1!I5347/hourly1!$I$8763+유형화!$H$63*hourly1!P5347/hourly1!$P$8763</f>
        <v>0.43234763592461206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799">
        <f>(유형화!$F$71+유형화!$F$72+유형화!$F$73+유형화!$F$74+유형화!$G$63)*hourly1!O5348/hourly1!$O$8763</f>
        <v>74.606067924445057</v>
      </c>
      <c r="C5347" s="441">
        <f>hourly1!$F5348*유형화!$G$71/hourly1!$F$8763+유형화!$G$72*hourly1!$G5348/hourly1!$F$8763+유형화!$G$74*hourly1!I5348/hourly1!$I$8763+유형화!$H$63*hourly1!P5348/hourly1!$P$8763</f>
        <v>0.6235309787496357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799">
        <f>(유형화!$F$71+유형화!$F$72+유형화!$F$73+유형화!$F$74+유형화!$G$63)*hourly1!O5349/hourly1!$O$8763</f>
        <v>72.072527645549343</v>
      </c>
      <c r="C5348" s="441">
        <f>hourly1!$F5349*유형화!$G$71/hourly1!$F$8763+유형화!$G$72*hourly1!$G5349/hourly1!$F$8763+유형화!$G$74*hourly1!I5349/hourly1!$I$8763+유형화!$H$63*hourly1!P5349/hourly1!$P$8763</f>
        <v>0.74875229512583796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799">
        <f>(유형화!$F$71+유형화!$F$72+유형화!$F$73+유형화!$F$74+유형화!$G$63)*hourly1!O5350/hourly1!$O$8763</f>
        <v>70.767020906616196</v>
      </c>
      <c r="C5349" s="441">
        <f>hourly1!$F5350*유형화!$G$71/hourly1!$F$8763+유형화!$G$72*hourly1!$G5350/hourly1!$F$8763+유형화!$G$74*hourly1!I5350/hourly1!$I$8763+유형화!$H$63*hourly1!P5350/hourly1!$P$8763</f>
        <v>0.79305354654777482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799">
        <f>(유형화!$F$71+유형화!$F$72+유형화!$F$73+유형화!$F$74+유형화!$G$63)*hourly1!O5351/hourly1!$O$8763</f>
        <v>69.738300320770975</v>
      </c>
      <c r="C5350" s="441">
        <f>hourly1!$F5351*유형화!$G$71/hourly1!$F$8763+유형화!$G$72*hourly1!$G5351/hourly1!$F$8763+유형화!$G$74*hourly1!I5351/hourly1!$I$8763+유형화!$H$63*hourly1!P5351/hourly1!$P$8763</f>
        <v>0.51339007409579063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799">
        <f>(유형화!$F$71+유형화!$F$72+유형화!$F$73+유형화!$F$74+유형화!$G$63)*hourly1!O5352/hourly1!$O$8763</f>
        <v>67.716577104330369</v>
      </c>
      <c r="C5351" s="441">
        <f>hourly1!$F5352*유형화!$G$71/hourly1!$F$8763+유형화!$G$72*hourly1!$G5352/hourly1!$F$8763+유형화!$G$74*hourly1!I5352/hourly1!$I$8763+유형화!$H$63*hourly1!P5352/hourly1!$P$8763</f>
        <v>0.49095736977078164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799">
        <f>(유형화!$F$71+유형화!$F$72+유형화!$F$73+유형화!$F$74+유형화!$G$63)*hourly1!O5353/hourly1!$O$8763</f>
        <v>64.473881598142071</v>
      </c>
      <c r="C5352" s="441">
        <f>hourly1!$F5353*유형화!$G$71/hourly1!$F$8763+유형화!$G$72*hourly1!$G5353/hourly1!$F$8763+유형화!$G$74*hourly1!I5353/hourly1!$I$8763+유형화!$H$63*hourly1!P5353/hourly1!$P$8763</f>
        <v>0.46900568999140735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799">
        <f>(유형화!$F$71+유형화!$F$72+유형화!$F$73+유형화!$F$74+유형화!$G$63)*hourly1!O5354/hourly1!$O$8763</f>
        <v>61.308470938014203</v>
      </c>
      <c r="C5353" s="441">
        <f>hourly1!$F5354*유형화!$G$71/hourly1!$F$8763+유형화!$G$72*hourly1!$G5354/hourly1!$F$8763+유형화!$G$74*hourly1!I5354/hourly1!$I$8763+유형화!$H$63*hourly1!P5354/hourly1!$P$8763</f>
        <v>0.35913004657968706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799">
        <f>(유형화!$F$71+유형화!$F$72+유형화!$F$73+유형화!$F$74+유형화!$G$63)*hourly1!O5355/hourly1!$O$8763</f>
        <v>58.980354831905892</v>
      </c>
      <c r="C5354" s="441">
        <f>hourly1!$F5355*유형화!$G$71/hourly1!$F$8763+유형화!$G$72*hourly1!$G5355/hourly1!$F$8763+유형화!$G$74*hourly1!I5355/hourly1!$I$8763+유형화!$H$63*hourly1!P5355/hourly1!$P$8763</f>
        <v>0.28294759034774253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799">
        <f>(유형화!$F$71+유형화!$F$72+유형화!$F$73+유형화!$F$74+유형화!$G$63)*hourly1!O5356/hourly1!$O$8763</f>
        <v>56.955268443955916</v>
      </c>
      <c r="C5355" s="441">
        <f>hourly1!$F5356*유형화!$G$71/hourly1!$F$8763+유형화!$G$72*hourly1!$G5356/hourly1!$F$8763+유형화!$G$74*hourly1!I5356/hourly1!$I$8763+유형화!$H$63*hourly1!P5356/hourly1!$P$8763</f>
        <v>0.25439372046199438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799">
        <f>(유형화!$F$71+유형화!$F$72+유형화!$F$73+유형화!$F$74+유형화!$G$63)*hourly1!O5357/hourly1!$O$8763</f>
        <v>55.872036714519403</v>
      </c>
      <c r="C5356" s="441">
        <f>hourly1!$F5357*유형화!$G$71/hourly1!$F$8763+유형화!$G$72*hourly1!$G5357/hourly1!$F$8763+유형화!$G$74*hourly1!I5357/hourly1!$I$8763+유형화!$H$63*hourly1!P5357/hourly1!$P$8763</f>
        <v>0.24529480662297939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799">
        <f>(유형화!$F$71+유형화!$F$72+유형화!$F$73+유형화!$F$74+유형화!$G$63)*hourly1!O5358/hourly1!$O$8763</f>
        <v>55.798060008497103</v>
      </c>
      <c r="C5357" s="441">
        <f>hourly1!$F5358*유형화!$G$71/hourly1!$F$8763+유형화!$G$72*hourly1!$G5358/hourly1!$F$8763+유형화!$G$74*hourly1!I5358/hourly1!$I$8763+유형화!$H$63*hourly1!P5358/hourly1!$P$8763</f>
        <v>0.24534728636512626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799">
        <f>(유형화!$F$71+유형화!$F$72+유형화!$F$73+유형화!$F$74+유형화!$G$63)*hourly1!O5359/hourly1!$O$8763</f>
        <v>55.388805521972131</v>
      </c>
      <c r="C5358" s="441">
        <f>hourly1!$F5359*유형화!$G$71/hourly1!$F$8763+유형화!$G$72*hourly1!$G5359/hourly1!$F$8763+유형화!$G$74*hourly1!I5359/hourly1!$I$8763+유형화!$H$63*hourly1!P5359/hourly1!$P$8763</f>
        <v>0.2438653300101804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799">
        <f>(유형화!$F$71+유형화!$F$72+유형화!$F$73+유형화!$F$74+유형화!$G$63)*hourly1!O5360/hourly1!$O$8763</f>
        <v>55.869560408418167</v>
      </c>
      <c r="C5359" s="441">
        <f>hourly1!$F5360*유형화!$G$71/hourly1!$F$8763+유형화!$G$72*hourly1!$G5360/hourly1!$F$8763+유형화!$G$74*hourly1!I5360/hourly1!$I$8763+유형화!$H$63*hourly1!P5360/hourly1!$P$8763</f>
        <v>0.51469383787172052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799">
        <f>(유형화!$F$71+유형화!$F$72+유형화!$F$73+유형화!$F$74+유형화!$G$63)*hourly1!O5361/hourly1!$O$8763</f>
        <v>56.475653327878334</v>
      </c>
      <c r="C5360" s="441">
        <f>hourly1!$F5361*유형화!$G$71/hourly1!$F$8763+유형화!$G$72*hourly1!$G5361/hourly1!$F$8763+유형화!$G$74*hourly1!I5361/hourly1!$I$8763+유형화!$H$63*hourly1!P5361/hourly1!$P$8763</f>
        <v>0.99808963294534236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799">
        <f>(유형화!$F$71+유형화!$F$72+유형화!$F$73+유형화!$F$74+유형화!$G$63)*hourly1!O5362/hourly1!$O$8763</f>
        <v>57.458112487592665</v>
      </c>
      <c r="C5361" s="441">
        <f>hourly1!$F5362*유형화!$G$71/hourly1!$F$8763+유형화!$G$72*hourly1!$G5362/hourly1!$F$8763+유형화!$G$74*hourly1!I5362/hourly1!$I$8763+유형화!$H$63*hourly1!P5362/hourly1!$P$8763</f>
        <v>0.84986167470046914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799">
        <f>(유형화!$F$71+유형화!$F$72+유형화!$F$73+유형화!$F$74+유형화!$G$63)*hourly1!O5363/hourly1!$O$8763</f>
        <v>58.173834066722513</v>
      </c>
      <c r="C5362" s="441">
        <f>hourly1!$F5363*유형화!$G$71/hourly1!$F$8763+유형화!$G$72*hourly1!$G5363/hourly1!$F$8763+유형화!$G$74*hourly1!I5363/hourly1!$I$8763+유형화!$H$63*hourly1!P5363/hourly1!$P$8763</f>
        <v>0.74063153211715793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799">
        <f>(유형화!$F$71+유형화!$F$72+유형화!$F$73+유형화!$F$74+유형화!$G$63)*hourly1!O5364/hourly1!$O$8763</f>
        <v>59.398933178409415</v>
      </c>
      <c r="C5363" s="441">
        <f>hourly1!$F5364*유형화!$G$71/hourly1!$F$8763+유형화!$G$72*hourly1!$G5364/hourly1!$F$8763+유형화!$G$74*hourly1!I5364/hourly1!$I$8763+유형화!$H$63*hourly1!P5364/hourly1!$P$8763</f>
        <v>0.61590006642504114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799">
        <f>(유형화!$F$71+유형화!$F$72+유형화!$F$73+유형화!$F$74+유형화!$G$63)*hourly1!O5365/hourly1!$O$8763</f>
        <v>62.082704552437313</v>
      </c>
      <c r="C5364" s="441">
        <f>hourly1!$F5365*유형화!$G$71/hourly1!$F$8763+유형화!$G$72*hourly1!$G5365/hourly1!$F$8763+유형화!$G$74*hourly1!I5365/hourly1!$I$8763+유형화!$H$63*hourly1!P5365/hourly1!$P$8763</f>
        <v>0.56911211013032381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799">
        <f>(유형화!$F$71+유형화!$F$72+유형화!$F$73+유형화!$F$74+유형화!$G$63)*hourly1!O5366/hourly1!$O$8763</f>
        <v>64.031420728510938</v>
      </c>
      <c r="C5365" s="441">
        <f>hourly1!$F5366*유형화!$G$71/hourly1!$F$8763+유형화!$G$72*hourly1!$G5366/hourly1!$F$8763+유형화!$G$74*hourly1!I5366/hourly1!$I$8763+유형화!$H$63*hourly1!P5366/hourly1!$P$8763</f>
        <v>0.545695410640059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799">
        <f>(유형화!$F$71+유형화!$F$72+유형화!$F$73+유형화!$F$74+유형화!$G$63)*hourly1!O5367/hourly1!$O$8763</f>
        <v>63.504625417611315</v>
      </c>
      <c r="C5366" s="441">
        <f>hourly1!$F5367*유형화!$G$71/hourly1!$F$8763+유형화!$G$72*hourly1!$G5367/hourly1!$F$8763+유형화!$G$74*hourly1!I5367/hourly1!$I$8763+유형화!$H$63*hourly1!P5367/hourly1!$P$8763</f>
        <v>0.70902668085841047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799">
        <f>(유형화!$F$71+유형화!$F$72+유형화!$F$73+유형화!$F$74+유형화!$G$63)*hourly1!O5368/hourly1!$O$8763</f>
        <v>63.337344551632775</v>
      </c>
      <c r="C5367" s="441">
        <f>hourly1!$F5368*유형화!$G$71/hourly1!$F$8763+유형화!$G$72*hourly1!$G5368/hourly1!$F$8763+유형화!$G$74*hourly1!I5368/hourly1!$I$8763+유형화!$H$63*hourly1!P5368/hourly1!$P$8763</f>
        <v>0.65450046731198097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799">
        <f>(유형화!$F$71+유형화!$F$72+유형화!$F$73+유형화!$F$74+유형화!$G$63)*hourly1!O5369/hourly1!$O$8763</f>
        <v>65.301824822408889</v>
      </c>
      <c r="C5368" s="441">
        <f>hourly1!$F5369*유형화!$G$71/hourly1!$F$8763+유형화!$G$72*hourly1!$G5369/hourly1!$F$8763+유형화!$G$74*hourly1!I5369/hourly1!$I$8763+유형화!$H$63*hourly1!P5369/hourly1!$P$8763</f>
        <v>0.46785399819556239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799">
        <f>(유형화!$F$71+유형화!$F$72+유형화!$F$73+유형화!$F$74+유형화!$G$63)*hourly1!O5370/hourly1!$O$8763</f>
        <v>64.870942226235911</v>
      </c>
      <c r="C5369" s="441">
        <f>hourly1!$F5370*유형화!$G$71/hourly1!$F$8763+유형화!$G$72*hourly1!$G5370/hourly1!$F$8763+유형화!$G$74*hourly1!I5370/hourly1!$I$8763+유형화!$H$63*hourly1!P5370/hourly1!$P$8763</f>
        <v>0.43679577116013235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799">
        <f>(유형화!$F$71+유형화!$F$72+유형화!$F$73+유형화!$F$74+유형화!$G$63)*hourly1!O5371/hourly1!$O$8763</f>
        <v>64.422468847902579</v>
      </c>
      <c r="C5370" s="441">
        <f>hourly1!$F5371*유형화!$G$71/hourly1!$F$8763+유형화!$G$72*hourly1!$G5371/hourly1!$F$8763+유형화!$G$74*hourly1!I5371/hourly1!$I$8763+유형화!$H$63*hourly1!P5371/hourly1!$P$8763</f>
        <v>0.46786652177039423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799">
        <f>(유형화!$F$71+유형화!$F$72+유형화!$F$73+유형화!$F$74+유형화!$G$63)*hourly1!O5372/hourly1!$O$8763</f>
        <v>63.074300605133438</v>
      </c>
      <c r="C5371" s="441">
        <f>hourly1!$F5372*유형화!$G$71/hourly1!$F$8763+유형화!$G$72*hourly1!$G5372/hourly1!$F$8763+유형화!$G$74*hourly1!I5372/hourly1!$I$8763+유형화!$H$63*hourly1!P5372/hourly1!$P$8763</f>
        <v>0.65454817616847816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799">
        <f>(유형화!$F$71+유형화!$F$72+유형화!$F$73+유형화!$F$74+유형화!$G$63)*hourly1!O5373/hourly1!$O$8763</f>
        <v>61.876061174824052</v>
      </c>
      <c r="C5372" s="441">
        <f>hourly1!$F5373*유형화!$G$71/hourly1!$F$8763+유형화!$G$72*hourly1!$G5373/hourly1!$F$8763+유형화!$G$74*hourly1!I5373/hourly1!$I$8763+유형화!$H$63*hourly1!P5373/hourly1!$P$8763</f>
        <v>0.83368121601942535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799">
        <f>(유형화!$F$71+유형화!$F$72+유형화!$F$73+유형화!$F$74+유형화!$G$63)*hourly1!O5374/hourly1!$O$8763</f>
        <v>61.742553877029025</v>
      </c>
      <c r="C5373" s="441">
        <f>hourly1!$F5374*유형화!$G$71/hourly1!$F$8763+유형화!$G$72*hourly1!$G5374/hourly1!$F$8763+유형화!$G$74*hourly1!I5374/hourly1!$I$8763+유형화!$H$63*hourly1!P5374/hourly1!$P$8763</f>
        <v>0.84158454591461807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799">
        <f>(유형화!$F$71+유형화!$F$72+유형화!$F$73+유형화!$F$74+유형화!$G$63)*hourly1!O5375/hourly1!$O$8763</f>
        <v>62.451407680269021</v>
      </c>
      <c r="C5374" s="441">
        <f>hourly1!$F5375*유형화!$G$71/hourly1!$F$8763+유형화!$G$72*hourly1!$G5375/hourly1!$F$8763+유형화!$G$74*hourly1!I5375/hourly1!$I$8763+유형화!$H$63*hourly1!P5375/hourly1!$P$8763</f>
        <v>0.70150549890375957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799">
        <f>(유형화!$F$71+유형화!$F$72+유형화!$F$73+유형화!$F$74+유형화!$G$63)*hourly1!O5376/hourly1!$O$8763</f>
        <v>61.355324304747811</v>
      </c>
      <c r="C5375" s="441">
        <f>hourly1!$F5376*유형화!$G$71/hourly1!$F$8763+유형화!$G$72*hourly1!$G5376/hourly1!$F$8763+유형화!$G$74*hourly1!I5376/hourly1!$I$8763+유형화!$H$63*hourly1!P5376/hourly1!$P$8763</f>
        <v>0.56875739478226672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799">
        <f>(유형화!$F$71+유형화!$F$72+유형화!$F$73+유형화!$F$74+유형화!$G$63)*hourly1!O5377/hourly1!$O$8763</f>
        <v>59.482306555373157</v>
      </c>
      <c r="C5376" s="441">
        <f>hourly1!$F5377*유형화!$G$71/hourly1!$F$8763+유형화!$G$72*hourly1!$G5377/hourly1!$F$8763+유형화!$G$74*hourly1!I5377/hourly1!$I$8763+유형화!$H$63*hourly1!P5377/hourly1!$P$8763</f>
        <v>0.41351706953728695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799">
        <f>(유형화!$F$71+유형화!$F$72+유형화!$F$73+유형화!$F$74+유형화!$G$63)*hourly1!O5378/hourly1!$O$8763</f>
        <v>56.951234662063165</v>
      </c>
      <c r="C5377" s="441">
        <f>hourly1!$F5378*유형화!$G$71/hourly1!$F$8763+유형화!$G$72*hourly1!$G5378/hourly1!$F$8763+유형화!$G$74*hourly1!I5378/hourly1!$I$8763+유형화!$H$63*hourly1!P5378/hourly1!$P$8763</f>
        <v>0.36712259203653197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799">
        <f>(유형화!$F$71+유형화!$F$72+유형화!$F$73+유형화!$F$74+유형화!$G$63)*hourly1!O5379/hourly1!$O$8763</f>
        <v>55.582854723288143</v>
      </c>
      <c r="C5378" s="441">
        <f>hourly1!$F5379*유형화!$G$71/hourly1!$F$8763+유형화!$G$72*hourly1!$G5379/hourly1!$F$8763+유형화!$G$74*hourly1!I5379/hourly1!$I$8763+유형화!$H$63*hourly1!P5379/hourly1!$P$8763</f>
        <v>0.28299398721068597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799">
        <f>(유형화!$F$71+유형화!$F$72+유형화!$F$73+유형화!$F$74+유형화!$G$63)*hourly1!O5380/hourly1!$O$8763</f>
        <v>54.193374093721921</v>
      </c>
      <c r="C5379" s="441">
        <f>hourly1!$F5380*유형화!$G$71/hourly1!$F$8763+유형화!$G$72*hourly1!$G5380/hourly1!$F$8763+유형화!$G$74*hourly1!I5380/hourly1!$I$8763+유형화!$H$63*hourly1!P5380/hourly1!$P$8763</f>
        <v>0.25443761260997183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799">
        <f>(유형화!$F$71+유형화!$F$72+유형화!$F$73+유형화!$F$74+유형화!$G$63)*hourly1!O5381/hourly1!$O$8763</f>
        <v>53.664787853345466</v>
      </c>
      <c r="C5380" s="441">
        <f>hourly1!$F5381*유형화!$G$71/hourly1!$F$8763+유형화!$G$72*hourly1!$G5381/hourly1!$F$8763+유형화!$G$74*hourly1!I5381/hourly1!$I$8763+유형화!$H$63*hourly1!P5381/hourly1!$P$8763</f>
        <v>0.24539404104449369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799">
        <f>(유형화!$F$71+유형화!$F$72+유형화!$F$73+유형화!$F$74+유형화!$G$63)*hourly1!O5382/hourly1!$O$8763</f>
        <v>53.23452744139658</v>
      </c>
      <c r="C5381" s="441">
        <f>hourly1!$F5382*유형화!$G$71/hourly1!$F$8763+유형화!$G$72*hourly1!$G5382/hourly1!$F$8763+유형화!$G$74*hourly1!I5382/hourly1!$I$8763+유형화!$H$63*hourly1!P5382/hourly1!$P$8763</f>
        <v>0.24543471284465748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799">
        <f>(유형화!$F$71+유형화!$F$72+유형화!$F$73+유형화!$F$74+유형화!$G$63)*hourly1!O5383/hourly1!$O$8763</f>
        <v>52.943778233584212</v>
      </c>
      <c r="C5382" s="441">
        <f>hourly1!$F5383*유형화!$G$71/hourly1!$F$8763+유형화!$G$72*hourly1!$G5383/hourly1!$F$8763+유형화!$G$74*hourly1!I5383/hourly1!$I$8763+유형화!$H$63*hourly1!P5383/hourly1!$P$8763</f>
        <v>0.24390957997458149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799">
        <f>(유형화!$F$71+유형화!$F$72+유형화!$F$73+유형화!$F$74+유형화!$G$63)*hourly1!O5384/hourly1!$O$8763</f>
        <v>53.043567572467651</v>
      </c>
      <c r="C5383" s="441">
        <f>hourly1!$F5384*유형화!$G$71/hourly1!$F$8763+유형화!$G$72*hourly1!$G5384/hourly1!$F$8763+유형화!$G$74*hourly1!I5384/hourly1!$I$8763+유형화!$H$63*hourly1!P5384/hourly1!$P$8763</f>
        <v>0.51474059255108784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799">
        <f>(유형화!$F$71+유형화!$F$72+유형화!$F$73+유형화!$F$74+유형화!$G$63)*hourly1!O5385/hourly1!$O$8763</f>
        <v>52.73969568764025</v>
      </c>
      <c r="C5384" s="441">
        <f>hourly1!$F5385*유형화!$G$71/hourly1!$F$8763+유형화!$G$72*hourly1!$G5385/hourly1!$F$8763+유형화!$G$74*hourly1!I5385/hourly1!$I$8763+유형화!$H$63*hourly1!P5385/hourly1!$P$8763</f>
        <v>0.99815403990161244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799">
        <f>(유형화!$F$71+유형화!$F$72+유형화!$F$73+유형화!$F$74+유형화!$G$63)*hourly1!O5386/hourly1!$O$8763</f>
        <v>52.778760812755941</v>
      </c>
      <c r="C5385" s="441">
        <f>hourly1!$F5386*유형화!$G$71/hourly1!$F$8763+유형화!$G$72*hourly1!$G5386/hourly1!$F$8763+유형화!$G$74*hourly1!I5386/hourly1!$I$8763+유형화!$H$63*hourly1!P5386/hourly1!$P$8763</f>
        <v>0.84994170630724208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799">
        <f>(유형화!$F$71+유형화!$F$72+유형화!$F$73+유형화!$F$74+유형화!$G$63)*hourly1!O5387/hourly1!$O$8763</f>
        <v>53.765116761061591</v>
      </c>
      <c r="C5386" s="441">
        <f>hourly1!$F5387*유형화!$G$71/hourly1!$F$8763+유형화!$G$72*hourly1!$G5387/hourly1!$F$8763+유형화!$G$74*hourly1!I5387/hourly1!$I$8763+유형화!$H$63*hourly1!P5387/hourly1!$P$8763</f>
        <v>0.74073255562078966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799">
        <f>(유형화!$F$71+유형화!$F$72+유형화!$F$73+유형화!$F$74+유형화!$G$63)*hourly1!O5388/hourly1!$O$8763</f>
        <v>53.910808083565158</v>
      </c>
      <c r="C5387" s="441">
        <f>hourly1!$F5388*유형화!$G$71/hourly1!$F$8763+유형화!$G$72*hourly1!$G5388/hourly1!$F$8763+유형화!$G$74*hourly1!I5388/hourly1!$I$8763+유형화!$H$63*hourly1!P5388/hourly1!$P$8763</f>
        <v>0.61601743021202438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799">
        <f>(유형화!$F$71+유형화!$F$72+유형화!$F$73+유형화!$F$74+유형화!$G$63)*hourly1!O5389/hourly1!$O$8763</f>
        <v>54.360072699278902</v>
      </c>
      <c r="C5388" s="441">
        <f>hourly1!$F5389*유형화!$G$71/hourly1!$F$8763+유형화!$G$72*hourly1!$G5389/hourly1!$F$8763+유형화!$G$74*hourly1!I5389/hourly1!$I$8763+유형화!$H$63*hourly1!P5389/hourly1!$P$8763</f>
        <v>0.56923973132145522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799">
        <f>(유형화!$F$71+유형화!$F$72+유형화!$F$73+유형화!$F$74+유형화!$G$63)*hourly1!O5390/hourly1!$O$8763</f>
        <v>55.741567824873485</v>
      </c>
      <c r="C5389" s="441">
        <f>hourly1!$F5390*유형화!$G$71/hourly1!$F$8763+유형화!$G$72*hourly1!$G5390/hourly1!$F$8763+유형화!$G$74*hourly1!I5390/hourly1!$I$8763+유형화!$H$63*hourly1!P5390/hourly1!$P$8763</f>
        <v>0.54584139974094181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799">
        <f>(유형화!$F$71+유형화!$F$72+유형화!$F$73+유형화!$F$74+유형화!$G$63)*hourly1!O5391/hourly1!$O$8763</f>
        <v>55.775126897697852</v>
      </c>
      <c r="C5390" s="441">
        <f>hourly1!$F5391*유형화!$G$71/hourly1!$F$8763+유형화!$G$72*hourly1!$G5391/hourly1!$F$8763+유형화!$G$74*hourly1!I5391/hourly1!$I$8763+유형화!$H$63*hourly1!P5391/hourly1!$P$8763</f>
        <v>0.70924983903467631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799">
        <f>(유형화!$F$71+유형화!$F$72+유형화!$F$73+유형화!$F$74+유형화!$G$63)*hourly1!O5392/hourly1!$O$8763</f>
        <v>56.382051655135463</v>
      </c>
      <c r="C5391" s="441">
        <f>hourly1!$F5392*유형화!$G$71/hourly1!$F$8763+유형화!$G$72*hourly1!$G5392/hourly1!$F$8763+유형화!$G$74*hourly1!I5392/hourly1!$I$8763+유형화!$H$63*hourly1!P5392/hourly1!$P$8763</f>
        <v>0.65471169827412257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799">
        <f>(유형화!$F$71+유형화!$F$72+유형화!$F$73+유형화!$F$74+유형화!$G$63)*hourly1!O5393/hourly1!$O$8763</f>
        <v>57.158134091225932</v>
      </c>
      <c r="C5392" s="441">
        <f>hourly1!$F5393*유형화!$G$71/hourly1!$F$8763+유형화!$G$72*hourly1!$G5393/hourly1!$F$8763+유형화!$G$74*hourly1!I5393/hourly1!$I$8763+유형화!$H$63*hourly1!P5393/hourly1!$P$8763</f>
        <v>0.46800296909997519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799">
        <f>(유형화!$F$71+유형화!$F$72+유형화!$F$73+유형화!$F$74+유형화!$G$63)*hourly1!O5394/hourly1!$O$8763</f>
        <v>56.760650268602866</v>
      </c>
      <c r="C5393" s="441">
        <f>hourly1!$F5394*유형화!$G$71/hourly1!$F$8763+유형화!$G$72*hourly1!$G5394/hourly1!$F$8763+유형화!$G$74*hourly1!I5394/hourly1!$I$8763+유형화!$H$63*hourly1!P5394/hourly1!$P$8763</f>
        <v>0.43693579665395299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799">
        <f>(유형화!$F$71+유형화!$F$72+유형화!$F$73+유형화!$F$74+유형화!$G$63)*hourly1!O5395/hourly1!$O$8763</f>
        <v>56.760846575363239</v>
      </c>
      <c r="C5394" s="441">
        <f>hourly1!$F5395*유형화!$G$71/hourly1!$F$8763+유형화!$G$72*hourly1!$G5395/hourly1!$F$8763+유형화!$G$74*hourly1!I5395/hourly1!$I$8763+유형화!$H$63*hourly1!P5395/hourly1!$P$8763</f>
        <v>0.4680091712513198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799">
        <f>(유형화!$F$71+유형화!$F$72+유형화!$F$73+유형화!$F$74+유형화!$G$63)*hourly1!O5396/hourly1!$O$8763</f>
        <v>56.715967250405178</v>
      </c>
      <c r="C5395" s="441">
        <f>hourly1!$F5396*유형화!$G$71/hourly1!$F$8763+유형화!$G$72*hourly1!$G5396/hourly1!$F$8763+유형화!$G$74*hourly1!I5396/hourly1!$I$8763+유형화!$H$63*hourly1!P5396/hourly1!$P$8763</f>
        <v>0.65476906817405933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799">
        <f>(유형화!$F$71+유형화!$F$72+유형화!$F$73+유형화!$F$74+유형화!$G$63)*hourly1!O5397/hourly1!$O$8763</f>
        <v>56.858961883336491</v>
      </c>
      <c r="C5396" s="441">
        <f>hourly1!$F5397*유형화!$G$71/hourly1!$F$8763+유형화!$G$72*hourly1!$G5397/hourly1!$F$8763+유형화!$G$74*hourly1!I5397/hourly1!$I$8763+유형화!$H$63*hourly1!P5397/hourly1!$P$8763</f>
        <v>0.83392596245325623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799">
        <f>(유형화!$F$71+유형화!$F$72+유형화!$F$73+유형화!$F$74+유형화!$G$63)*hourly1!O5398/hourly1!$O$8763</f>
        <v>57.611822913377644</v>
      </c>
      <c r="C5397" s="441">
        <f>hourly1!$F5398*유형화!$G$71/hourly1!$F$8763+유형화!$G$72*hourly1!$G5398/hourly1!$F$8763+유형화!$G$74*hourly1!I5398/hourly1!$I$8763+유형화!$H$63*hourly1!P5398/hourly1!$P$8763</f>
        <v>0.84179434561106603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799">
        <f>(유형화!$F$71+유형화!$F$72+유형화!$F$73+유형화!$F$74+유형화!$G$63)*hourly1!O5399/hourly1!$O$8763</f>
        <v>58.382104499649131</v>
      </c>
      <c r="C5398" s="441">
        <f>hourly1!$F5399*유형화!$G$71/hourly1!$F$8763+유형화!$G$72*hourly1!$G5399/hourly1!$F$8763+유형화!$G$74*hourly1!I5399/hourly1!$I$8763+유형화!$H$63*hourly1!P5399/hourly1!$P$8763</f>
        <v>0.70167259917364122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799">
        <f>(유형화!$F$71+유형화!$F$72+유형화!$F$73+유형화!$F$74+유형화!$G$63)*hourly1!O5400/hourly1!$O$8763</f>
        <v>57.218178508388078</v>
      </c>
      <c r="C5399" s="441">
        <f>hourly1!$F5400*유형화!$G$71/hourly1!$F$8763+유형화!$G$72*hourly1!$G5400/hourly1!$F$8763+유형화!$G$74*hourly1!I5400/hourly1!$I$8763+유형화!$H$63*hourly1!P5400/hourly1!$P$8763</f>
        <v>0.56898067223067506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799">
        <f>(유형화!$F$71+유형화!$F$72+유형화!$F$73+유형화!$F$74+유형화!$G$63)*hourly1!O5401/hourly1!$O$8763</f>
        <v>56.884743722049393</v>
      </c>
      <c r="C5400" s="441">
        <f>hourly1!$F5401*유형화!$G$71/hourly1!$F$8763+유형화!$G$72*hourly1!$G5401/hourly1!$F$8763+유형화!$G$74*hourly1!I5401/hourly1!$I$8763+유형화!$H$63*hourly1!P5401/hourly1!$P$8763</f>
        <v>0.41365411322757539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799">
        <f>(유형화!$F$71+유형화!$F$72+유형화!$F$73+유형화!$F$74+유형화!$G$63)*hourly1!O5402/hourly1!$O$8763</f>
        <v>55.516291277374044</v>
      </c>
      <c r="C5401" s="441">
        <f>hourly1!$F5402*유형화!$G$71/hourly1!$F$8763+유형화!$G$72*hourly1!$G5402/hourly1!$F$8763+유형화!$G$74*hourly1!I5402/hourly1!$I$8763+유형화!$H$63*hourly1!P5402/hourly1!$P$8763</f>
        <v>0.36724055218422147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799">
        <f>(유형화!$F$71+유형화!$F$72+유형화!$F$73+유형화!$F$74+유형화!$G$63)*hourly1!O5403/hourly1!$O$8763</f>
        <v>52.710828184362207</v>
      </c>
      <c r="C5402" s="441">
        <f>hourly1!$F5403*유형화!$G$71/hourly1!$F$8763+유형화!$G$72*hourly1!$G5403/hourly1!$F$8763+유형화!$G$74*hourly1!I5403/hourly1!$I$8763+유형화!$H$63*hourly1!P5403/hourly1!$P$8763</f>
        <v>0.28308606530372565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799">
        <f>(유형화!$F$71+유형화!$F$72+유형화!$F$73+유형화!$F$74+유형화!$G$63)*hourly1!O5404/hourly1!$O$8763</f>
        <v>51.73575811410236</v>
      </c>
      <c r="C5403" s="441">
        <f>hourly1!$F5404*유형화!$G$71/hourly1!$F$8763+유형화!$G$72*hourly1!$G5404/hourly1!$F$8763+유형화!$G$74*hourly1!I5404/hourly1!$I$8763+유형화!$H$63*hourly1!P5404/hourly1!$P$8763</f>
        <v>0.25454698516349183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799">
        <f>(유형화!$F$71+유형화!$F$72+유형화!$F$73+유형화!$F$74+유형화!$G$63)*hourly1!O5405/hourly1!$O$8763</f>
        <v>51.701169231827834</v>
      </c>
      <c r="C5404" s="441">
        <f>hourly1!$F5405*유형화!$G$71/hourly1!$F$8763+유형화!$G$72*hourly1!$G5405/hourly1!$F$8763+유형화!$G$74*hourly1!I5405/hourly1!$I$8763+유형화!$H$63*hourly1!P5405/hourly1!$P$8763</f>
        <v>0.24568601924625688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799">
        <f>(유형화!$F$71+유형화!$F$72+유형화!$F$73+유형화!$F$74+유형화!$G$63)*hourly1!O5406/hourly1!$O$8763</f>
        <v>51.0984240681153</v>
      </c>
      <c r="C5405" s="441">
        <f>hourly1!$F5406*유형화!$G$71/hourly1!$F$8763+유형화!$G$72*hourly1!$G5406/hourly1!$F$8763+유형화!$G$74*hourly1!I5406/hourly1!$I$8763+유형화!$H$63*hourly1!P5406/hourly1!$P$8763</f>
        <v>0.24572931503352802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799">
        <f>(유형화!$F$71+유형화!$F$72+유형화!$F$73+유형화!$F$74+유형화!$G$63)*hourly1!O5407/hourly1!$O$8763</f>
        <v>51.258197220751896</v>
      </c>
      <c r="C5406" s="441">
        <f>hourly1!$F5407*유형화!$G$71/hourly1!$F$8763+유형화!$G$72*hourly1!$G5407/hourly1!$F$8763+유형화!$G$74*hourly1!I5407/hourly1!$I$8763+유형화!$H$63*hourly1!P5407/hourly1!$P$8763</f>
        <v>0.24408419438936144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799">
        <f>(유형화!$F$71+유형화!$F$72+유형화!$F$73+유형화!$F$74+유형화!$G$63)*hourly1!O5408/hourly1!$O$8763</f>
        <v>52.068386495793597</v>
      </c>
      <c r="C5407" s="441">
        <f>hourly1!$F5408*유형화!$G$71/hourly1!$F$8763+유형화!$G$72*hourly1!$G5408/hourly1!$F$8763+유형화!$G$74*hourly1!I5408/hourly1!$I$8763+유형화!$H$63*hourly1!P5408/hourly1!$P$8763</f>
        <v>0.5149427588304949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799">
        <f>(유형화!$F$71+유형화!$F$72+유형화!$F$73+유형화!$F$74+유형화!$G$63)*hourly1!O5409/hourly1!$O$8763</f>
        <v>53.677360485355571</v>
      </c>
      <c r="C5408" s="441">
        <f>hourly1!$F5409*유형화!$G$71/hourly1!$F$8763+유형화!$G$72*hourly1!$G5409/hourly1!$F$8763+유형화!$G$74*hourly1!I5409/hourly1!$I$8763+유형화!$H$63*hourly1!P5409/hourly1!$P$8763</f>
        <v>0.99837695953359717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799">
        <f>(유형화!$F$71+유형화!$F$72+유형화!$F$73+유형화!$F$74+유형화!$G$63)*hourly1!O5410/hourly1!$O$8763</f>
        <v>57.480998218738691</v>
      </c>
      <c r="C5409" s="441">
        <f>hourly1!$F5410*유형화!$G$71/hourly1!$F$8763+유형화!$G$72*hourly1!$G5410/hourly1!$F$8763+유형화!$G$74*hourly1!I5410/hourly1!$I$8763+유형화!$H$63*hourly1!P5410/hourly1!$P$8763</f>
        <v>0.85012729375901763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799">
        <f>(유형화!$F$71+유형화!$F$72+유형화!$F$73+유형화!$F$74+유형화!$G$63)*hourly1!O5411/hourly1!$O$8763</f>
        <v>61.175378942516808</v>
      </c>
      <c r="C5410" s="441">
        <f>hourly1!$F5411*유형화!$G$71/hourly1!$F$8763+유형화!$G$72*hourly1!$G5411/hourly1!$F$8763+유형화!$G$74*hourly1!I5411/hourly1!$I$8763+유형화!$H$63*hourly1!P5411/hourly1!$P$8763</f>
        <v>0.74094593348147353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799">
        <f>(유형화!$F$71+유형화!$F$72+유형화!$F$73+유형화!$F$74+유형화!$G$63)*hourly1!O5412/hourly1!$O$8763</f>
        <v>64.580114841591666</v>
      </c>
      <c r="C5411" s="441">
        <f>hourly1!$F5412*유형화!$G$71/hourly1!$F$8763+유형화!$G$72*hourly1!$G5412/hourly1!$F$8763+유형화!$G$74*hourly1!I5412/hourly1!$I$8763+유형화!$H$63*hourly1!P5412/hourly1!$P$8763</f>
        <v>0.61623951493901796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799">
        <f>(유형화!$F$71+유형화!$F$72+유형화!$F$73+유형화!$F$74+유형화!$G$63)*hourly1!O5413/hourly1!$O$8763</f>
        <v>67.049520720217956</v>
      </c>
      <c r="C5412" s="441">
        <f>hourly1!$F5413*유형화!$G$71/hourly1!$F$8763+유형화!$G$72*hourly1!$G5413/hourly1!$F$8763+유형화!$G$74*hourly1!I5413/hourly1!$I$8763+유형화!$H$63*hourly1!P5413/hourly1!$P$8763</f>
        <v>0.56948221158460255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799">
        <f>(유형화!$F$71+유형화!$F$72+유형화!$F$73+유형화!$F$74+유형화!$G$63)*hourly1!O5414/hourly1!$O$8763</f>
        <v>68.147358773275968</v>
      </c>
      <c r="C5413" s="441">
        <f>hourly1!$F5414*유형화!$G$71/hourly1!$F$8763+유형화!$G$72*hourly1!$G5414/hourly1!$F$8763+유형화!$G$74*hourly1!I5414/hourly1!$I$8763+유형화!$H$63*hourly1!P5414/hourly1!$P$8763</f>
        <v>0.54611512930509476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799">
        <f>(유형화!$F$71+유형화!$F$72+유형화!$F$73+유형화!$F$74+유형화!$G$63)*hourly1!O5415/hourly1!$O$8763</f>
        <v>66.448697993207929</v>
      </c>
      <c r="C5414" s="441">
        <f>hourly1!$F5415*유형화!$G$71/hourly1!$F$8763+유형화!$G$72*hourly1!$G5415/hourly1!$F$8763+유형화!$G$74*hourly1!I5415/hourly1!$I$8763+유형화!$H$63*hourly1!P5415/hourly1!$P$8763</f>
        <v>0.70961051798979446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799">
        <f>(유형화!$F$71+유형화!$F$72+유형화!$F$73+유형화!$F$74+유형화!$G$63)*hourly1!O5416/hourly1!$O$8763</f>
        <v>65.791768667533987</v>
      </c>
      <c r="C5415" s="441">
        <f>hourly1!$F5416*유형화!$G$71/hourly1!$F$8763+유형화!$G$72*hourly1!$G5416/hourly1!$F$8763+유형화!$G$74*hourly1!I5416/hourly1!$I$8763+유형화!$H$63*hourly1!P5416/hourly1!$P$8763</f>
        <v>0.65499079508463154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799">
        <f>(유형화!$F$71+유형화!$F$72+유형화!$F$73+유형화!$F$74+유형화!$G$63)*hourly1!O5417/hourly1!$O$8763</f>
        <v>68.498969037646518</v>
      </c>
      <c r="C5416" s="441">
        <f>hourly1!$F5417*유형화!$G$71/hourly1!$F$8763+유형화!$G$72*hourly1!$G5417/hourly1!$F$8763+유형화!$G$74*hourly1!I5417/hourly1!$I$8763+유형화!$H$63*hourly1!P5417/hourly1!$P$8763</f>
        <v>0.46816386721851333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799">
        <f>(유형화!$F$71+유형화!$F$72+유형화!$F$73+유형화!$F$74+유형화!$G$63)*hourly1!O5418/hourly1!$O$8763</f>
        <v>68.500277522774041</v>
      </c>
      <c r="C5417" s="441">
        <f>hourly1!$F5418*유형화!$G$71/hourly1!$F$8763+유형화!$G$72*hourly1!$G5418/hourly1!$F$8763+유형화!$G$74*hourly1!I5418/hourly1!$I$8763+유형화!$H$63*hourly1!P5418/hourly1!$P$8763</f>
        <v>0.43706544547148307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799">
        <f>(유형화!$F$71+유형화!$F$72+유형화!$F$73+유형화!$F$74+유형화!$G$63)*hourly1!O5419/hourly1!$O$8763</f>
        <v>68.564957556762678</v>
      </c>
      <c r="C5418" s="441">
        <f>hourly1!$F5419*유형화!$G$71/hourly1!$F$8763+유형화!$G$72*hourly1!$G5419/hourly1!$F$8763+유형화!$G$74*hourly1!I5419/hourly1!$I$8763+유형화!$H$63*hourly1!P5419/hourly1!$P$8763</f>
        <v>0.46815086655511662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799">
        <f>(유형화!$F$71+유형화!$F$72+유형화!$F$73+유형화!$F$74+유형화!$G$63)*hourly1!O5420/hourly1!$O$8763</f>
        <v>67.829374907627113</v>
      </c>
      <c r="C5419" s="441">
        <f>hourly1!$F5420*유형화!$G$71/hourly1!$F$8763+유형화!$G$72*hourly1!$G5420/hourly1!$F$8763+유형화!$G$74*hourly1!I5420/hourly1!$I$8763+유형화!$H$63*hourly1!P5420/hourly1!$P$8763</f>
        <v>0.65494237059528559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799">
        <f>(유형화!$F$71+유형화!$F$72+유형화!$F$73+유형화!$F$74+유형화!$G$63)*hourly1!O5421/hourly1!$O$8763</f>
        <v>66.457901719138235</v>
      </c>
      <c r="C5420" s="441">
        <f>hourly1!$F5421*유형화!$G$71/hourly1!$F$8763+유형화!$G$72*hourly1!$G5421/hourly1!$F$8763+유형화!$G$74*hourly1!I5421/hourly1!$I$8763+유형화!$H$63*hourly1!P5421/hourly1!$P$8763</f>
        <v>0.83415913948938536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799">
        <f>(유형화!$F$71+유형화!$F$72+유형화!$F$73+유형화!$F$74+유형화!$G$63)*hourly1!O5422/hourly1!$O$8763</f>
        <v>65.001521876831788</v>
      </c>
      <c r="C5421" s="441">
        <f>hourly1!$F5422*유형화!$G$71/hourly1!$F$8763+유형화!$G$72*hourly1!$G5422/hourly1!$F$8763+유형화!$G$74*hourly1!I5422/hourly1!$I$8763+유형화!$H$63*hourly1!P5422/hourly1!$P$8763</f>
        <v>0.84202978881787882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799">
        <f>(유형화!$F$71+유형화!$F$72+유형화!$F$73+유형화!$F$74+유형화!$G$63)*hourly1!O5423/hourly1!$O$8763</f>
        <v>64.573487455015211</v>
      </c>
      <c r="C5422" s="441">
        <f>hourly1!$F5423*유형화!$G$71/hourly1!$F$8763+유형화!$G$72*hourly1!$G5423/hourly1!$F$8763+유형화!$G$74*hourly1!I5423/hourly1!$I$8763+유형화!$H$63*hourly1!P5423/hourly1!$P$8763</f>
        <v>0.70182968058365836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799">
        <f>(유형화!$F$71+유형화!$F$72+유형화!$F$73+유형화!$F$74+유형화!$G$63)*hourly1!O5424/hourly1!$O$8763</f>
        <v>61.734283224396513</v>
      </c>
      <c r="C5423" s="441">
        <f>hourly1!$F5424*유형화!$G$71/hourly1!$F$8763+유형화!$G$72*hourly1!$G5424/hourly1!$F$8763+유형화!$G$74*hourly1!I5424/hourly1!$I$8763+유형화!$H$63*hourly1!P5424/hourly1!$P$8763</f>
        <v>0.56920514240049469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799">
        <f>(유형화!$F$71+유형화!$F$72+유형화!$F$73+유형화!$F$74+유형화!$G$63)*hourly1!O5425/hourly1!$O$8763</f>
        <v>59.566888600382036</v>
      </c>
      <c r="C5424" s="441">
        <f>hourly1!$F5425*유형화!$G$71/hourly1!$F$8763+유형화!$G$72*hourly1!$G5425/hourly1!$F$8763+유형화!$G$74*hourly1!I5425/hourly1!$I$8763+유형화!$H$63*hourly1!P5425/hourly1!$P$8763</f>
        <v>0.4137837620451067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799">
        <f>(유형화!$F$71+유형화!$F$72+유형화!$F$73+유형화!$F$74+유형화!$G$63)*hourly1!O5426/hourly1!$O$8763</f>
        <v>57.861878927589537</v>
      </c>
      <c r="C5425" s="441">
        <f>hourly1!$F5426*유형화!$G$71/hourly1!$F$8763+유형화!$G$72*hourly1!$G5426/hourly1!$F$8763+유형화!$G$74*hourly1!I5426/hourly1!$I$8763+유형화!$H$63*hourly1!P5426/hourly1!$P$8763</f>
        <v>0.36733775897933341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799">
        <f>(유형화!$F$71+유형화!$F$72+유형화!$F$73+유형화!$F$74+유형화!$G$63)*hourly1!O5427/hourly1!$O$8763</f>
        <v>56.999606876796612</v>
      </c>
      <c r="C5426" s="441">
        <f>hourly1!$F5427*유형화!$G$71/hourly1!$F$8763+유형화!$G$72*hourly1!$G5427/hourly1!$F$8763+유형화!$G$74*hourly1!I5427/hourly1!$I$8763+유형화!$H$63*hourly1!P5427/hourly1!$P$8763</f>
        <v>0.28314939881072576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799">
        <f>(유형화!$F$71+유형화!$F$72+유형화!$F$73+유형화!$F$74+유형화!$G$63)*hourly1!O5428/hourly1!$O$8763</f>
        <v>54.832127355482228</v>
      </c>
      <c r="C5427" s="441">
        <f>hourly1!$F5428*유형화!$G$71/hourly1!$F$8763+유형화!$G$72*hourly1!$G5428/hourly1!$F$8763+유형화!$G$74*hourly1!I5428/hourly1!$I$8763+유형화!$H$63*hourly1!P5428/hourly1!$P$8763</f>
        <v>0.25461640154969534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799">
        <f>(유형화!$F$71+유형화!$F$72+유형화!$F$73+유형화!$F$74+유형화!$G$63)*hourly1!O5429/hourly1!$O$8763</f>
        <v>55.323520813543418</v>
      </c>
      <c r="C5428" s="441">
        <f>hourly1!$F5429*유형화!$G$71/hourly1!$F$8763+유형화!$G$72*hourly1!$G5429/hourly1!$F$8763+유형화!$G$74*hourly1!I5429/hourly1!$I$8763+유형화!$H$63*hourly1!P5429/hourly1!$P$8763</f>
        <v>0.24587017543233627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799">
        <f>(유형화!$F$71+유형화!$F$72+유형화!$F$73+유형화!$F$74+유형화!$G$63)*hourly1!O5430/hourly1!$O$8763</f>
        <v>55.023461125069979</v>
      </c>
      <c r="C5429" s="441">
        <f>hourly1!$F5430*유형화!$G$71/hourly1!$F$8763+유형화!$G$72*hourly1!$G5430/hourly1!$F$8763+유형화!$G$74*hourly1!I5430/hourly1!$I$8763+유형화!$H$63*hourly1!P5430/hourly1!$P$8763</f>
        <v>0.24590130546120073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799">
        <f>(유형화!$F$71+유형화!$F$72+유형화!$F$73+유형화!$F$74+유형화!$G$63)*hourly1!O5431/hourly1!$O$8763</f>
        <v>54.949405964427029</v>
      </c>
      <c r="C5430" s="441">
        <f>hourly1!$F5431*유형화!$G$71/hourly1!$F$8763+유형화!$G$72*hourly1!$G5431/hourly1!$F$8763+유형화!$G$74*hourly1!I5431/hourly1!$I$8763+유형화!$H$63*hourly1!P5431/hourly1!$P$8763</f>
        <v>0.24418068555162714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799">
        <f>(유형화!$F$71+유형화!$F$72+유형화!$F$73+유형화!$F$74+유형화!$G$63)*hourly1!O5432/hourly1!$O$8763</f>
        <v>55.34515172734281</v>
      </c>
      <c r="C5431" s="441">
        <f>hourly1!$F5432*유형화!$G$71/hourly1!$F$8763+유형화!$G$72*hourly1!$G5432/hourly1!$F$8763+유형화!$G$74*hourly1!I5432/hourly1!$I$8763+유형화!$H$63*hourly1!P5432/hourly1!$P$8763</f>
        <v>0.51501992790587814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799">
        <f>(유형화!$F$71+유형화!$F$72+유형화!$F$73+유형화!$F$74+유형화!$G$63)*hourly1!O5433/hourly1!$O$8763</f>
        <v>55.740897490258597</v>
      </c>
      <c r="C5432" s="441">
        <f>hourly1!$F5433*유형화!$G$71/hourly1!$F$8763+유형화!$G$72*hourly1!$G5433/hourly1!$F$8763+유형화!$G$74*hourly1!I5433/hourly1!$I$8763+유형화!$H$63*hourly1!P5433/hourly1!$P$8763</f>
        <v>0.99842502620651807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799">
        <f>(유형화!$F$71+유형화!$F$72+유형화!$F$73+유형화!$F$74+유형화!$G$63)*hourly1!O5434/hourly1!$O$8763</f>
        <v>57.044361043265148</v>
      </c>
      <c r="C5433" s="441">
        <f>hourly1!$F5434*유형화!$G$71/hourly1!$F$8763+유형화!$G$72*hourly1!$G5434/hourly1!$F$8763+유형화!$G$74*hourly1!I5434/hourly1!$I$8763+유형화!$H$63*hourly1!P5434/hourly1!$P$8763</f>
        <v>0.85017953495688092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799">
        <f>(유형화!$F$71+유형화!$F$72+유형화!$F$73+유형화!$F$74+유형화!$G$63)*hourly1!O5435/hourly1!$O$8763</f>
        <v>58.095712816847389</v>
      </c>
      <c r="C5434" s="441">
        <f>hourly1!$F5435*유형화!$G$71/hourly1!$F$8763+유형화!$G$72*hourly1!$G5435/hourly1!$F$8763+유형화!$G$74*hourly1!I5435/hourly1!$I$8763+유형화!$H$63*hourly1!P5435/hourly1!$P$8763</f>
        <v>0.74097921040888159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799">
        <f>(유형화!$F$71+유형화!$F$72+유형화!$F$73+유형화!$F$74+유형화!$G$63)*hourly1!O5436/hourly1!$O$8763</f>
        <v>59.309416890612013</v>
      </c>
      <c r="C5435" s="441">
        <f>hourly1!$F5436*유형화!$G$71/hourly1!$F$8763+유형화!$G$72*hourly1!$G5436/hourly1!$F$8763+유형화!$G$74*hourly1!I5436/hourly1!$I$8763+유형화!$H$63*hourly1!P5436/hourly1!$P$8763</f>
        <v>0.61617641997630024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799">
        <f>(유형화!$F$71+유형화!$F$72+유형화!$F$73+유형화!$F$74+유형화!$G$63)*hourly1!O5437/hourly1!$O$8763</f>
        <v>61.429109112265031</v>
      </c>
      <c r="C5436" s="441">
        <f>hourly1!$F5437*유형화!$G$71/hourly1!$F$8763+유형화!$G$72*hourly1!$G5437/hourly1!$F$8763+유형화!$G$74*hourly1!I5437/hourly1!$I$8763+유형화!$H$63*hourly1!P5437/hourly1!$P$8763</f>
        <v>0.56940098725641475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799">
        <f>(유형화!$F$71+유형화!$F$72+유형화!$F$73+유형화!$F$74+유형화!$G$63)*hourly1!O5438/hourly1!$O$8763</f>
        <v>62.71745498302495</v>
      </c>
      <c r="C5437" s="441">
        <f>hourly1!$F5438*유형화!$G$71/hourly1!$F$8763+유형화!$G$72*hourly1!$G5438/hourly1!$F$8763+유형화!$G$74*hourly1!I5438/hourly1!$I$8763+유형화!$H$63*hourly1!P5438/hourly1!$P$8763</f>
        <v>0.5460003895052189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799">
        <f>(유형화!$F$71+유형화!$F$72+유형화!$F$73+유형화!$F$74+유형화!$G$63)*hourly1!O5439/hourly1!$O$8763</f>
        <v>62.386370236173306</v>
      </c>
      <c r="C5438" s="441">
        <f>hourly1!$F5439*유형화!$G$71/hourly1!$F$8763+유형화!$G$72*hourly1!$G5439/hourly1!$F$8763+유형화!$G$74*hourly1!I5439/hourly1!$I$8763+유형화!$H$63*hourly1!P5439/hourly1!$P$8763</f>
        <v>0.7094619049018055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799">
        <f>(유형화!$F$71+유형화!$F$72+유형화!$F$73+유형화!$F$74+유형화!$G$63)*hourly1!O5440/hourly1!$O$8763</f>
        <v>61.647908585198458</v>
      </c>
      <c r="C5439" s="441">
        <f>hourly1!$F5440*유형화!$G$71/hourly1!$F$8763+유형화!$G$72*hourly1!$G5440/hourly1!$F$8763+유형화!$G$74*hourly1!I5440/hourly1!$I$8763+유형화!$H$63*hourly1!P5440/hourly1!$P$8763</f>
        <v>0.6548759360126144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799">
        <f>(유형화!$F$71+유형화!$F$72+유형화!$F$73+유형화!$F$74+유형화!$G$63)*hourly1!O5441/hourly1!$O$8763</f>
        <v>63.544092929361874</v>
      </c>
      <c r="C5440" s="441">
        <f>hourly1!$F5441*유형화!$G$71/hourly1!$F$8763+유형화!$G$72*hourly1!$G5441/hourly1!$F$8763+유형화!$G$74*hourly1!I5441/hourly1!$I$8763+유형화!$H$63*hourly1!P5441/hourly1!$P$8763</f>
        <v>0.46809528573729853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799">
        <f>(유형화!$F$71+유형화!$F$72+유형화!$F$73+유형화!$F$74+유형화!$G$63)*hourly1!O5442/hourly1!$O$8763</f>
        <v>63.222781838070965</v>
      </c>
      <c r="C5441" s="441">
        <f>hourly1!$F5442*유형화!$G$71/hourly1!$F$8763+유형화!$G$72*hourly1!$G5442/hourly1!$F$8763+유형화!$G$74*hourly1!I5442/hourly1!$I$8763+유형화!$H$63*hourly1!P5442/hourly1!$P$8763</f>
        <v>0.43700938756509999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799">
        <f>(유형화!$F$71+유형화!$F$72+유형화!$F$73+유형화!$F$74+유형화!$G$63)*hourly1!O5443/hourly1!$O$8763</f>
        <v>62.8546236105961</v>
      </c>
      <c r="C5442" s="441">
        <f>hourly1!$F5443*유형화!$G$71/hourly1!$F$8763+유형화!$G$72*hourly1!$G5443/hourly1!$F$8763+유형화!$G$74*hourly1!I5443/hourly1!$I$8763+유형화!$H$63*hourly1!P5443/hourly1!$P$8763</f>
        <v>0.4680828814346093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799">
        <f>(유형화!$F$71+유형화!$F$72+유형화!$F$73+유형화!$F$74+유형화!$G$63)*hourly1!O5444/hourly1!$O$8763</f>
        <v>62.181337816266513</v>
      </c>
      <c r="C5443" s="441">
        <f>hourly1!$F5444*유형화!$G$71/hourly1!$F$8763+유형화!$G$72*hourly1!$G5444/hourly1!$F$8763+유형화!$G$74*hourly1!I5444/hourly1!$I$8763+유형화!$H$63*hourly1!P5444/hourly1!$P$8763</f>
        <v>0.65482739225112718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799">
        <f>(유형화!$F$71+유형화!$F$72+유형화!$F$73+유형화!$F$74+유형화!$G$63)*hourly1!O5445/hourly1!$O$8763</f>
        <v>61.376029605140658</v>
      </c>
      <c r="C5444" s="441">
        <f>hourly1!$F5445*유형화!$G$71/hourly1!$F$8763+유형화!$G$72*hourly1!$G5445/hourly1!$F$8763+유형화!$G$74*hourly1!I5445/hourly1!$I$8763+유형화!$H$63*hourly1!P5445/hourly1!$P$8763</f>
        <v>0.83402960994399544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799">
        <f>(유형화!$F$71+유형화!$F$72+유형화!$F$73+유형화!$F$74+유형화!$G$63)*hourly1!O5446/hourly1!$O$8763</f>
        <v>61.700397752793606</v>
      </c>
      <c r="C5445" s="441">
        <f>hourly1!$F5446*유형화!$G$71/hourly1!$F$8763+유형화!$G$72*hourly1!$G5446/hourly1!$F$8763+유형화!$G$74*hourly1!I5446/hourly1!$I$8763+유형화!$H$63*hourly1!P5446/hourly1!$P$8763</f>
        <v>0.84189894727893622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799">
        <f>(유형화!$F$71+유형화!$F$72+유형화!$F$73+유형화!$F$74+유형화!$G$63)*hourly1!O5447/hourly1!$O$8763</f>
        <v>62.194000954889482</v>
      </c>
      <c r="C5446" s="441">
        <f>hourly1!$F5447*유형화!$G$71/hourly1!$F$8763+유형화!$G$72*hourly1!$G5447/hourly1!$F$8763+유형화!$G$74*hourly1!I5447/hourly1!$I$8763+유형화!$H$63*hourly1!P5447/hourly1!$P$8763</f>
        <v>0.70174666717335199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799">
        <f>(유형화!$F$71+유형화!$F$72+유형화!$F$73+유형화!$F$74+유형화!$G$63)*hourly1!O5448/hourly1!$O$8763</f>
        <v>60.742745864932743</v>
      </c>
      <c r="C5447" s="441">
        <f>hourly1!$F5448*유형화!$G$71/hourly1!$F$8763+유형화!$G$72*hourly1!$G5448/hourly1!$F$8763+유형화!$G$74*hourly1!I5448/hourly1!$I$8763+유형화!$H$63*hourly1!P5448/hourly1!$P$8763</f>
        <v>0.56913787291283358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799">
        <f>(유형화!$F$71+유형화!$F$72+유형화!$F$73+유형화!$F$74+유형화!$G$63)*hourly1!O5449/hourly1!$O$8763</f>
        <v>59.440106903152127</v>
      </c>
      <c r="C5448" s="441">
        <f>hourly1!$F5449*유형화!$G$71/hourly1!$F$8763+유형화!$G$72*hourly1!$G5449/hourly1!$F$8763+유형화!$G$74*hourly1!I5449/hourly1!$I$8763+유형화!$H$63*hourly1!P5449/hourly1!$P$8763</f>
        <v>0.41374845749129752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799">
        <f>(유형화!$F$71+유형화!$F$72+유형화!$F$73+유형화!$F$74+유형화!$G$63)*hourly1!O5450/hourly1!$O$8763</f>
        <v>58.206262096796657</v>
      </c>
      <c r="C5449" s="441">
        <f>hourly1!$F5450*유형화!$G$71/hourly1!$F$8763+유형화!$G$72*hourly1!$G5450/hourly1!$F$8763+유형화!$G$74*hourly1!I5450/hourly1!$I$8763+유형화!$H$63*hourly1!P5450/hourly1!$P$8763</f>
        <v>0.36731628999391086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799">
        <f>(유형화!$F$71+유형화!$F$72+유형화!$F$73+유형화!$F$74+유형화!$G$63)*hourly1!O5451/hourly1!$O$8763</f>
        <v>55.452345542148365</v>
      </c>
      <c r="C5450" s="441">
        <f>hourly1!$F5451*유형화!$G$71/hourly1!$F$8763+유형화!$G$72*hourly1!$G5451/hourly1!$F$8763+유형화!$G$74*hourly1!I5451/hourly1!$I$8763+유형화!$H$63*hourly1!P5451/hourly1!$P$8763</f>
        <v>0.28314939881072576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799">
        <f>(유형화!$F$71+유형화!$F$72+유형화!$F$73+유형화!$F$74+유형화!$G$63)*hourly1!O5452/hourly1!$O$8763</f>
        <v>55.039041613514804</v>
      </c>
      <c r="C5451" s="441">
        <f>hourly1!$F5452*유형화!$G$71/hourly1!$F$8763+유형화!$G$72*hourly1!$G5452/hourly1!$F$8763+유형화!$G$74*hourly1!I5452/hourly1!$I$8763+유형화!$H$63*hourly1!P5452/hourly1!$P$8763</f>
        <v>0.25462844803596096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799">
        <f>(유형화!$F$71+유형화!$F$72+유형화!$F$73+유형화!$F$74+유형화!$G$63)*hourly1!O5453/hourly1!$O$8763</f>
        <v>54.709345685273568</v>
      </c>
      <c r="C5452" s="441">
        <f>hourly1!$F5453*유형화!$G$71/hourly1!$F$8763+유형화!$G$72*hourly1!$G5453/hourly1!$F$8763+유형화!$G$74*hourly1!I5453/hourly1!$I$8763+유형화!$H$63*hourly1!P5453/hourly1!$P$8763</f>
        <v>0.24592897659796914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799">
        <f>(유형화!$F$71+유형화!$F$72+유형화!$F$73+유형화!$F$74+유형화!$G$63)*hourly1!O5454/hourly1!$O$8763</f>
        <v>54.729474738614243</v>
      </c>
      <c r="C5453" s="441">
        <f>hourly1!$F5454*유형화!$G$71/hourly1!$F$8763+유형화!$G$72*hourly1!$G5454/hourly1!$F$8763+유형화!$G$74*hourly1!I5454/hourly1!$I$8763+유형화!$H$63*hourly1!P5454/hourly1!$P$8763</f>
        <v>0.24598014434656232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799">
        <f>(유형화!$F$71+유형화!$F$72+유형화!$F$73+유형화!$F$74+유형화!$G$63)*hourly1!O5455/hourly1!$O$8763</f>
        <v>55.061542373866843</v>
      </c>
      <c r="C5454" s="441">
        <f>hourly1!$F5455*유형화!$G$71/hourly1!$F$8763+유형화!$G$72*hourly1!$G5455/hourly1!$F$8763+유형화!$G$74*hourly1!I5455/hourly1!$I$8763+유형화!$H$63*hourly1!P5455/hourly1!$P$8763</f>
        <v>0.24423054130666677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799">
        <f>(유형화!$F$71+유형화!$F$72+유형화!$F$73+유형화!$F$74+유형화!$G$63)*hourly1!O5456/hourly1!$O$8763</f>
        <v>55.337583622721503</v>
      </c>
      <c r="C5455" s="441">
        <f>hourly1!$F5456*유형화!$G$71/hourly1!$F$8763+유형화!$G$72*hourly1!$G5456/hourly1!$F$8763+유형화!$G$74*hourly1!I5456/hourly1!$I$8763+유형화!$H$63*hourly1!P5456/hourly1!$P$8763</f>
        <v>0.51509149119062514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799">
        <f>(유형화!$F$71+유형화!$F$72+유형화!$F$73+유형화!$F$74+유형화!$G$63)*hourly1!O5457/hourly1!$O$8763</f>
        <v>56.738440237940686</v>
      </c>
      <c r="C5456" s="441">
        <f>hourly1!$F5457*유형화!$G$71/hourly1!$F$8763+유형화!$G$72*hourly1!$G5457/hourly1!$F$8763+유형화!$G$74*hourly1!I5457/hourly1!$I$8763+유형화!$H$63*hourly1!P5457/hourly1!$P$8763</f>
        <v>0.99847392778442789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799">
        <f>(유형화!$F$71+유형화!$F$72+유형화!$F$73+유형화!$F$74+유형화!$G$63)*hourly1!O5458/hourly1!$O$8763</f>
        <v>59.946546246678579</v>
      </c>
      <c r="C5457" s="441">
        <f>hourly1!$F5458*유형화!$G$71/hourly1!$F$8763+유형화!$G$72*hourly1!$G5458/hourly1!$F$8763+유형화!$G$74*hourly1!I5458/hourly1!$I$8763+유형화!$H$63*hourly1!P5458/hourly1!$P$8763</f>
        <v>0.85016581866063801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799">
        <f>(유형화!$F$71+유형화!$F$72+유형화!$F$73+유형화!$F$74+유형화!$G$63)*hourly1!O5459/hourly1!$O$8763</f>
        <v>62.540773221695346</v>
      </c>
      <c r="C5458" s="441">
        <f>hourly1!$F5459*유형화!$G$71/hourly1!$F$8763+유형화!$G$72*hourly1!$G5459/hourly1!$F$8763+유형화!$G$74*hourly1!I5459/hourly1!$I$8763+유형화!$H$63*hourly1!P5459/hourly1!$P$8763</f>
        <v>0.74088963703080679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799">
        <f>(유형화!$F$71+유형화!$F$72+유형화!$F$73+유형화!$F$74+유형화!$G$63)*hourly1!O5460/hourly1!$O$8763</f>
        <v>66.328559527626126</v>
      </c>
      <c r="C5459" s="441">
        <f>hourly1!$F5460*유형화!$G$71/hourly1!$F$8763+유형화!$G$72*hourly1!$G5460/hourly1!$F$8763+유형화!$G$74*hourly1!I5460/hourly1!$I$8763+유형화!$H$63*hourly1!P5460/hourly1!$P$8763</f>
        <v>0.61611463700713753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799">
        <f>(유형화!$F$71+유형화!$F$72+유형화!$F$73+유형화!$F$74+유형화!$G$63)*hourly1!O5461/hourly1!$O$8763</f>
        <v>68.56519523485764</v>
      </c>
      <c r="C5460" s="441">
        <f>hourly1!$F5461*유형화!$G$71/hourly1!$F$8763+유형화!$G$72*hourly1!$G5461/hourly1!$F$8763+유형화!$G$74*hourly1!I5461/hourly1!$I$8763+유형화!$H$63*hourly1!P5461/hourly1!$P$8763</f>
        <v>0.56930485391057395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799">
        <f>(유형화!$F$71+유형화!$F$72+유형화!$F$73+유형화!$F$74+유형화!$G$63)*hourly1!O5462/hourly1!$O$8763</f>
        <v>69.764769910949795</v>
      </c>
      <c r="C5461" s="441">
        <f>hourly1!$F5462*유형화!$G$71/hourly1!$F$8763+유형화!$G$72*hourly1!$G5462/hourly1!$F$8763+유형화!$G$74*hourly1!I5462/hourly1!$I$8763+유형화!$H$63*hourly1!P5462/hourly1!$P$8763</f>
        <v>0.54587932828185592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799">
        <f>(유형화!$F$71+유형화!$F$72+유형화!$F$73+유형화!$F$74+유형화!$G$63)*hourly1!O5463/hourly1!$O$8763</f>
        <v>68.284887213069482</v>
      </c>
      <c r="C5462" s="441">
        <f>hourly1!$F5463*유형화!$G$71/hourly1!$F$8763+유형화!$G$72*hourly1!$G5463/hourly1!$F$8763+유형화!$G$74*hourly1!I5463/hourly1!$I$8763+유형화!$H$63*hourly1!P5463/hourly1!$P$8763</f>
        <v>0.70928108833568093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799">
        <f>(유형화!$F$71+유형화!$F$72+유형화!$F$73+유형화!$F$74+유형화!$G$63)*hourly1!O5464/hourly1!$O$8763</f>
        <v>67.379740829814097</v>
      </c>
      <c r="C5463" s="441">
        <f>hourly1!$F5464*유형화!$G$71/hourly1!$F$8763+유형화!$G$72*hourly1!$G5464/hourly1!$F$8763+유형화!$G$74*hourly1!I5464/hourly1!$I$8763+유형화!$H$63*hourly1!P5464/hourly1!$P$8763</f>
        <v>0.65473090108886145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799">
        <f>(유형화!$F$71+유형화!$F$72+유형화!$F$73+유형화!$F$74+유형화!$G$63)*hourly1!O5465/hourly1!$O$8763</f>
        <v>71.268750181884272</v>
      </c>
      <c r="C5464" s="441">
        <f>hourly1!$F5465*유형화!$G$71/hourly1!$F$8763+유형화!$G$72*hourly1!$G5465/hourly1!$F$8763+유형화!$G$74*hourly1!I5465/hourly1!$I$8763+유형화!$H$63*hourly1!P5465/hourly1!$P$8763</f>
        <v>0.46800296909997519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799">
        <f>(유형화!$F$71+유형화!$F$72+유형화!$F$73+유형화!$F$74+유형화!$G$63)*hourly1!O5466/hourly1!$O$8763</f>
        <v>71.013829782194492</v>
      </c>
      <c r="C5465" s="441">
        <f>hourly1!$F5466*유형화!$G$71/hourly1!$F$8763+유형화!$G$72*hourly1!$G5466/hourly1!$F$8763+유형화!$G$74*hourly1!I5466/hourly1!$I$8763+유형화!$H$63*hourly1!P5466/hourly1!$P$8763</f>
        <v>0.43693042940759708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799">
        <f>(유형화!$F$71+유형화!$F$72+유형화!$F$73+유형화!$F$74+유형화!$G$63)*hourly1!O5467/hourly1!$O$8763</f>
        <v>71.394369883623582</v>
      </c>
      <c r="C5466" s="441">
        <f>hourly1!$F5467*유형화!$G$71/hourly1!$F$8763+유형화!$G$72*hourly1!$G5467/hourly1!$F$8763+유형화!$G$74*hourly1!I5467/hourly1!$I$8763+유형화!$H$63*hourly1!P5467/hourly1!$P$8763</f>
        <v>0.46801406140911073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799">
        <f>(유형화!$F$71+유형화!$F$72+유형화!$F$73+유형화!$F$74+유형화!$G$63)*hourly1!O5468/hourly1!$O$8763</f>
        <v>70.545450572487695</v>
      </c>
      <c r="C5467" s="441">
        <f>hourly1!$F5468*유형화!$G$71/hourly1!$F$8763+유형화!$G$72*hourly1!$G5468/hourly1!$F$8763+유형화!$G$74*hourly1!I5468/hourly1!$I$8763+유형화!$H$63*hourly1!P5468/hourly1!$P$8763</f>
        <v>0.65475904931419604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799">
        <f>(유형화!$F$71+유형화!$F$72+유형화!$F$73+유형화!$F$74+유형화!$G$63)*hourly1!O5469/hourly1!$O$8763</f>
        <v>68.932054103828861</v>
      </c>
      <c r="C5468" s="441">
        <f>hourly1!$F5469*유형화!$G$71/hourly1!$F$8763+유형화!$G$72*hourly1!$G5469/hourly1!$F$8763+유형화!$G$74*hourly1!I5469/hourly1!$I$8763+유형화!$H$63*hourly1!P5469/hourly1!$P$8763</f>
        <v>0.8339649644434427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799">
        <f>(유형화!$F$71+유형화!$F$72+유형화!$F$73+유형화!$F$74+유형화!$G$63)*hourly1!O5470/hourly1!$O$8763</f>
        <v>67.930325811681087</v>
      </c>
      <c r="C5469" s="441">
        <f>hourly1!$F5470*유형화!$G$71/hourly1!$F$8763+유형화!$G$72*hourly1!$G5470/hourly1!$F$8763+유형화!$G$74*hourly1!I5470/hourly1!$I$8763+유형화!$H$63*hourly1!P5470/hourly1!$P$8763</f>
        <v>0.8418588718394785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799">
        <f>(유형화!$F$71+유형화!$F$72+유형화!$F$73+유형화!$F$74+유형화!$G$63)*hourly1!O5471/hourly1!$O$8763</f>
        <v>66.768438075848437</v>
      </c>
      <c r="C5470" s="441">
        <f>hourly1!$F5471*유형화!$G$71/hourly1!$F$8763+유형화!$G$72*hourly1!$G5471/hourly1!$F$8763+유형화!$G$74*hourly1!I5471/hourly1!$I$8763+유형화!$H$63*hourly1!P5471/hourly1!$P$8763</f>
        <v>0.70173593268064138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799">
        <f>(유형화!$F$71+유형화!$F$72+유형화!$F$73+유형화!$F$74+유형화!$G$63)*hourly1!O5472/hourly1!$O$8763</f>
        <v>64.596368282936837</v>
      </c>
      <c r="C5471" s="441">
        <f>hourly1!$F5472*유형화!$G$71/hourly1!$F$8763+유형화!$G$72*hourly1!$G5472/hourly1!$F$8763+유형화!$G$74*hourly1!I5472/hourly1!$I$8763+유형화!$H$63*hourly1!P5472/hourly1!$P$8763</f>
        <v>0.56912582642656684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799">
        <f>(유형화!$F$71+유형화!$F$72+유형화!$F$73+유형화!$F$74+유형화!$G$63)*hourly1!O5473/hourly1!$O$8763</f>
        <v>61.55099491569915</v>
      </c>
      <c r="C5472" s="441">
        <f>hourly1!$F5473*유형화!$G$71/hourly1!$F$8763+유형화!$G$72*hourly1!$G5473/hourly1!$F$8763+유형화!$G$74*hourly1!I5473/hourly1!$I$8763+유형화!$H$63*hourly1!P5473/hourly1!$P$8763</f>
        <v>0.41375632945262075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799">
        <f>(유형화!$F$71+유형화!$F$72+유형화!$F$73+유형화!$F$74+유형화!$G$63)*hourly1!O5474/hourly1!$O$8763</f>
        <v>60.167295531135487</v>
      </c>
      <c r="C5473" s="441">
        <f>hourly1!$F5474*유형화!$G$71/hourly1!$F$8763+유형화!$G$72*hourly1!$G5474/hourly1!$F$8763+유형화!$G$74*hourly1!I5474/hourly1!$I$8763+유형화!$H$63*hourly1!P5474/hourly1!$P$8763</f>
        <v>0.36733573135293229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799">
        <f>(유형화!$F$71+유형화!$F$72+유형화!$F$73+유형화!$F$74+유형화!$G$63)*hourly1!O5475/hourly1!$O$8763</f>
        <v>58.760745653184252</v>
      </c>
      <c r="C5474" s="441">
        <f>hourly1!$F5475*유형화!$G$71/hourly1!$F$8763+유형화!$G$72*hourly1!$G5475/hourly1!$F$8763+유형화!$G$74*hourly1!I5475/hourly1!$I$8763+유형화!$H$63*hourly1!P5475/hourly1!$P$8763</f>
        <v>0.28100846387541156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799">
        <f>(유형화!$F$71+유형화!$F$72+유형화!$F$73+유형화!$F$74+유형화!$G$63)*hourly1!O5476/hourly1!$O$8763</f>
        <v>56.007316536012176</v>
      </c>
      <c r="C5475" s="441">
        <f>hourly1!$F5476*유형화!$G$71/hourly1!$F$8763+유형화!$G$72*hourly1!$G5476/hourly1!$F$8763+유형화!$G$74*hourly1!I5476/hourly1!$I$8763+유형화!$H$63*hourly1!P5476/hourly1!$P$8763</f>
        <v>0.2874483245975521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799">
        <f>(유형화!$F$71+유형화!$F$72+유형화!$F$73+유형화!$F$74+유형화!$G$63)*hourly1!O5477/hourly1!$O$8763</f>
        <v>56.746695938466196</v>
      </c>
      <c r="C5476" s="441">
        <f>hourly1!$F5477*유형화!$G$71/hourly1!$F$8763+유형화!$G$72*hourly1!$G5477/hourly1!$F$8763+유형화!$G$74*hourly1!I5477/hourly1!$I$8763+유형화!$H$63*hourly1!P5477/hourly1!$P$8763</f>
        <v>0.26239819313296259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799">
        <f>(유형화!$F$71+유형화!$F$72+유형화!$F$73+유형화!$F$74+유형화!$G$63)*hourly1!O5478/hourly1!$O$8763</f>
        <v>56.561767476967347</v>
      </c>
      <c r="C5477" s="441">
        <f>hourly1!$F5478*유형화!$G$71/hourly1!$F$8763+유형화!$G$72*hourly1!$G5478/hourly1!$F$8763+유형화!$G$74*hourly1!I5478/hourly1!$I$8763+유형화!$H$63*hourly1!P5478/hourly1!$P$8763</f>
        <v>0.24366232882578459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799">
        <f>(유형화!$F$71+유형화!$F$72+유형화!$F$73+유형화!$F$74+유형화!$G$63)*hourly1!O5479/hourly1!$O$8763</f>
        <v>56.032961072320504</v>
      </c>
      <c r="C5478" s="441">
        <f>hourly1!$F5479*유형화!$G$71/hourly1!$F$8763+유형화!$G$72*hourly1!$G5479/hourly1!$F$8763+유형화!$G$74*hourly1!I5479/hourly1!$I$8763+유형화!$H$63*hourly1!P5479/hourly1!$P$8763</f>
        <v>0.24369608284175628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799">
        <f>(유형화!$F$71+유형화!$F$72+유형화!$F$73+유형화!$F$74+유형화!$G$63)*hourly1!O5480/hourly1!$O$8763</f>
        <v>57.222309364830437</v>
      </c>
      <c r="C5479" s="441">
        <f>hourly1!$F5480*유형화!$G$71/hourly1!$F$8763+유형화!$G$72*hourly1!$G5480/hourly1!$F$8763+유형화!$G$74*hourly1!I5480/hourly1!$I$8763+유형화!$H$63*hourly1!P5480/hourly1!$P$8763</f>
        <v>0.30044827236020655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799">
        <f>(유형화!$F$71+유형화!$F$72+유형화!$F$73+유형화!$F$74+유형화!$G$63)*hourly1!O5481/hourly1!$O$8763</f>
        <v>57.991663888143059</v>
      </c>
      <c r="C5480" s="441">
        <f>hourly1!$F5481*유형화!$G$71/hourly1!$F$8763+유형화!$G$72*hourly1!$G5481/hourly1!$F$8763+유형화!$G$74*hourly1!I5481/hourly1!$I$8763+유형화!$H$63*hourly1!P5481/hourly1!$P$8763</f>
        <v>0.43950873528484874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799">
        <f>(유형화!$F$71+유형화!$F$72+유형화!$F$73+유형화!$F$74+유형화!$G$63)*hourly1!O5482/hourly1!$O$8763</f>
        <v>60.759248388864698</v>
      </c>
      <c r="C5481" s="441">
        <f>hourly1!$F5482*유형화!$G$71/hourly1!$F$8763+유형화!$G$72*hourly1!$G5482/hourly1!$F$8763+유형화!$G$74*hourly1!I5482/hourly1!$I$8763+유형화!$H$63*hourly1!P5482/hourly1!$P$8763</f>
        <v>0.59286611123602551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799">
        <f>(유형화!$F$71+유형화!$F$72+유형화!$F$73+유형화!$F$74+유형화!$G$63)*hourly1!O5483/hourly1!$O$8763</f>
        <v>63.952198891636577</v>
      </c>
      <c r="C5482" s="441">
        <f>hourly1!$F5483*유형화!$G$71/hourly1!$F$8763+유형화!$G$72*hourly1!$G5483/hourly1!$F$8763+유형화!$G$74*hourly1!I5483/hourly1!$I$8763+유형화!$H$63*hourly1!P5483/hourly1!$P$8763</f>
        <v>0.82646954527129923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799">
        <f>(유형화!$F$71+유형화!$F$72+유형화!$F$73+유형화!$F$74+유형화!$G$63)*hourly1!O5484/hourly1!$O$8763</f>
        <v>67.364871832158698</v>
      </c>
      <c r="C5483" s="441">
        <f>hourly1!$F5484*유형화!$G$71/hourly1!$F$8763+유형화!$G$72*hourly1!$G5484/hourly1!$F$8763+유형화!$G$74*hourly1!I5484/hourly1!$I$8763+유형화!$H$63*hourly1!P5484/hourly1!$P$8763</f>
        <v>0.81967651973893763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799">
        <f>(유형화!$F$71+유형화!$F$72+유형화!$F$73+유형화!$F$74+유형화!$G$63)*hourly1!O5485/hourly1!$O$8763</f>
        <v>69.778342079494593</v>
      </c>
      <c r="C5484" s="441">
        <f>hourly1!$F5485*유형화!$G$71/hourly1!$F$8763+유형화!$G$72*hourly1!$G5485/hourly1!$F$8763+유형화!$G$74*hourly1!I5485/hourly1!$I$8763+유형화!$H$63*hourly1!P5485/hourly1!$P$8763</f>
        <v>0.75946138287163423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799">
        <f>(유형화!$F$71+유형화!$F$72+유형화!$F$73+유형화!$F$74+유형화!$G$63)*hourly1!O5486/hourly1!$O$8763</f>
        <v>71.069291418965037</v>
      </c>
      <c r="C5485" s="441">
        <f>hourly1!$F5486*유형화!$G$71/hourly1!$F$8763+유형화!$G$72*hourly1!$G5486/hourly1!$F$8763+유형화!$G$74*hourly1!I5486/hourly1!$I$8763+유형화!$H$63*hourly1!P5486/hourly1!$P$8763</f>
        <v>0.7994577448996838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799">
        <f>(유형화!$F$71+유형화!$F$72+유형화!$F$73+유형화!$F$74+유형화!$G$63)*hourly1!O5487/hourly1!$O$8763</f>
        <v>68.989693238913247</v>
      </c>
      <c r="C5486" s="441">
        <f>hourly1!$F5487*유형화!$G$71/hourly1!$F$8763+유형화!$G$72*hourly1!$G5487/hourly1!$F$8763+유형화!$G$74*hourly1!I5487/hourly1!$I$8763+유형화!$H$63*hourly1!P5487/hourly1!$P$8763</f>
        <v>0.80605933864535118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799">
        <f>(유형화!$F$71+유형화!$F$72+유형화!$F$73+유형화!$F$74+유형화!$G$63)*hourly1!O5488/hourly1!$O$8763</f>
        <v>68.436075863276599</v>
      </c>
      <c r="C5487" s="441">
        <f>hourly1!$F5488*유형화!$G$71/hourly1!$F$8763+유형화!$G$72*hourly1!$G5488/hourly1!$F$8763+유형화!$G$74*hourly1!I5488/hourly1!$I$8763+유형화!$H$63*hourly1!P5488/hourly1!$P$8763</f>
        <v>0.68585794814979006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799">
        <f>(유형화!$F$71+유형화!$F$72+유형화!$F$73+유형화!$F$74+유형화!$G$63)*hourly1!O5489/hourly1!$O$8763</f>
        <v>72.214095601806036</v>
      </c>
      <c r="C5488" s="441">
        <f>hourly1!$F5489*유형화!$G$71/hourly1!$F$8763+유형화!$G$72*hourly1!$G5489/hourly1!$F$8763+유형화!$G$74*hourly1!I5489/hourly1!$I$8763+유형화!$H$63*hourly1!P5489/hourly1!$P$8763</f>
        <v>0.59241669380782136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799">
        <f>(유형화!$F$71+유형화!$F$72+유형화!$F$73+유형화!$F$74+유형화!$G$63)*hourly1!O5490/hourly1!$O$8763</f>
        <v>72.316371329008007</v>
      </c>
      <c r="C5489" s="441">
        <f>hourly1!$F5490*유형화!$G$71/hourly1!$F$8763+유형화!$G$72*hourly1!$G5490/hourly1!$F$8763+유형화!$G$74*hourly1!I5490/hourly1!$I$8763+유형화!$H$63*hourly1!P5490/hourly1!$P$8763</f>
        <v>0.51240047313989634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799">
        <f>(유형화!$F$71+유형화!$F$72+유형화!$F$73+유형화!$F$74+유형화!$G$63)*hourly1!O5491/hourly1!$O$8763</f>
        <v>72.480826277066669</v>
      </c>
      <c r="C5490" s="441">
        <f>hourly1!$F5491*유형화!$G$71/hourly1!$F$8763+유형화!$G$72*hourly1!$G5491/hourly1!$F$8763+유형화!$G$74*hourly1!I5491/hourly1!$I$8763+유형화!$H$63*hourly1!P5491/hourly1!$P$8763</f>
        <v>0.59241669380782136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799">
        <f>(유형화!$F$71+유형화!$F$72+유형화!$F$73+유형화!$F$74+유형화!$G$63)*hourly1!O5492/hourly1!$O$8763</f>
        <v>72.482458139641025</v>
      </c>
      <c r="C5491" s="441">
        <f>hourly1!$F5492*유형화!$G$71/hourly1!$F$8763+유형화!$G$72*hourly1!$G5492/hourly1!$F$8763+유형화!$G$74*hourly1!I5492/hourly1!$I$8763+유형화!$H$63*hourly1!P5492/hourly1!$P$8763</f>
        <v>0.69919305062933645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799">
        <f>(유형화!$F$71+유형화!$F$72+유형화!$F$73+유형화!$F$74+유형화!$G$63)*hourly1!O5493/hourly1!$O$8763</f>
        <v>70.867165990894364</v>
      </c>
      <c r="C5492" s="441">
        <f>hourly1!$F5493*유형화!$G$71/hourly1!$F$8763+유형화!$G$72*hourly1!$G5493/hourly1!$F$8763+유형화!$G$74*hourly1!I5493/hourly1!$I$8763+유형화!$H$63*hourly1!P5493/hourly1!$P$8763</f>
        <v>0.88615463674291928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799">
        <f>(유형화!$F$71+유형화!$F$72+유형화!$F$73+유형화!$F$74+유형화!$G$63)*hourly1!O5494/hourly1!$O$8763</f>
        <v>69.483661864564709</v>
      </c>
      <c r="C5493" s="441">
        <f>hourly1!$F5494*유형화!$G$71/hourly1!$F$8763+유형화!$G$72*hourly1!$G5494/hourly1!$F$8763+유형화!$G$74*hourly1!I5494/hourly1!$I$8763+유형화!$H$63*hourly1!P5494/hourly1!$P$8763</f>
        <v>0.7460641396065002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799">
        <f>(유형화!$F$71+유형화!$F$72+유형화!$F$73+유형화!$F$74+유형화!$G$63)*hourly1!O5495/hourly1!$O$8763</f>
        <v>69.048422913124398</v>
      </c>
      <c r="C5494" s="441">
        <f>hourly1!$F5495*유형화!$G$71/hourly1!$F$8763+유형화!$G$72*hourly1!$G5495/hourly1!$F$8763+유형화!$G$74*hourly1!I5495/hourly1!$I$8763+유형화!$H$63*hourly1!P5495/hourly1!$P$8763</f>
        <v>0.51260395141285708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799">
        <f>(유형화!$F$71+유형화!$F$72+유형화!$F$73+유형화!$F$74+유형화!$G$63)*hourly1!O5496/hourly1!$O$8763</f>
        <v>66.002733075784008</v>
      </c>
      <c r="C5495" s="441">
        <f>hourly1!$F5496*유형화!$G$71/hourly1!$F$8763+유형화!$G$72*hourly1!$G5496/hourly1!$F$8763+유형화!$G$74*hourly1!I5496/hourly1!$I$8763+유형화!$H$63*hourly1!P5496/hourly1!$P$8763</f>
        <v>0.50581032951978933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799">
        <f>(유형화!$F$71+유형화!$F$72+유형화!$F$73+유형화!$F$74+유형화!$G$63)*hourly1!O5497/hourly1!$O$8763</f>
        <v>62.757401485452746</v>
      </c>
      <c r="C5496" s="441">
        <f>hourly1!$F5497*유형화!$G$71/hourly1!$F$8763+유형화!$G$72*hourly1!$G5497/hourly1!$F$8763+유형화!$G$74*hourly1!I5497/hourly1!$I$8763+유형화!$H$63*hourly1!P5497/hourly1!$P$8763</f>
        <v>0.45260231167837894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799">
        <f>(유형화!$F$71+유형화!$F$72+유형화!$F$73+유형화!$F$74+유형화!$G$63)*hourly1!O5498/hourly1!$O$8763</f>
        <v>60.570040237759443</v>
      </c>
      <c r="C5497" s="441">
        <f>hourly1!$F5498*유형화!$G$71/hourly1!$F$8763+유형화!$G$72*hourly1!$G5498/hourly1!$F$8763+유형화!$G$74*hourly1!I5498/hourly1!$I$8763+유형화!$H$63*hourly1!P5498/hourly1!$P$8763</f>
        <v>0.35962788849723704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799">
        <f>(유형화!$F$71+유형화!$F$72+유형화!$F$73+유형화!$F$74+유형화!$G$63)*hourly1!O5499/hourly1!$O$8763</f>
        <v>58.944398799555422</v>
      </c>
      <c r="C5498" s="441">
        <f>hourly1!$F5499*유형화!$G$71/hourly1!$F$8763+유형화!$G$72*hourly1!$G5499/hourly1!$F$8763+유형화!$G$74*hourly1!I5499/hourly1!$I$8763+유형화!$H$63*hourly1!P5499/hourly1!$P$8763</f>
        <v>0.30138324667541139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799">
        <f>(유형화!$F$71+유형화!$F$72+유형화!$F$73+유형화!$F$74+유형화!$G$63)*hourly1!O5500/hourly1!$O$8763</f>
        <v>56.645559393730615</v>
      </c>
      <c r="C5499" s="441">
        <f>hourly1!$F5500*유형화!$G$71/hourly1!$F$8763+유형화!$G$72*hourly1!$G5500/hourly1!$F$8763+유형화!$G$74*hourly1!I5500/hourly1!$I$8763+유형화!$H$63*hourly1!P5500/hourly1!$P$8763</f>
        <v>0.28005750709328009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799">
        <f>(유형화!$F$71+유형화!$F$72+유형화!$F$73+유형화!$F$74+유형화!$G$63)*hourly1!O5501/hourly1!$O$8763</f>
        <v>55.790820213841094</v>
      </c>
      <c r="C5500" s="441">
        <f>hourly1!$F5501*유형화!$G$71/hourly1!$F$8763+유형화!$G$72*hourly1!$G5501/hourly1!$F$8763+유형화!$G$74*hourly1!I5501/hourly1!$I$8763+유형화!$H$63*hourly1!P5501/hourly1!$P$8763</f>
        <v>0.26626046361069783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799">
        <f>(유형화!$F$71+유형화!$F$72+유형화!$F$73+유형화!$F$74+유형화!$G$63)*hourly1!O5502/hourly1!$O$8763</f>
        <v>56.355403577083415</v>
      </c>
      <c r="C5501" s="441">
        <f>hourly1!$F5502*유형화!$G$71/hourly1!$F$8763+유형화!$G$72*hourly1!$G5502/hourly1!$F$8763+유형화!$G$74*hourly1!I5502/hourly1!$I$8763+유형화!$H$63*hourly1!P5502/hourly1!$P$8763</f>
        <v>0.24410804881761006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799">
        <f>(유형화!$F$71+유형화!$F$72+유형화!$F$73+유형화!$F$74+유형화!$G$63)*hourly1!O5503/hourly1!$O$8763</f>
        <v>56.160246387465079</v>
      </c>
      <c r="C5502" s="441">
        <f>hourly1!$F5503*유형화!$G$71/hourly1!$F$8763+유형화!$G$72*hourly1!$G5503/hourly1!$F$8763+유형화!$G$74*hourly1!I5503/hourly1!$I$8763+유형화!$H$63*hourly1!P5503/hourly1!$P$8763</f>
        <v>0.24414442682068935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799">
        <f>(유형화!$F$71+유형화!$F$72+유형화!$F$73+유형화!$F$74+유형화!$G$63)*hourly1!O5504/hourly1!$O$8763</f>
        <v>57.126721876108618</v>
      </c>
      <c r="C5503" s="441">
        <f>hourly1!$F5504*유형화!$G$71/hourly1!$F$8763+유형화!$G$72*hourly1!$G5504/hourly1!$F$8763+유형화!$G$74*hourly1!I5504/hourly1!$I$8763+유형화!$H$63*hourly1!P5504/hourly1!$P$8763</f>
        <v>0.26630316303726287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799">
        <f>(유형화!$F$71+유형화!$F$72+유형화!$F$73+유형화!$F$74+유형화!$G$63)*hourly1!O5505/hourly1!$O$8763</f>
        <v>58.351918307809377</v>
      </c>
      <c r="C5504" s="441">
        <f>hourly1!$F5505*유형화!$G$71/hourly1!$F$8763+유형화!$G$72*hourly1!$G5505/hourly1!$F$8763+유형화!$G$74*hourly1!I5505/hourly1!$I$8763+유형화!$H$63*hourly1!P5505/hourly1!$P$8763</f>
        <v>0.36697123568929324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799">
        <f>(유형화!$F$71+유형화!$F$72+유형화!$F$73+유형화!$F$74+유형화!$G$63)*hourly1!O5506/hourly1!$O$8763</f>
        <v>60.274272571703811</v>
      </c>
      <c r="C5505" s="441">
        <f>hourly1!$F5506*유형화!$G$71/hourly1!$F$8763+유형화!$G$72*hourly1!$G5506/hourly1!$F$8763+유형화!$G$74*hourly1!I5506/hourly1!$I$8763+유형화!$H$63*hourly1!P5506/hourly1!$P$8763</f>
        <v>0.52136174692791803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799">
        <f>(유형화!$F$71+유형화!$F$72+유형화!$F$73+유형화!$F$74+유형화!$G$63)*hourly1!O5507/hourly1!$O$8763</f>
        <v>63.746859190879704</v>
      </c>
      <c r="C5506" s="441">
        <f>hourly1!$F5507*유형화!$G$71/hourly1!$F$8763+유형화!$G$72*hourly1!$G5507/hourly1!$F$8763+유형화!$G$74*hourly1!I5507/hourly1!$I$8763+유형화!$H$63*hourly1!P5507/hourly1!$P$8763</f>
        <v>0.69820440385057325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799">
        <f>(유형화!$F$71+유형화!$F$72+유형화!$F$73+유형화!$F$74+유형화!$G$63)*hourly1!O5508/hourly1!$O$8763</f>
        <v>67.806423733486596</v>
      </c>
      <c r="C5507" s="441">
        <f>hourly1!$F5508*유형화!$G$71/hourly1!$F$8763+유형화!$G$72*hourly1!$G5508/hourly1!$F$8763+유형화!$G$74*hourly1!I5508/hourly1!$I$8763+유형화!$H$63*hourly1!P5508/hourly1!$P$8763</f>
        <v>0.85294629081729922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799">
        <f>(유형화!$F$71+유형화!$F$72+유형화!$F$73+유형화!$F$74+유형화!$G$63)*hourly1!O5509/hourly1!$O$8763</f>
        <v>69.684198527726579</v>
      </c>
      <c r="C5508" s="441">
        <f>hourly1!$F5509*유형화!$G$71/hourly1!$F$8763+유형화!$G$72*hourly1!$G5509/hourly1!$F$8763+유형화!$G$74*hourly1!I5509/hourly1!$I$8763+유형화!$H$63*hourly1!P5509/hourly1!$P$8763</f>
        <v>0.91917095452113784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799">
        <f>(유형화!$F$71+유형화!$F$72+유형화!$F$73+유형화!$F$74+유형화!$G$63)*hourly1!O5510/hourly1!$O$8763</f>
        <v>71.388360703335948</v>
      </c>
      <c r="C5509" s="441">
        <f>hourly1!$F5510*유형화!$G$71/hourly1!$F$8763+유형화!$G$72*hourly1!$G5510/hourly1!$F$8763+유형화!$G$74*hourly1!I5510/hourly1!$I$8763+유형화!$H$63*hourly1!P5510/hourly1!$P$8763</f>
        <v>0.95590808601757749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799">
        <f>(유형화!$F$71+유형화!$F$72+유형화!$F$73+유형화!$F$74+유형화!$G$63)*hourly1!O5511/hourly1!$O$8763</f>
        <v>69.795592961331863</v>
      </c>
      <c r="C5510" s="441">
        <f>hourly1!$F5511*유형화!$G$71/hourly1!$F$8763+유형화!$G$72*hourly1!$G5511/hourly1!$F$8763+유형화!$G$74*hourly1!I5511/hourly1!$I$8763+유형화!$H$63*hourly1!P5511/hourly1!$P$8763</f>
        <v>0.85258775876072102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799">
        <f>(유형화!$F$71+유형화!$F$72+유형화!$F$73+유형화!$F$74+유형화!$G$63)*hourly1!O5512/hourly1!$O$8763</f>
        <v>69.414584412067157</v>
      </c>
      <c r="C5511" s="441">
        <f>hourly1!$F5512*유형화!$G$71/hourly1!$F$8763+유형화!$G$72*hourly1!$G5512/hourly1!$F$8763+유형화!$G$74*hourly1!I5512/hourly1!$I$8763+유형화!$H$63*hourly1!P5512/hourly1!$P$8763</f>
        <v>0.76404870869598773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799">
        <f>(유형화!$F$71+유형화!$F$72+유형화!$F$73+유형화!$F$74+유형화!$G$63)*hourly1!O5513/hourly1!$O$8763</f>
        <v>72.876043264506308</v>
      </c>
      <c r="C5512" s="441">
        <f>hourly1!$F5513*유형화!$G$71/hourly1!$F$8763+유형화!$G$72*hourly1!$G5513/hourly1!$F$8763+유형화!$G$74*hourly1!I5513/hourly1!$I$8763+유형화!$H$63*hourly1!P5513/hourly1!$P$8763</f>
        <v>0.64610048822064947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799">
        <f>(유형화!$F$71+유형화!$F$72+유형화!$F$73+유형화!$F$74+유형화!$G$63)*hourly1!O5514/hourly1!$O$8763</f>
        <v>72.568566864272896</v>
      </c>
      <c r="C5513" s="441">
        <f>hourly1!$F5514*유형화!$G$71/hourly1!$F$8763+유형화!$G$72*hourly1!$G5514/hourly1!$F$8763+유형화!$G$74*hourly1!I5514/hourly1!$I$8763+유형화!$H$63*hourly1!P5514/hourly1!$P$8763</f>
        <v>0.59452482890429381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799">
        <f>(유형화!$F$71+유형화!$F$72+유형화!$F$73+유형화!$F$74+유형화!$G$63)*hourly1!O5515/hourly1!$O$8763</f>
        <v>72.920463512706746</v>
      </c>
      <c r="C5514" s="441">
        <f>hourly1!$F5515*유형화!$G$71/hourly1!$F$8763+유형화!$G$72*hourly1!$G5515/hourly1!$F$8763+유형화!$G$74*hourly1!I5515/hourly1!$I$8763+유형화!$H$63*hourly1!P5515/hourly1!$P$8763</f>
        <v>0.43265822058040915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799">
        <f>(유형화!$F$71+유형화!$F$72+유형화!$F$73+유형화!$F$74+유형화!$G$63)*hourly1!O5516/hourly1!$O$8763</f>
        <v>72.792372344451678</v>
      </c>
      <c r="C5515" s="441">
        <f>hourly1!$F5516*유형화!$G$71/hourly1!$F$8763+유형화!$G$72*hourly1!$G5516/hourly1!$F$8763+유형화!$G$74*hourly1!I5516/hourly1!$I$8763+유형화!$H$63*hourly1!P5516/hourly1!$P$8763</f>
        <v>0.62402082943372139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799">
        <f>(유형화!$F$71+유형화!$F$72+유형화!$F$73+유형화!$F$74+유형화!$G$63)*hourly1!O5517/hourly1!$O$8763</f>
        <v>70.349177106360187</v>
      </c>
      <c r="C5516" s="441">
        <f>hourly1!$F5517*유형화!$G$71/hourly1!$F$8763+유형화!$G$72*hourly1!$G5517/hourly1!$F$8763+유형화!$G$74*hourly1!I5517/hourly1!$I$8763+유형화!$H$63*hourly1!P5517/hourly1!$P$8763</f>
        <v>0.74936571174825017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799">
        <f>(유형화!$F$71+유형화!$F$72+유형화!$F$73+유형화!$F$74+유형화!$G$63)*hourly1!O5518/hourly1!$O$8763</f>
        <v>69.237326000639058</v>
      </c>
      <c r="C5517" s="441">
        <f>hourly1!$F5518*유형화!$G$71/hourly1!$F$8763+유형화!$G$72*hourly1!$G5518/hourly1!$F$8763+유형화!$G$74*hourly1!I5518/hourly1!$I$8763+유형화!$H$63*hourly1!P5518/hourly1!$P$8763</f>
        <v>0.79369952446474878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799">
        <f>(유형화!$F$71+유형화!$F$72+유형화!$F$73+유형화!$F$74+유형화!$G$63)*hourly1!O5519/hourly1!$O$8763</f>
        <v>68.35173839865611</v>
      </c>
      <c r="C5518" s="441">
        <f>hourly1!$F5519*유형화!$G$71/hourly1!$F$8763+유형화!$G$72*hourly1!$G5519/hourly1!$F$8763+유형화!$G$74*hourly1!I5519/hourly1!$I$8763+유형화!$H$63*hourly1!P5519/hourly1!$P$8763</f>
        <v>0.51373345859042963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799">
        <f>(유형화!$F$71+유형화!$F$72+유형화!$F$73+유형화!$F$74+유형화!$G$63)*hourly1!O5520/hourly1!$O$8763</f>
        <v>65.900737688971773</v>
      </c>
      <c r="C5519" s="441">
        <f>hourly1!$F5520*유형화!$G$71/hourly1!$F$8763+유형화!$G$72*hourly1!$G5520/hourly1!$F$8763+유형화!$G$74*hourly1!I5520/hourly1!$I$8763+유형화!$H$63*hourly1!P5520/hourly1!$P$8763</f>
        <v>0.49152283899241533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799">
        <f>(유형화!$F$71+유형화!$F$72+유형화!$F$73+유형화!$F$74+유형화!$G$63)*hourly1!O5521/hourly1!$O$8763</f>
        <v>62.595903344333337</v>
      </c>
      <c r="C5520" s="441">
        <f>hourly1!$F5521*유형화!$G$71/hourly1!$F$8763+유형화!$G$72*hourly1!$G5521/hourly1!$F$8763+유형화!$G$74*hourly1!I5521/hourly1!$I$8763+유형화!$H$63*hourly1!P5521/hourly1!$P$8763</f>
        <v>0.46951104605385452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799">
        <f>(유형화!$F$71+유형화!$F$72+유형화!$F$73+유형화!$F$74+유형화!$G$63)*hourly1!O5522/hourly1!$O$8763</f>
        <v>60.284536255752407</v>
      </c>
      <c r="C5521" s="441">
        <f>hourly1!$F5522*유형화!$G$71/hourly1!$F$8763+유형화!$G$72*hourly1!$G5522/hourly1!$F$8763+유형화!$G$74*hourly1!I5522/hourly1!$I$8763+유형화!$H$63*hourly1!P5522/hourly1!$P$8763</f>
        <v>0.3594623387651904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799">
        <f>(유형화!$F$71+유형화!$F$72+유형화!$F$73+유형화!$F$74+유형화!$G$63)*hourly1!O5523/hourly1!$O$8763</f>
        <v>58.735477208530568</v>
      </c>
      <c r="C5522" s="441">
        <f>hourly1!$F5523*유형화!$G$71/hourly1!$F$8763+유형화!$G$72*hourly1!$G5523/hourly1!$F$8763+유형화!$G$74*hourly1!I5523/hourly1!$I$8763+유형화!$H$63*hourly1!P5523/hourly1!$P$8763</f>
        <v>0.28319329095870333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799">
        <f>(유형화!$F$71+유형화!$F$72+유형화!$F$73+유형화!$F$74+유형화!$G$63)*hourly1!O5524/hourly1!$O$8763</f>
        <v>56.604777110745097</v>
      </c>
      <c r="C5523" s="441">
        <f>hourly1!$F5524*유형화!$G$71/hourly1!$F$8763+유형화!$G$72*hourly1!$G5524/hourly1!$F$8763+유형화!$G$74*hourly1!I5524/hourly1!$I$8763+유형화!$H$63*hourly1!P5524/hourly1!$P$8763</f>
        <v>0.25466911983612489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799">
        <f>(유형화!$F$71+유형화!$F$72+유형화!$F$73+유형화!$F$74+유형화!$G$63)*hourly1!O5525/hourly1!$O$8763</f>
        <v>56.251450641067699</v>
      </c>
      <c r="C5524" s="441">
        <f>hourly1!$F5525*유형화!$G$71/hourly1!$F$8763+유형화!$G$72*hourly1!$G5525/hourly1!$F$8763+유형화!$G$74*hourly1!I5525/hourly1!$I$8763+유형화!$H$63*hourly1!P5525/hourly1!$P$8763</f>
        <v>0.2460146139953816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799">
        <f>(유형화!$F$71+유형화!$F$72+유형화!$F$73+유형화!$F$74+유형화!$G$63)*hourly1!O5526/hourly1!$O$8763</f>
        <v>55.930684203659212</v>
      </c>
      <c r="C5525" s="441">
        <f>hourly1!$F5526*유형화!$G$71/hourly1!$F$8763+유형화!$G$72*hourly1!$G5526/hourly1!$F$8763+유형화!$G$74*hourly1!I5526/hourly1!$I$8763+유형화!$H$63*hourly1!P5526/hourly1!$P$8763</f>
        <v>0.24604622111281116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799">
        <f>(유형화!$F$71+유형화!$F$72+유형화!$F$73+유형화!$F$74+유형화!$G$63)*hourly1!O5527/hourly1!$O$8763</f>
        <v>56.265282987587959</v>
      </c>
      <c r="C5526" s="441">
        <f>hourly1!$F5527*유형화!$G$71/hourly1!$F$8763+유형화!$G$72*hourly1!$G5527/hourly1!$F$8763+유형화!$G$74*hourly1!I5527/hourly1!$I$8763+유형화!$H$63*hourly1!P5527/hourly1!$P$8763</f>
        <v>0.24427574544819805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799">
        <f>(유형화!$F$71+유형화!$F$72+유형화!$F$73+유형화!$F$74+유형화!$G$63)*hourly1!O5528/hourly1!$O$8763</f>
        <v>56.382198330638339</v>
      </c>
      <c r="C5527" s="441">
        <f>hourly1!$F5528*유형화!$G$71/hourly1!$F$8763+유형화!$G$72*hourly1!$G5528/hourly1!$F$8763+유형화!$G$74*hourly1!I5528/hourly1!$I$8763+유형화!$H$63*hourly1!P5528/hourly1!$P$8763</f>
        <v>0.51512405248518334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799">
        <f>(유형화!$F$71+유형화!$F$72+유형화!$F$73+유형화!$F$74+유형화!$G$63)*hourly1!O5529/hourly1!$O$8763</f>
        <v>57.155793237961085</v>
      </c>
      <c r="C5528" s="441">
        <f>hourly1!$F5529*유형화!$G$71/hourly1!$F$8763+유형화!$G$72*hourly1!$G5529/hourly1!$F$8763+유형화!$G$74*hourly1!I5529/hourly1!$I$8763+유형화!$H$63*hourly1!P5529/hourly1!$P$8763</f>
        <v>0.99852080173593638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799">
        <f>(유형화!$F$71+유형화!$F$72+유형화!$F$73+유형화!$F$74+유형화!$G$63)*hourly1!O5530/hourly1!$O$8763</f>
        <v>57.626797987959186</v>
      </c>
      <c r="C5529" s="441">
        <f>hourly1!$F5530*유형화!$G$71/hourly1!$F$8763+유형화!$G$72*hourly1!$G5530/hourly1!$F$8763+유형화!$G$74*hourly1!I5530/hourly1!$I$8763+유형화!$H$63*hourly1!P5530/hourly1!$P$8763</f>
        <v>0.85024561172313085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799">
        <f>(유형화!$F$71+유형화!$F$72+유형화!$F$73+유형화!$F$74+유형화!$G$63)*hourly1!O5531/hourly1!$O$8763</f>
        <v>58.309104024188485</v>
      </c>
      <c r="C5530" s="441">
        <f>hourly1!$F5531*유형화!$G$71/hourly1!$F$8763+유형화!$G$72*hourly1!$G5531/hourly1!$F$8763+유형화!$G$74*hourly1!I5531/hourly1!$I$8763+유형화!$H$63*hourly1!P5531/hourly1!$P$8763</f>
        <v>0.7410690223312365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799">
        <f>(유형화!$F$71+유형화!$F$72+유형화!$F$73+유형화!$F$74+유형화!$G$63)*hourly1!O5532/hourly1!$O$8763</f>
        <v>60.238585441916591</v>
      </c>
      <c r="C5531" s="441">
        <f>hourly1!$F5532*유형화!$G$71/hourly1!$F$8763+유형화!$G$72*hourly1!$G5532/hourly1!$F$8763+유형화!$G$74*hourly1!I5532/hourly1!$I$8763+유형화!$H$63*hourly1!P5532/hourly1!$P$8763</f>
        <v>0.61616890583140194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799">
        <f>(유형화!$F$71+유형화!$F$72+유형화!$F$73+유형화!$F$74+유형화!$G$63)*hourly1!O5533/hourly1!$O$8763</f>
        <v>62.685962000064116</v>
      </c>
      <c r="C5532" s="441">
        <f>hourly1!$F5533*유형화!$G$71/hourly1!$F$8763+유형화!$G$72*hourly1!$G5533/hourly1!$F$8763+유형화!$G$74*hourly1!I5533/hourly1!$I$8763+유형화!$H$63*hourly1!P5533/hourly1!$P$8763</f>
        <v>0.56931332223260223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799">
        <f>(유형화!$F$71+유형화!$F$72+유형화!$F$73+유형화!$F$74+유형화!$G$63)*hourly1!O5534/hourly1!$O$8763</f>
        <v>64.001130433560547</v>
      </c>
      <c r="C5533" s="441">
        <f>hourly1!$F5534*유형화!$G$71/hourly1!$F$8763+유형화!$G$72*hourly1!$G5534/hourly1!$F$8763+유형화!$G$74*hourly1!I5534/hourly1!$I$8763+유형화!$H$63*hourly1!P5534/hourly1!$P$8763</f>
        <v>0.54595566245225269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799">
        <f>(유형화!$F$71+유형화!$F$72+유형화!$F$73+유형화!$F$74+유형화!$G$63)*hourly1!O5535/hourly1!$O$8763</f>
        <v>62.459728025777636</v>
      </c>
      <c r="C5534" s="441">
        <f>hourly1!$F5535*유형화!$G$71/hourly1!$F$8763+유형화!$G$72*hourly1!$G5535/hourly1!$F$8763+유형화!$G$74*hourly1!I5535/hourly1!$I$8763+유형화!$H$63*hourly1!P5535/hourly1!$P$8763</f>
        <v>0.70953680780650608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799">
        <f>(유형화!$F$71+유형화!$F$72+유형화!$F$73+유형화!$F$74+유형화!$G$63)*hourly1!O5536/hourly1!$O$8763</f>
        <v>62.178277922418445</v>
      </c>
      <c r="C5535" s="441">
        <f>hourly1!$F5536*유형화!$G$71/hourly1!$F$8763+유형화!$G$72*hourly1!$G5536/hourly1!$F$8763+유형화!$G$74*hourly1!I5536/hourly1!$I$8763+유형화!$H$63*hourly1!P5536/hourly1!$P$8763</f>
        <v>0.65502931998625302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799">
        <f>(유형화!$F$71+유형화!$F$72+유형화!$F$73+유형화!$F$74+유형화!$G$63)*hourly1!O5537/hourly1!$O$8763</f>
        <v>64.410725897218882</v>
      </c>
      <c r="C5536" s="441">
        <f>hourly1!$F5537*유형화!$G$71/hourly1!$F$8763+유형화!$G$72*hourly1!$G5537/hourly1!$F$8763+유형화!$G$74*hourly1!I5537/hourly1!$I$8763+유형화!$H$63*hourly1!P5537/hourly1!$P$8763</f>
        <v>0.46818259294468845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799">
        <f>(유형화!$F$71+유형화!$F$72+유형화!$F$73+유형화!$F$74+유형화!$G$63)*hourly1!O5538/hourly1!$O$8763</f>
        <v>64.058495886094477</v>
      </c>
      <c r="C5537" s="441">
        <f>hourly1!$F5538*유형화!$G$71/hourly1!$F$8763+유형화!$G$72*hourly1!$G5538/hourly1!$F$8763+유형화!$G$74*hourly1!I5538/hourly1!$I$8763+유형화!$H$63*hourly1!P5538/hourly1!$P$8763</f>
        <v>0.43709383224110016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799">
        <f>(유형화!$F$71+유형화!$F$72+유형화!$F$73+유형화!$F$74+유형화!$G$63)*hourly1!O5539/hourly1!$O$8763</f>
        <v>63.603764678237226</v>
      </c>
      <c r="C5538" s="441">
        <f>hourly1!$F5539*유형화!$G$71/hourly1!$F$8763+유형화!$G$72*hourly1!$G5539/hourly1!$F$8763+유형화!$G$74*hourly1!I5539/hourly1!$I$8763+유형화!$H$63*hourly1!P5539/hourly1!$P$8763</f>
        <v>0.46818259294468845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799">
        <f>(유형화!$F$71+유형화!$F$72+유형화!$F$73+유형화!$F$74+유형화!$G$63)*hourly1!O5540/hourly1!$O$8763</f>
        <v>62.351478631815013</v>
      </c>
      <c r="C5539" s="441">
        <f>hourly1!$F5540*유형화!$G$71/hourly1!$F$8763+유형화!$G$72*hourly1!$G5540/hourly1!$F$8763+유형화!$G$74*hourly1!I5540/hourly1!$I$8763+유형화!$H$63*hourly1!P5540/hourly1!$P$8763</f>
        <v>0.65500117176091965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799">
        <f>(유형화!$F$71+유형화!$F$72+유형화!$F$73+유형화!$F$74+유형화!$G$63)*hourly1!O5541/hourly1!$O$8763</f>
        <v>61.014389509412553</v>
      </c>
      <c r="C5540" s="441">
        <f>hourly1!$F5541*유형화!$G$71/hourly1!$F$8763+유형화!$G$72*hourly1!$G5541/hourly1!$F$8763+유형화!$G$74*hourly1!I5541/hourly1!$I$8763+유형화!$H$63*hourly1!P5541/hourly1!$P$8763</f>
        <v>0.83425014413315501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799">
        <f>(유형화!$F$71+유형화!$F$72+유형화!$F$73+유형화!$F$74+유형화!$G$63)*hourly1!O5542/hourly1!$O$8763</f>
        <v>61.506609872932685</v>
      </c>
      <c r="C5541" s="441">
        <f>hourly1!$F5542*유형화!$G$71/hourly1!$F$8763+유형화!$G$72*hourly1!$G5542/hourly1!$F$8763+유형화!$G$74*hourly1!I5542/hourly1!$I$8763+유형화!$H$63*hourly1!P5542/hourly1!$P$8763</f>
        <v>0.84212138982235352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799">
        <f>(유형화!$F$71+유형화!$F$72+유형화!$F$73+유형화!$F$74+유형화!$G$63)*hourly1!O5543/hourly1!$O$8763</f>
        <v>62.257804516810687</v>
      </c>
      <c r="C5542" s="441">
        <f>hourly1!$F5543*유형화!$G$71/hourly1!$F$8763+유형화!$G$72*hourly1!$G5543/hourly1!$F$8763+유형화!$G$74*hourly1!I5543/hourly1!$I$8763+유형화!$H$63*hourly1!P5543/hourly1!$P$8763</f>
        <v>0.7019140059875173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799">
        <f>(유형화!$F$71+유형화!$F$72+유형화!$F$73+유형화!$F$74+유형화!$G$63)*hourly1!O5544/hourly1!$O$8763</f>
        <v>60.804910904420034</v>
      </c>
      <c r="C5543" s="441">
        <f>hourly1!$F5544*유형화!$G$71/hourly1!$F$8763+유형화!$G$72*hourly1!$G5544/hourly1!$F$8763+유형화!$G$74*hourly1!I5544/hourly1!$I$8763+유형화!$H$63*hourly1!P5544/hourly1!$P$8763</f>
        <v>0.56933276359162477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799">
        <f>(유형화!$F$71+유형화!$F$72+유형화!$F$73+유형화!$F$74+유형화!$G$63)*hourly1!O5545/hourly1!$O$8763</f>
        <v>59.167416677851229</v>
      </c>
      <c r="C5544" s="441">
        <f>hourly1!$F5545*유형화!$G$71/hourly1!$F$8763+유형화!$G$72*hourly1!$G5545/hourly1!$F$8763+유형화!$G$74*hourly1!I5545/hourly1!$I$8763+유형화!$H$63*hourly1!P5545/hourly1!$P$8763</f>
        <v>0.41385842640552484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799">
        <f>(유형화!$F$71+유형화!$F$72+유형화!$F$73+유형화!$F$74+유형화!$G$63)*hourly1!O5546/hourly1!$O$8763</f>
        <v>57.385726766769089</v>
      </c>
      <c r="C5545" s="441">
        <f>hourly1!$F5546*유형화!$G$71/hourly1!$F$8763+유형화!$G$72*hourly1!$G5546/hourly1!$F$8763+유형화!$G$74*hourly1!I5546/hourly1!$I$8763+유형화!$H$63*hourly1!P5546/hourly1!$P$8763</f>
        <v>0.36739596378426009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799">
        <f>(유형화!$F$71+유형화!$F$72+유형화!$F$73+유형화!$F$74+유형화!$G$63)*hourly1!O5547/hourly1!$O$8763</f>
        <v>56.810873833386587</v>
      </c>
      <c r="C5546" s="441">
        <f>hourly1!$F5547*유형화!$G$71/hourly1!$F$8763+유형화!$G$72*hourly1!$G5547/hourly1!$F$8763+유형화!$G$74*hourly1!I5547/hourly1!$I$8763+유형화!$H$63*hourly1!P5547/hourly1!$P$8763</f>
        <v>0.28319472222439829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799">
        <f>(유형화!$F$71+유형화!$F$72+유형화!$F$73+유형화!$F$74+유형화!$G$63)*hourly1!O5548/hourly1!$O$8763</f>
        <v>53.239873500486162</v>
      </c>
      <c r="C5547" s="441">
        <f>hourly1!$F5548*유형화!$G$71/hourly1!$F$8763+유형화!$G$72*hourly1!$G5548/hourly1!$F$8763+유형화!$G$74*hourly1!I5548/hourly1!$I$8763+유형화!$H$63*hourly1!P5548/hourly1!$P$8763</f>
        <v>0.25466828493113619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799">
        <f>(유형화!$F$71+유형화!$F$72+유형화!$F$73+유형화!$F$74+유형화!$G$63)*hourly1!O5549/hourly1!$O$8763</f>
        <v>52.688780488408618</v>
      </c>
      <c r="C5548" s="441">
        <f>hourly1!$F5549*유형화!$G$71/hourly1!$F$8763+유형화!$G$72*hourly1!$G5549/hourly1!$F$8763+유형화!$G$74*hourly1!I5549/hourly1!$I$8763+유형화!$H$63*hourly1!P5549/hourly1!$P$8763</f>
        <v>0.24602069687458511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799">
        <f>(유형화!$F$71+유형화!$F$72+유형화!$F$73+유형화!$F$74+유형화!$G$63)*hourly1!O5550/hourly1!$O$8763</f>
        <v>52.759622605706987</v>
      </c>
      <c r="C5549" s="441">
        <f>hourly1!$F5550*유형화!$G$71/hourly1!$F$8763+유형화!$G$72*hourly1!$G5550/hourly1!$F$8763+유형화!$G$74*hourly1!I5550/hourly1!$I$8763+유형화!$H$63*hourly1!P5550/hourly1!$P$8763</f>
        <v>0.24605504725126315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799">
        <f>(유형화!$F$71+유형화!$F$72+유형화!$F$73+유형화!$F$74+유형화!$G$63)*hourly1!O5551/hourly1!$O$8763</f>
        <v>52.293841623089094</v>
      </c>
      <c r="C5550" s="441">
        <f>hourly1!$F5551*유형화!$G$71/hourly1!$F$8763+유형화!$G$72*hourly1!$G5551/hourly1!$F$8763+유형화!$G$74*hourly1!I5551/hourly1!$I$8763+유형화!$H$63*hourly1!P5551/hourly1!$P$8763</f>
        <v>0.24425976298127147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799">
        <f>(유형화!$F$71+유형화!$F$72+유형화!$F$73+유형화!$F$74+유형화!$G$63)*hourly1!O5552/hourly1!$O$8763</f>
        <v>53.191308093257035</v>
      </c>
      <c r="C5551" s="441">
        <f>hourly1!$F5552*유형화!$G$71/hourly1!$F$8763+유형화!$G$72*hourly1!$G5552/hourly1!$F$8763+유형화!$G$74*hourly1!I5552/hourly1!$I$8763+유형화!$H$63*hourly1!P5552/hourly1!$P$8763</f>
        <v>0.51510675802470307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799">
        <f>(유형화!$F$71+유형화!$F$72+유형화!$F$73+유형화!$F$74+유형화!$G$63)*hourly1!O5553/hourly1!$O$8763</f>
        <v>53.434501539866041</v>
      </c>
      <c r="C5552" s="441">
        <f>hourly1!$F5553*유형화!$G$71/hourly1!$F$8763+유형화!$G$72*hourly1!$G5553/hourly1!$F$8763+유형화!$G$74*hourly1!I5553/hourly1!$I$8763+유형화!$H$63*hourly1!P5553/hourly1!$P$8763</f>
        <v>0.99844100867344354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799">
        <f>(유형화!$F$71+유형화!$F$72+유형화!$F$73+유형화!$F$74+유형화!$G$63)*hourly1!O5554/hourly1!$O$8763</f>
        <v>53.943362192367275</v>
      </c>
      <c r="C5553" s="441">
        <f>hourly1!$F5554*유형화!$G$71/hourly1!$F$8763+유형화!$G$72*hourly1!$G5554/hourly1!$F$8763+유형화!$G$74*hourly1!I5554/hourly1!$I$8763+유형화!$H$63*hourly1!P5554/hourly1!$P$8763</f>
        <v>0.8501931319809839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799">
        <f>(유형화!$F$71+유형화!$F$72+유형화!$F$73+유형화!$F$74+유형화!$G$63)*hourly1!O5555/hourly1!$O$8763</f>
        <v>54.840665865182061</v>
      </c>
      <c r="C5554" s="441">
        <f>hourly1!$F5555*유형화!$G$71/hourly1!$F$8763+유형화!$G$72*hourly1!$G5555/hourly1!$F$8763+유형화!$G$74*hourly1!I5555/hourly1!$I$8763+유형화!$H$63*hourly1!P5555/hourly1!$P$8763</f>
        <v>0.74109192258235634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799">
        <f>(유형화!$F$71+유형화!$F$72+유형화!$F$73+유형화!$F$74+유형화!$G$63)*hourly1!O5556/hourly1!$O$8763</f>
        <v>54.677817961543646</v>
      </c>
      <c r="C5555" s="441">
        <f>hourly1!$F5556*유형화!$G$71/hourly1!$F$8763+유형화!$G$72*hourly1!$G5556/hourly1!$F$8763+유형화!$G$74*hourly1!I5556/hourly1!$I$8763+유형화!$H$63*hourly1!P5556/hourly1!$P$8763</f>
        <v>0.61624846034961234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799">
        <f>(유형화!$F$71+유형화!$F$72+유형화!$F$73+유형화!$F$74+유형화!$G$63)*hourly1!O5557/hourly1!$O$8763</f>
        <v>54.66003450913049</v>
      </c>
      <c r="C5556" s="441">
        <f>hourly1!$F5557*유형화!$G$71/hourly1!$F$8763+유형화!$G$72*hourly1!$G5557/hourly1!$F$8763+유형화!$G$74*hourly1!I5557/hourly1!$I$8763+유형화!$H$63*hourly1!P5557/hourly1!$P$8763</f>
        <v>0.56943402563954026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799">
        <f>(유형화!$F$71+유형화!$F$72+유형화!$F$73+유형화!$F$74+유형화!$G$63)*hourly1!O5558/hourly1!$O$8763</f>
        <v>56.04900784891953</v>
      </c>
      <c r="C5557" s="441">
        <f>hourly1!$F5558*유형화!$G$71/hourly1!$F$8763+유형화!$G$72*hourly1!$G5558/hourly1!$F$8763+유형화!$G$74*hourly1!I5558/hourly1!$I$8763+유형화!$H$63*hourly1!P5558/hourly1!$P$8763</f>
        <v>0.54597796634266393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799">
        <f>(유형화!$F$71+유형화!$F$72+유형화!$F$73+유형화!$F$74+유형화!$G$63)*hourly1!O5559/hourly1!$O$8763</f>
        <v>56.396016127087719</v>
      </c>
      <c r="C5558" s="441">
        <f>hourly1!$F5559*유형화!$G$71/hourly1!$F$8763+유형화!$G$72*hourly1!$G5559/hourly1!$F$8763+유형화!$G$74*hourly1!I5559/hourly1!$I$8763+유형화!$H$63*hourly1!P5559/hourly1!$P$8763</f>
        <v>0.70944127082137043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799">
        <f>(유형화!$F$71+유형화!$F$72+유형화!$F$73+유형화!$F$74+유형화!$G$63)*hourly1!O5560/hourly1!$O$8763</f>
        <v>57.158366681240707</v>
      </c>
      <c r="C5559" s="441">
        <f>hourly1!$F5560*유형화!$G$71/hourly1!$F$8763+유형화!$G$72*hourly1!$G5560/hourly1!$F$8763+유형화!$G$74*hourly1!I5560/hourly1!$I$8763+유형화!$H$63*hourly1!P5560/hourly1!$P$8763</f>
        <v>0.65484659506586851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799">
        <f>(유형화!$F$71+유형화!$F$72+유형화!$F$73+유형화!$F$74+유형화!$G$63)*hourly1!O5561/hourly1!$O$8763</f>
        <v>57.232279636254681</v>
      </c>
      <c r="C5560" s="441">
        <f>hourly1!$F5561*유형화!$G$71/hourly1!$F$8763+유형화!$G$72*hourly1!$G5561/hourly1!$F$8763+유형화!$G$74*hourly1!I5561/hourly1!$I$8763+유형화!$H$63*hourly1!P5561/hourly1!$P$8763</f>
        <v>0.46810160716078442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799">
        <f>(유형화!$F$71+유형화!$F$72+유형화!$F$73+유형화!$F$74+유형화!$G$63)*hourly1!O5562/hourly1!$O$8763</f>
        <v>57.093206852502597</v>
      </c>
      <c r="C5561" s="441">
        <f>hourly1!$F5562*유형화!$G$71/hourly1!$F$8763+유형화!$G$72*hourly1!$G5562/hourly1!$F$8763+유형화!$G$74*hourly1!I5562/hourly1!$I$8763+유형화!$H$63*hourly1!P5562/hourly1!$P$8763</f>
        <v>0.43703753579043225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799">
        <f>(유형화!$F$71+유형화!$F$72+유형화!$F$73+유형화!$F$74+유형화!$G$63)*hourly1!O5563/hourly1!$O$8763</f>
        <v>57.474082198514914</v>
      </c>
      <c r="C5562" s="441">
        <f>hourly1!$F5563*유형화!$G$71/hourly1!$F$8763+유형화!$G$72*hourly1!$G5563/hourly1!$F$8763+유형화!$G$74*hourly1!I5563/hourly1!$I$8763+유형화!$H$63*hourly1!P5563/hourly1!$P$8763</f>
        <v>0.46810160716078442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799">
        <f>(유형화!$F$71+유형화!$F$72+유형화!$F$73+유형화!$F$74+유형화!$G$63)*hourly1!O5564/hourly1!$O$8763</f>
        <v>58.570973553493403</v>
      </c>
      <c r="C5563" s="441">
        <f>hourly1!$F5564*유형화!$G$71/hourly1!$F$8763+유형화!$G$72*hourly1!$G5564/hourly1!$F$8763+유형화!$G$74*hourly1!I5564/hourly1!$I$8763+유형화!$H$63*hourly1!P5564/hourly1!$P$8763</f>
        <v>0.65486555933632495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799">
        <f>(유형화!$F$71+유형화!$F$72+유형화!$F$73+유형화!$F$74+유형화!$G$63)*hourly1!O5565/hourly1!$O$8763</f>
        <v>59.123801758498104</v>
      </c>
      <c r="C5564" s="441">
        <f>hourly1!$F5565*유형화!$G$71/hourly1!$F$8763+유형화!$G$72*hourly1!$G5565/hourly1!$F$8763+유형화!$G$74*hourly1!I5565/hourly1!$I$8763+유형화!$H$63*hourly1!P5565/hourly1!$P$8763</f>
        <v>0.83408149332543724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799">
        <f>(유형화!$F$71+유형화!$F$72+유형화!$F$73+유형화!$F$74+유형화!$G$63)*hourly1!O5566/hourly1!$O$8763</f>
        <v>60.065465377126344</v>
      </c>
      <c r="C5565" s="441">
        <f>hourly1!$F5566*유형화!$G$71/hourly1!$F$8763+유형화!$G$72*hourly1!$G5566/hourly1!$F$8763+유형화!$G$74*hourly1!I5566/hourly1!$I$8763+유형화!$H$63*hourly1!P5566/hourly1!$P$8763</f>
        <v>0.84196359277948996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799">
        <f>(유형화!$F$71+유형화!$F$72+유형화!$F$73+유형화!$F$74+유형화!$G$63)*hourly1!O5567/hourly1!$O$8763</f>
        <v>61.107626744497438</v>
      </c>
      <c r="C5566" s="441">
        <f>hourly1!$F5567*유형화!$G$71/hourly1!$F$8763+유형화!$G$72*hourly1!$G5567/hourly1!$F$8763+유형화!$G$74*hourly1!I5567/hourly1!$I$8763+유형화!$H$63*hourly1!P5567/hourly1!$P$8763</f>
        <v>0.70176813615877698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799">
        <f>(유형화!$F$71+유형화!$F$72+유형화!$F$73+유형화!$F$74+유형화!$G$63)*hourly1!O5568/hourly1!$O$8763</f>
        <v>60.079825238466796</v>
      </c>
      <c r="C5567" s="441">
        <f>hourly1!$F5568*유형화!$G$71/hourly1!$F$8763+유형화!$G$72*hourly1!$G5568/hourly1!$F$8763+유형화!$G$74*hourly1!I5568/hourly1!$I$8763+유형화!$H$63*hourly1!P5568/hourly1!$P$8763</f>
        <v>0.56914383651989453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799">
        <f>(유형화!$F$71+유형화!$F$72+유형화!$F$73+유형화!$F$74+유형화!$G$63)*hourly1!O5569/hourly1!$O$8763</f>
        <v>58.517287616303911</v>
      </c>
      <c r="C5568" s="441">
        <f>hourly1!$F5569*유형화!$G$71/hourly1!$F$8763+유형화!$G$72*hourly1!$G5569/hourly1!$F$8763+유형화!$G$74*hourly1!I5569/hourly1!$I$8763+유형화!$H$63*hourly1!P5569/hourly1!$P$8763</f>
        <v>0.41372639214516749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799">
        <f>(유형화!$F$71+유형화!$F$72+유형화!$F$73+유형화!$F$74+유형화!$G$63)*hourly1!O5570/hourly1!$O$8763</f>
        <v>56.493717304526882</v>
      </c>
      <c r="C5569" s="441">
        <f>hourly1!$F5570*유형화!$G$71/hourly1!$F$8763+유형화!$G$72*hourly1!$G5570/hourly1!$F$8763+유형화!$G$74*hourly1!I5570/hourly1!$I$8763+유형화!$H$63*hourly1!P5570/hourly1!$P$8763</f>
        <v>0.3672735905673446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799">
        <f>(유형화!$F$71+유형화!$F$72+유형화!$F$73+유형화!$F$74+유형화!$G$63)*hourly1!O5571/hourly1!$O$8763</f>
        <v>54.376924556230541</v>
      </c>
      <c r="C5570" s="441">
        <f>hourly1!$F5571*유형화!$G$71/hourly1!$F$8763+유형화!$G$72*hourly1!$G5571/hourly1!$F$8763+유형화!$G$74*hourly1!I5571/hourly1!$I$8763+유형화!$H$63*hourly1!P5571/hourly1!$P$8763</f>
        <v>0.28310288267564104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799">
        <f>(유형화!$F$71+유형화!$F$72+유형화!$F$73+유형화!$F$74+유형화!$G$63)*hourly1!O5572/hourly1!$O$8763</f>
        <v>53.18600321761582</v>
      </c>
      <c r="C5571" s="441">
        <f>hourly1!$F5572*유형화!$G$71/hourly1!$F$8763+유형화!$G$72*hourly1!$G5572/hourly1!$F$8763+유형화!$G$74*hourly1!I5572/hourly1!$I$8763+유형화!$H$63*hourly1!P5572/hourly1!$P$8763</f>
        <v>0.25456070145973486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799">
        <f>(유형화!$F$71+유형화!$F$72+유형화!$F$73+유형화!$F$74+유형화!$G$63)*hourly1!O5573/hourly1!$O$8763</f>
        <v>52.784291309449202</v>
      </c>
      <c r="C5572" s="441">
        <f>hourly1!$F5573*유형화!$G$71/hourly1!$F$8763+유형화!$G$72*hourly1!$G5573/hourly1!$F$8763+유형화!$G$74*hourly1!I5573/hourly1!$I$8763+유형화!$H$63*hourly1!P5573/hourly1!$P$8763</f>
        <v>0.24573360883061277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799">
        <f>(유형화!$F$71+유형화!$F$72+유형화!$F$73+유형화!$F$74+유형화!$G$63)*hourly1!O5574/hourly1!$O$8763</f>
        <v>52.459141758138436</v>
      </c>
      <c r="C5573" s="441">
        <f>hourly1!$F5574*유형화!$G$71/hourly1!$F$8763+유형화!$G$72*hourly1!$G5574/hourly1!$F$8763+유형화!$G$74*hourly1!I5574/hourly1!$I$8763+유형화!$H$63*hourly1!P5574/hourly1!$P$8763</f>
        <v>0.24574148079193481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799">
        <f>(유형화!$F$71+유형화!$F$72+유형화!$F$73+유형화!$F$74+유형화!$G$63)*hourly1!O5575/hourly1!$O$8763</f>
        <v>52.054831715815887</v>
      </c>
      <c r="C5574" s="441">
        <f>hourly1!$F5575*유형화!$G$71/hourly1!$F$8763+유형화!$G$72*hourly1!$G5575/hourly1!$F$8763+유형화!$G$74*hourly1!I5575/hourly1!$I$8763+유형화!$H$63*hourly1!P5575/hourly1!$P$8763</f>
        <v>0.2440710744538247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799">
        <f>(유형화!$F$71+유형화!$F$72+유형화!$F$73+유형화!$F$74+유형화!$G$63)*hourly1!O5576/hourly1!$O$8763</f>
        <v>52.879647474873074</v>
      </c>
      <c r="C5575" s="441">
        <f>hourly1!$F5576*유형화!$G$71/hourly1!$F$8763+유형화!$G$72*hourly1!$G5576/hourly1!$F$8763+유형화!$G$74*hourly1!I5576/hourly1!$I$8763+유형화!$H$63*hourly1!P5576/hourly1!$P$8763</f>
        <v>0.51485473599025755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799">
        <f>(유형화!$F$71+유형화!$F$72+유형화!$F$73+유형화!$F$74+유형화!$G$63)*hourly1!O5577/hourly1!$O$8763</f>
        <v>54.622033781702768</v>
      </c>
      <c r="C5576" s="441">
        <f>hourly1!$F5577*유형화!$G$71/hourly1!$F$8763+유형화!$G$72*hourly1!$G5577/hourly1!$F$8763+유형화!$G$74*hourly1!I5577/hourly1!$I$8763+유형화!$H$63*hourly1!P5577/hourly1!$P$8763</f>
        <v>0.99821713486433139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799">
        <f>(유형화!$F$71+유형화!$F$72+유형화!$F$73+유형화!$F$74+유형화!$G$63)*hourly1!O5578/hourly1!$O$8763</f>
        <v>59.42522242912657</v>
      </c>
      <c r="C5577" s="441">
        <f>hourly1!$F5578*유형화!$G$71/hourly1!$F$8763+유형화!$G$72*hourly1!$G5578/hourly1!$F$8763+유형화!$G$74*hourly1!I5578/hourly1!$I$8763+유형화!$H$63*hourly1!P5578/hourly1!$P$8763</f>
        <v>0.85005990499921402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799">
        <f>(유형화!$F$71+유형화!$F$72+유형화!$F$73+유형화!$F$74+유형화!$G$63)*hourly1!O5579/hourly1!$O$8763</f>
        <v>62.48167152669776</v>
      </c>
      <c r="C5578" s="441">
        <f>hourly1!$F5579*유형화!$G$71/hourly1!$F$8763+유형화!$G$72*hourly1!$G5579/hourly1!$F$8763+유형화!$G$74*hourly1!I5579/hourly1!$I$8763+유형화!$H$63*hourly1!P5579/hourly1!$P$8763</f>
        <v>0.74086685605183056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799">
        <f>(유형화!$F$71+유형화!$F$72+유형화!$F$73+유형화!$F$74+유형화!$G$63)*hourly1!O5580/hourly1!$O$8763</f>
        <v>69.444323089223076</v>
      </c>
      <c r="C5579" s="441">
        <f>hourly1!$F5580*유형화!$G$71/hourly1!$F$8763+유형화!$G$72*hourly1!$G5580/hourly1!$F$8763+유형화!$G$74*hourly1!I5580/hourly1!$I$8763+유형화!$H$63*hourly1!P5580/hourly1!$P$8763</f>
        <v>0.6161862002918822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799">
        <f>(유형화!$F$71+유형화!$F$72+유형화!$F$73+유형화!$F$74+유형화!$G$63)*hourly1!O5581/hourly1!$O$8763</f>
        <v>71.58512660006663</v>
      </c>
      <c r="C5580" s="441">
        <f>hourly1!$F5581*유형화!$G$71/hourly1!$F$8763+유형화!$G$72*hourly1!$G5581/hourly1!$F$8763+유형화!$G$74*hourly1!I5581/hourly1!$I$8763+유형화!$H$63*hourly1!P5581/hourly1!$P$8763</f>
        <v>0.56943402563954026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799">
        <f>(유형화!$F$71+유형화!$F$72+유형화!$F$73+유형화!$F$74+유형화!$G$63)*hourly1!O5582/hourly1!$O$8763</f>
        <v>73.514769706013055</v>
      </c>
      <c r="C5581" s="441">
        <f>hourly1!$F5582*유형화!$G$71/hourly1!$F$8763+유형화!$G$72*hourly1!$G5582/hourly1!$F$8763+유형화!$G$74*hourly1!I5582/hourly1!$I$8763+유형화!$H$63*hourly1!P5582/hourly1!$P$8763</f>
        <v>0.54603927222326298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799">
        <f>(유형화!$F$71+유형화!$F$72+유형화!$F$73+유형화!$F$74+유형화!$G$63)*hourly1!O5583/hourly1!$O$8763</f>
        <v>72.019461642999943</v>
      </c>
      <c r="C5582" s="441">
        <f>hourly1!$F5583*유형화!$G$71/hourly1!$F$8763+유형화!$G$72*hourly1!$G5583/hourly1!$F$8763+유형화!$G$74*hourly1!I5583/hourly1!$I$8763+유형화!$H$63*hourly1!P5583/hourly1!$P$8763</f>
        <v>0.70952643113021807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799">
        <f>(유형화!$F$71+유형화!$F$72+유형화!$F$73+유형화!$F$74+유형화!$G$63)*hourly1!O5584/hourly1!$O$8763</f>
        <v>71.230213525161858</v>
      </c>
      <c r="C5583" s="441">
        <f>hourly1!$F5584*유형화!$G$71/hourly1!$F$8763+유형화!$G$72*hourly1!$G5584/hourly1!$F$8763+유형화!$G$74*hourly1!I5584/hourly1!$I$8763+유형화!$H$63*hourly1!P5584/hourly1!$P$8763</f>
        <v>0.65493354445683361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799">
        <f>(유형화!$F$71+유형화!$F$72+유형화!$F$73+유형화!$F$74+유형화!$G$63)*hourly1!O5585/hourly1!$O$8763</f>
        <v>74.232572234180481</v>
      </c>
      <c r="C5584" s="441">
        <f>hourly1!$F5585*유형화!$G$71/hourly1!$F$8763+유형화!$G$72*hourly1!$G5585/hourly1!$F$8763+유형화!$G$74*hourly1!I5585/hourly1!$I$8763+유형화!$H$63*hourly1!P5585/hourly1!$P$8763</f>
        <v>0.46813870079671105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799">
        <f>(유형화!$F$71+유형화!$F$72+유형화!$F$73+유형화!$F$74+유형화!$G$63)*hourly1!O5586/hourly1!$O$8763</f>
        <v>74.1738199954398</v>
      </c>
      <c r="C5585" s="441">
        <f>hourly1!$F5586*유형화!$G$71/hourly1!$F$8763+유형화!$G$72*hourly1!$G5586/hourly1!$F$8763+유형화!$G$74*hourly1!I5586/hourly1!$I$8763+유형화!$H$63*hourly1!P5586/hourly1!$P$8763</f>
        <v>0.43706544547148307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799">
        <f>(유형화!$F$71+유형화!$F$72+유형화!$F$73+유형화!$F$74+유형화!$G$63)*hourly1!O5587/hourly1!$O$8763</f>
        <v>74.48142784330058</v>
      </c>
      <c r="C5586" s="441">
        <f>hourly1!$F5587*유형화!$G$71/hourly1!$F$8763+유형화!$G$72*hourly1!$G5587/hourly1!$F$8763+유형화!$G$74*hourly1!I5587/hourly1!$I$8763+유형화!$H$63*hourly1!P5587/hourly1!$P$8763</f>
        <v>0.46814561858090309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799">
        <f>(유형화!$F$71+유형화!$F$72+유형화!$F$73+유형화!$F$74+유형화!$G$63)*hourly1!O5588/hourly1!$O$8763</f>
        <v>73.83794725199256</v>
      </c>
      <c r="C5587" s="441">
        <f>hourly1!$F5588*유형화!$G$71/hourly1!$F$8763+유형화!$G$72*hourly1!$G5588/hourly1!$F$8763+유형화!$G$74*hourly1!I5588/hourly1!$I$8763+유형화!$H$63*hourly1!P5588/hourly1!$P$8763</f>
        <v>0.65494237059528559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799">
        <f>(유형화!$F$71+유형화!$F$72+유형화!$F$73+유형화!$F$74+유형화!$G$63)*hourly1!O5589/hourly1!$O$8763</f>
        <v>72.176730618735093</v>
      </c>
      <c r="C5588" s="441">
        <f>hourly1!$F5589*유형화!$G$71/hourly1!$F$8763+유형화!$G$72*hourly1!$G5589/hourly1!$F$8763+유형화!$G$74*hourly1!I5589/hourly1!$I$8763+유형화!$H$63*hourly1!P5589/hourly1!$P$8763</f>
        <v>0.83414637737027242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799">
        <f>(유형화!$F$71+유형화!$F$72+유형화!$F$73+유형화!$F$74+유형화!$G$63)*hourly1!O5590/hourly1!$O$8763</f>
        <v>70.764855798691784</v>
      </c>
      <c r="C5589" s="441">
        <f>hourly1!$F5590*유형화!$G$71/hourly1!$F$8763+유형화!$G$72*hourly1!$G5590/hourly1!$F$8763+유형화!$G$74*hourly1!I5590/hourly1!$I$8763+유형화!$H$63*hourly1!P5590/hourly1!$P$8763</f>
        <v>0.84205590941681097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799">
        <f>(유형화!$F$71+유형화!$F$72+유형화!$F$73+유형화!$F$74+유형화!$G$63)*hourly1!O5591/hourly1!$O$8763</f>
        <v>69.910997192042146</v>
      </c>
      <c r="C5590" s="441">
        <f>hourly1!$F5591*유형화!$G$71/hourly1!$F$8763+유형화!$G$72*hourly1!$G5591/hourly1!$F$8763+유형화!$G$74*hourly1!I5591/hourly1!$I$8763+유형화!$H$63*hourly1!P5591/hourly1!$P$8763</f>
        <v>0.70180964286392833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799">
        <f>(유형화!$F$71+유형화!$F$72+유형화!$F$73+유형화!$F$74+유형화!$G$63)*hourly1!O5592/hourly1!$O$8763</f>
        <v>67.073575257225173</v>
      </c>
      <c r="C5591" s="441">
        <f>hourly1!$F5592*유형화!$G$71/hourly1!$F$8763+유형화!$G$72*hourly1!$G5592/hourly1!$F$8763+유형화!$G$74*hourly1!I5592/hourly1!$I$8763+유형화!$H$63*hourly1!P5592/hourly1!$P$8763</f>
        <v>0.56919190319281665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799">
        <f>(유형화!$F$71+유형화!$F$72+유형화!$F$73+유형화!$F$74+유형화!$G$63)*hourly1!O5593/hourly1!$O$8763</f>
        <v>64.317958960547955</v>
      </c>
      <c r="C5592" s="441">
        <f>hourly1!$F5593*유형화!$G$71/hourly1!$F$8763+유형화!$G$72*hourly1!$G5593/hourly1!$F$8763+유형화!$G$74*hourly1!I5593/hourly1!$I$8763+유형화!$H$63*hourly1!P5593/hourly1!$P$8763</f>
        <v>0.41374941166842744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799">
        <f>(유형화!$F$71+유형화!$F$72+유형화!$F$73+유형화!$F$74+유형화!$G$63)*hourly1!O5594/hourly1!$O$8763</f>
        <v>61.954489398466393</v>
      </c>
      <c r="C5593" s="441">
        <f>hourly1!$F5594*유형화!$G$71/hourly1!$F$8763+유형화!$G$72*hourly1!$G5594/hourly1!$F$8763+유형화!$G$74*hourly1!I5594/hourly1!$I$8763+유형화!$H$63*hourly1!P5594/hourly1!$P$8763</f>
        <v>0.36730066534340799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799">
        <f>(유형화!$F$71+유형화!$F$72+유형화!$F$73+유형화!$F$74+유형화!$G$63)*hourly1!O5595/hourly1!$O$8763</f>
        <v>58.970819838317468</v>
      </c>
      <c r="C5594" s="441">
        <f>hourly1!$F5595*유형화!$G$71/hourly1!$F$8763+유형화!$G$72*hourly1!$G5595/hourly1!$F$8763+유형화!$G$74*hourly1!I5595/hourly1!$I$8763+유형화!$H$63*hourly1!P5595/hourly1!$P$8763</f>
        <v>0.28312840691386698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799">
        <f>(유형화!$F$71+유형화!$F$72+유형화!$F$73+유형화!$F$74+유형화!$G$63)*hourly1!O5596/hourly1!$O$8763</f>
        <v>57.808129487886411</v>
      </c>
      <c r="C5595" s="441">
        <f>hourly1!$F5596*유형화!$G$71/hourly1!$F$8763+유형화!$G$72*hourly1!$G5596/hourly1!$F$8763+유형화!$G$74*hourly1!I5596/hourly1!$I$8763+유형화!$H$63*hourly1!P5596/hourly1!$P$8763</f>
        <v>0.25462809021953714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799">
        <f>(유형화!$F$71+유형화!$F$72+유형화!$F$73+유형화!$F$74+유형화!$G$63)*hourly1!O5597/hourly1!$O$8763</f>
        <v>57.666259087334723</v>
      </c>
      <c r="C5596" s="441">
        <f>hourly1!$F5597*유형화!$G$71/hourly1!$F$8763+유형화!$G$72*hourly1!$G5597/hourly1!$F$8763+유형화!$G$74*hourly1!I5597/hourly1!$I$8763+유형화!$H$63*hourly1!P5597/hourly1!$P$8763</f>
        <v>0.24585944093962439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799">
        <f>(유형화!$F$71+유형화!$F$72+유형화!$F$73+유형화!$F$74+유형화!$G$63)*hourly1!O5598/hourly1!$O$8763</f>
        <v>56.702704649669656</v>
      </c>
      <c r="C5597" s="441">
        <f>hourly1!$F5598*유형화!$G$71/hourly1!$F$8763+유형화!$G$72*hourly1!$G5598/hourly1!$F$8763+유형화!$G$74*hourly1!I5598/hourly1!$I$8763+유형화!$H$63*hourly1!P5598/hourly1!$P$8763</f>
        <v>0.24587554267869222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799">
        <f>(유형화!$F$71+유형화!$F$72+유형화!$F$73+유형화!$F$74+유형화!$G$63)*hourly1!O5599/hourly1!$O$8763</f>
        <v>56.420055219039121</v>
      </c>
      <c r="C5598" s="441">
        <f>hourly1!$F5599*유형화!$G$71/hourly1!$F$8763+유형화!$G$72*hourly1!$G5599/hourly1!$F$8763+유형화!$G$74*hourly1!I5599/hourly1!$I$8763+유형화!$H$63*hourly1!P5599/hourly1!$P$8763</f>
        <v>0.24416064783189828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799">
        <f>(유형화!$F$71+유형화!$F$72+유형화!$F$73+유형화!$F$74+유형화!$G$63)*hourly1!O5600/hourly1!$O$8763</f>
        <v>56.825212822183666</v>
      </c>
      <c r="C5599" s="441">
        <f>hourly1!$F5600*유형화!$G$71/hourly1!$F$8763+유형화!$G$72*hourly1!$G5600/hourly1!$F$8763+유형화!$G$74*hourly1!I5600/hourly1!$I$8763+유형화!$H$63*hourly1!P5600/hourly1!$P$8763</f>
        <v>0.51500740433104875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799">
        <f>(유형화!$F$71+유형화!$F$72+유형화!$F$73+유형화!$F$74+유형화!$G$63)*hourly1!O5601/hourly1!$O$8763</f>
        <v>57.864997144958366</v>
      </c>
      <c r="C5600" s="441">
        <f>hourly1!$F5601*유형화!$G$71/hourly1!$F$8763+유형화!$G$72*hourly1!$G5601/hourly1!$F$8763+유형화!$G$74*hourly1!I5601/hourly1!$I$8763+유형화!$H$63*hourly1!P5601/hourly1!$P$8763</f>
        <v>0.99839329981694747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799">
        <f>(유형화!$F$71+유형화!$F$72+유형화!$F$73+유형화!$F$74+유형화!$G$63)*hourly1!O5602/hourly1!$O$8763</f>
        <v>60.513404029242928</v>
      </c>
      <c r="C5601" s="441">
        <f>hourly1!$F5602*유형화!$G$71/hourly1!$F$8763+유형화!$G$72*hourly1!$G5602/hourly1!$F$8763+유형화!$G$74*hourly1!I5602/hourly1!$I$8763+유형화!$H$63*hourly1!P5602/hourly1!$P$8763</f>
        <v>0.8501931319809839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799">
        <f>(유형화!$F$71+유형화!$F$72+유형화!$F$73+유형화!$F$74+유형화!$G$63)*hourly1!O5603/hourly1!$O$8763</f>
        <v>64.679963614140817</v>
      </c>
      <c r="C5602" s="441">
        <f>hourly1!$F5603*유형화!$G$71/hourly1!$F$8763+유형화!$G$72*hourly1!$G5603/hourly1!$F$8763+유형화!$G$74*hourly1!I5603/hourly1!$I$8763+유형화!$H$63*hourly1!P5603/hourly1!$P$8763</f>
        <v>0.74102465309469523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799">
        <f>(유형화!$F$71+유형화!$F$72+유형화!$F$73+유형화!$F$74+유형화!$G$63)*hourly1!O5604/hourly1!$O$8763</f>
        <v>69.919619272726763</v>
      </c>
      <c r="C5603" s="441">
        <f>hourly1!$F5604*유형화!$G$71/hourly1!$F$8763+유형화!$G$72*hourly1!$G5604/hourly1!$F$8763+유형화!$G$74*hourly1!I5604/hourly1!$I$8763+유형화!$H$63*hourly1!P5604/hourly1!$P$8763</f>
        <v>0.61629306813043616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799">
        <f>(유형화!$F$71+유형화!$F$72+유형화!$F$73+유형화!$F$74+유형화!$G$63)*hourly1!O5605/hourly1!$O$8763</f>
        <v>72.483810522465788</v>
      </c>
      <c r="C5604" s="441">
        <f>hourly1!$F5605*유형화!$G$71/hourly1!$F$8763+유형화!$G$72*hourly1!$G5605/hourly1!$F$8763+유형화!$G$74*hourly1!I5605/hourly1!$I$8763+유형화!$H$63*hourly1!P5605/hourly1!$P$8763</f>
        <v>0.56952944335253364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799">
        <f>(유형화!$F$71+유형화!$F$72+유형화!$F$73+유형화!$F$74+유형화!$G$63)*hourly1!O5606/hourly1!$O$8763</f>
        <v>74.499084779594696</v>
      </c>
      <c r="C5605" s="441">
        <f>hourly1!$F5606*유형화!$G$71/hourly1!$F$8763+유형화!$G$72*hourly1!$G5606/hourly1!$F$8763+유형화!$G$74*hourly1!I5606/hourly1!$I$8763+유형화!$H$63*hourly1!P5606/hourly1!$P$8763</f>
        <v>0.54615281930172765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799">
        <f>(유형화!$F$71+유형화!$F$72+유형화!$F$73+유형화!$F$74+유형화!$G$63)*hourly1!O5607/hourly1!$O$8763</f>
        <v>72.932176189464826</v>
      </c>
      <c r="C5606" s="441">
        <f>hourly1!$F5607*유형화!$G$71/hourly1!$F$8763+유형화!$G$72*hourly1!$G5607/hourly1!$F$8763+유형화!$G$74*hourly1!I5607/hourly1!$I$8763+유형화!$H$63*hourly1!P5607/hourly1!$P$8763</f>
        <v>0.70972788177677759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799">
        <f>(유형화!$F$71+유형화!$F$72+유형화!$F$73+유형화!$F$74+유형화!$G$63)*hourly1!O5608/hourly1!$O$8763</f>
        <v>72.244799595960302</v>
      </c>
      <c r="C5607" s="441">
        <f>hourly1!$F5608*유형화!$G$71/hourly1!$F$8763+유형화!$G$72*hourly1!$G5608/hourly1!$F$8763+유형화!$G$74*hourly1!I5608/hourly1!$I$8763+유형화!$H$63*hourly1!P5608/hourly1!$P$8763</f>
        <v>0.65517352000501594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799">
        <f>(유형화!$F$71+유형화!$F$72+유형화!$F$73+유형화!$F$74+유형화!$G$63)*hourly1!O5609/hourly1!$O$8763</f>
        <v>75.829089350859945</v>
      </c>
      <c r="C5608" s="441">
        <f>hourly1!$F5609*유형화!$G$71/hourly1!$F$8763+유형화!$G$72*hourly1!$G5609/hourly1!$F$8763+유형화!$G$74*hourly1!I5609/hourly1!$I$8763+유형화!$H$63*hourly1!P5609/hourly1!$P$8763</f>
        <v>0.46831224176221975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799">
        <f>(유형화!$F$71+유형화!$F$72+유형화!$F$73+유형화!$F$74+유형화!$G$63)*hourly1!O5610/hourly1!$O$8763</f>
        <v>75.475561951006839</v>
      </c>
      <c r="C5609" s="441">
        <f>hourly1!$F5610*유형화!$G$71/hourly1!$F$8763+유형화!$G$72*hourly1!$G5610/hourly1!$F$8763+유형화!$G$74*hourly1!I5610/hourly1!$I$8763+유형화!$H$63*hourly1!P5610/hourly1!$P$8763</f>
        <v>0.43721727890728679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799">
        <f>(유형화!$F$71+유형화!$F$72+유형화!$F$73+유형화!$F$74+유형화!$G$63)*hourly1!O5611/hourly1!$O$8763</f>
        <v>76.196430230829947</v>
      </c>
      <c r="C5610" s="441">
        <f>hourly1!$F5611*유형화!$G$71/hourly1!$F$8763+유형화!$G$72*hourly1!$G5611/hourly1!$F$8763+유형화!$G$74*hourly1!I5611/hourly1!$I$8763+유형화!$H$63*hourly1!P5611/hourly1!$P$8763</f>
        <v>0.46832428824848416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799">
        <f>(유형화!$F$71+유형화!$F$72+유형화!$F$73+유형화!$F$74+유형화!$G$63)*hourly1!O5612/hourly1!$O$8763</f>
        <v>75.755836617939352</v>
      </c>
      <c r="C5611" s="441">
        <f>hourly1!$F5612*유형화!$G$71/hourly1!$F$8763+유형화!$G$72*hourly1!$G5612/hourly1!$F$8763+유형화!$G$74*hourly1!I5612/hourly1!$I$8763+유형화!$H$63*hourly1!P5612/hourly1!$P$8763</f>
        <v>0.655202980223903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799">
        <f>(유형화!$F$71+유형화!$F$72+유형화!$F$73+유형화!$F$74+유형화!$G$63)*hourly1!O5613/hourly1!$O$8763</f>
        <v>73.899504507825796</v>
      </c>
      <c r="C5612" s="441">
        <f>hourly1!$F5613*유형화!$G$71/hourly1!$F$8763+유형화!$G$72*hourly1!$G5613/hourly1!$F$8763+유형화!$G$74*hourly1!I5613/hourly1!$I$8763+유형화!$H$63*hourly1!P5613/hourly1!$P$8763</f>
        <v>0.834469843417325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799">
        <f>(유형화!$F$71+유형화!$F$72+유형화!$F$73+유형화!$F$74+유형화!$G$63)*hourly1!O5614/hourly1!$O$8763</f>
        <v>72.25129535005361</v>
      </c>
      <c r="C5613" s="441">
        <f>hourly1!$F5614*유형화!$G$71/hourly1!$F$8763+유형화!$G$72*hourly1!$G5614/hourly1!$F$8763+유형화!$G$74*hourly1!I5614/hourly1!$I$8763+유형화!$H$63*hourly1!P5614/hourly1!$P$8763</f>
        <v>0.84234430945433802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799">
        <f>(유형화!$F$71+유형화!$F$72+유형화!$F$73+유형화!$F$74+유형화!$G$63)*hourly1!O5615/hourly1!$O$8763</f>
        <v>71.492297762965663</v>
      </c>
      <c r="C5614" s="441">
        <f>hourly1!$F5615*유형화!$G$71/hourly1!$F$8763+유형화!$G$72*hourly1!$G5615/hourly1!$F$8763+유형화!$G$74*hourly1!I5615/hourly1!$I$8763+유형화!$H$63*hourly1!P5615/hourly1!$P$8763</f>
        <v>0.70216590874982165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799">
        <f>(유형화!$F$71+유형화!$F$72+유형화!$F$73+유형화!$F$74+유형화!$G$63)*hourly1!O5616/hourly1!$O$8763</f>
        <v>68.541158085407375</v>
      </c>
      <c r="C5615" s="441">
        <f>hourly1!$F5616*유형화!$G$71/hourly1!$F$8763+유형화!$G$72*hourly1!$G5616/hourly1!$F$8763+유형화!$G$74*hourly1!I5616/hourly1!$I$8763+유형화!$H$63*hourly1!P5616/hourly1!$P$8763</f>
        <v>0.56952431465046016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799">
        <f>(유형화!$F$71+유형화!$F$72+유형화!$F$73+유형화!$F$74+유형화!$G$63)*hourly1!O5617/hourly1!$O$8763</f>
        <v>64.960498894419587</v>
      </c>
      <c r="C5616" s="441">
        <f>hourly1!$F5617*유형화!$G$71/hourly1!$F$8763+유형화!$G$72*hourly1!$G5617/hourly1!$F$8763+유형화!$G$74*hourly1!I5617/hourly1!$I$8763+유형화!$H$63*hourly1!P5617/hourly1!$P$8763</f>
        <v>0.41398163452742781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799">
        <f>(유형화!$F$71+유형화!$F$72+유형화!$F$73+유형화!$F$74+유형화!$G$63)*hourly1!O5618/hourly1!$O$8763</f>
        <v>61.913665310795807</v>
      </c>
      <c r="C5617" s="441">
        <f>hourly1!$F5618*유형화!$G$71/hourly1!$F$8763+유형화!$G$72*hourly1!$G5618/hourly1!$F$8763+유형화!$G$74*hourly1!I5618/hourly1!$I$8763+유형화!$H$63*hourly1!P5618/hourly1!$P$8763</f>
        <v>0.36749281276294948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799">
        <f>(유형화!$F$71+유형화!$F$72+유형화!$F$73+유형화!$F$74+유형화!$G$63)*hourly1!O5619/hourly1!$O$8763</f>
        <v>59.93784900847352</v>
      </c>
      <c r="C5618" s="441">
        <f>hourly1!$F5619*유형화!$G$71/hourly1!$F$8763+유형화!$G$72*hourly1!$G5619/hourly1!$F$8763+유형화!$G$74*hourly1!I5619/hourly1!$I$8763+유형화!$H$63*hourly1!P5619/hourly1!$P$8763</f>
        <v>0.28327690072971468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799">
        <f>(유형화!$F$71+유형화!$F$72+유형화!$F$73+유형화!$F$74+유형화!$G$63)*hourly1!O5620/hourly1!$O$8763</f>
        <v>58.148210371643202</v>
      </c>
      <c r="C5619" s="441">
        <f>hourly1!$F5620*유형화!$G$71/hourly1!$F$8763+유형화!$G$72*hourly1!$G5620/hourly1!$F$8763+유형화!$G$74*hourly1!I5620/hourly1!$I$8763+유형화!$H$63*hourly1!P5620/hourly1!$P$8763</f>
        <v>0.25476596881481434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799">
        <f>(유형화!$F$71+유형화!$F$72+유형화!$F$73+유형화!$F$74+유형화!$G$63)*hourly1!O5621/hourly1!$O$8763</f>
        <v>57.238502816932339</v>
      </c>
      <c r="C5620" s="441">
        <f>hourly1!$F5621*유형화!$G$71/hourly1!$F$8763+유형화!$G$72*hourly1!$G5621/hourly1!$F$8763+유형화!$G$74*hourly1!I5621/hourly1!$I$8763+유형화!$H$63*hourly1!P5621/hourly1!$P$8763</f>
        <v>0.24627892106037652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799">
        <f>(유형화!$F$71+유형화!$F$72+유형화!$F$73+유형화!$F$74+유형화!$G$63)*hourly1!O5622/hourly1!$O$8763</f>
        <v>56.922402208657374</v>
      </c>
      <c r="C5621" s="441">
        <f>hourly1!$F5622*유형화!$G$71/hourly1!$F$8763+유형화!$G$72*hourly1!$G5622/hourly1!$F$8763+유형화!$G$74*hourly1!I5622/hourly1!$I$8763+유형화!$H$63*hourly1!P5622/hourly1!$P$8763</f>
        <v>0.24633295134035965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799">
        <f>(유형화!$F$71+유형화!$F$72+유형화!$F$73+유형화!$F$74+유형화!$G$63)*hourly1!O5623/hourly1!$O$8763</f>
        <v>57.074304689140476</v>
      </c>
      <c r="C5622" s="441">
        <f>hourly1!$F5623*유형화!$G$71/hourly1!$F$8763+유형화!$G$72*hourly1!$G5623/hourly1!$F$8763+유형화!$G$74*hourly1!I5623/hourly1!$I$8763+유형화!$H$63*hourly1!P5623/hourly1!$P$8763</f>
        <v>0.24442042255552585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799">
        <f>(유형화!$F$71+유형화!$F$72+유형화!$F$73+유형화!$F$74+유형화!$G$63)*hourly1!O5624/hourly1!$O$8763</f>
        <v>57.343059284918681</v>
      </c>
      <c r="C5623" s="441">
        <f>hourly1!$F5624*유형화!$G$71/hourly1!$F$8763+유형화!$G$72*hourly1!$G5624/hourly1!$F$8763+유형화!$G$74*hourly1!I5624/hourly1!$I$8763+유형화!$H$63*hourly1!P5624/hourly1!$P$8763</f>
        <v>0.51528721677440514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799">
        <f>(유형화!$F$71+유형화!$F$72+유형화!$F$73+유형화!$F$74+유형화!$G$63)*hourly1!O5625/hourly1!$O$8763</f>
        <v>58.735242923499207</v>
      </c>
      <c r="C5624" s="441">
        <f>hourly1!$F5625*유형화!$G$71/hourly1!$F$8763+유형화!$G$72*hourly1!$G5625/hourly1!$F$8763+유형화!$G$74*hourly1!I5625/hourly1!$I$8763+유형화!$H$63*hourly1!P5625/hourly1!$P$8763</f>
        <v>0.99868050713305978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799">
        <f>(유형화!$F$71+유형화!$F$72+유형화!$F$73+유형화!$F$74+유형화!$G$63)*hourly1!O5626/hourly1!$O$8763</f>
        <v>61.099302698842358</v>
      </c>
      <c r="C5625" s="441">
        <f>hourly1!$F5626*유형화!$G$71/hourly1!$F$8763+유형화!$G$72*hourly1!$G5626/hourly1!$F$8763+유형화!$G$74*hourly1!I5626/hourly1!$I$8763+유형화!$H$63*hourly1!P5626/hourly1!$P$8763</f>
        <v>0.85036548022508018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799">
        <f>(유형화!$F$71+유형화!$F$72+유형화!$F$73+유형화!$F$74+유형화!$G$63)*hourly1!O5627/hourly1!$O$8763</f>
        <v>65.111446413869814</v>
      </c>
      <c r="C5626" s="441">
        <f>hourly1!$F5627*유형화!$G$71/hourly1!$F$8763+유형화!$G$72*hourly1!$G5627/hourly1!$F$8763+유형화!$G$74*hourly1!I5627/hourly1!$I$8763+유형화!$H$63*hourly1!P5627/hourly1!$P$8763</f>
        <v>0.74108011464037205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799">
        <f>(유형화!$F$71+유형화!$F$72+유형화!$F$73+유형화!$F$74+유형화!$G$63)*hourly1!O5628/hourly1!$O$8763</f>
        <v>71.599676355792411</v>
      </c>
      <c r="C5627" s="441">
        <f>hourly1!$F5628*유형화!$G$71/hourly1!$F$8763+유형화!$G$72*hourly1!$G5628/hourly1!$F$8763+유형화!$G$74*hourly1!I5628/hourly1!$I$8763+유형화!$H$63*hourly1!P5628/hourly1!$P$8763</f>
        <v>0.61627505803710836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799">
        <f>(유형화!$F$71+유형화!$F$72+유형화!$F$73+유형화!$F$74+유형화!$G$63)*hourly1!O5629/hourly1!$O$8763</f>
        <v>74.707437643056906</v>
      </c>
      <c r="C5628" s="441">
        <f>hourly1!$F5629*유형화!$G$71/hourly1!$F$8763+유형화!$G$72*hourly1!$G5629/hourly1!$F$8763+유형화!$G$74*hourly1!I5629/hourly1!$I$8763+유형화!$H$63*hourly1!P5629/hourly1!$P$8763</f>
        <v>0.56945012737860812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799">
        <f>(유형화!$F$71+유형화!$F$72+유형화!$F$73+유형화!$F$74+유형화!$G$63)*hourly1!O5630/hourly1!$O$8763</f>
        <v>76.322889291046394</v>
      </c>
      <c r="C5629" s="441">
        <f>hourly1!$F5630*유형화!$G$71/hourly1!$F$8763+유형화!$G$72*hourly1!$G5630/hourly1!$F$8763+유형화!$G$74*hourly1!I5630/hourly1!$I$8763+유형화!$H$63*hourly1!P5630/hourly1!$P$8763</f>
        <v>0.54602388611704378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799">
        <f>(유형화!$F$71+유형화!$F$72+유형화!$F$73+유형화!$F$74+유형화!$G$63)*hourly1!O5631/hourly1!$O$8763</f>
        <v>74.991170612537118</v>
      </c>
      <c r="C5630" s="441">
        <f>hourly1!$F5631*유형화!$G$71/hourly1!$F$8763+유형화!$G$72*hourly1!$G5631/hourly1!$F$8763+유형화!$G$74*hourly1!I5631/hourly1!$I$8763+유형화!$H$63*hourly1!P5631/hourly1!$P$8763</f>
        <v>0.70947311648308231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799">
        <f>(유형화!$F$71+유형화!$F$72+유형화!$F$73+유형화!$F$74+유형화!$G$63)*hourly1!O5632/hourly1!$O$8763</f>
        <v>74.530381024464944</v>
      </c>
      <c r="C5631" s="441">
        <f>hourly1!$F5632*유형화!$G$71/hourly1!$F$8763+유형화!$G$72*hourly1!$G5632/hourly1!$F$8763+유형화!$G$74*hourly1!I5632/hourly1!$I$8763+유형화!$H$63*hourly1!P5632/hourly1!$P$8763</f>
        <v>0.65490468059865392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799">
        <f>(유형화!$F$71+유형화!$F$72+유형화!$F$73+유형화!$F$74+유형화!$G$63)*hourly1!O5633/hourly1!$O$8763</f>
        <v>78.347036562025025</v>
      </c>
      <c r="C5632" s="441">
        <f>hourly1!$F5633*유형화!$G$71/hourly1!$F$8763+유형화!$G$72*hourly1!$G5633/hourly1!$F$8763+유형화!$G$74*hourly1!I5633/hourly1!$I$8763+유형화!$H$63*hourly1!P5633/hourly1!$P$8763</f>
        <v>0.46811389219133248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799">
        <f>(유형화!$F$71+유형화!$F$72+유형화!$F$73+유형화!$F$74+유형화!$G$63)*hourly1!O5634/hourly1!$O$8763</f>
        <v>78.040856192890843</v>
      </c>
      <c r="C5633" s="441">
        <f>hourly1!$F5634*유형화!$G$71/hourly1!$F$8763+유형화!$G$72*hourly1!$G5634/hourly1!$F$8763+유형화!$G$74*hourly1!I5634/hourly1!$I$8763+유형화!$H$63*hourly1!P5634/hourly1!$P$8763</f>
        <v>0.43702584712059039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799">
        <f>(유형화!$F$71+유형화!$F$72+유형화!$F$73+유형화!$F$74+유형화!$G$63)*hourly1!O5635/hourly1!$O$8763</f>
        <v>78.223970883604693</v>
      </c>
      <c r="C5634" s="441">
        <f>hourly1!$F5635*유형화!$G$71/hourly1!$F$8763+유형화!$G$72*hourly1!$G5635/hourly1!$F$8763+유형화!$G$74*hourly1!I5635/hourly1!$I$8763+유형화!$H$63*hourly1!P5635/hourly1!$P$8763</f>
        <v>0.46811973652625216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799">
        <f>(유형화!$F$71+유형화!$F$72+유형화!$F$73+유형화!$F$74+유형화!$G$63)*hourly1!O5636/hourly1!$O$8763</f>
        <v>77.861442537565168</v>
      </c>
      <c r="C5635" s="441">
        <f>hourly1!$F5636*유형화!$G$71/hourly1!$F$8763+유형화!$G$72*hourly1!$G5636/hourly1!$F$8763+유형화!$G$74*hourly1!I5636/hourly1!$I$8763+유형화!$H$63*hourly1!P5636/hourly1!$P$8763</f>
        <v>0.65492328705268787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799">
        <f>(유형화!$F$71+유형화!$F$72+유형화!$F$73+유형화!$F$74+유형화!$G$63)*hourly1!O5637/hourly1!$O$8763</f>
        <v>75.976493238122217</v>
      </c>
      <c r="C5636" s="441">
        <f>hourly1!$F5637*유형화!$G$71/hourly1!$F$8763+유형화!$G$72*hourly1!$G5637/hourly1!$F$8763+유형화!$G$74*hourly1!I5637/hourly1!$I$8763+유형화!$H$63*hourly1!P5637/hourly1!$P$8763</f>
        <v>0.83417225942492335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799">
        <f>(유형화!$F$71+유형화!$F$72+유형화!$F$73+유형화!$F$74+유형화!$G$63)*hourly1!O5638/hourly1!$O$8763</f>
        <v>74.728946111605481</v>
      </c>
      <c r="C5637" s="441">
        <f>hourly1!$F5638*유형화!$G$71/hourly1!$F$8763+유형화!$G$72*hourly1!$G5638/hourly1!$F$8763+유형화!$G$74*hourly1!I5638/hourly1!$I$8763+유형화!$H$63*hourly1!P5638/hourly1!$P$8763</f>
        <v>0.84205590941681097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799">
        <f>(유형화!$F$71+유형화!$F$72+유형화!$F$73+유형화!$F$74+유형화!$G$63)*hourly1!O5639/hourly1!$O$8763</f>
        <v>73.698181322621664</v>
      </c>
      <c r="C5638" s="441">
        <f>hourly1!$F5639*유형화!$G$71/hourly1!$F$8763+유형화!$G$72*hourly1!$G5639/hourly1!$F$8763+유형화!$G$74*hourly1!I5639/hourly1!$I$8763+유형화!$H$63*hourly1!P5639/hourly1!$P$8763</f>
        <v>0.70189337190708223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799">
        <f>(유형화!$F$71+유형화!$F$72+유형화!$F$73+유형화!$F$74+유형화!$G$63)*hourly1!O5640/hourly1!$O$8763</f>
        <v>71.001675907164241</v>
      </c>
      <c r="C5639" s="441">
        <f>hourly1!$F5640*유형화!$G$71/hourly1!$F$8763+유형화!$G$72*hourly1!$G5640/hourly1!$F$8763+유형화!$G$74*hourly1!I5640/hourly1!$I$8763+유형화!$H$63*hourly1!P5640/hourly1!$P$8763</f>
        <v>0.56935888419055702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799">
        <f>(유형화!$F$71+유형화!$F$72+유형화!$F$73+유형화!$F$74+유형화!$G$63)*hourly1!O5641/hourly1!$O$8763</f>
        <v>67.774915644877325</v>
      </c>
      <c r="C5640" s="441">
        <f>hourly1!$F5641*유형화!$G$71/hourly1!$F$8763+유형화!$G$72*hourly1!$G5641/hourly1!$F$8763+유형화!$G$74*hourly1!I5641/hourly1!$I$8763+유형화!$H$63*hourly1!P5641/hourly1!$P$8763</f>
        <v>0.41390708943915205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799">
        <f>(유형화!$F$71+유형화!$F$72+유형화!$F$73+유형화!$F$74+유형화!$G$63)*hourly1!O5642/hourly1!$O$8763</f>
        <v>64.645671844637107</v>
      </c>
      <c r="C5641" s="441">
        <f>hourly1!$F5642*유형화!$G$71/hourly1!$F$8763+유형화!$G$72*hourly1!$G5642/hourly1!$F$8763+유형화!$G$74*hourly1!I5642/hourly1!$I$8763+유형화!$H$63*hourly1!P5642/hourly1!$P$8763</f>
        <v>0.36745834311413139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799">
        <f>(유형화!$F$71+유형화!$F$72+유형화!$F$73+유형화!$F$74+유형화!$G$63)*hourly1!O5643/hourly1!$O$8763</f>
        <v>61.711586001722381</v>
      </c>
      <c r="C5642" s="441">
        <f>hourly1!$F5643*유형화!$G$71/hourly1!$F$8763+유형화!$G$72*hourly1!$G5643/hourly1!$F$8763+유형화!$G$74*hourly1!I5643/hourly1!$I$8763+유형화!$H$63*hourly1!P5643/hourly1!$P$8763</f>
        <v>0.28111735934036658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799">
        <f>(유형화!$F$71+유형화!$F$72+유형화!$F$73+유형화!$F$74+유형화!$G$63)*hourly1!O5644/hourly1!$O$8763</f>
        <v>59.019079686986927</v>
      </c>
      <c r="C5643" s="441">
        <f>hourly1!$F5644*유형화!$G$71/hourly1!$F$8763+유형화!$G$72*hourly1!$G5644/hourly1!$F$8763+유형화!$G$74*hourly1!I5644/hourly1!$I$8763+유형화!$H$63*hourly1!P5644/hourly1!$P$8763</f>
        <v>0.28756998218162022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799">
        <f>(유형화!$F$71+유형화!$F$72+유형화!$F$73+유형화!$F$74+유형화!$G$63)*hourly1!O5645/hourly1!$O$8763</f>
        <v>59.099192732875707</v>
      </c>
      <c r="C5644" s="441">
        <f>hourly1!$F5645*유형화!$G$71/hourly1!$F$8763+유형화!$G$72*hourly1!$G5645/hourly1!$F$8763+유형화!$G$74*hourly1!I5645/hourly1!$I$8763+유형화!$H$63*hourly1!P5645/hourly1!$P$8763</f>
        <v>0.26253809935464067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799">
        <f>(유형화!$F$71+유형화!$F$72+유형화!$F$73+유형화!$F$74+유형화!$G$63)*hourly1!O5646/hourly1!$O$8763</f>
        <v>58.370965944606596</v>
      </c>
      <c r="C5645" s="441">
        <f>hourly1!$F5646*유형화!$G$71/hourly1!$F$8763+유형화!$G$72*hourly1!$G5646/hourly1!$F$8763+유형화!$G$74*hourly1!I5646/hourly1!$I$8763+유형화!$H$63*hourly1!P5646/hourly1!$P$8763</f>
        <v>0.24395418775540642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799">
        <f>(유형화!$F$71+유형화!$F$72+유형화!$F$73+유형화!$F$74+유형화!$G$63)*hourly1!O5647/hourly1!$O$8763</f>
        <v>58.313699290932938</v>
      </c>
      <c r="C5646" s="441">
        <f>hourly1!$F5647*유형화!$G$71/hourly1!$F$8763+유형화!$G$72*hourly1!$G5647/hourly1!$F$8763+유형화!$G$74*hourly1!I5647/hourly1!$I$8763+유형화!$H$63*hourly1!P5647/hourly1!$P$8763</f>
        <v>0.2440016580676212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799">
        <f>(유형화!$F$71+유형화!$F$72+유형화!$F$73+유형화!$F$74+유형화!$G$63)*hourly1!O5648/hourly1!$O$8763</f>
        <v>58.777448676971858</v>
      </c>
      <c r="C5647" s="441">
        <f>hourly1!$F5648*유형화!$G$71/hourly1!$F$8763+유형화!$G$72*hourly1!$G5648/hourly1!$F$8763+유형화!$G$74*hourly1!I5648/hourly1!$I$8763+유형화!$H$63*hourly1!P5648/hourly1!$P$8763</f>
        <v>0.30060439959309371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799">
        <f>(유형화!$F$71+유형화!$F$72+유형화!$F$73+유형화!$F$74+유형화!$G$63)*hourly1!O5649/hourly1!$O$8763</f>
        <v>59.800726191806632</v>
      </c>
      <c r="C5648" s="441">
        <f>hourly1!$F5649*유형화!$G$71/hourly1!$F$8763+유형화!$G$72*hourly1!$G5649/hourly1!$F$8763+유형화!$G$74*hourly1!I5649/hourly1!$I$8763+유형화!$H$63*hourly1!P5649/hourly1!$P$8763</f>
        <v>0.43963456739386142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799">
        <f>(유형화!$F$71+유형화!$F$72+유형화!$F$73+유형화!$F$74+유형화!$G$63)*hourly1!O5650/hourly1!$O$8763</f>
        <v>62.360556151739559</v>
      </c>
      <c r="C5649" s="441">
        <f>hourly1!$F5650*유형화!$G$71/hourly1!$F$8763+유형화!$G$72*hourly1!$G5650/hourly1!$F$8763+유형화!$G$74*hourly1!I5650/hourly1!$I$8763+유형화!$H$63*hourly1!P5650/hourly1!$P$8763</f>
        <v>0.59309535229149479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799">
        <f>(유형화!$F$71+유형화!$F$72+유형화!$F$73+유형화!$F$74+유형화!$G$63)*hourly1!O5651/hourly1!$O$8763</f>
        <v>67.106779881675862</v>
      </c>
      <c r="C5650" s="441">
        <f>hourly1!$F5651*유형화!$G$71/hourly1!$F$8763+유형화!$G$72*hourly1!$G5651/hourly1!$F$8763+유형화!$G$74*hourly1!I5651/hourly1!$I$8763+유형화!$H$63*hourly1!P5651/hourly1!$P$8763</f>
        <v>0.8267925342297856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799">
        <f>(유형화!$F$71+유형화!$F$72+유형화!$F$73+유형화!$F$74+유형화!$G$63)*hourly1!O5652/hourly1!$O$8763</f>
        <v>73.776446412533915</v>
      </c>
      <c r="C5651" s="441">
        <f>hourly1!$F5652*유형화!$G$71/hourly1!$F$8763+유형화!$G$72*hourly1!$G5652/hourly1!$F$8763+유형화!$G$74*hourly1!I5652/hourly1!$I$8763+유형화!$H$63*hourly1!P5652/hourly1!$P$8763</f>
        <v>0.81994309297461598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799">
        <f>(유형화!$F$71+유형화!$F$72+유형화!$F$73+유형화!$F$74+유형화!$G$63)*hourly1!O5653/hourly1!$O$8763</f>
        <v>76.445815755875373</v>
      </c>
      <c r="C5652" s="441">
        <f>hourly1!$F5653*유형화!$G$71/hourly1!$F$8763+유형화!$G$72*hourly1!$G5653/hourly1!$F$8763+유형화!$G$74*hourly1!I5653/hourly1!$I$8763+유형화!$H$63*hourly1!P5653/hourly1!$P$8763</f>
        <v>0.75970422095120649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799">
        <f>(유형화!$F$71+유형화!$F$72+유형화!$F$73+유형화!$F$74+유형화!$G$63)*hourly1!O5654/hourly1!$O$8763</f>
        <v>78.198911505812418</v>
      </c>
      <c r="C5653" s="441">
        <f>hourly1!$F5654*유형화!$G$71/hourly1!$F$8763+유형화!$G$72*hourly1!$G5654/hourly1!$F$8763+유형화!$G$74*hourly1!I5654/hourly1!$I$8763+유형화!$H$63*hourly1!P5654/hourly1!$P$8763</f>
        <v>0.79965573665414857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799">
        <f>(유형화!$F$71+유형화!$F$72+유형화!$F$73+유형화!$F$74+유형화!$G$63)*hourly1!O5655/hourly1!$O$8763</f>
        <v>76.213848811224494</v>
      </c>
      <c r="C5654" s="441">
        <f>hourly1!$F5655*유형화!$G$71/hourly1!$F$8763+유형화!$G$72*hourly1!$G5655/hourly1!$F$8763+유형화!$G$74*hourly1!I5655/hourly1!$I$8763+유형화!$H$63*hourly1!P5655/hourly1!$P$8763</f>
        <v>0.80624623809067919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799">
        <f>(유형화!$F$71+유형화!$F$72+유형화!$F$73+유형화!$F$74+유형화!$G$63)*hourly1!O5656/hourly1!$O$8763</f>
        <v>75.955528866868406</v>
      </c>
      <c r="C5655" s="441">
        <f>hourly1!$F5656*유형화!$G$71/hourly1!$F$8763+유형화!$G$72*hourly1!$G5656/hourly1!$F$8763+유형화!$G$74*hourly1!I5656/hourly1!$I$8763+유형화!$H$63*hourly1!P5656/hourly1!$P$8763</f>
        <v>0.68602135098329198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799">
        <f>(유형화!$F$71+유형화!$F$72+유형화!$F$73+유형화!$F$74+유형화!$G$63)*hourly1!O5657/hourly1!$O$8763</f>
        <v>79.103548193134799</v>
      </c>
      <c r="C5656" s="441">
        <f>hourly1!$F5657*유형화!$G$71/hourly1!$F$8763+유형화!$G$72*hourly1!$G5657/hourly1!$F$8763+유형화!$G$74*hourly1!I5657/hourly1!$I$8763+유형화!$H$63*hourly1!P5657/hourly1!$P$8763</f>
        <v>0.59257794974278089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799">
        <f>(유형화!$F$71+유형화!$F$72+유형화!$F$73+유형화!$F$74+유형화!$G$63)*hourly1!O5658/hourly1!$O$8763</f>
        <v>78.279688567884165</v>
      </c>
      <c r="C5657" s="441">
        <f>hourly1!$F5658*유형화!$G$71/hourly1!$F$8763+유형화!$G$72*hourly1!$G5658/hourly1!$F$8763+유형화!$G$74*hourly1!I5658/hourly1!$I$8763+유형화!$H$63*hourly1!P5658/hourly1!$P$8763</f>
        <v>0.51253990227301072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799">
        <f>(유형화!$F$71+유형화!$F$72+유형화!$F$73+유형화!$F$74+유형화!$G$63)*hourly1!O5659/hourly1!$O$8763</f>
        <v>78.242593753083142</v>
      </c>
      <c r="C5658" s="441">
        <f>hourly1!$F5659*유형화!$G$71/hourly1!$F$8763+유형화!$G$72*hourly1!$G5659/hourly1!$F$8763+유형화!$G$74*hourly1!I5659/hourly1!$I$8763+유형화!$H$63*hourly1!P5659/hourly1!$P$8763</f>
        <v>0.59259452857041484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799">
        <f>(유형화!$F$71+유형화!$F$72+유형화!$F$73+유형화!$F$74+유형화!$G$63)*hourly1!O5660/hourly1!$O$8763</f>
        <v>76.727742569013429</v>
      </c>
      <c r="C5659" s="441">
        <f>hourly1!$F5660*유형화!$G$71/hourly1!$F$8763+유형화!$G$72*hourly1!$G5660/hourly1!$F$8763+유형화!$G$74*hourly1!I5660/hourly1!$I$8763+유형화!$H$63*hourly1!P5660/hourly1!$P$8763</f>
        <v>0.69943409962678893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799">
        <f>(유형화!$F$71+유형화!$F$72+유형화!$F$73+유형화!$F$74+유형화!$G$63)*hourly1!O5661/hourly1!$O$8763</f>
        <v>74.627300490153303</v>
      </c>
      <c r="C5660" s="441">
        <f>hourly1!$F5661*유형화!$G$71/hourly1!$F$8763+유형화!$G$72*hourly1!$G5661/hourly1!$F$8763+유형화!$G$74*hourly1!I5661/hourly1!$I$8763+유형화!$H$63*hourly1!P5661/hourly1!$P$8763</f>
        <v>0.88648824092197642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799">
        <f>(유형화!$F$71+유형화!$F$72+유형화!$F$73+유형화!$F$74+유형화!$G$63)*hourly1!O5662/hourly1!$O$8763</f>
        <v>73.493131086858142</v>
      </c>
      <c r="C5661" s="441">
        <f>hourly1!$F5662*유형화!$G$71/hourly1!$F$8763+유형화!$G$72*hourly1!$G5662/hourly1!$F$8763+유형화!$G$74*hourly1!I5662/hourly1!$I$8763+유형화!$H$63*hourly1!P5662/hourly1!$P$8763</f>
        <v>0.74633619936067586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799">
        <f>(유형화!$F$71+유형화!$F$72+유형화!$F$73+유형화!$F$74+유형화!$G$63)*hourly1!O5663/hourly1!$O$8763</f>
        <v>72.08834433021228</v>
      </c>
      <c r="C5662" s="441">
        <f>hourly1!$F5663*유형화!$G$71/hourly1!$F$8763+유형화!$G$72*hourly1!$G5663/hourly1!$F$8763+유형화!$G$74*hourly1!I5663/hourly1!$I$8763+유형화!$H$63*hourly1!P5663/hourly1!$P$8763</f>
        <v>0.51275757393077825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799">
        <f>(유형화!$F$71+유형화!$F$72+유형화!$F$73+유형화!$F$74+유형화!$G$63)*hourly1!O5664/hourly1!$O$8763</f>
        <v>68.799979218289039</v>
      </c>
      <c r="C5663" s="441">
        <f>hourly1!$F5664*유형화!$G$71/hourly1!$F$8763+유형화!$G$72*hourly1!$G5664/hourly1!$F$8763+유형화!$G$74*hourly1!I5664/hourly1!$I$8763+유형화!$H$63*hourly1!P5664/hourly1!$P$8763</f>
        <v>0.50605650721931639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799">
        <f>(유형화!$F$71+유형화!$F$72+유형화!$F$73+유형화!$F$74+유형화!$G$63)*hourly1!O5665/hourly1!$O$8763</f>
        <v>65.208401083981968</v>
      </c>
      <c r="C5664" s="441">
        <f>hourly1!$F5665*유형화!$G$71/hourly1!$F$8763+유형화!$G$72*hourly1!$G5665/hourly1!$F$8763+유형화!$G$74*hourly1!I5665/hourly1!$I$8763+유형화!$H$63*hourly1!P5665/hourly1!$P$8763</f>
        <v>0.4527968445407477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799">
        <f>(유형화!$F$71+유형화!$F$72+유형화!$F$73+유형화!$F$74+유형화!$G$63)*hourly1!O5666/hourly1!$O$8763</f>
        <v>61.967399337767645</v>
      </c>
      <c r="C5665" s="441">
        <f>hourly1!$F5666*유형화!$G$71/hourly1!$F$8763+유형화!$G$72*hourly1!$G5666/hourly1!$F$8763+유형화!$G$74*hourly1!I5666/hourly1!$I$8763+유형화!$H$63*hourly1!P5666/hourly1!$P$8763</f>
        <v>0.359755509688366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799">
        <f>(유형화!$F$71+유형화!$F$72+유형화!$F$73+유형화!$F$74+유형화!$G$63)*hourly1!O5667/hourly1!$O$8763</f>
        <v>60.00057978853652</v>
      </c>
      <c r="C5666" s="441">
        <f>hourly1!$F5667*유형화!$G$71/hourly1!$F$8763+유형화!$G$72*hourly1!$G5667/hourly1!$F$8763+유형화!$G$74*hourly1!I5667/hourly1!$I$8763+유형화!$H$63*hourly1!P5667/hourly1!$P$8763</f>
        <v>0.30146757207927044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799">
        <f>(유형화!$F$71+유형화!$F$72+유형화!$F$73+유형화!$F$74+유형화!$G$63)*hourly1!O5668/hourly1!$O$8763</f>
        <v>58.395694853762251</v>
      </c>
      <c r="C5667" s="441">
        <f>hourly1!$F5668*유형화!$G$71/hourly1!$F$8763+유형화!$G$72*hourly1!$G5668/hourly1!$F$8763+유형화!$G$74*hourly1!I5668/hourly1!$I$8763+유형화!$H$63*hourly1!P5668/hourly1!$P$8763</f>
        <v>0.280124180220235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799">
        <f>(유형화!$F$71+유형화!$F$72+유형화!$F$73+유형화!$F$74+유형화!$G$63)*hourly1!O5669/hourly1!$O$8763</f>
        <v>57.585219472446013</v>
      </c>
      <c r="C5668" s="441">
        <f>hourly1!$F5669*유형화!$G$71/hourly1!$F$8763+유형화!$G$72*hourly1!$G5669/hourly1!$F$8763+유형화!$G$74*hourly1!I5669/hourly1!$I$8763+유형화!$H$63*hourly1!P5669/hourly1!$P$8763</f>
        <v>0.26632272366842674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799">
        <f>(유형화!$F$71+유형화!$F$72+유형화!$F$73+유형화!$F$74+유형화!$G$63)*hourly1!O5670/hourly1!$O$8763</f>
        <v>57.110528206826388</v>
      </c>
      <c r="C5669" s="441">
        <f>hourly1!$F5670*유형화!$G$71/hourly1!$F$8763+유형화!$G$72*hourly1!$G5670/hourly1!$F$8763+유형화!$G$74*hourly1!I5670/hourly1!$I$8763+유형화!$H$63*hourly1!P5670/hourly1!$P$8763</f>
        <v>0.24421396247903399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799">
        <f>(유형화!$F$71+유형화!$F$72+유형화!$F$73+유형화!$F$74+유형화!$G$63)*hourly1!O5671/hourly1!$O$8763</f>
        <v>56.653410089335793</v>
      </c>
      <c r="C5670" s="441">
        <f>hourly1!$F5671*유형화!$G$71/hourly1!$F$8763+유형화!$G$72*hourly1!$G5671/hourly1!$F$8763+유형화!$G$74*hourly1!I5671/hourly1!$I$8763+유형화!$H$63*hourly1!P5671/hourly1!$P$8763</f>
        <v>0.24423435801518656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799">
        <f>(유형화!$F$71+유형화!$F$72+유형화!$F$73+유형화!$F$74+유형화!$G$63)*hourly1!O5672/hourly1!$O$8763</f>
        <v>56.928172356250968</v>
      </c>
      <c r="C5671" s="441">
        <f>hourly1!$F5672*유형화!$G$71/hourly1!$F$8763+유형화!$G$72*hourly1!$G5672/hourly1!$F$8763+유형화!$G$74*hourly1!I5672/hourly1!$I$8763+유형화!$H$63*hourly1!P5672/hourly1!$P$8763</f>
        <v>0.2663400181289069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799">
        <f>(유형화!$F$71+유형화!$F$72+유형화!$F$73+유형화!$F$74+유형화!$G$63)*hourly1!O5673/hourly1!$O$8763</f>
        <v>58.481725029830358</v>
      </c>
      <c r="C5672" s="441">
        <f>hourly1!$F5673*유형화!$G$71/hourly1!$F$8763+유형화!$G$72*hourly1!$G5673/hourly1!$F$8763+유형화!$G$74*hourly1!I5673/hourly1!$I$8763+유형화!$H$63*hourly1!P5673/hourly1!$P$8763</f>
        <v>0.36696765752505595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799">
        <f>(유형화!$F$71+유형화!$F$72+유형화!$F$73+유형화!$F$74+유형화!$G$63)*hourly1!O5674/hourly1!$O$8763</f>
        <v>61.73230412585518</v>
      </c>
      <c r="C5673" s="441">
        <f>hourly1!$F5674*유형화!$G$71/hourly1!$F$8763+유형화!$G$72*hourly1!$G5674/hourly1!$F$8763+유형화!$G$74*hourly1!I5674/hourly1!$I$8763+유형화!$H$63*hourly1!P5674/hourly1!$P$8763</f>
        <v>0.52139776711457353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799">
        <f>(유형화!$F$71+유형화!$F$72+유형화!$F$73+유형화!$F$74+유형화!$G$63)*hourly1!O5675/hourly1!$O$8763</f>
        <v>64.522713011860219</v>
      </c>
      <c r="C5674" s="441">
        <f>hourly1!$F5675*유형화!$G$71/hourly1!$F$8763+유형화!$G$72*hourly1!$G5675/hourly1!$F$8763+유형화!$G$74*hourly1!I5675/hourly1!$I$8763+유형화!$H$63*hourly1!P5675/hourly1!$P$8763</f>
        <v>0.69833775010448196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799">
        <f>(유형화!$F$71+유형화!$F$72+유형화!$F$73+유형화!$F$74+유형화!$G$63)*hourly1!O5676/hourly1!$O$8763</f>
        <v>69.564837521202037</v>
      </c>
      <c r="C5675" s="441">
        <f>hourly1!$F5676*유형화!$G$71/hourly1!$F$8763+유형화!$G$72*hourly1!$G5676/hourly1!$F$8763+유형화!$G$74*hourly1!I5676/hourly1!$I$8763+유형화!$H$63*hourly1!P5676/hourly1!$P$8763</f>
        <v>0.85315370507092092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799">
        <f>(유형화!$F$71+유형화!$F$72+유형화!$F$73+유형화!$F$74+유형화!$G$63)*hourly1!O5677/hourly1!$O$8763</f>
        <v>71.814779543020606</v>
      </c>
      <c r="C5676" s="441">
        <f>hourly1!$F5677*유형화!$G$71/hourly1!$F$8763+유형화!$G$72*hourly1!$G5677/hourly1!$F$8763+유형화!$G$74*hourly1!I5677/hourly1!$I$8763+유형화!$H$63*hourly1!P5677/hourly1!$P$8763</f>
        <v>0.9193589274157371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799">
        <f>(유형화!$F$71+유형화!$F$72+유형화!$F$73+유형화!$F$74+유형화!$G$63)*hourly1!O5678/hourly1!$O$8763</f>
        <v>73.519309917042875</v>
      </c>
      <c r="C5677" s="441">
        <f>hourly1!$F5678*유형화!$G$71/hourly1!$F$8763+유형화!$G$72*hourly1!$G5678/hourly1!$F$8763+유형화!$G$74*hourly1!I5678/hourly1!$I$8763+유형화!$H$63*hourly1!P5678/hourly1!$P$8763</f>
        <v>0.95604536825214714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799">
        <f>(유형화!$F$71+유형화!$F$72+유형화!$F$73+유형화!$F$74+유형화!$G$63)*hourly1!O5679/hourly1!$O$8763</f>
        <v>71.177813139868874</v>
      </c>
      <c r="C5678" s="441">
        <f>hourly1!$F5679*유형화!$G$71/hourly1!$F$8763+유형화!$G$72*hourly1!$G5679/hourly1!$F$8763+유형화!$G$74*hourly1!I5679/hourly1!$I$8763+유형화!$H$63*hourly1!P5679/hourly1!$P$8763</f>
        <v>0.85264071559143306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799">
        <f>(유형화!$F$71+유형화!$F$72+유형화!$F$73+유형화!$F$74+유형화!$G$63)*hourly1!O5680/hourly1!$O$8763</f>
        <v>70.302430773156274</v>
      </c>
      <c r="C5679" s="441">
        <f>hourly1!$F5680*유형화!$G$71/hourly1!$F$8763+유형화!$G$72*hourly1!$G5680/hourly1!$F$8763+유형화!$G$74*hourly1!I5680/hourly1!$I$8763+유형화!$H$63*hourly1!P5680/hourly1!$P$8763</f>
        <v>0.76407113185854147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799">
        <f>(유형화!$F$71+유형화!$F$72+유형화!$F$73+유형화!$F$74+유형화!$G$63)*hourly1!O5681/hourly1!$O$8763</f>
        <v>74.340315758624172</v>
      </c>
      <c r="C5680" s="441">
        <f>hourly1!$F5681*유형화!$G$71/hourly1!$F$8763+유형화!$G$72*hourly1!$G5681/hourly1!$F$8763+유형화!$G$74*hourly1!I5681/hourly1!$I$8763+유형화!$H$63*hourly1!P5681/hourly1!$P$8763</f>
        <v>0.6461297098952552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799">
        <f>(유형화!$F$71+유형화!$F$72+유형화!$F$73+유형화!$F$74+유형화!$G$63)*hourly1!O5682/hourly1!$O$8763</f>
        <v>73.75670273000307</v>
      </c>
      <c r="C5681" s="441">
        <f>hourly1!$F5682*유형화!$G$71/hourly1!$F$8763+유형화!$G$72*hourly1!$G5682/hourly1!$F$8763+유형화!$G$74*hourly1!I5682/hourly1!$I$8763+유형화!$H$63*hourly1!P5682/hourly1!$P$8763</f>
        <v>0.5945925754805198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799">
        <f>(유형화!$F$71+유형화!$F$72+유형화!$F$73+유형화!$F$74+유형화!$G$63)*hourly1!O5683/hourly1!$O$8763</f>
        <v>73.588230953247958</v>
      </c>
      <c r="C5682" s="441">
        <f>hourly1!$F5683*유형화!$G$71/hourly1!$F$8763+유형화!$G$72*hourly1!$G5683/hourly1!$F$8763+유형화!$G$74*hourly1!I5683/hourly1!$I$8763+유형화!$H$63*hourly1!P5683/hourly1!$P$8763</f>
        <v>0.43274218816784316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799">
        <f>(유형화!$F$71+유형화!$F$72+유형화!$F$73+유형화!$F$74+유형화!$G$63)*hourly1!O5684/hourly1!$O$8763</f>
        <v>72.801372735060568</v>
      </c>
      <c r="C5683" s="441">
        <f>hourly1!$F5684*유형화!$G$71/hourly1!$F$8763+유형화!$G$72*hourly1!$G5684/hourly1!$F$8763+유형화!$G$74*hourly1!I5684/hourly1!$I$8763+유형화!$H$63*hourly1!P5684/hourly1!$P$8763</f>
        <v>0.62417492904020622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799">
        <f>(유형화!$F$71+유형화!$F$72+유형화!$F$73+유형화!$F$74+유형화!$G$63)*hourly1!O5685/hourly1!$O$8763</f>
        <v>70.28145789348487</v>
      </c>
      <c r="C5684" s="441">
        <f>hourly1!$F5685*유형화!$G$71/hourly1!$F$8763+유형화!$G$72*hourly1!$G5685/hourly1!$F$8763+유형화!$G$74*hourly1!I5685/hourly1!$I$8763+유형화!$H$63*hourly1!P5685/hourly1!$P$8763</f>
        <v>0.74953650945451045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799">
        <f>(유형화!$F$71+유형화!$F$72+유형화!$F$73+유형화!$F$74+유형화!$G$63)*hourly1!O5686/hourly1!$O$8763</f>
        <v>68.078815243933064</v>
      </c>
      <c r="C5685" s="441">
        <f>hourly1!$F5686*유형화!$G$71/hourly1!$F$8763+유형화!$G$72*hourly1!$G5686/hourly1!$F$8763+유형화!$G$74*hourly1!I5686/hourly1!$I$8763+유형화!$H$63*hourly1!P5686/hourly1!$P$8763</f>
        <v>0.79385899131759086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799">
        <f>(유형화!$F$71+유형화!$F$72+유형화!$F$73+유형화!$F$74+유형화!$G$63)*hourly1!O5687/hourly1!$O$8763</f>
        <v>67.306009970896966</v>
      </c>
      <c r="C5686" s="441">
        <f>hourly1!$F5687*유형화!$G$71/hourly1!$F$8763+유형화!$G$72*hourly1!$G5687/hourly1!$F$8763+유형화!$G$74*hourly1!I5687/hourly1!$I$8763+유형화!$H$63*hourly1!P5687/hourly1!$P$8763</f>
        <v>0.51380370988162305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799">
        <f>(유형화!$F$71+유형화!$F$72+유형화!$F$73+유형화!$F$74+유형화!$G$63)*hourly1!O5688/hourly1!$O$8763</f>
        <v>64.585326586273737</v>
      </c>
      <c r="C5687" s="441">
        <f>hourly1!$F5688*유형화!$G$71/hourly1!$F$8763+유형화!$G$72*hourly1!$G5688/hourly1!$F$8763+유형화!$G$74*hourly1!I5688/hourly1!$I$8763+유형화!$H$63*hourly1!P5688/hourly1!$P$8763</f>
        <v>0.49163710170372621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799">
        <f>(유형화!$F$71+유형화!$F$72+유형화!$F$73+유형화!$F$74+유형화!$G$63)*hourly1!O5689/hourly1!$O$8763</f>
        <v>61.690042512595653</v>
      </c>
      <c r="C5688" s="441">
        <f>hourly1!$F5689*유형화!$G$71/hourly1!$F$8763+유형화!$G$72*hourly1!$G5689/hourly1!$F$8763+유형화!$G$74*hourly1!I5689/hourly1!$I$8763+유형화!$H$63*hourly1!P5689/hourly1!$P$8763</f>
        <v>0.46961051901965012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799">
        <f>(유형화!$F$71+유형화!$F$72+유형화!$F$73+유형화!$F$74+유형화!$G$63)*hourly1!O5690/hourly1!$O$8763</f>
        <v>61.239864583962266</v>
      </c>
      <c r="C5689" s="441">
        <f>hourly1!$F5690*유형화!$G$71/hourly1!$F$8763+유형화!$G$72*hourly1!$G5690/hourly1!$F$8763+유형화!$G$74*hourly1!I5690/hourly1!$I$8763+유형화!$H$63*hourly1!P5690/hourly1!$P$8763</f>
        <v>0.35951732322230345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799">
        <f>(유형화!$F$71+유형화!$F$72+유형화!$F$73+유형화!$F$74+유형화!$G$63)*hourly1!O5691/hourly1!$O$8763</f>
        <v>58.912255395899251</v>
      </c>
      <c r="C5690" s="441">
        <f>hourly1!$F5691*유형화!$G$71/hourly1!$F$8763+유형화!$G$72*hourly1!$G5691/hourly1!$F$8763+유형화!$G$74*hourly1!I5691/hourly1!$I$8763+유형화!$H$63*hourly1!P5691/hourly1!$P$8763</f>
        <v>0.28324791759939261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799">
        <f>(유형화!$F$71+유형화!$F$72+유형화!$F$73+유형화!$F$74+유형화!$G$63)*hourly1!O5692/hourly1!$O$8763</f>
        <v>56.945078499189812</v>
      </c>
      <c r="C5691" s="441">
        <f>hourly1!$F5692*유형화!$G$71/hourly1!$F$8763+유형화!$G$72*hourly1!$G5692/hourly1!$F$8763+유형화!$G$74*hourly1!I5692/hourly1!$I$8763+유형화!$H$63*hourly1!P5692/hourly1!$P$8763</f>
        <v>0.25474175657014198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799">
        <f>(유형화!$F$71+유형화!$F$72+유형화!$F$73+유형화!$F$74+유형화!$G$63)*hourly1!O5693/hourly1!$O$8763</f>
        <v>56.636499598750106</v>
      </c>
      <c r="C5692" s="441">
        <f>hourly1!$F5693*유형화!$G$71/hourly1!$F$8763+유형화!$G$72*hourly1!$G5693/hourly1!$F$8763+유형화!$G$74*hourly1!I5693/hourly1!$I$8763+유형화!$H$63*hourly1!P5693/hourly1!$P$8763</f>
        <v>0.24624600194939328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799">
        <f>(유형화!$F$71+유형화!$F$72+유형화!$F$73+유형화!$F$74+유형화!$G$63)*hourly1!O5694/hourly1!$O$8763</f>
        <v>55.561626101170361</v>
      </c>
      <c r="C5693" s="441">
        <f>hourly1!$F5694*유형화!$G$71/hourly1!$F$8763+유형화!$G$72*hourly1!$G5694/hourly1!$F$8763+유형화!$G$74*hourly1!I5694/hourly1!$I$8763+유형화!$H$63*hourly1!P5694/hourly1!$P$8763</f>
        <v>0.24629752751441042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799">
        <f>(유형화!$F$71+유형화!$F$72+유형화!$F$73+유형화!$F$74+유형화!$G$63)*hourly1!O5695/hourly1!$O$8763</f>
        <v>54.562952124872091</v>
      </c>
      <c r="C5694" s="441">
        <f>hourly1!$F5695*유형화!$G$71/hourly1!$F$8763+유형화!$G$72*hourly1!$G5695/hourly1!$F$8763+유형화!$G$74*hourly1!I5695/hourly1!$I$8763+유형화!$H$63*hourly1!P5695/hourly1!$P$8763</f>
        <v>0.24441505530917002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799">
        <f>(유형화!$F$71+유형화!$F$72+유형화!$F$73+유형화!$F$74+유형화!$G$63)*hourly1!O5696/hourly1!$O$8763</f>
        <v>54.149687346273069</v>
      </c>
      <c r="C5695" s="441">
        <f>hourly1!$F5696*유형화!$G$71/hourly1!$F$8763+유형화!$G$72*hourly1!$G5696/hourly1!$F$8763+유형화!$G$74*hourly1!I5696/hourly1!$I$8763+유형화!$H$63*hourly1!P5696/hourly1!$P$8763</f>
        <v>0.51530176797563687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799">
        <f>(유형화!$F$71+유형화!$F$72+유형화!$F$73+유형화!$F$74+유형화!$G$63)*hourly1!O5697/hourly1!$O$8763</f>
        <v>54.415393793112536</v>
      </c>
      <c r="C5696" s="441">
        <f>hourly1!$F5697*유형화!$G$71/hourly1!$F$8763+유형화!$G$72*hourly1!$G5697/hourly1!$F$8763+유형화!$G$74*hourly1!I5697/hourly1!$I$8763+유형화!$H$63*hourly1!P5697/hourly1!$P$8763</f>
        <v>0.9987452719057559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799">
        <f>(유형화!$F$71+유형화!$F$72+유형화!$F$73+유형화!$F$74+유형화!$G$63)*hourly1!O5698/hourly1!$O$8763</f>
        <v>54.986702974100282</v>
      </c>
      <c r="C5697" s="441">
        <f>hourly1!$F5698*유형화!$G$71/hourly1!$F$8763+유형화!$G$72*hourly1!$G5698/hourly1!$F$8763+유형화!$G$74*hourly1!I5698/hourly1!$I$8763+유형화!$H$63*hourly1!P5698/hourly1!$P$8763</f>
        <v>0.85041581306868474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799">
        <f>(유형화!$F$71+유형화!$F$72+유형화!$F$73+유형화!$F$74+유형화!$G$63)*hourly1!O5699/hourly1!$O$8763</f>
        <v>54.563571008965546</v>
      </c>
      <c r="C5698" s="441">
        <f>hourly1!$F5699*유형화!$G$71/hourly1!$F$8763+유형화!$G$72*hourly1!$G5699/hourly1!$F$8763+유형화!$G$74*hourly1!I5699/hourly1!$I$8763+유형화!$H$63*hourly1!P5699/hourly1!$P$8763</f>
        <v>0.74114941175443549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799">
        <f>(유형화!$F$71+유형화!$F$72+유형화!$F$73+유형화!$F$74+유형화!$G$63)*hourly1!O5700/hourly1!$O$8763</f>
        <v>56.169290398992551</v>
      </c>
      <c r="C5699" s="441">
        <f>hourly1!$F5700*유형화!$G$71/hourly1!$F$8763+유형화!$G$72*hourly1!$G5700/hourly1!$F$8763+유형화!$G$74*hourly1!I5700/hourly1!$I$8763+유형화!$H$63*hourly1!P5700/hourly1!$P$8763</f>
        <v>0.61629306813043616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799">
        <f>(유형화!$F$71+유형화!$F$72+유형화!$F$73+유형화!$F$74+유형화!$G$63)*hourly1!O5701/hourly1!$O$8763</f>
        <v>58.192532466463462</v>
      </c>
      <c r="C5700" s="441">
        <f>hourly1!$F5701*유형화!$G$71/hourly1!$F$8763+유형화!$G$72*hourly1!$G5701/hourly1!$F$8763+유형화!$G$74*hourly1!I5701/hourly1!$I$8763+유형화!$H$63*hourly1!P5701/hourly1!$P$8763</f>
        <v>0.56948221158460255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799">
        <f>(유형화!$F$71+유형화!$F$72+유형화!$F$73+유형화!$F$74+유형화!$G$63)*hourly1!O5702/hourly1!$O$8763</f>
        <v>59.379747710903871</v>
      </c>
      <c r="C5701" s="441">
        <f>hourly1!$F5702*유형화!$G$71/hourly1!$F$8763+유형화!$G$72*hourly1!$G5702/hourly1!$F$8763+유형화!$G$74*hourly1!I5702/hourly1!$I$8763+유형화!$H$63*hourly1!P5702/hourly1!$P$8763</f>
        <v>0.54606968661928112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799">
        <f>(유형화!$F$71+유형화!$F$72+유형화!$F$73+유형화!$F$74+유형화!$G$63)*hourly1!O5703/hourly1!$O$8763</f>
        <v>57.414680063342082</v>
      </c>
      <c r="C5702" s="441">
        <f>hourly1!$F5703*유형화!$G$71/hourly1!$F$8763+유형화!$G$72*hourly1!$G5703/hourly1!$F$8763+유형화!$G$74*hourly1!I5703/hourly1!$I$8763+유형화!$H$63*hourly1!P5703/hourly1!$P$8763</f>
        <v>0.70960061840207123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799">
        <f>(유형화!$F$71+유형화!$F$72+유형화!$F$73+유형화!$F$74+유형화!$G$63)*hourly1!O5704/hourly1!$O$8763</f>
        <v>57.503271043805661</v>
      </c>
      <c r="C5703" s="441">
        <f>hourly1!$F5704*유형화!$G$71/hourly1!$F$8763+유형화!$G$72*hourly1!$G5704/hourly1!$F$8763+유형화!$G$74*hourly1!I5704/hourly1!$I$8763+유형화!$H$63*hourly1!P5704/hourly1!$P$8763</f>
        <v>0.65504804571242703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799">
        <f>(유형화!$F$71+유형화!$F$72+유형화!$F$73+유형화!$F$74+유형화!$G$63)*hourly1!O5705/hourly1!$O$8763</f>
        <v>59.197646121908107</v>
      </c>
      <c r="C5704" s="441">
        <f>hourly1!$F5705*유형화!$G$71/hourly1!$F$8763+유형화!$G$72*hourly1!$G5705/hourly1!$F$8763+유형화!$G$74*hourly1!I5705/hourly1!$I$8763+유형화!$H$63*hourly1!P5705/hourly1!$P$8763</f>
        <v>0.46823793521822532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799">
        <f>(유형화!$F$71+유형화!$F$72+유형화!$F$73+유형화!$F$74+유형화!$G$63)*hourly1!O5706/hourly1!$O$8763</f>
        <v>59.006920231937812</v>
      </c>
      <c r="C5705" s="441">
        <f>hourly1!$F5706*유형화!$G$71/hourly1!$F$8763+유형화!$G$72*hourly1!$G5706/hourly1!$F$8763+유형화!$G$74*hourly1!I5706/hourly1!$I$8763+유형화!$H$63*hourly1!P5706/hourly1!$P$8763</f>
        <v>0.43718972704265963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799">
        <f>(유형화!$F$71+유형화!$F$72+유형화!$F$73+유형화!$F$74+유형화!$G$63)*hourly1!O5707/hourly1!$O$8763</f>
        <v>58.655473474039404</v>
      </c>
      <c r="C5706" s="441">
        <f>hourly1!$F5707*유형화!$G$71/hourly1!$F$8763+유형화!$G$72*hourly1!$G5707/hourly1!$F$8763+유형화!$G$74*hourly1!I5707/hourly1!$I$8763+유형화!$H$63*hourly1!P5707/hourly1!$P$8763</f>
        <v>0.46831224176221975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799">
        <f>(유형화!$F$71+유형화!$F$72+유형화!$F$73+유형화!$F$74+유형화!$G$63)*hourly1!O5708/hourly1!$O$8763</f>
        <v>57.928010361453666</v>
      </c>
      <c r="C5707" s="441">
        <f>hourly1!$F5708*유형화!$G$71/hourly1!$F$8763+유형화!$G$72*hourly1!$G5708/hourly1!$F$8763+유형화!$G$74*hourly1!I5708/hourly1!$I$8763+유형화!$H$63*hourly1!P5708/hourly1!$P$8763</f>
        <v>0.65521287981162502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799">
        <f>(유형화!$F$71+유형화!$F$72+유형화!$F$73+유형화!$F$74+유형화!$G$63)*hourly1!O5709/hourly1!$O$8763</f>
        <v>56.90806352694316</v>
      </c>
      <c r="C5708" s="441">
        <f>hourly1!$F5709*유형화!$G$71/hourly1!$F$8763+유형화!$G$72*hourly1!$G5709/hourly1!$F$8763+유형화!$G$74*hourly1!I5709/hourly1!$I$8763+유형화!$H$63*hourly1!P5709/hourly1!$P$8763</f>
        <v>0.8345342503735963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799">
        <f>(유형화!$F$71+유형화!$F$72+유형화!$F$73+유형화!$F$74+유형화!$G$63)*hourly1!O5710/hourly1!$O$8763</f>
        <v>56.966152429325774</v>
      </c>
      <c r="C5709" s="441">
        <f>hourly1!$F5710*유형화!$G$71/hourly1!$F$8763+유형화!$G$72*hourly1!$G5710/hourly1!$F$8763+유형화!$G$74*hourly1!I5710/hourly1!$I$8763+유형화!$H$63*hourly1!P5710/hourly1!$P$8763</f>
        <v>0.84239595429149638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799">
        <f>(유형화!$F$71+유형화!$F$72+유형화!$F$73+유형화!$F$74+유형화!$G$63)*hourly1!O5711/hourly1!$O$8763</f>
        <v>58.088689614603204</v>
      </c>
      <c r="C5710" s="441">
        <f>hourly1!$F5711*유형화!$G$71/hourly1!$F$8763+유형화!$G$72*hourly1!$G5711/hourly1!$F$8763+유형화!$G$74*hourly1!I5711/hourly1!$I$8763+유형화!$H$63*hourly1!P5711/hourly1!$P$8763</f>
        <v>0.70212487913323407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799">
        <f>(유형화!$F$71+유형화!$F$72+유형화!$F$73+유형화!$F$74+유형화!$G$63)*hourly1!O5712/hourly1!$O$8763</f>
        <v>56.751720718171804</v>
      </c>
      <c r="C5711" s="441">
        <f>hourly1!$F5712*유형화!$G$71/hourly1!$F$8763+유형화!$G$72*hourly1!$G5712/hourly1!$F$8763+유형화!$G$74*hourly1!I5712/hourly1!$I$8763+유형화!$H$63*hourly1!P5712/hourly1!$P$8763</f>
        <v>0.56962891631833157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799">
        <f>(유형화!$F$71+유형화!$F$72+유형화!$F$73+유형화!$F$74+유형화!$G$63)*hourly1!O5713/hourly1!$O$8763</f>
        <v>56.596020776261405</v>
      </c>
      <c r="C5712" s="441">
        <f>hourly1!$F5713*유형화!$G$71/hourly1!$F$8763+유형화!$G$72*hourly1!$G5713/hourly1!$F$8763+유형화!$G$74*hourly1!I5713/hourly1!$I$8763+유형화!$H$63*hourly1!P5713/hourly1!$P$8763</f>
        <v>0.41405796869782463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799">
        <f>(유형화!$F$71+유형화!$F$72+유형화!$F$73+유형화!$F$74+유형화!$G$63)*hourly1!O5714/hourly1!$O$8763</f>
        <v>54.80778735970086</v>
      </c>
      <c r="C5713" s="441">
        <f>hourly1!$F5714*유형화!$G$71/hourly1!$F$8763+유형화!$G$72*hourly1!$G5714/hourly1!$F$8763+유형화!$G$74*hourly1!I5714/hourly1!$I$8763+유형화!$H$63*hourly1!P5714/hourly1!$P$8763</f>
        <v>0.36754565032152142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799">
        <f>(유형화!$F$71+유형화!$F$72+유형화!$F$73+유형화!$F$74+유형화!$G$63)*hourly1!O5715/hourly1!$O$8763</f>
        <v>53.607470860305469</v>
      </c>
      <c r="C5714" s="441">
        <f>hourly1!$F5715*유형화!$G$71/hourly1!$F$8763+유형화!$G$72*hourly1!$G5715/hourly1!$F$8763+유형화!$G$74*hourly1!I5715/hourly1!$I$8763+유형화!$H$63*hourly1!P5715/hourly1!$P$8763</f>
        <v>0.2833225819598108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799">
        <f>(유형화!$F$71+유형화!$F$72+유형화!$F$73+유형화!$F$74+유형화!$G$63)*hourly1!O5716/hourly1!$O$8763</f>
        <v>51.260350303957907</v>
      </c>
      <c r="C5715" s="441">
        <f>hourly1!$F5716*유형화!$G$71/hourly1!$F$8763+유형화!$G$72*hourly1!$G5716/hourly1!$F$8763+유형화!$G$74*hourly1!I5716/hourly1!$I$8763+유형화!$H$63*hourly1!P5716/hourly1!$P$8763</f>
        <v>0.25481224640561667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799">
        <f>(유형화!$F$71+유형화!$F$72+유형화!$F$73+유형화!$F$74+유형화!$G$63)*hourly1!O5717/hourly1!$O$8763</f>
        <v>50.838438566921837</v>
      </c>
      <c r="C5716" s="441">
        <f>hourly1!$F5717*유형화!$G$71/hourly1!$F$8763+유형화!$G$72*hourly1!$G5717/hourly1!$F$8763+유형화!$G$74*hourly1!I5717/hourly1!$I$8763+유형화!$H$63*hourly1!P5717/hourly1!$P$8763</f>
        <v>0.24642562579410543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799">
        <f>(유형화!$F$71+유형화!$F$72+유형화!$F$73+유형화!$F$74+유형화!$G$63)*hourly1!O5718/hourly1!$O$8763</f>
        <v>50.31611805032118</v>
      </c>
      <c r="C5717" s="441">
        <f>hourly1!$F5718*유형화!$G$71/hourly1!$F$8763+유형화!$G$72*hourly1!$G5718/hourly1!$F$8763+유형화!$G$74*hourly1!I5718/hourly1!$I$8763+유형화!$H$63*hourly1!P5718/hourly1!$P$8763</f>
        <v>0.24652152059566504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799">
        <f>(유형화!$F$71+유형화!$F$72+유형화!$F$73+유형화!$F$74+유형화!$G$63)*hourly1!O5719/hourly1!$O$8763</f>
        <v>50.340826737464269</v>
      </c>
      <c r="C5718" s="441">
        <f>hourly1!$F5719*유형화!$G$71/hourly1!$F$8763+유형화!$G$72*hourly1!$G5719/hourly1!$F$8763+유형화!$G$74*hourly1!I5719/hourly1!$I$8763+유형화!$H$63*hourly1!P5719/hourly1!$P$8763</f>
        <v>0.24452037260988771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799">
        <f>(유형화!$F$71+유형화!$F$72+유형화!$F$73+유형화!$F$74+유형화!$G$63)*hourly1!O5720/hourly1!$O$8763</f>
        <v>51.038626174852801</v>
      </c>
      <c r="C5719" s="441">
        <f>hourly1!$F5720*유형화!$G$71/hourly1!$F$8763+유형화!$G$72*hourly1!$G5720/hourly1!$F$8763+유형화!$G$74*hourly1!I5720/hourly1!$I$8763+유형화!$H$63*hourly1!P5720/hourly1!$P$8763</f>
        <v>0.51542151720544493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799">
        <f>(유형화!$F$71+유형화!$F$72+유형화!$F$73+유형화!$F$74+유형화!$G$63)*hourly1!O5721/hourly1!$O$8763</f>
        <v>50.455034942043952</v>
      </c>
      <c r="C5720" s="441">
        <f>hourly1!$F5721*유형화!$G$71/hourly1!$F$8763+유형화!$G$72*hourly1!$G5721/hourly1!$F$8763+유형화!$G$74*hourly1!I5721/hourly1!$I$8763+유형화!$H$63*hourly1!P5721/hourly1!$P$8763</f>
        <v>0.99887170037547257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799">
        <f>(유형화!$F$71+유형화!$F$72+유형화!$F$73+유형화!$F$74+유형화!$G$63)*hourly1!O5722/hourly1!$O$8763</f>
        <v>51.023325935885026</v>
      </c>
      <c r="C5721" s="441">
        <f>hourly1!$F5722*유형화!$G$71/hourly1!$F$8763+유형화!$G$72*hourly1!$G5722/hourly1!$F$8763+유형화!$G$74*hourly1!I5722/hourly1!$I$8763+유형화!$H$63*hourly1!P5722/hourly1!$P$8763</f>
        <v>0.850616667354537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799">
        <f>(유형화!$F$71+유형화!$F$72+유형화!$F$73+유형화!$F$74+유형화!$G$63)*hourly1!O5723/hourly1!$O$8763</f>
        <v>51.51063548683701</v>
      </c>
      <c r="C5722" s="441">
        <f>hourly1!$F5723*유형화!$G$71/hourly1!$F$8763+유형화!$G$72*hourly1!$G5723/hourly1!$F$8763+유형화!$G$74*hourly1!I5723/hourly1!$I$8763+유형화!$H$63*hourly1!P5723/hourly1!$P$8763</f>
        <v>0.74141085628804049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799">
        <f>(유형화!$F$71+유형화!$F$72+유형화!$F$73+유형화!$F$74+유형화!$G$63)*hourly1!O5724/hourly1!$O$8763</f>
        <v>51.544574164586386</v>
      </c>
      <c r="C5723" s="441">
        <f>hourly1!$F5724*유형화!$G$71/hourly1!$F$8763+유형화!$G$72*hourly1!$G5724/hourly1!$F$8763+유형화!$G$74*hourly1!I5724/hourly1!$I$8763+유형화!$H$63*hourly1!P5724/hourly1!$P$8763</f>
        <v>0.61665959142047744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799">
        <f>(유형화!$F$71+유형화!$F$72+유형화!$F$73+유형화!$F$74+유형화!$G$63)*hourly1!O5725/hourly1!$O$8763</f>
        <v>51.348747261589907</v>
      </c>
      <c r="C5724" s="441">
        <f>hourly1!$F5725*유형화!$G$71/hourly1!$F$8763+유형화!$G$72*hourly1!$G5725/hourly1!$F$8763+유형화!$G$74*hourly1!I5725/hourly1!$I$8763+유형화!$H$63*hourly1!P5725/hourly1!$P$8763</f>
        <v>0.56976357456579385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799">
        <f>(유형화!$F$71+유형화!$F$72+유형화!$F$73+유형화!$F$74+유형화!$G$63)*hourly1!O5726/hourly1!$O$8763</f>
        <v>52.413873243027439</v>
      </c>
      <c r="C5725" s="441">
        <f>hourly1!$F5726*유형화!$G$71/hourly1!$F$8763+유형화!$G$72*hourly1!$G5726/hourly1!$F$8763+유형화!$G$74*hourly1!I5726/hourly1!$I$8763+유형화!$H$63*hourly1!P5726/hourly1!$P$8763</f>
        <v>0.54643430155506023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799">
        <f>(유형화!$F$71+유형화!$F$72+유형화!$F$73+유형화!$F$74+유형화!$G$63)*hourly1!O5727/hourly1!$O$8763</f>
        <v>52.79655459184049</v>
      </c>
      <c r="C5726" s="441">
        <f>hourly1!$F5727*유형화!$G$71/hourly1!$F$8763+유형화!$G$72*hourly1!$G5727/hourly1!$F$8763+유형화!$G$74*hourly1!I5727/hourly1!$I$8763+유형화!$H$63*hourly1!P5727/hourly1!$P$8763</f>
        <v>0.71000507023302672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799">
        <f>(유형화!$F$71+유형화!$F$72+유형화!$F$73+유형화!$F$74+유형화!$G$63)*hourly1!O5728/hourly1!$O$8763</f>
        <v>53.273052969395671</v>
      </c>
      <c r="C5727" s="441">
        <f>hourly1!$F5728*유형화!$G$71/hourly1!$F$8763+유형화!$G$72*hourly1!$G5728/hourly1!$F$8763+유형화!$G$74*hourly1!I5728/hourly1!$I$8763+유형화!$H$63*hourly1!P5728/hourly1!$P$8763</f>
        <v>0.65533799628779021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799">
        <f>(유형화!$F$71+유형화!$F$72+유형화!$F$73+유형화!$F$74+유형화!$G$63)*hourly1!O5729/hourly1!$O$8763</f>
        <v>54.020093050842462</v>
      </c>
      <c r="C5728" s="441">
        <f>hourly1!$F5729*유형화!$G$71/hourly1!$F$8763+유형화!$G$72*hourly1!$G5729/hourly1!$F$8763+유형화!$G$74*hourly1!I5729/hourly1!$I$8763+유형화!$H$63*hourly1!P5729/hourly1!$P$8763</f>
        <v>0.46836722621933169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799">
        <f>(유형화!$F$71+유형화!$F$72+유형화!$F$73+유형화!$F$74+유형화!$G$63)*hourly1!O5730/hourly1!$O$8763</f>
        <v>54.360255996433395</v>
      </c>
      <c r="C5729" s="441">
        <f>hourly1!$F5730*유형화!$G$71/hourly1!$F$8763+유형화!$G$72*hourly1!$G5730/hourly1!$F$8763+유형화!$G$74*hourly1!I5730/hourly1!$I$8763+유형화!$H$63*hourly1!P5730/hourly1!$P$8763</f>
        <v>0.43723457336776705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799">
        <f>(유형화!$F$71+유형화!$F$72+유형화!$F$73+유형화!$F$74+유형화!$G$63)*hourly1!O5731/hourly1!$O$8763</f>
        <v>55.095153977053357</v>
      </c>
      <c r="C5730" s="441">
        <f>hourly1!$F5731*유형화!$G$71/hourly1!$F$8763+유형화!$G$72*hourly1!$G5731/hourly1!$F$8763+유형화!$G$74*hourly1!I5731/hourly1!$I$8763+유형화!$H$63*hourly1!P5731/hourly1!$P$8763</f>
        <v>0.46832428824848416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799">
        <f>(유형화!$F$71+유형화!$F$72+유형화!$F$73+유형화!$F$74+유형화!$G$63)*hourly1!O5732/hourly1!$O$8763</f>
        <v>55.379780376848032</v>
      </c>
      <c r="C5731" s="441">
        <f>hourly1!$F5732*유형화!$G$71/hourly1!$F$8763+유형화!$G$72*hourly1!$G5732/hourly1!$F$8763+유형화!$G$74*hourly1!I5732/hourly1!$I$8763+유형화!$H$63*hourly1!P5732/hourly1!$P$8763</f>
        <v>0.655202980223903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799">
        <f>(유형화!$F$71+유형화!$F$72+유형화!$F$73+유형화!$F$74+유형화!$G$63)*hourly1!O5733/hourly1!$O$8763</f>
        <v>56.23233814412734</v>
      </c>
      <c r="C5732" s="441">
        <f>hourly1!$F5733*유형화!$G$71/hourly1!$F$8763+유형화!$G$72*hourly1!$G5733/hourly1!$F$8763+유형화!$G$74*hourly1!I5733/hourly1!$I$8763+유형화!$H$63*hourly1!P5733/hourly1!$P$8763</f>
        <v>0.83452232315947183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799">
        <f>(유형화!$F$71+유형화!$F$72+유형화!$F$73+유형화!$F$74+유형화!$G$63)*hourly1!O5734/hourly1!$O$8763</f>
        <v>57.165589429767415</v>
      </c>
      <c r="C5733" s="441">
        <f>hourly1!$F5734*유형화!$G$71/hourly1!$F$8763+유형화!$G$72*hourly1!$G5734/hourly1!$F$8763+유형화!$G$74*hourly1!I5734/hourly1!$I$8763+유형화!$H$63*hourly1!P5734/hourly1!$P$8763</f>
        <v>0.84238307290024206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799">
        <f>(유형화!$F$71+유형화!$F$72+유형화!$F$73+유형화!$F$74+유형화!$G$63)*hourly1!O5735/hourly1!$O$8763</f>
        <v>58.0372149639337</v>
      </c>
      <c r="C5734" s="441">
        <f>hourly1!$F5735*유형화!$G$71/hourly1!$F$8763+유형화!$G$72*hourly1!$G5735/hourly1!$F$8763+유형화!$G$74*hourly1!I5735/hourly1!$I$8763+유형화!$H$63*hourly1!P5735/hourly1!$P$8763</f>
        <v>0.70210364869209385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799">
        <f>(유형화!$F$71+유형화!$F$72+유형화!$F$73+유형화!$F$74+유형화!$G$63)*hourly1!O5736/hourly1!$O$8763</f>
        <v>57.00697343303591</v>
      </c>
      <c r="C5735" s="441">
        <f>hourly1!$F5736*유형화!$G$71/hourly1!$F$8763+유형화!$G$72*hourly1!$G5736/hourly1!$F$8763+유형화!$G$74*hourly1!I5736/hourly1!$I$8763+유형화!$H$63*hourly1!P5736/hourly1!$P$8763</f>
        <v>0.56962259489484446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799">
        <f>(유형화!$F$71+유형화!$F$72+유형화!$F$73+유형화!$F$74+유형화!$G$63)*hourly1!O5737/hourly1!$O$8763</f>
        <v>54.958298799263346</v>
      </c>
      <c r="C5736" s="441">
        <f>hourly1!$F5737*유형화!$G$71/hourly1!$F$8763+유형화!$G$72*hourly1!$G5737/hourly1!$F$8763+유형화!$G$74*hourly1!I5737/hourly1!$I$8763+유형화!$H$63*hourly1!P5737/hourly1!$P$8763</f>
        <v>0.41404389458515795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799">
        <f>(유형화!$F$71+유형화!$F$72+유형화!$F$73+유형화!$F$74+유형화!$G$63)*hourly1!O5738/hourly1!$O$8763</f>
        <v>53.724731065491483</v>
      </c>
      <c r="C5737" s="441">
        <f>hourly1!$F5738*유형화!$G$71/hourly1!$F$8763+유형화!$G$72*hourly1!$G5738/hourly1!$F$8763+유형화!$G$74*hourly1!I5738/hourly1!$I$8763+유형화!$H$63*hourly1!P5738/hourly1!$P$8763</f>
        <v>0.36754767794792254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799">
        <f>(유형화!$F$71+유형화!$F$72+유형화!$F$73+유형화!$F$74+유형화!$G$63)*hourly1!O5739/hourly1!$O$8763</f>
        <v>51.005896965180213</v>
      </c>
      <c r="C5738" s="441">
        <f>hourly1!$F5739*유형화!$G$71/hourly1!$F$8763+유형화!$G$72*hourly1!$G5739/hourly1!$F$8763+유형화!$G$74*hourly1!I5739/hourly1!$I$8763+유형화!$H$63*hourly1!P5739/hourly1!$P$8763</f>
        <v>0.2833211506941159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799">
        <f>(유형화!$F$71+유형화!$F$72+유형화!$F$73+유형화!$F$74+유형화!$G$63)*hourly1!O5740/hourly1!$O$8763</f>
        <v>49.65290801947036</v>
      </c>
      <c r="C5739" s="441">
        <f>hourly1!$F5740*유형화!$G$71/hourly1!$F$8763+유형화!$G$72*hourly1!$G5740/hourly1!$F$8763+유형화!$G$74*hourly1!I5740/hourly1!$I$8763+유형화!$H$63*hourly1!P5740/hourly1!$P$8763</f>
        <v>0.25483323830247545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799">
        <f>(유형화!$F$71+유형화!$F$72+유형화!$F$73+유형화!$F$74+유형화!$G$63)*hourly1!O5741/hourly1!$O$8763</f>
        <v>49.434250504681359</v>
      </c>
      <c r="C5740" s="441">
        <f>hourly1!$F5741*유형화!$G$71/hourly1!$F$8763+유형화!$G$72*hourly1!$G5741/hourly1!$F$8763+유형화!$G$74*hourly1!I5741/hourly1!$I$8763+유형화!$H$63*hourly1!P5741/hourly1!$P$8763</f>
        <v>0.24650434540732602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799">
        <f>(유형화!$F$71+유형화!$F$72+유형화!$F$73+유형화!$F$74+유형화!$G$63)*hourly1!O5742/hourly1!$O$8763</f>
        <v>49.611270036956832</v>
      </c>
      <c r="C5741" s="441">
        <f>hourly1!$F5742*유형화!$G$71/hourly1!$F$8763+유형화!$G$72*hourly1!$G5742/hourly1!$F$8763+유형화!$G$74*hourly1!I5742/hourly1!$I$8763+유형화!$H$63*hourly1!P5742/hourly1!$P$8763</f>
        <v>0.24654799901102104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799">
        <f>(유형화!$F$71+유형화!$F$72+유형화!$F$73+유형화!$F$74+유형화!$G$63)*hourly1!O5743/hourly1!$O$8763</f>
        <v>49.66863718753779</v>
      </c>
      <c r="C5742" s="441">
        <f>hourly1!$F5743*유형화!$G$71/hourly1!$F$8763+유형화!$G$72*hourly1!$G5743/hourly1!$F$8763+유형화!$G$74*hourly1!I5743/hourly1!$I$8763+유형화!$H$63*hourly1!P5743/hourly1!$P$8763</f>
        <v>0.24457273307989333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799">
        <f>(유형화!$F$71+유형화!$F$72+유형화!$F$73+유형화!$F$74+유형화!$G$63)*hourly1!O5744/hourly1!$O$8763</f>
        <v>50.627136449344583</v>
      </c>
      <c r="C5743" s="441">
        <f>hourly1!$F5744*유형화!$G$71/hourly1!$F$8763+유형화!$G$72*hourly1!$G5744/hourly1!$F$8763+유형화!$G$74*hourly1!I5744/hourly1!$I$8763+유형화!$H$63*hourly1!P5744/hourly1!$P$8763</f>
        <v>0.51548592416171624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799">
        <f>(유형화!$F$71+유형화!$F$72+유형화!$F$73+유형화!$F$74+유형화!$G$63)*hourly1!O5745/hourly1!$O$8763</f>
        <v>53.41375252764189</v>
      </c>
      <c r="C5744" s="441">
        <f>hourly1!$F5745*유형화!$G$71/hourly1!$F$8763+유형화!$G$72*hourly1!$G5745/hourly1!$F$8763+유형화!$G$74*hourly1!I5745/hourly1!$I$8763+유형화!$H$63*hourly1!P5745/hourly1!$P$8763</f>
        <v>0.9990221025455801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799">
        <f>(유형화!$F$71+유형화!$F$72+유형화!$F$73+유형화!$F$74+유형화!$G$63)*hourly1!O5746/hourly1!$O$8763</f>
        <v>55.451772127531505</v>
      </c>
      <c r="C5745" s="441">
        <f>hourly1!$F5746*유형화!$G$71/hourly1!$F$8763+유형화!$G$72*hourly1!$G5746/hourly1!$F$8763+유형화!$G$74*hourly1!I5746/hourly1!$I$8763+유형화!$H$63*hourly1!P5746/hourly1!$P$8763</f>
        <v>0.85056752723234597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799">
        <f>(유형화!$F$71+유형화!$F$72+유형화!$F$73+유형화!$F$74+유형화!$G$63)*hourly1!O5747/hourly1!$O$8763</f>
        <v>59.783432334530843</v>
      </c>
      <c r="C5746" s="441">
        <f>hourly1!$F5747*유형화!$G$71/hourly1!$F$8763+유형화!$G$72*hourly1!$G5747/hourly1!$F$8763+유형화!$G$74*hourly1!I5747/hourly1!$I$8763+유형화!$H$63*hourly1!P5747/hourly1!$P$8763</f>
        <v>0.74120248785728871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799">
        <f>(유형화!$F$71+유형화!$F$72+유형화!$F$73+유형화!$F$74+유형화!$G$63)*hourly1!O5748/hourly1!$O$8763</f>
        <v>66.064591263731131</v>
      </c>
      <c r="C5747" s="441">
        <f>hourly1!$F5748*유형화!$G$71/hourly1!$F$8763+유형화!$G$72*hourly1!$G5748/hourly1!$F$8763+유형화!$G$74*hourly1!I5748/hourly1!$I$8763+유형화!$H$63*hourly1!P5748/hourly1!$P$8763</f>
        <v>0.61638001752140348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799">
        <f>(유형화!$F$71+유형화!$F$72+유형화!$F$73+유형화!$F$74+유형화!$G$63)*hourly1!O5749/hourly1!$O$8763</f>
        <v>67.237173769363039</v>
      </c>
      <c r="C5748" s="441">
        <f>hourly1!$F5749*유형화!$G$71/hourly1!$F$8763+유형화!$G$72*hourly1!$G5749/hourly1!$F$8763+유형화!$G$74*hourly1!I5749/hourly1!$I$8763+유형화!$H$63*hourly1!P5749/hourly1!$P$8763</f>
        <v>0.56960363062438679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799">
        <f>(유형화!$F$71+유형화!$F$72+유형화!$F$73+유형화!$F$74+유형화!$G$63)*hourly1!O5750/hourly1!$O$8763</f>
        <v>68.724255078451009</v>
      </c>
      <c r="C5749" s="441">
        <f>hourly1!$F5750*유형화!$G$71/hourly1!$F$8763+유형화!$G$72*hourly1!$G5750/hourly1!$F$8763+유형화!$G$74*hourly1!I5750/hourly1!$I$8763+유형화!$H$63*hourly1!P5750/hourly1!$P$8763</f>
        <v>0.54618406860273327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799">
        <f>(유형화!$F$71+유형화!$F$72+유형화!$F$73+유형화!$F$74+유형화!$G$63)*hourly1!O5751/hourly1!$O$8763</f>
        <v>66.829639463049773</v>
      </c>
      <c r="C5750" s="441">
        <f>hourly1!$F5751*유형화!$G$71/hourly1!$F$8763+유형화!$G$72*hourly1!$G5751/hourly1!$F$8763+유형화!$G$74*hourly1!I5751/hourly1!$I$8763+유형화!$H$63*hourly1!P5751/hourly1!$P$8763</f>
        <v>0.70972788177677759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799">
        <f>(유형화!$F$71+유형화!$F$72+유형화!$F$73+유형화!$F$74+유형화!$G$63)*hourly1!O5752/hourly1!$O$8763</f>
        <v>66.54076010096928</v>
      </c>
      <c r="C5751" s="441">
        <f>hourly1!$F5752*유형화!$G$71/hourly1!$F$8763+유형화!$G$72*hourly1!$G5752/hourly1!$F$8763+유형화!$G$74*hourly1!I5752/hourly1!$I$8763+유형화!$H$63*hourly1!P5752/hourly1!$P$8763</f>
        <v>0.65514477541897642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799">
        <f>(유형화!$F$71+유형화!$F$72+유형화!$F$73+유형화!$F$74+유형화!$G$63)*hourly1!O5753/hourly1!$O$8763</f>
        <v>70.442405833027479</v>
      </c>
      <c r="C5752" s="441">
        <f>hourly1!$F5753*유형화!$G$71/hourly1!$F$8763+유형화!$G$72*hourly1!$G5753/hourly1!$F$8763+유형화!$G$74*hourly1!I5753/hourly1!$I$8763+유형화!$H$63*hourly1!P5753/hourly1!$P$8763</f>
        <v>0.46829351603604463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799">
        <f>(유형화!$F$71+유형화!$F$72+유형화!$F$73+유형화!$F$74+유형화!$G$63)*hourly1!O5754/hourly1!$O$8763</f>
        <v>70.286596269606179</v>
      </c>
      <c r="C5753" s="441">
        <f>hourly1!$F5754*유형화!$G$71/hourly1!$F$8763+유형화!$G$72*hourly1!$G5754/hourly1!$F$8763+유형화!$G$74*hourly1!I5754/hourly1!$I$8763+유형화!$H$63*hourly1!P5754/hourly1!$P$8763</f>
        <v>0.43719557137758058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799">
        <f>(유형화!$F$71+유형화!$F$72+유형화!$F$73+유형화!$F$74+유형화!$G$63)*hourly1!O5755/hourly1!$O$8763</f>
        <v>70.612562368390144</v>
      </c>
      <c r="C5754" s="441">
        <f>hourly1!$F5755*유형화!$G$71/hourly1!$F$8763+유형화!$G$72*hourly1!$G5755/hourly1!$F$8763+유형화!$G$74*hourly1!I5755/hourly1!$I$8763+유형화!$H$63*hourly1!P5755/hourly1!$P$8763</f>
        <v>0.46830639742729885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799">
        <f>(유형화!$F$71+유형화!$F$72+유형화!$F$73+유형화!$F$74+유형화!$G$63)*hourly1!O5756/hourly1!$O$8763</f>
        <v>70.068824199967068</v>
      </c>
      <c r="C5755" s="441">
        <f>hourly1!$F5756*유형화!$G$71/hourly1!$F$8763+유형화!$G$72*hourly1!$G5756/hourly1!$F$8763+유형화!$G$74*hourly1!I5756/hourly1!$I$8763+유형화!$H$63*hourly1!P5756/hourly1!$P$8763</f>
        <v>0.65523220189850639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799">
        <f>(유형화!$F$71+유형화!$F$72+유형화!$F$73+유형화!$F$74+유형화!$G$63)*hourly1!O5757/hourly1!$O$8763</f>
        <v>68.078193709229637</v>
      </c>
      <c r="C5756" s="441">
        <f>hourly1!$F5757*유형화!$G$71/hourly1!$F$8763+유형화!$G$72*hourly1!$G5757/hourly1!$F$8763+유형화!$G$74*hourly1!I5757/hourly1!$I$8763+유형화!$H$63*hourly1!P5757/hourly1!$P$8763</f>
        <v>0.83457372945234787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799">
        <f>(유형화!$F$71+유형화!$F$72+유형화!$F$73+유형화!$F$74+유형화!$G$63)*hourly1!O5758/hourly1!$O$8763</f>
        <v>66.908552412949902</v>
      </c>
      <c r="C5757" s="441">
        <f>hourly1!$F5758*유형화!$G$71/hourly1!$F$8763+유형화!$G$72*hourly1!$G5758/hourly1!$F$8763+유형화!$G$74*hourly1!I5758/hourly1!$I$8763+유형화!$H$63*hourly1!P5758/hourly1!$P$8763</f>
        <v>0.84246107688061511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799">
        <f>(유형화!$F$71+유형화!$F$72+유형화!$F$73+유형화!$F$74+유형화!$G$63)*hourly1!O5759/hourly1!$O$8763</f>
        <v>65.542861948309991</v>
      </c>
      <c r="C5758" s="441">
        <f>hourly1!$F5759*유형화!$G$71/hourly1!$F$8763+유형화!$G$72*hourly1!$G5759/hourly1!$F$8763+유형화!$G$74*hourly1!I5759/hourly1!$I$8763+유형화!$H$63*hourly1!P5759/hourly1!$P$8763</f>
        <v>0.70217735887538224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799">
        <f>(유형화!$F$71+유형화!$F$72+유형화!$F$73+유형화!$F$74+유형화!$G$63)*hourly1!O5760/hourly1!$O$8763</f>
        <v>63.561165754656152</v>
      </c>
      <c r="C5759" s="441">
        <f>hourly1!$F5760*유형화!$G$71/hourly1!$F$8763+유형화!$G$72*hourly1!$G5760/hourly1!$F$8763+유형화!$G$74*hourly1!I5760/hourly1!$I$8763+유형화!$H$63*hourly1!P5760/hourly1!$P$8763</f>
        <v>0.56969547017314526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799">
        <f>(유형화!$F$71+유형화!$F$72+유형화!$F$73+유형화!$F$74+유형화!$G$63)*hourly1!O5761/hourly1!$O$8763</f>
        <v>61.72784376041016</v>
      </c>
      <c r="C5760" s="441">
        <f>hourly1!$F5761*유형화!$G$71/hourly1!$F$8763+유형화!$G$72*hourly1!$G5761/hourly1!$F$8763+유형화!$G$74*hourly1!I5761/hourly1!$I$8763+유형화!$H$63*hourly1!P5761/hourly1!$P$8763</f>
        <v>0.41409375034019635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799">
        <f>(유형화!$F$71+유형화!$F$72+유형화!$F$73+유형화!$F$74+유형화!$G$63)*hourly1!O5762/hourly1!$O$8763</f>
        <v>59.419742304124135</v>
      </c>
      <c r="C5761" s="441">
        <f>hourly1!$F5762*유형화!$G$71/hourly1!$F$8763+유형화!$G$72*hourly1!$G5762/hourly1!$F$8763+유형화!$G$74*hourly1!I5762/hourly1!$I$8763+유형화!$H$63*hourly1!P5762/hourly1!$P$8763</f>
        <v>0.36759753370296211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799">
        <f>(유형화!$F$71+유형화!$F$72+유형화!$F$73+유형화!$F$74+유형화!$G$63)*hourly1!O5763/hourly1!$O$8763</f>
        <v>57.359839531965058</v>
      </c>
      <c r="C5762" s="441">
        <f>hourly1!$F5763*유형화!$G$71/hourly1!$F$8763+유형화!$G$72*hourly1!$G5763/hourly1!$F$8763+유형화!$G$74*hourly1!I5763/hourly1!$I$8763+유형화!$H$63*hourly1!P5763/hourly1!$P$8763</f>
        <v>0.28334846401446068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799">
        <f>(유형화!$F$71+유형화!$F$72+유형화!$F$73+유형화!$F$74+유형화!$G$63)*hourly1!O5764/hourly1!$O$8763</f>
        <v>56.49339174113495</v>
      </c>
      <c r="C5763" s="441">
        <f>hourly1!$F5764*유형화!$G$71/hourly1!$F$8763+유형화!$G$72*hourly1!$G5764/hourly1!$F$8763+유형화!$G$74*hourly1!I5764/hourly1!$I$8763+유형화!$H$63*hourly1!P5764/hourly1!$P$8763</f>
        <v>0.25485411092719301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799">
        <f>(유형화!$F$71+유형화!$F$72+유형화!$F$73+유형화!$F$74+유형화!$G$63)*hourly1!O5765/hourly1!$O$8763</f>
        <v>56.537118964933477</v>
      </c>
      <c r="C5764" s="441">
        <f>hourly1!$F5765*유형화!$G$71/hourly1!$F$8763+유형화!$G$72*hourly1!$G5765/hourly1!$F$8763+유형화!$G$74*hourly1!I5765/hourly1!$I$8763+유형화!$H$63*hourly1!P5765/hourly1!$P$8763</f>
        <v>0.24653786087901536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799">
        <f>(유형화!$F$71+유형화!$F$72+유형화!$F$73+유형화!$F$74+유형화!$G$63)*hourly1!O5766/hourly1!$O$8763</f>
        <v>55.552647135651981</v>
      </c>
      <c r="C5765" s="441">
        <f>hourly1!$F5766*유형화!$G$71/hourly1!$F$8763+유형화!$G$72*hourly1!$G5766/hourly1!$F$8763+유형화!$G$74*hourly1!I5766/hourly1!$I$8763+유형화!$H$63*hourly1!P5766/hourly1!$P$8763</f>
        <v>0.24657578941993066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799">
        <f>(유형화!$F$71+유형화!$F$72+유형화!$F$73+유형화!$F$74+유형화!$G$63)*hourly1!O5767/hourly1!$O$8763</f>
        <v>55.470670839241855</v>
      </c>
      <c r="C5766" s="441">
        <f>hourly1!$F5767*유형화!$G$71/hourly1!$F$8763+유형화!$G$72*hourly1!$G5767/hourly1!$F$8763+유형화!$G$74*hourly1!I5767/hourly1!$I$8763+유형화!$H$63*hourly1!P5767/hourly1!$P$8763</f>
        <v>0.24458036649693288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799">
        <f>(유형화!$F$71+유형화!$F$72+유형화!$F$73+유형화!$F$74+유형화!$G$63)*hourly1!O5768/hourly1!$O$8763</f>
        <v>55.987959085941419</v>
      </c>
      <c r="C5767" s="441">
        <f>hourly1!$F5768*유형화!$G$71/hourly1!$F$8763+유형화!$G$72*hourly1!$G5768/hourly1!$F$8763+유형화!$G$74*hourly1!I5768/hourly1!$I$8763+유형화!$H$63*hourly1!P5768/hourly1!$P$8763</f>
        <v>0.51547375840330945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799">
        <f>(유형화!$F$71+유형화!$F$72+유형화!$F$73+유형화!$F$74+유형화!$G$63)*hourly1!O5769/hourly1!$O$8763</f>
        <v>57.481416171646295</v>
      </c>
      <c r="C5768" s="441">
        <f>hourly1!$F5769*유형화!$G$71/hourly1!$F$8763+유형화!$G$72*hourly1!$G5769/hourly1!$F$8763+유형화!$G$74*hourly1!I5769/hourly1!$I$8763+유형화!$H$63*hourly1!P5769/hourly1!$P$8763</f>
        <v>0.99899228451026933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799">
        <f>(유형화!$F$71+유형화!$F$72+유형화!$F$73+유형화!$F$74+유형화!$G$63)*hourly1!O5770/hourly1!$O$8763</f>
        <v>58.586219442835095</v>
      </c>
      <c r="C5769" s="441">
        <f>hourly1!$F5770*유형화!$G$71/hourly1!$F$8763+유형화!$G$72*hourly1!$G5770/hourly1!$F$8763+유형화!$G$74*hourly1!I5770/hourly1!$I$8763+유형화!$H$63*hourly1!P5770/hourly1!$P$8763</f>
        <v>0.85057551846580925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799">
        <f>(유형화!$F$71+유형화!$F$72+유형화!$F$73+유형화!$F$74+유형화!$G$63)*hourly1!O5771/hourly1!$O$8763</f>
        <v>62.003213996845332</v>
      </c>
      <c r="C5770" s="441">
        <f>hourly1!$F5771*유형화!$G$71/hourly1!$F$8763+유형화!$G$72*hourly1!$G5771/hourly1!$F$8763+유형화!$G$74*hourly1!I5771/hourly1!$I$8763+유형화!$H$63*hourly1!P5771/hourly1!$P$8763</f>
        <v>0.74116575203778468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799">
        <f>(유형화!$F$71+유형화!$F$72+유형화!$F$73+유형화!$F$74+유형화!$G$63)*hourly1!O5772/hourly1!$O$8763</f>
        <v>64.022367994415987</v>
      </c>
      <c r="C5771" s="441">
        <f>hourly1!$F5772*유형화!$G$71/hourly1!$F$8763+유형화!$G$72*hourly1!$G5772/hourly1!$F$8763+유형화!$G$74*hourly1!I5772/hourly1!$I$8763+유형화!$H$63*hourly1!P5772/hourly1!$P$8763</f>
        <v>0.61629366449114231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799">
        <f>(유형화!$F$71+유형화!$F$72+유형화!$F$73+유형화!$F$74+유형화!$G$63)*hourly1!O5773/hourly1!$O$8763</f>
        <v>65.171774471552354</v>
      </c>
      <c r="C5772" s="441">
        <f>hourly1!$F5773*유형화!$G$71/hourly1!$F$8763+유형화!$G$72*hourly1!$G5773/hourly1!$F$8763+유형화!$G$74*hourly1!I5773/hourly1!$I$8763+유형화!$H$63*hourly1!P5773/hourly1!$P$8763</f>
        <v>0.56945740297922387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799">
        <f>(유형화!$F$71+유형화!$F$72+유형화!$F$73+유형화!$F$74+유형화!$G$63)*hourly1!O5774/hourly1!$O$8763</f>
        <v>65.557421938784344</v>
      </c>
      <c r="C5773" s="441">
        <f>hourly1!$F5774*유형화!$G$71/hourly1!$F$8763+유형화!$G$72*hourly1!$G5774/hourly1!$F$8763+유형화!$G$74*hourly1!I5774/hourly1!$I$8763+유형화!$H$63*hourly1!P5774/hourly1!$P$8763</f>
        <v>0.54601577561143799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799">
        <f>(유형화!$F$71+유형화!$F$72+유형화!$F$73+유형화!$F$74+유형화!$G$63)*hourly1!O5775/hourly1!$O$8763</f>
        <v>62.771080497620702</v>
      </c>
      <c r="C5774" s="441">
        <f>hourly1!$F5775*유형화!$G$71/hourly1!$F$8763+유형화!$G$72*hourly1!$G5775/hourly1!$F$8763+유형화!$G$74*hourly1!I5775/hourly1!$I$8763+유형화!$H$63*hourly1!P5775/hourly1!$P$8763</f>
        <v>0.70947311648308231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799">
        <f>(유형화!$F$71+유형화!$F$72+유형화!$F$73+유형화!$F$74+유형화!$G$63)*hourly1!O5776/hourly1!$O$8763</f>
        <v>62.456990767932901</v>
      </c>
      <c r="C5775" s="441">
        <f>hourly1!$F5776*유형화!$G$71/hourly1!$F$8763+유형화!$G$72*hourly1!$G5776/hourly1!$F$8763+유형화!$G$74*hourly1!I5776/hourly1!$I$8763+유형화!$H$63*hourly1!P5776/hourly1!$P$8763</f>
        <v>0.65489490028307207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799">
        <f>(유형화!$F$71+유형화!$F$72+유형화!$F$73+유형화!$F$74+유형화!$G$63)*hourly1!O5777/hourly1!$O$8763</f>
        <v>65.936651580260246</v>
      </c>
      <c r="C5776" s="441">
        <f>hourly1!$F5777*유형화!$G$71/hourly1!$F$8763+유형화!$G$72*hourly1!$G5777/hourly1!$F$8763+유형화!$G$74*hourly1!I5777/hourly1!$I$8763+유형화!$H$63*hourly1!P5777/hourly1!$P$8763</f>
        <v>0.46811973652625216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799">
        <f>(유형화!$F$71+유형화!$F$72+유형화!$F$73+유형화!$F$74+유형화!$G$63)*hourly1!O5778/hourly1!$O$8763</f>
        <v>65.607739092121093</v>
      </c>
      <c r="C5777" s="441">
        <f>hourly1!$F5778*유형화!$G$71/hourly1!$F$8763+유형화!$G$72*hourly1!$G5778/hourly1!$F$8763+유형화!$G$74*hourly1!I5778/hourly1!$I$8763+유형화!$H$63*hourly1!P5778/hourly1!$P$8763</f>
        <v>0.43704838955528652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799">
        <f>(유형화!$F$71+유형화!$F$72+유형화!$F$73+유형화!$F$74+유형화!$G$63)*hourly1!O5779/hourly1!$O$8763</f>
        <v>66.444781663439073</v>
      </c>
      <c r="C5778" s="441">
        <f>hourly1!$F5779*유형화!$G$71/hourly1!$F$8763+유형화!$G$72*hourly1!$G5779/hourly1!$F$8763+유형화!$G$74*hourly1!I5779/hourly1!$I$8763+유형화!$H$63*hourly1!P5779/hourly1!$P$8763</f>
        <v>0.46815659161789758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799">
        <f>(유형화!$F$71+유형화!$F$72+유형화!$F$73+유형화!$F$74+유형화!$G$63)*hourly1!O5780/hourly1!$O$8763</f>
        <v>66.389729841880296</v>
      </c>
      <c r="C5779" s="441">
        <f>hourly1!$F5780*유형화!$G$71/hourly1!$F$8763+유형화!$G$72*hourly1!$G5780/hourly1!$F$8763+유형화!$G$74*hourly1!I5780/hourly1!$I$8763+유형화!$H$63*hourly1!P5780/hourly1!$P$8763</f>
        <v>0.65500117176091965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799">
        <f>(유형화!$F$71+유형화!$F$72+유형화!$F$73+유형화!$F$74+유형화!$G$63)*hourly1!O5781/hourly1!$O$8763</f>
        <v>65.052529250419056</v>
      </c>
      <c r="C5780" s="441">
        <f>hourly1!$F5781*유형화!$G$71/hourly1!$F$8763+유형화!$G$72*hourly1!$G5781/hourly1!$F$8763+유형화!$G$74*hourly1!I5781/hourly1!$I$8763+유형화!$H$63*hourly1!P5781/hourly1!$P$8763</f>
        <v>0.83430178897031326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799">
        <f>(유형화!$F$71+유형화!$F$72+유형화!$F$73+유형화!$F$74+유형화!$G$63)*hourly1!O5782/hourly1!$O$8763</f>
        <v>64.678032423556459</v>
      </c>
      <c r="C5781" s="441">
        <f>hourly1!$F5782*유형화!$G$71/hourly1!$F$8763+유형화!$G$72*hourly1!$G5782/hourly1!$F$8763+유형화!$G$74*hourly1!I5782/hourly1!$I$8763+유형화!$H$63*hourly1!P5782/hourly1!$P$8763</f>
        <v>0.84219975161915139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799">
        <f>(유형화!$F$71+유형화!$F$72+유형화!$F$73+유형화!$F$74+유형화!$G$63)*hourly1!O5783/hourly1!$O$8763</f>
        <v>63.700019881268197</v>
      </c>
      <c r="C5782" s="441">
        <f>hourly1!$F5783*유형화!$G$71/hourly1!$F$8763+유형화!$G$72*hourly1!$G5783/hourly1!$F$8763+유형화!$G$74*hourly1!I5783/hourly1!$I$8763+유형화!$H$63*hourly1!P5783/hourly1!$P$8763</f>
        <v>0.70199904702422244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799">
        <f>(유형화!$F$71+유형화!$F$72+유형화!$F$73+유형화!$F$74+유형화!$G$63)*hourly1!O5784/hourly1!$O$8763</f>
        <v>62.328259908700161</v>
      </c>
      <c r="C5783" s="441">
        <f>hourly1!$F5784*유형화!$G$71/hourly1!$F$8763+유형화!$G$72*hourly1!$G5784/hourly1!$F$8763+유형화!$G$74*hourly1!I5784/hourly1!$I$8763+유형화!$H$63*hourly1!P5784/hourly1!$P$8763</f>
        <v>0.56951477287916075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799">
        <f>(유형화!$F$71+유형화!$F$72+유형화!$F$73+유형화!$F$74+유형화!$G$63)*hourly1!O5785/hourly1!$O$8763</f>
        <v>60.376977996722729</v>
      </c>
      <c r="C5784" s="441">
        <f>hourly1!$F5785*유형화!$G$71/hourly1!$F$8763+유형화!$G$72*hourly1!$G5785/hourly1!$F$8763+유형화!$G$74*hourly1!I5785/hourly1!$I$8763+유형화!$H$63*hourly1!P5785/hourly1!$P$8763</f>
        <v>0.4139912955708685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799">
        <f>(유형화!$F$71+유형화!$F$72+유형화!$F$73+유형화!$F$74+유형화!$G$63)*hourly1!O5786/hourly1!$O$8763</f>
        <v>58.06177010257457</v>
      </c>
      <c r="C5785" s="441">
        <f>hourly1!$F5786*유형화!$G$71/hourly1!$F$8763+유형화!$G$72*hourly1!$G5786/hourly1!$F$8763+유형화!$G$74*hourly1!I5786/hourly1!$I$8763+유형화!$H$63*hourly1!P5786/hourly1!$P$8763</f>
        <v>0.36752966785459484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799">
        <f>(유형화!$F$71+유형화!$F$72+유형화!$F$73+유형화!$F$74+유형화!$G$63)*hourly1!O5787/hourly1!$O$8763</f>
        <v>56.816622955905515</v>
      </c>
      <c r="C5786" s="441">
        <f>hourly1!$F5787*유형화!$G$71/hourly1!$F$8763+유형화!$G$72*hourly1!$G5787/hourly1!$F$8763+유형화!$G$74*hourly1!I5787/hourly1!$I$8763+유형화!$H$63*hourly1!P5787/hourly1!$P$8763</f>
        <v>0.28332723357331924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799">
        <f>(유형화!$F$71+유형화!$F$72+유형화!$F$73+유형화!$F$74+유형화!$G$63)*hourly1!O5788/hourly1!$O$8763</f>
        <v>54.604982720906357</v>
      </c>
      <c r="C5787" s="441">
        <f>hourly1!$F5788*유형화!$G$71/hourly1!$F$8763+유형화!$G$72*hourly1!$G5788/hourly1!$F$8763+유형화!$G$74*hourly1!I5788/hourly1!$I$8763+유형화!$H$63*hourly1!P5788/hourly1!$P$8763</f>
        <v>0.25485315675006304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799">
        <f>(유형화!$F$71+유형화!$F$72+유형화!$F$73+유형화!$F$74+유형화!$G$63)*hourly1!O5789/hourly1!$O$8763</f>
        <v>54.733709388053946</v>
      </c>
      <c r="C5788" s="441">
        <f>hourly1!$F5789*유형화!$G$71/hourly1!$F$8763+유형화!$G$72*hourly1!$G5789/hourly1!$F$8763+유형화!$G$74*hourly1!I5789/hourly1!$I$8763+유형화!$H$63*hourly1!P5789/hourly1!$P$8763</f>
        <v>0.24659928603175546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799">
        <f>(유형화!$F$71+유형화!$F$72+유형화!$F$73+유형화!$F$74+유형화!$G$63)*hourly1!O5790/hourly1!$O$8763</f>
        <v>54.364589878083891</v>
      </c>
      <c r="C5789" s="441">
        <f>hourly1!$F5790*유형화!$G$71/hourly1!$F$8763+유형화!$G$72*hourly1!$G5790/hourly1!$F$8763+유형화!$G$74*hourly1!I5790/hourly1!$I$8763+유형화!$H$63*hourly1!P5790/hourly1!$P$8763</f>
        <v>0.24668611615058045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799">
        <f>(유형화!$F$71+유형화!$F$72+유형화!$F$73+유형화!$F$74+유형화!$G$63)*hourly1!O5791/hourly1!$O$8763</f>
        <v>54.389533961413427</v>
      </c>
      <c r="C5790" s="441">
        <f>hourly1!$F5791*유형화!$G$71/hourly1!$F$8763+유형화!$G$72*hourly1!$G5791/hourly1!$F$8763+유형화!$G$74*hourly1!I5791/hourly1!$I$8763+유형화!$H$63*hourly1!P5791/hourly1!$P$8763</f>
        <v>0.24466970133072399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799">
        <f>(유형화!$F$71+유형화!$F$72+유형화!$F$73+유형화!$F$74+유형화!$G$63)*hourly1!O5792/hourly1!$O$8763</f>
        <v>55.635112411013488</v>
      </c>
      <c r="C5791" s="441">
        <f>hourly1!$F5792*유형화!$G$71/hourly1!$F$8763+유형화!$G$72*hourly1!$G5792/hourly1!$F$8763+유형화!$G$74*hourly1!I5792/hourly1!$I$8763+유형화!$H$63*hourly1!P5792/hourly1!$P$8763</f>
        <v>0.51565278588731533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799">
        <f>(유형화!$F$71+유형화!$F$72+유형화!$F$73+유형화!$F$74+유형화!$G$63)*hourly1!O5793/hourly1!$O$8763</f>
        <v>56.759973151901342</v>
      </c>
      <c r="C5792" s="441">
        <f>hourly1!$F5793*유형화!$G$71/hourly1!$F$8763+유형화!$G$72*hourly1!$G5793/hourly1!$F$8763+유형화!$G$74*hourly1!I5793/hourly1!$I$8763+유형화!$H$63*hourly1!P5793/hourly1!$P$8763</f>
        <v>0.99946698763241704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799">
        <f>(유형화!$F$71+유형화!$F$72+유형화!$F$73+유형화!$F$74+유형화!$G$63)*hourly1!O5794/hourly1!$O$8763</f>
        <v>58.717460550926781</v>
      </c>
      <c r="C5793" s="441">
        <f>hourly1!$F5794*유형화!$G$71/hourly1!$F$8763+유형화!$G$72*hourly1!$G5794/hourly1!$F$8763+유형화!$G$74*hourly1!I5794/hourly1!$I$8763+유형화!$H$63*hourly1!P5794/hourly1!$P$8763</f>
        <v>0.85101587121127897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799">
        <f>(유형화!$F$71+유형화!$F$72+유형화!$F$73+유형화!$F$74+유형화!$G$63)*hourly1!O5795/hourly1!$O$8763</f>
        <v>61.846058462974327</v>
      </c>
      <c r="C5794" s="441">
        <f>hourly1!$F5795*유형화!$G$71/hourly1!$F$8763+유형화!$G$72*hourly1!$G5795/hourly1!$F$8763+유형화!$G$74*hourly1!I5795/hourly1!$I$8763+유형화!$H$63*hourly1!P5795/hourly1!$P$8763</f>
        <v>0.74157986491218086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799">
        <f>(유형화!$F$71+유형화!$F$72+유형화!$F$73+유형화!$F$74+유형화!$G$63)*hourly1!O5796/hourly1!$O$8763</f>
        <v>63.247412470609227</v>
      </c>
      <c r="C5795" s="441">
        <f>hourly1!$F5796*유형화!$G$71/hourly1!$F$8763+유형화!$G$72*hourly1!$G5796/hourly1!$F$8763+유형화!$G$74*hourly1!I5796/hourly1!$I$8763+유형화!$H$63*hourly1!P5796/hourly1!$P$8763</f>
        <v>0.61659017503427394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799">
        <f>(유형화!$F$71+유형화!$F$72+유형화!$F$73+유형화!$F$74+유형화!$G$63)*hourly1!O5797/hourly1!$O$8763</f>
        <v>63.85056720406925</v>
      </c>
      <c r="C5796" s="441">
        <f>hourly1!$F5797*유형화!$G$71/hourly1!$F$8763+유형화!$G$72*hourly1!$G5797/hourly1!$F$8763+유형화!$G$74*hourly1!I5797/hourly1!$I$8763+유형화!$H$63*hourly1!P5797/hourly1!$P$8763</f>
        <v>0.56969940615380621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799">
        <f>(유형화!$F$71+유형화!$F$72+유형화!$F$73+유형화!$F$74+유형화!$G$63)*hourly1!O5798/hourly1!$O$8763</f>
        <v>64.471189901696775</v>
      </c>
      <c r="C5797" s="441">
        <f>hourly1!$F5798*유형화!$G$71/hourly1!$F$8763+유형화!$G$72*hourly1!$G5798/hourly1!$F$8763+유형화!$G$74*hourly1!I5798/hourly1!$I$8763+유형화!$H$63*hourly1!P5798/hourly1!$P$8763</f>
        <v>0.54626135695025757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799">
        <f>(유형화!$F$71+유형화!$F$72+유형화!$F$73+유형화!$F$74+유형화!$G$63)*hourly1!O5799/hourly1!$O$8763</f>
        <v>61.658649871990541</v>
      </c>
      <c r="C5798" s="441">
        <f>hourly1!$F5799*유형화!$G$71/hourly1!$F$8763+유형화!$G$72*hourly1!$G5799/hourly1!$F$8763+유형화!$G$74*hourly1!I5799/hourly1!$I$8763+유형화!$H$63*hourly1!P5799/hourly1!$P$8763</f>
        <v>0.70982353803405596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799">
        <f>(유형화!$F$71+유형화!$F$72+유형화!$F$73+유형화!$F$74+유형화!$G$63)*hourly1!O5800/hourly1!$O$8763</f>
        <v>61.589231502968062</v>
      </c>
      <c r="C5799" s="441">
        <f>hourly1!$F5800*유형화!$G$71/hourly1!$F$8763+유형화!$G$72*hourly1!$G5800/hourly1!$F$8763+유형화!$G$74*hourly1!I5800/hourly1!$I$8763+유형화!$H$63*hourly1!P5800/hourly1!$P$8763</f>
        <v>0.65523220189850639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799">
        <f>(유형화!$F$71+유형화!$F$72+유형화!$F$73+유형화!$F$74+유형화!$G$63)*hourly1!O5801/hourly1!$O$8763</f>
        <v>63.870821072451506</v>
      </c>
      <c r="C5800" s="441">
        <f>hourly1!$F5801*유형화!$G$71/hourly1!$F$8763+유형화!$G$72*hourly1!$G5801/hourly1!$F$8763+유형화!$G$74*hourly1!I5801/hourly1!$I$8763+유형화!$H$63*hourly1!P5801/hourly1!$P$8763</f>
        <v>0.46833657327903344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799">
        <f>(유형화!$F$71+유형화!$F$72+유형화!$F$73+유형화!$F$74+유형화!$G$63)*hourly1!O5802/hourly1!$O$8763</f>
        <v>63.747048898388947</v>
      </c>
      <c r="C5801" s="441">
        <f>hourly1!$F5802*유형화!$G$71/hourly1!$F$8763+유형화!$G$72*hourly1!$G5802/hourly1!$F$8763+유형화!$G$74*hourly1!I5802/hourly1!$I$8763+유형화!$H$63*hourly1!P5802/hourly1!$P$8763</f>
        <v>0.43723982134198175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799">
        <f>(유형화!$F$71+유형화!$F$72+유형화!$F$73+유형화!$F$74+유형화!$G$63)*hourly1!O5803/hourly1!$O$8763</f>
        <v>64.103159914651627</v>
      </c>
      <c r="C5802" s="441">
        <f>hourly1!$F5803*유형화!$G$71/hourly1!$F$8763+유형화!$G$72*hourly1!$G5803/hourly1!$F$8763+유형화!$G$74*hourly1!I5803/hourly1!$I$8763+유형화!$H$63*hourly1!P5803/hourly1!$P$8763</f>
        <v>0.4683617397008345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799">
        <f>(유형화!$F$71+유형화!$F$72+유형화!$F$73+유형화!$F$74+유형화!$G$63)*hourly1!O5804/hourly1!$O$8763</f>
        <v>63.529662535936616</v>
      </c>
      <c r="C5803" s="441">
        <f>hourly1!$F5804*유형화!$G$71/hourly1!$F$8763+유형화!$G$72*hourly1!$G5804/hourly1!$F$8763+유형화!$G$74*hourly1!I5804/hourly1!$I$8763+유형화!$H$63*hourly1!P5804/hourly1!$P$8763</f>
        <v>0.65531879347305011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799">
        <f>(유형화!$F$71+유형화!$F$72+유형화!$F$73+유형화!$F$74+유형화!$G$63)*hourly1!O5805/hourly1!$O$8763</f>
        <v>62.322994739681178</v>
      </c>
      <c r="C5804" s="441">
        <f>hourly1!$F5805*유형화!$G$71/hourly1!$F$8763+유형화!$G$72*hourly1!$G5805/hourly1!$F$8763+유형화!$G$74*hourly1!I5805/hourly1!$I$8763+유형화!$H$63*hourly1!P5805/hourly1!$P$8763</f>
        <v>0.83471566330042701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799">
        <f>(유형화!$F$71+유형화!$F$72+유형화!$F$73+유형화!$F$74+유형화!$G$63)*hourly1!O5806/hourly1!$O$8763</f>
        <v>63.268912000420137</v>
      </c>
      <c r="C5805" s="441">
        <f>hourly1!$F5806*유형화!$G$71/hourly1!$F$8763+유형화!$G$72*hourly1!$G5806/hourly1!$F$8763+유형화!$G$74*hourly1!I5806/hourly1!$I$8763+유형화!$H$63*hourly1!P5806/hourly1!$P$8763</f>
        <v>0.84263127822616901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799">
        <f>(유형화!$F$71+유형화!$F$72+유형화!$F$73+유형화!$F$74+유형화!$G$63)*hourly1!O5807/hourly1!$O$8763</f>
        <v>63.618537741792188</v>
      </c>
      <c r="C5806" s="441">
        <f>hourly1!$F5807*유형화!$G$71/hourly1!$F$8763+유형화!$G$72*hourly1!$G5807/hourly1!$F$8763+유형화!$G$74*hourly1!I5807/hourly1!$I$8763+유형화!$H$63*hourly1!P5807/hourly1!$P$8763</f>
        <v>0.70236306559929773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799">
        <f>(유형화!$F$71+유형화!$F$72+유형화!$F$73+유형화!$F$74+유형화!$G$63)*hourly1!O5808/hourly1!$O$8763</f>
        <v>62.256885531949372</v>
      </c>
      <c r="C5807" s="441">
        <f>hourly1!$F5808*유형화!$G$71/hourly1!$F$8763+유형화!$G$72*hourly1!$G5808/hourly1!$F$8763+유형화!$G$74*hourly1!I5808/hourly1!$I$8763+유형화!$H$63*hourly1!P5808/hourly1!$P$8763</f>
        <v>0.56991290328663147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799">
        <f>(유형화!$F$71+유형화!$F$72+유형화!$F$73+유형화!$F$74+유형화!$G$63)*hourly1!O5809/hourly1!$O$8763</f>
        <v>60.54446105656335</v>
      </c>
      <c r="C5808" s="441">
        <f>hourly1!$F5809*유형화!$G$71/hourly1!$F$8763+유형화!$G$72*hourly1!$G5809/hourly1!$F$8763+유형화!$G$74*hourly1!I5809/hourly1!$I$8763+유형화!$H$63*hourly1!P5809/hourly1!$P$8763</f>
        <v>0.41425059320593111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799">
        <f>(유형화!$F$71+유형화!$F$72+유형화!$F$73+유형화!$F$74+유형화!$G$63)*hourly1!O5810/hourly1!$O$8763</f>
        <v>58.041599095047971</v>
      </c>
      <c r="C5809" s="441">
        <f>hourly1!$F5810*유형화!$G$71/hourly1!$F$8763+유형화!$G$72*hourly1!$G5810/hourly1!$F$8763+유형화!$G$74*hourly1!I5810/hourly1!$I$8763+유형화!$H$63*hourly1!P5810/hourly1!$P$8763</f>
        <v>0.36774626606309113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799">
        <f>(유형화!$F$71+유형화!$F$72+유형화!$F$73+유형화!$F$74+유형화!$G$63)*hourly1!O5811/hourly1!$O$8763</f>
        <v>56.880235914322427</v>
      </c>
      <c r="C5810" s="441">
        <f>hourly1!$F5811*유형화!$G$71/hourly1!$F$8763+유형화!$G$72*hourly1!$G5811/hourly1!$F$8763+유형화!$G$74*hourly1!I5811/hourly1!$I$8763+유형화!$H$63*hourly1!P5811/hourly1!$P$8763</f>
        <v>0.28131630527196011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799">
        <f>(유형화!$F$71+유형화!$F$72+유형화!$F$73+유형화!$F$74+유형화!$G$63)*hourly1!O5812/hourly1!$O$8763</f>
        <v>54.487503365631518</v>
      </c>
      <c r="C5811" s="441">
        <f>hourly1!$F5812*유형화!$G$71/hourly1!$F$8763+유형화!$G$72*hourly1!$G5812/hourly1!$F$8763+유형화!$G$74*hourly1!I5812/hourly1!$I$8763+유형화!$H$63*hourly1!P5812/hourly1!$P$8763</f>
        <v>0.28774137624858664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799">
        <f>(유형화!$F$71+유형화!$F$72+유형화!$F$73+유형화!$F$74+유형화!$G$63)*hourly1!O5813/hourly1!$O$8763</f>
        <v>54.501300231959476</v>
      </c>
      <c r="C5812" s="441">
        <f>hourly1!$F5813*유형화!$G$71/hourly1!$F$8763+유형화!$G$72*hourly1!$G5813/hourly1!$F$8763+유형화!$G$74*hourly1!I5813/hourly1!$I$8763+유형화!$H$63*hourly1!P5813/hourly1!$P$8763</f>
        <v>0.26272094354716652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799">
        <f>(유형화!$F$71+유형화!$F$72+유형화!$F$73+유형화!$F$74+유형화!$G$63)*hourly1!O5814/hourly1!$O$8763</f>
        <v>54.478498535452957</v>
      </c>
      <c r="C5813" s="441">
        <f>hourly1!$F5814*유형화!$G$71/hourly1!$F$8763+유형화!$G$72*hourly1!$G5814/hourly1!$F$8763+유형화!$G$74*hourly1!I5814/hourly1!$I$8763+유형화!$H$63*hourly1!P5814/hourly1!$P$8763</f>
        <v>0.24427502981535057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799">
        <f>(유형화!$F$71+유형화!$F$72+유형화!$F$73+유형화!$F$74+유형화!$G$63)*hourly1!O5815/hourly1!$O$8763</f>
        <v>54.932076350180324</v>
      </c>
      <c r="C5814" s="441">
        <f>hourly1!$F5815*유형화!$G$71/hourly1!$F$8763+유형화!$G$72*hourly1!$G5815/hourly1!$F$8763+유형화!$G$74*hourly1!I5815/hourly1!$I$8763+유형화!$H$63*hourly1!P5815/hourly1!$P$8763</f>
        <v>0.24431283908412454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799">
        <f>(유형화!$F$71+유형화!$F$72+유형화!$F$73+유형화!$F$74+유형화!$G$63)*hourly1!O5816/hourly1!$O$8763</f>
        <v>56.157556513314134</v>
      </c>
      <c r="C5815" s="441">
        <f>hourly1!$F5816*유형화!$G$71/hourly1!$F$8763+유형화!$G$72*hourly1!$G5816/hourly1!$F$8763+유형화!$G$74*hourly1!I5816/hourly1!$I$8763+유형화!$H$63*hourly1!P5816/hourly1!$P$8763</f>
        <v>0.30075718720602618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799">
        <f>(유형화!$F$71+유형화!$F$72+유형화!$F$73+유형화!$F$74+유형화!$G$63)*hourly1!O5817/hourly1!$O$8763</f>
        <v>57.100835132233115</v>
      </c>
      <c r="C5816" s="441">
        <f>hourly1!$F5817*유형화!$G$71/hourly1!$F$8763+유형화!$G$72*hourly1!$G5817/hourly1!$F$8763+유형화!$G$74*hourly1!I5817/hourly1!$I$8763+유형화!$H$63*hourly1!P5817/hourly1!$P$8763</f>
        <v>0.43990245262309235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799">
        <f>(유형화!$F$71+유형화!$F$72+유형화!$F$73+유형화!$F$74+유형화!$G$63)*hourly1!O5818/hourly1!$O$8763</f>
        <v>58.455599254270965</v>
      </c>
      <c r="C5817" s="441">
        <f>hourly1!$F5818*유형화!$G$71/hourly1!$F$8763+유형화!$G$72*hourly1!$G5818/hourly1!$F$8763+유형화!$G$74*hourly1!I5818/hourly1!$I$8763+유형화!$H$63*hourly1!P5818/hourly1!$P$8763</f>
        <v>0.59355097187104244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799">
        <f>(유형화!$F$71+유형화!$F$72+유형화!$F$73+유형화!$F$74+유형화!$G$63)*hourly1!O5819/hourly1!$O$8763</f>
        <v>60.760720781490349</v>
      </c>
      <c r="C5818" s="441">
        <f>hourly1!$F5819*유형화!$G$71/hourly1!$F$8763+유형화!$G$72*hourly1!$G5819/hourly1!$F$8763+유형화!$G$74*hourly1!I5819/hourly1!$I$8763+유형화!$H$63*hourly1!P5819/hourly1!$P$8763</f>
        <v>0.82747620214339124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799">
        <f>(유형화!$F$71+유형화!$F$72+유형화!$F$73+유형화!$F$74+유형화!$G$63)*hourly1!O5820/hourly1!$O$8763</f>
        <v>62.749024386182477</v>
      </c>
      <c r="C5819" s="441">
        <f>hourly1!$F5820*유형화!$G$71/hourly1!$F$8763+유형화!$G$72*hourly1!$G5820/hourly1!$F$8763+유형화!$G$74*hourly1!I5820/hourly1!$I$8763+유형화!$H$63*hourly1!P5820/hourly1!$P$8763</f>
        <v>0.82064357826013812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799">
        <f>(유형화!$F$71+유형화!$F$72+유형화!$F$73+유형화!$F$74+유형화!$G$63)*hourly1!O5821/hourly1!$O$8763</f>
        <v>63.629122458750359</v>
      </c>
      <c r="C5820" s="441">
        <f>hourly1!$F5821*유형화!$G$71/hourly1!$F$8763+유형화!$G$72*hourly1!$G5821/hourly1!$F$8763+유형화!$G$74*hourly1!I5821/hourly1!$I$8763+유형화!$H$63*hourly1!P5821/hourly1!$P$8763</f>
        <v>0.76028161738696332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799">
        <f>(유형화!$F$71+유형화!$F$72+유형화!$F$73+유형화!$F$74+유형화!$G$63)*hourly1!O5822/hourly1!$O$8763</f>
        <v>63.325621947208994</v>
      </c>
      <c r="C5821" s="441">
        <f>hourly1!$F5822*유형화!$G$71/hourly1!$F$8763+유형화!$G$72*hourly1!$G5822/hourly1!$F$8763+유형화!$G$74*hourly1!I5822/hourly1!$I$8763+유형화!$H$63*hourly1!P5822/hourly1!$P$8763</f>
        <v>0.80033057842930222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799">
        <f>(유형화!$F$71+유형화!$F$72+유형화!$F$73+유형화!$F$74+유형화!$G$63)*hourly1!O5823/hourly1!$O$8763</f>
        <v>61.890193097849021</v>
      </c>
      <c r="C5822" s="441">
        <f>hourly1!$F5823*유형화!$G$71/hourly1!$F$8763+유형화!$G$72*hourly1!$G5823/hourly1!$F$8763+유형화!$G$74*hourly1!I5823/hourly1!$I$8763+유형화!$H$63*hourly1!P5823/hourly1!$P$8763</f>
        <v>0.80668575593116021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799">
        <f>(유형화!$F$71+유형화!$F$72+유형화!$F$73+유형화!$F$74+유형화!$G$63)*hourly1!O5824/hourly1!$O$8763</f>
        <v>61.524340301024715</v>
      </c>
      <c r="C5823" s="441">
        <f>hourly1!$F5824*유형화!$G$71/hourly1!$F$8763+유형화!$G$72*hourly1!$G5824/hourly1!$F$8763+유형화!$G$74*hourly1!I5824/hourly1!$I$8763+유형화!$H$63*hourly1!P5824/hourly1!$P$8763</f>
        <v>0.68640743490449718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799">
        <f>(유형화!$F$71+유형화!$F$72+유형화!$F$73+유형화!$F$74+유형화!$G$63)*hourly1!O5825/hourly1!$O$8763</f>
        <v>65.05476316510746</v>
      </c>
      <c r="C5824" s="441">
        <f>hourly1!$F5825*유형화!$G$71/hourly1!$F$8763+유형화!$G$72*hourly1!$G5825/hourly1!$F$8763+유형화!$G$74*hourly1!I5825/hourly1!$I$8763+유형화!$H$63*hourly1!P5825/hourly1!$P$8763</f>
        <v>0.59290690230833065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799">
        <f>(유형화!$F$71+유형화!$F$72+유형화!$F$73+유형화!$F$74+유형화!$G$63)*hourly1!O5826/hourly1!$O$8763</f>
        <v>64.754531799131399</v>
      </c>
      <c r="C5825" s="441">
        <f>hourly1!$F5826*유형화!$G$71/hourly1!$F$8763+유형화!$G$72*hourly1!$G5826/hourly1!$F$8763+유형화!$G$74*hourly1!I5826/hourly1!$I$8763+유형화!$H$63*hourly1!P5826/hourly1!$P$8763</f>
        <v>0.51282913721552537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799">
        <f>(유형화!$F$71+유형화!$F$72+유형화!$F$73+유형화!$F$74+유형화!$G$63)*hourly1!O5827/hourly1!$O$8763</f>
        <v>65.20875596368586</v>
      </c>
      <c r="C5826" s="441">
        <f>hourly1!$F5827*유형화!$G$71/hourly1!$F$8763+유형화!$G$72*hourly1!$G5827/hourly1!$F$8763+유형화!$G$74*hourly1!I5827/hourly1!$I$8763+유형화!$H$63*hourly1!P5827/hourly1!$P$8763</f>
        <v>0.59291310445967416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799">
        <f>(유형화!$F$71+유형화!$F$72+유형화!$F$73+유형화!$F$74+유형화!$G$63)*hourly1!O5828/hourly1!$O$8763</f>
        <v>65.37260571809199</v>
      </c>
      <c r="C5827" s="441">
        <f>hourly1!$F5828*유형화!$G$71/hourly1!$F$8763+유형화!$G$72*hourly1!$G5828/hourly1!$F$8763+유형화!$G$74*hourly1!I5828/hourly1!$I$8763+유형화!$H$63*hourly1!P5828/hourly1!$P$8763</f>
        <v>0.69979966873969901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799">
        <f>(유형화!$F$71+유형화!$F$72+유형화!$F$73+유형화!$F$74+유형화!$G$63)*hourly1!O5829/hourly1!$O$8763</f>
        <v>64.542198855902114</v>
      </c>
      <c r="C5828" s="441">
        <f>hourly1!$F5829*유형화!$G$71/hourly1!$F$8763+유형화!$G$72*hourly1!$G5829/hourly1!$F$8763+유형화!$G$74*hourly1!I5829/hourly1!$I$8763+유형화!$H$63*hourly1!P5829/hourly1!$P$8763</f>
        <v>0.88690998721341086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799">
        <f>(유형화!$F$71+유형화!$F$72+유형화!$F$73+유형화!$F$74+유형화!$G$63)*hourly1!O5830/hourly1!$O$8763</f>
        <v>64.846171577044217</v>
      </c>
      <c r="C5829" s="441">
        <f>hourly1!$F5830*유형화!$G$71/hourly1!$F$8763+유형화!$G$72*hourly1!$G5830/hourly1!$F$8763+유형화!$G$74*hourly1!I5830/hourly1!$I$8763+유형화!$H$63*hourly1!P5830/hourly1!$P$8763</f>
        <v>0.74667075771686164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799">
        <f>(유형화!$F$71+유형화!$F$72+유형화!$F$73+유형화!$F$74+유형화!$G$63)*hourly1!O5831/hourly1!$O$8763</f>
        <v>64.016418802361486</v>
      </c>
      <c r="C5830" s="441">
        <f>hourly1!$F5831*유형화!$G$71/hourly1!$F$8763+유형화!$G$72*hourly1!$G5831/hourly1!$F$8763+유형화!$G$74*hourly1!I5831/hourly1!$I$8763+유형화!$H$63*hourly1!P5831/hourly1!$P$8763</f>
        <v>0.51302438571074038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799">
        <f>(유형화!$F$71+유형화!$F$72+유형화!$F$73+유형화!$F$74+유형화!$G$63)*hourly1!O5832/hourly1!$O$8763</f>
        <v>62.982905534886761</v>
      </c>
      <c r="C5831" s="441">
        <f>hourly1!$F5832*유형화!$G$71/hourly1!$F$8763+유형화!$G$72*hourly1!$G5832/hourly1!$F$8763+유형화!$G$74*hourly1!I5832/hourly1!$I$8763+유형화!$H$63*hourly1!P5832/hourly1!$P$8763</f>
        <v>0.50638247798133262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799">
        <f>(유형화!$F$71+유형화!$F$72+유형화!$F$73+유형화!$F$74+유형화!$G$63)*hourly1!O5833/hourly1!$O$8763</f>
        <v>60.798383583420652</v>
      </c>
      <c r="C5832" s="441">
        <f>hourly1!$F5833*유형화!$G$71/hourly1!$F$8763+유형화!$G$72*hourly1!$G5833/hourly1!$F$8763+유형화!$G$74*hourly1!I5833/hourly1!$I$8763+유형화!$H$63*hourly1!P5833/hourly1!$P$8763</f>
        <v>0.45304254515170861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799">
        <f>(유형화!$F$71+유형화!$F$72+유형화!$F$73+유형화!$F$74+유형화!$G$63)*hourly1!O5834/hourly1!$O$8763</f>
        <v>58.747079219291969</v>
      </c>
      <c r="C5833" s="441">
        <f>hourly1!$F5834*유형화!$G$71/hourly1!$F$8763+유형화!$G$72*hourly1!$G5834/hourly1!$F$8763+유형화!$G$74*hourly1!I5834/hourly1!$I$8763+유형화!$H$63*hourly1!P5834/hourly1!$P$8763</f>
        <v>0.35991533435763179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799">
        <f>(유형화!$F$71+유형화!$F$72+유형화!$F$73+유형화!$F$74+유형화!$G$63)*hourly1!O5835/hourly1!$O$8763</f>
        <v>57.619625951540826</v>
      </c>
      <c r="C5834" s="441">
        <f>hourly1!$F5835*유형화!$G$71/hourly1!$F$8763+유형화!$G$72*hourly1!$G5835/hourly1!$F$8763+유형화!$G$74*hourly1!I5835/hourly1!$I$8763+유형화!$H$63*hourly1!P5835/hourly1!$P$8763</f>
        <v>0.30159471618183559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799">
        <f>(유형화!$F$71+유형화!$F$72+유형화!$F$73+유형화!$F$74+유형화!$G$63)*hourly1!O5836/hourly1!$O$8763</f>
        <v>54.747690660671239</v>
      </c>
      <c r="C5835" s="441">
        <f>hourly1!$F5836*유형화!$G$71/hourly1!$F$8763+유형화!$G$72*hourly1!$G5836/hourly1!$F$8763+유형화!$G$74*hourly1!I5836/hourly1!$I$8763+유형화!$H$63*hourly1!P5836/hourly1!$P$8763</f>
        <v>0.28024023201366455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799">
        <f>(유형화!$F$71+유형화!$F$72+유형화!$F$73+유형화!$F$74+유형화!$G$63)*hourly1!O5837/hourly1!$O$8763</f>
        <v>53.861966618944102</v>
      </c>
      <c r="C5836" s="441">
        <f>hourly1!$F5837*유형화!$G$71/hourly1!$F$8763+유형화!$G$72*hourly1!$G5837/hourly1!$F$8763+유형화!$G$74*hourly1!I5837/hourly1!$I$8763+유형화!$H$63*hourly1!P5837/hourly1!$P$8763</f>
        <v>0.26644748232816706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799">
        <f>(유형화!$F$71+유형화!$F$72+유형화!$F$73+유형화!$F$74+유형화!$G$63)*hourly1!O5838/hourly1!$O$8763</f>
        <v>54.017437545728718</v>
      </c>
      <c r="C5837" s="441">
        <f>hourly1!$F5838*유형화!$G$71/hourly1!$F$8763+유형화!$G$72*hourly1!$G5838/hourly1!$F$8763+유형화!$G$74*hourly1!I5838/hourly1!$I$8763+유형화!$H$63*hourly1!P5838/hourly1!$P$8763</f>
        <v>0.24444606606589311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799">
        <f>(유형화!$F$71+유형화!$F$72+유형화!$F$73+유형화!$F$74+유형화!$G$63)*hourly1!O5839/hourly1!$O$8763</f>
        <v>55.138070234407699</v>
      </c>
      <c r="C5838" s="441">
        <f>hourly1!$F5839*유형화!$G$71/hourly1!$F$8763+유형화!$G$72*hourly1!$G5839/hourly1!$F$8763+유형화!$G$74*hourly1!I5839/hourly1!$I$8763+유형화!$H$63*hourly1!P5839/hourly1!$P$8763</f>
        <v>0.24446658087418693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799">
        <f>(유형화!$F$71+유형화!$F$72+유형화!$F$73+유형화!$F$74+유형화!$G$63)*hourly1!O5840/hourly1!$O$8763</f>
        <v>55.59111190367021</v>
      </c>
      <c r="C5839" s="441">
        <f>hourly1!$F5840*유형화!$G$71/hourly1!$F$8763+유형화!$G$72*hourly1!$G5840/hourly1!$F$8763+유형화!$G$74*hourly1!I5840/hourly1!$I$8763+유형화!$H$63*hourly1!P5840/hourly1!$P$8763</f>
        <v>0.26646072153584505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799">
        <f>(유형화!$F$71+유형화!$F$72+유형화!$F$73+유형화!$F$74+유형화!$G$63)*hourly1!O5841/hourly1!$O$8763</f>
        <v>57.017578466959911</v>
      </c>
      <c r="C5840" s="441">
        <f>hourly1!$F5841*유형화!$G$71/hourly1!$F$8763+유형화!$G$72*hourly1!$G5841/hourly1!$F$8763+유형화!$G$74*hourly1!I5841/hourly1!$I$8763+유형화!$H$63*hourly1!P5841/hourly1!$P$8763</f>
        <v>0.3670980219754359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799">
        <f>(유형화!$F$71+유형화!$F$72+유형화!$F$73+유형화!$F$74+유형화!$G$63)*hourly1!O5842/hourly1!$O$8763</f>
        <v>58.419066233424793</v>
      </c>
      <c r="C5841" s="441">
        <f>hourly1!$F5842*유형화!$G$71/hourly1!$F$8763+유형화!$G$72*hourly1!$G5842/hourly1!$F$8763+유형화!$G$74*hourly1!I5842/hourly1!$I$8763+유형화!$H$63*hourly1!P5842/hourly1!$P$8763</f>
        <v>0.52151823197722902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799">
        <f>(유형화!$F$71+유형화!$F$72+유형화!$F$73+유형화!$F$74+유형화!$G$63)*hourly1!O5843/hourly1!$O$8763</f>
        <v>60.263001582126158</v>
      </c>
      <c r="C5842" s="441">
        <f>hourly1!$F5843*유형화!$G$71/hourly1!$F$8763+유형화!$G$72*hourly1!$G5843/hourly1!$F$8763+유형화!$G$74*hourly1!I5843/hourly1!$I$8763+유형화!$H$63*hourly1!P5843/hourly1!$P$8763</f>
        <v>0.69834204390156784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799">
        <f>(유형화!$F$71+유형화!$F$72+유형화!$F$73+유형화!$F$74+유형화!$G$63)*hourly1!O5844/hourly1!$O$8763</f>
        <v>61.741266600821824</v>
      </c>
      <c r="C5843" s="441">
        <f>hourly1!$F5844*유형화!$G$71/hourly1!$F$8763+유형화!$G$72*hourly1!$G5844/hourly1!$F$8763+유형화!$G$74*hourly1!I5844/hourly1!$I$8763+유형화!$H$63*hourly1!P5844/hourly1!$P$8763</f>
        <v>0.85308834393751976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799">
        <f>(유형화!$F$71+유형화!$F$72+유형화!$F$73+유형화!$F$74+유형화!$G$63)*hourly1!O5845/hourly1!$O$8763</f>
        <v>62.147602164735403</v>
      </c>
      <c r="C5844" s="441">
        <f>hourly1!$F5845*유형화!$G$71/hourly1!$F$8763+유형화!$G$72*hourly1!$G5845/hourly1!$F$8763+유형화!$G$74*hourly1!I5845/hourly1!$I$8763+유형화!$H$63*hourly1!P5845/hourly1!$P$8763</f>
        <v>0.91919934129075387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799">
        <f>(유형화!$F$71+유형화!$F$72+유형화!$F$73+유형화!$F$74+유형화!$G$63)*hourly1!O5846/hourly1!$O$8763</f>
        <v>63.437206767138292</v>
      </c>
      <c r="C5845" s="441">
        <f>hourly1!$F5846*유형화!$G$71/hourly1!$F$8763+유형화!$G$72*hourly1!$G5846/hourly1!$F$8763+유형화!$G$74*hourly1!I5846/hourly1!$I$8763+유형화!$H$63*hourly1!P5846/hourly1!$P$8763</f>
        <v>0.95577032669444162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799">
        <f>(유형화!$F$71+유형화!$F$72+유형화!$F$73+유형화!$F$74+유형화!$G$63)*hourly1!O5847/hourly1!$O$8763</f>
        <v>62.086122656424131</v>
      </c>
      <c r="C5846" s="441">
        <f>hourly1!$F5847*유형화!$G$71/hourly1!$F$8763+유형화!$G$72*hourly1!$G5847/hourly1!$F$8763+유형화!$G$74*hourly1!I5847/hourly1!$I$8763+유형화!$H$63*hourly1!P5847/hourly1!$P$8763</f>
        <v>0.85205282320724685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799">
        <f>(유형화!$F$71+유형화!$F$72+유형화!$F$73+유형화!$F$74+유형화!$G$63)*hourly1!O5848/hourly1!$O$8763</f>
        <v>61.809842681958287</v>
      </c>
      <c r="C5847" s="441">
        <f>hourly1!$F5848*유형화!$G$71/hourly1!$F$8763+유형화!$G$72*hourly1!$G5848/hourly1!$F$8763+유형화!$G$74*hourly1!I5848/hourly1!$I$8763+유형화!$H$63*hourly1!P5848/hourly1!$P$8763</f>
        <v>0.76364067870079499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799">
        <f>(유형화!$F$71+유형화!$F$72+유형화!$F$73+유형화!$F$74+유형화!$G$63)*hourly1!O5849/hourly1!$O$8763</f>
        <v>64.904138033165864</v>
      </c>
      <c r="C5848" s="441">
        <f>hourly1!$F5849*유형화!$G$71/hourly1!$F$8763+유형화!$G$72*hourly1!$G5849/hourly1!$F$8763+유형화!$G$74*hourly1!I5849/hourly1!$I$8763+유형화!$H$63*hourly1!P5849/hourly1!$P$8763</f>
        <v>0.64576807676300596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799">
        <f>(유형화!$F$71+유형화!$F$72+유형화!$F$73+유형화!$F$74+유형화!$G$63)*hourly1!O5850/hourly1!$O$8763</f>
        <v>65.044494054581435</v>
      </c>
      <c r="C5849" s="441">
        <f>hourly1!$F5850*유형화!$G$71/hourly1!$F$8763+유형화!$G$72*hourly1!$G5850/hourly1!$F$8763+유형화!$G$74*hourly1!I5850/hourly1!$I$8763+유형화!$H$63*hourly1!P5850/hourly1!$P$8763</f>
        <v>0.59421078535640059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799">
        <f>(유형화!$F$71+유형화!$F$72+유형화!$F$73+유형화!$F$74+유형화!$G$63)*hourly1!O5851/hourly1!$O$8763</f>
        <v>65.784931227188352</v>
      </c>
      <c r="C5850" s="441">
        <f>hourly1!$F5851*유형화!$G$71/hourly1!$F$8763+유형화!$G$72*hourly1!$G5851/hourly1!$F$8763+유형화!$G$74*hourly1!I5851/hourly1!$I$8763+유형화!$H$63*hourly1!P5851/hourly1!$P$8763</f>
        <v>0.43252320451652077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799">
        <f>(유형화!$F$71+유형화!$F$72+유형화!$F$73+유형화!$F$74+유형화!$G$63)*hourly1!O5852/hourly1!$O$8763</f>
        <v>65.557349678348274</v>
      </c>
      <c r="C5851" s="441">
        <f>hourly1!$F5852*유형화!$G$71/hourly1!$F$8763+유형화!$G$72*hourly1!$G5852/hourly1!$F$8763+유형화!$G$74*hourly1!I5852/hourly1!$I$8763+유형화!$H$63*hourly1!P5852/hourly1!$P$8763</f>
        <v>0.62386696837151767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799">
        <f>(유형화!$F$71+유형화!$F$72+유형화!$F$73+유형화!$F$74+유형화!$G$63)*hourly1!O5853/hourly1!$O$8763</f>
        <v>64.023475486739073</v>
      </c>
      <c r="C5852" s="441">
        <f>hourly1!$F5853*유형화!$G$71/hourly1!$F$8763+유형화!$G$72*hourly1!$G5853/hourly1!$F$8763+유형화!$G$74*hourly1!I5853/hourly1!$I$8763+유형화!$H$63*hourly1!P5853/hourly1!$P$8763</f>
        <v>0.74908530294418763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799">
        <f>(유형화!$F$71+유형화!$F$72+유형화!$F$73+유형화!$F$74+유형화!$G$63)*hourly1!O5854/hourly1!$O$8763</f>
        <v>63.858396720048198</v>
      </c>
      <c r="C5853" s="441">
        <f>hourly1!$F5854*유형화!$G$71/hourly1!$F$8763+유형화!$G$72*hourly1!$G5854/hourly1!$F$8763+유형화!$G$74*hourly1!I5854/hourly1!$I$8763+유형화!$H$63*hourly1!P5854/hourly1!$P$8763</f>
        <v>0.79343151996337546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799">
        <f>(유형화!$F$71+유형화!$F$72+유형화!$F$73+유형화!$F$74+유형화!$G$63)*hourly1!O5855/hourly1!$O$8763</f>
        <v>63.370376607636487</v>
      </c>
      <c r="C5854" s="441">
        <f>hourly1!$F5855*유형화!$G$71/hourly1!$F$8763+유형화!$G$72*hourly1!$G5855/hourly1!$F$8763+유형화!$G$74*hourly1!I5855/hourly1!$I$8763+유형화!$H$63*hourly1!P5855/hourly1!$P$8763</f>
        <v>0.5137465785259675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799">
        <f>(유형화!$F$71+유형화!$F$72+유형화!$F$73+유형화!$F$74+유형화!$G$63)*hourly1!O5856/hourly1!$O$8763</f>
        <v>60.763080932488741</v>
      </c>
      <c r="C5855" s="441">
        <f>hourly1!$F5856*유형화!$G$71/hourly1!$F$8763+유형화!$G$72*hourly1!$G5856/hourly1!$F$8763+유형화!$G$74*hourly1!I5856/hourly1!$I$8763+유형화!$H$63*hourly1!P5856/hourly1!$P$8763</f>
        <v>0.49175923637636043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799">
        <f>(유형화!$F$71+유형화!$F$72+유형화!$F$73+유형화!$F$74+유형화!$G$63)*hourly1!O5857/hourly1!$O$8763</f>
        <v>59.237909403541742</v>
      </c>
      <c r="C5856" s="441">
        <f>hourly1!$F5857*유형화!$G$71/hourly1!$F$8763+유형화!$G$72*hourly1!$G5857/hourly1!$F$8763+유형화!$G$74*hourly1!I5857/hourly1!$I$8763+유형화!$H$63*hourly1!P5857/hourly1!$P$8763</f>
        <v>0.46978584906727872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799">
        <f>(유형화!$F$71+유형화!$F$72+유형화!$F$73+유형화!$F$74+유형화!$G$63)*hourly1!O5858/hourly1!$O$8763</f>
        <v>58.099942876206413</v>
      </c>
      <c r="C5857" s="441">
        <f>hourly1!$F5858*유형화!$G$71/hourly1!$F$8763+유형화!$G$72*hourly1!$G5858/hourly1!$F$8763+유형화!$G$74*hourly1!I5858/hourly1!$I$8763+유형화!$H$63*hourly1!P5858/hourly1!$P$8763</f>
        <v>0.35967881770154669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799">
        <f>(유형화!$F$71+유형화!$F$72+유형화!$F$73+유형화!$F$74+유형화!$G$63)*hourly1!O5859/hourly1!$O$8763</f>
        <v>56.091777955034161</v>
      </c>
      <c r="C5858" s="441">
        <f>hourly1!$F5859*유형화!$G$71/hourly1!$F$8763+유형화!$G$72*hourly1!$G5859/hourly1!$F$8763+유형화!$G$74*hourly1!I5859/hourly1!$I$8763+유형화!$H$63*hourly1!P5859/hourly1!$P$8763</f>
        <v>0.28341227461002572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799">
        <f>(유형화!$F$71+유형화!$F$72+유형화!$F$73+유형화!$F$74+유형화!$G$63)*hourly1!O5860/hourly1!$O$8763</f>
        <v>54.61611168870072</v>
      </c>
      <c r="C5859" s="441">
        <f>hourly1!$F5860*유형화!$G$71/hourly1!$F$8763+유형화!$G$72*hourly1!$G5860/hourly1!$F$8763+유형화!$G$74*hourly1!I5860/hourly1!$I$8763+유형화!$H$63*hourly1!P5860/hourly1!$P$8763</f>
        <v>0.2549854295547016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799">
        <f>(유형화!$F$71+유형화!$F$72+유형화!$F$73+유형화!$F$74+유형화!$G$63)*hourly1!O5861/hourly1!$O$8763</f>
        <v>53.778897935859327</v>
      </c>
      <c r="C5860" s="441">
        <f>hourly1!$F5861*유형화!$G$71/hourly1!$F$8763+유형화!$G$72*hourly1!$G5861/hourly1!$F$8763+유형화!$G$74*hourly1!I5861/hourly1!$I$8763+유형화!$H$63*hourly1!P5861/hourly1!$P$8763</f>
        <v>0.24698119542801608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799">
        <f>(유형화!$F$71+유형화!$F$72+유형화!$F$73+유형화!$F$74+유형화!$G$63)*hourly1!O5862/hourly1!$O$8763</f>
        <v>52.957125734650056</v>
      </c>
      <c r="C5861" s="441">
        <f>hourly1!$F5862*유형화!$G$71/hourly1!$F$8763+유형화!$G$72*hourly1!$G5862/hourly1!$F$8763+유형화!$G$74*hourly1!I5862/hourly1!$I$8763+유형화!$H$63*hourly1!P5862/hourly1!$P$8763</f>
        <v>0.24712813870602762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799">
        <f>(유형화!$F$71+유형화!$F$72+유형화!$F$73+유형화!$F$74+유형화!$G$63)*hourly1!O5863/hourly1!$O$8763</f>
        <v>52.119316492580658</v>
      </c>
      <c r="C5862" s="441">
        <f>hourly1!$F5863*유형화!$G$71/hourly1!$F$8763+유형화!$G$72*hourly1!$G5863/hourly1!$F$8763+유형화!$G$74*hourly1!I5863/hourly1!$I$8763+유형화!$H$63*hourly1!P5863/hourly1!$P$8763</f>
        <v>0.24497169839235161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799">
        <f>(유형화!$F$71+유형화!$F$72+유형화!$F$73+유형화!$F$74+유형화!$G$63)*hourly1!O5864/hourly1!$O$8763</f>
        <v>52.838984244074773</v>
      </c>
      <c r="C5863" s="441">
        <f>hourly1!$F5864*유형화!$G$71/hourly1!$F$8763+유형화!$G$72*hourly1!$G5864/hourly1!$F$8763+유형화!$G$74*hourly1!I5864/hourly1!$I$8763+유형화!$H$63*hourly1!P5864/hourly1!$P$8763</f>
        <v>0.51606021952180192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799">
        <f>(유형화!$F$71+유형화!$F$72+유형화!$F$73+유형화!$F$74+유형화!$G$63)*hourly1!O5865/hourly1!$O$8763</f>
        <v>53.711435880637907</v>
      </c>
      <c r="C5864" s="441">
        <f>hourly1!$F5865*유형화!$G$71/hourly1!$F$8763+유형화!$G$72*hourly1!$G5865/hourly1!$F$8763+유형화!$G$74*hourly1!I5865/hourly1!$I$8763+유형화!$H$63*hourly1!P5865/hourly1!$P$8763</f>
        <v>1.0003845482150004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799">
        <f>(유형화!$F$71+유형화!$F$72+유형화!$F$73+유형화!$F$74+유형화!$G$63)*hourly1!O5866/hourly1!$O$8763</f>
        <v>55.446941250450713</v>
      </c>
      <c r="C5865" s="441">
        <f>hourly1!$F5866*유형화!$G$71/hourly1!$F$8763+유형화!$G$72*hourly1!$G5866/hourly1!$F$8763+유형화!$G$74*hourly1!I5866/hourly1!$I$8763+유형화!$H$63*hourly1!P5866/hourly1!$P$8763</f>
        <v>0.85157096375662455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799">
        <f>(유형화!$F$71+유형화!$F$72+유형화!$F$73+유형화!$F$74+유형화!$G$63)*hourly1!O5867/hourly1!$O$8763</f>
        <v>55.913671707015581</v>
      </c>
      <c r="C5866" s="441">
        <f>hourly1!$F5867*유형화!$G$71/hourly1!$F$8763+유형화!$G$72*hourly1!$G5867/hourly1!$F$8763+유형화!$G$74*hourly1!I5867/hourly1!$I$8763+유형화!$H$63*hourly1!P5867/hourly1!$P$8763</f>
        <v>0.74183272185161631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799">
        <f>(유형화!$F$71+유형화!$F$72+유형화!$F$73+유형화!$F$74+유형화!$G$63)*hourly1!O5868/hourly1!$O$8763</f>
        <v>56.082117649414748</v>
      </c>
      <c r="C5867" s="441">
        <f>hourly1!$F5868*유형화!$G$71/hourly1!$F$8763+유형화!$G$72*hourly1!$G5868/hourly1!$F$8763+유형화!$G$74*hourly1!I5868/hourly1!$I$8763+유형화!$H$63*hourly1!P5868/hourly1!$P$8763</f>
        <v>0.61667104154603558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799">
        <f>(유형화!$F$71+유형화!$F$72+유형화!$F$73+유형화!$F$74+유형화!$G$63)*hourly1!O5869/hourly1!$O$8763</f>
        <v>57.054503235635998</v>
      </c>
      <c r="C5868" s="441">
        <f>hourly1!$F5869*유형화!$G$71/hourly1!$F$8763+유형화!$G$72*hourly1!$G5869/hourly1!$F$8763+유형화!$G$74*hourly1!I5869/hourly1!$I$8763+유형화!$H$63*hourly1!P5869/hourly1!$P$8763</f>
        <v>0.56966744121995305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799">
        <f>(유형화!$F$71+유형화!$F$72+유형화!$F$73+유형화!$F$74+유형화!$G$63)*hourly1!O5870/hourly1!$O$8763</f>
        <v>57.63920550939325</v>
      </c>
      <c r="C5869" s="441">
        <f>hourly1!$F5870*유형화!$G$71/hourly1!$F$8763+유형화!$G$72*hourly1!$G5870/hourly1!$F$8763+유형화!$G$74*hourly1!I5870/hourly1!$I$8763+유형화!$H$63*hourly1!P5870/hourly1!$P$8763</f>
        <v>0.54610296354668797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799">
        <f>(유형화!$F$71+유형화!$F$72+유형화!$F$73+유형화!$F$74+유형화!$G$63)*hourly1!O5871/hourly1!$O$8763</f>
        <v>57.337145392241233</v>
      </c>
      <c r="C5870" s="441">
        <f>hourly1!$F5871*유형화!$G$71/hourly1!$F$8763+유형화!$G$72*hourly1!$G5871/hourly1!$F$8763+유형화!$G$74*hourly1!I5871/hourly1!$I$8763+유형화!$H$63*hourly1!P5871/hourly1!$P$8763</f>
        <v>0.70926415169162549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799">
        <f>(유형화!$F$71+유형화!$F$72+유형화!$F$73+유형화!$F$74+유형화!$G$63)*hourly1!O5872/hourly1!$O$8763</f>
        <v>56.860239633914112</v>
      </c>
      <c r="C5871" s="441">
        <f>hourly1!$F5872*유형화!$G$71/hourly1!$F$8763+유형화!$G$72*hourly1!$G5872/hourly1!$F$8763+유형화!$G$74*hourly1!I5872/hourly1!$I$8763+유형화!$H$63*hourly1!P5872/hourly1!$P$8763</f>
        <v>0.65472124004542198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799">
        <f>(유형화!$F$71+유형화!$F$72+유형화!$F$73+유형화!$F$74+유형화!$G$63)*hourly1!O5873/hourly1!$O$8763</f>
        <v>58.730302978464771</v>
      </c>
      <c r="C5872" s="441">
        <f>hourly1!$F5873*유형화!$G$71/hourly1!$F$8763+유형화!$G$72*hourly1!$G5873/hourly1!$F$8763+유형화!$G$74*hourly1!I5873/hourly1!$I$8763+유형화!$H$63*hourly1!P5873/hourly1!$P$8763</f>
        <v>0.46798949134801582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799">
        <f>(유형화!$F$71+유형화!$F$72+유형화!$F$73+유형화!$F$74+유형화!$G$63)*hourly1!O5874/hourly1!$O$8763</f>
        <v>58.348388977197622</v>
      </c>
      <c r="C5873" s="441">
        <f>hourly1!$F5874*유형화!$G$71/hourly1!$F$8763+유형화!$G$72*hourly1!$G5874/hourly1!$F$8763+유형화!$G$74*hourly1!I5874/hourly1!$I$8763+유형화!$H$63*hourly1!P5874/hourly1!$P$8763</f>
        <v>0.43693269557827952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799">
        <f>(유형화!$F$71+유형화!$F$72+유형화!$F$73+유형화!$F$74+유형화!$G$63)*hourly1!O5875/hourly1!$O$8763</f>
        <v>58.179655942626312</v>
      </c>
      <c r="C5874" s="441">
        <f>hourly1!$F5875*유형화!$G$71/hourly1!$F$8763+유형화!$G$72*hourly1!$G5875/hourly1!$F$8763+유형화!$G$74*hourly1!I5875/hourly1!$I$8763+유형화!$H$63*hourly1!P5875/hourly1!$P$8763</f>
        <v>0.46806821096123519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799">
        <f>(유형화!$F$71+유형화!$F$72+유형화!$F$73+유형화!$F$74+유형화!$G$63)*hourly1!O5876/hourly1!$O$8763</f>
        <v>57.250577836315983</v>
      </c>
      <c r="C5875" s="441">
        <f>hourly1!$F5876*유형화!$G$71/hourly1!$F$8763+유형화!$G$72*hourly1!$G5876/hourly1!$F$8763+유형화!$G$74*hourly1!I5876/hourly1!$I$8763+유형화!$H$63*hourly1!P5876/hourly1!$P$8763</f>
        <v>0.65495048110089127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799">
        <f>(유형화!$F$71+유형화!$F$72+유형화!$F$73+유형화!$F$74+유형화!$G$63)*hourly1!O5877/hourly1!$O$8763</f>
        <v>56.80585478623113</v>
      </c>
      <c r="C5876" s="441">
        <f>hourly1!$F5877*유형화!$G$71/hourly1!$F$8763+유형화!$G$72*hourly1!$G5877/hourly1!$F$8763+유형화!$G$74*hourly1!I5877/hourly1!$I$8763+유형화!$H$63*hourly1!P5877/hourly1!$P$8763</f>
        <v>0.83432874447423444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799">
        <f>(유형화!$F$71+유형화!$F$72+유형화!$F$73+유형화!$F$74+유형화!$G$63)*hourly1!O5878/hourly1!$O$8763</f>
        <v>57.874603843405318</v>
      </c>
      <c r="C5877" s="441">
        <f>hourly1!$F5878*유형화!$G$71/hourly1!$F$8763+유형화!$G$72*hourly1!$G5878/hourly1!$F$8763+유형화!$G$74*hourly1!I5878/hourly1!$I$8763+유형화!$H$63*hourly1!P5878/hourly1!$P$8763</f>
        <v>0.84221311009896949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799">
        <f>(유형화!$F$71+유형화!$F$72+유형화!$F$73+유형화!$F$74+유형화!$G$63)*hourly1!O5879/hourly1!$O$8763</f>
        <v>57.575439033788527</v>
      </c>
      <c r="C5878" s="441">
        <f>hourly1!$F5879*유형화!$G$71/hourly1!$F$8763+유형화!$G$72*hourly1!$G5879/hourly1!$F$8763+유형화!$G$74*hourly1!I5879/hourly1!$I$8763+유형화!$H$63*hourly1!P5879/hourly1!$P$8763</f>
        <v>0.70219381843087258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799">
        <f>(유형화!$F$71+유형화!$F$72+유형화!$F$73+유형화!$F$74+유형화!$G$63)*hourly1!O5880/hourly1!$O$8763</f>
        <v>55.825275244352682</v>
      </c>
      <c r="C5879" s="441">
        <f>hourly1!$F5880*유형화!$G$71/hourly1!$F$8763+유형화!$G$72*hourly1!$G5880/hourly1!$F$8763+유형화!$G$74*hourly1!I5880/hourly1!$I$8763+유형화!$H$63*hourly1!P5880/hourly1!$P$8763</f>
        <v>0.56978456646265385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799">
        <f>(유형화!$F$71+유형화!$F$72+유형화!$F$73+유형화!$F$74+유형화!$G$63)*hourly1!O5881/hourly1!$O$8763</f>
        <v>55.441127575881659</v>
      </c>
      <c r="C5880" s="441">
        <f>hourly1!$F5881*유형화!$G$71/hourly1!$F$8763+유형화!$G$72*hourly1!$G5881/hourly1!$F$8763+유형화!$G$74*hourly1!I5881/hourly1!$I$8763+유형화!$H$63*hourly1!P5881/hourly1!$P$8763</f>
        <v>0.41417032305487567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799">
        <f>(유형화!$F$71+유형화!$F$72+유형화!$F$73+유형화!$F$74+유형화!$G$63)*hourly1!O5882/hourly1!$O$8763</f>
        <v>53.906092344375232</v>
      </c>
      <c r="C5881" s="441">
        <f>hourly1!$F5882*유형화!$G$71/hourly1!$F$8763+유형화!$G$72*hourly1!$G5882/hourly1!$F$8763+유형화!$G$74*hourly1!I5882/hourly1!$I$8763+유형화!$H$63*hourly1!P5882/hourly1!$P$8763</f>
        <v>0.36768507945463463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799">
        <f>(유형화!$F$71+유형화!$F$72+유형화!$F$73+유형화!$F$74+유형화!$G$63)*hourly1!O5883/hourly1!$O$8763</f>
        <v>52.472539782416277</v>
      </c>
      <c r="C5882" s="441">
        <f>hourly1!$F5883*유형화!$G$71/hourly1!$F$8763+유형화!$G$72*hourly1!$G5883/hourly1!$F$8763+유형화!$G$74*hourly1!I5883/hourly1!$I$8763+유형화!$H$63*hourly1!P5883/hourly1!$P$8763</f>
        <v>0.28340905426221208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799">
        <f>(유형화!$F$71+유형화!$F$72+유형화!$F$73+유형화!$F$74+유형화!$G$63)*hourly1!O5884/hourly1!$O$8763</f>
        <v>49.529273674095847</v>
      </c>
      <c r="C5883" s="441">
        <f>hourly1!$F5884*유형화!$G$71/hourly1!$F$8763+유형화!$G$72*hourly1!$G5884/hourly1!$F$8763+유형화!$G$74*hourly1!I5884/hourly1!$I$8763+유형화!$H$63*hourly1!P5884/hourly1!$P$8763</f>
        <v>0.25490897611216473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799">
        <f>(유형화!$F$71+유형화!$F$72+유형화!$F$73+유형화!$F$74+유형화!$G$63)*hourly1!O5885/hourly1!$O$8763</f>
        <v>49.163279812091766</v>
      </c>
      <c r="C5884" s="441">
        <f>hourly1!$F5885*유형화!$G$71/hourly1!$F$8763+유형화!$G$72*hourly1!$G5885/hourly1!$F$8763+유형화!$G$74*hourly1!I5885/hourly1!$I$8763+유형화!$H$63*hourly1!P5885/hourly1!$P$8763</f>
        <v>0.24663304004772726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799">
        <f>(유형화!$F$71+유형화!$F$72+유형화!$F$73+유형화!$F$74+유형화!$G$63)*hourly1!O5886/hourly1!$O$8763</f>
        <v>48.467408391424598</v>
      </c>
      <c r="C5885" s="441">
        <f>hourly1!$F5886*유형화!$G$71/hourly1!$F$8763+유형화!$G$72*hourly1!$G5886/hourly1!$F$8763+유형화!$G$74*hourly1!I5886/hourly1!$I$8763+유형화!$H$63*hourly1!P5886/hourly1!$P$8763</f>
        <v>0.24665832574167093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799">
        <f>(유형화!$F$71+유형화!$F$72+유형화!$F$73+유형화!$F$74+유형화!$G$63)*hourly1!O5887/hourly1!$O$8763</f>
        <v>48.345822472588182</v>
      </c>
      <c r="C5886" s="441">
        <f>hourly1!$F5887*유형화!$G$71/hourly1!$F$8763+유형화!$G$72*hourly1!$G5887/hourly1!$F$8763+유형화!$G$74*hourly1!I5887/hourly1!$I$8763+유형화!$H$63*hourly1!P5887/hourly1!$P$8763</f>
        <v>0.24462652481559399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799">
        <f>(유형화!$F$71+유형화!$F$72+유형화!$F$73+유형화!$F$74+유형화!$G$63)*hourly1!O5888/hourly1!$O$8763</f>
        <v>49.472845302089006</v>
      </c>
      <c r="C5887" s="441">
        <f>hourly1!$F5888*유형화!$G$71/hourly1!$F$8763+유형화!$G$72*hourly1!$G5888/hourly1!$F$8763+유형화!$G$74*hourly1!I5888/hourly1!$I$8763+유형화!$H$63*hourly1!P5888/hourly1!$P$8763</f>
        <v>0.51554162425167671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799">
        <f>(유형화!$F$71+유형화!$F$72+유형화!$F$73+유형화!$F$74+유형화!$G$63)*hourly1!O5889/hourly1!$O$8763</f>
        <v>49.490746882410392</v>
      </c>
      <c r="C5888" s="441">
        <f>hourly1!$F5889*유형화!$G$71/hourly1!$F$8763+유형화!$G$72*hourly1!$G5889/hourly1!$F$8763+유형화!$G$74*hourly1!I5889/hourly1!$I$8763+유형화!$H$63*hourly1!P5889/hourly1!$P$8763</f>
        <v>0.9991748901585138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799">
        <f>(유형화!$F$71+유형화!$F$72+유형화!$F$73+유형화!$F$74+유형화!$G$63)*hourly1!O5890/hourly1!$O$8763</f>
        <v>50.436704864963268</v>
      </c>
      <c r="C5889" s="441">
        <f>hourly1!$F5890*유형화!$G$71/hourly1!$F$8763+유형화!$G$72*hourly1!$G5890/hourly1!$F$8763+유형화!$G$74*hourly1!I5890/hourly1!$I$8763+유형화!$H$63*hourly1!P5890/hourly1!$P$8763</f>
        <v>0.8508602210669568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799">
        <f>(유형화!$F$71+유형화!$F$72+유형화!$F$73+유형화!$F$74+유형화!$G$63)*hourly1!O5891/hourly1!$O$8763</f>
        <v>49.911364530848381</v>
      </c>
      <c r="C5890" s="441">
        <f>hourly1!$F5891*유형화!$G$71/hourly1!$F$8763+유형화!$G$72*hourly1!$G5891/hourly1!$F$8763+유형화!$G$74*hourly1!I5891/hourly1!$I$8763+유형화!$H$63*hourly1!P5891/hourly1!$P$8763</f>
        <v>0.74148719045843614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799">
        <f>(유형화!$F$71+유형화!$F$72+유형화!$F$73+유형화!$F$74+유형화!$G$63)*hourly1!O5892/hourly1!$O$8763</f>
        <v>50.011135003328462</v>
      </c>
      <c r="C5891" s="441">
        <f>hourly1!$F5892*유형화!$G$71/hourly1!$F$8763+유형화!$G$72*hourly1!$G5892/hourly1!$F$8763+유형화!$G$74*hourly1!I5892/hourly1!$I$8763+유형화!$H$63*hourly1!P5892/hourly1!$P$8763</f>
        <v>0.61651682266740815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799">
        <f>(유형화!$F$71+유형화!$F$72+유형화!$F$73+유형화!$F$74+유형화!$G$63)*hourly1!O5893/hourly1!$O$8763</f>
        <v>50.566503976581998</v>
      </c>
      <c r="C5892" s="441">
        <f>hourly1!$F5893*유형화!$G$71/hourly1!$F$8763+유형화!$G$72*hourly1!$G5893/hourly1!$F$8763+유형화!$G$74*hourly1!I5893/hourly1!$I$8763+유형화!$H$63*hourly1!P5893/hourly1!$P$8763</f>
        <v>0.56955150869866356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799">
        <f>(유형화!$F$71+유형화!$F$72+유형화!$F$73+유형화!$F$74+유형화!$G$63)*hourly1!O5894/hourly1!$O$8763</f>
        <v>51.673593628172348</v>
      </c>
      <c r="C5893" s="441">
        <f>hourly1!$F5894*유형화!$G$71/hourly1!$F$8763+유형화!$G$72*hourly1!$G5894/hourly1!$F$8763+유형화!$G$74*hourly1!I5894/hourly1!$I$8763+유형화!$H$63*hourly1!P5894/hourly1!$P$8763</f>
        <v>0.5460354555147432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799">
        <f>(유형화!$F$71+유형화!$F$72+유형화!$F$73+유형화!$F$74+유형화!$G$63)*hourly1!O5895/hourly1!$O$8763</f>
        <v>51.763426045654924</v>
      </c>
      <c r="C5894" s="441">
        <f>hourly1!$F5895*유형화!$G$71/hourly1!$F$8763+유형화!$G$72*hourly1!$G5895/hourly1!$F$8763+유형화!$G$74*hourly1!I5895/hourly1!$I$8763+유형화!$H$63*hourly1!P5895/hourly1!$P$8763</f>
        <v>0.7093252190279421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799">
        <f>(유형화!$F$71+유형화!$F$72+유형화!$F$73+유형화!$F$74+유형화!$G$63)*hourly1!O5896/hourly1!$O$8763</f>
        <v>52.195040444532452</v>
      </c>
      <c r="C5895" s="441">
        <f>hourly1!$F5896*유형화!$G$71/hourly1!$F$8763+유형화!$G$72*hourly1!$G5896/hourly1!$F$8763+유형화!$G$74*hourly1!I5896/hourly1!$I$8763+유형화!$H$63*hourly1!P5896/hourly1!$P$8763</f>
        <v>0.65486985313341095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799">
        <f>(유형화!$F$71+유형화!$F$72+유형화!$F$73+유형화!$F$74+유형화!$G$63)*hourly1!O5897/hourly1!$O$8763</f>
        <v>52.830664299592137</v>
      </c>
      <c r="C5896" s="441">
        <f>hourly1!$F5897*유형화!$G$71/hourly1!$F$8763+유형화!$G$72*hourly1!$G5897/hourly1!$F$8763+유형화!$G$74*hourly1!I5897/hourly1!$I$8763+유형화!$H$63*hourly1!P5897/hourly1!$P$8763</f>
        <v>0.46807691782754712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799">
        <f>(유형화!$F$71+유형화!$F$72+유형화!$F$73+유형화!$F$74+유형화!$G$63)*hourly1!O5898/hourly1!$O$8763</f>
        <v>53.262635519664549</v>
      </c>
      <c r="C5897" s="441">
        <f>hourly1!$F5898*유형화!$G$71/hourly1!$F$8763+유형화!$G$72*hourly1!$G5898/hourly1!$F$8763+유형화!$G$74*hourly1!I5898/hourly1!$I$8763+유형화!$H$63*hourly1!P5898/hourly1!$P$8763</f>
        <v>0.43697933098550557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799">
        <f>(유형화!$F$71+유형화!$F$72+유형화!$F$73+유형화!$F$74+유형화!$G$63)*hourly1!O5899/hourly1!$O$8763</f>
        <v>53.366993030280526</v>
      </c>
      <c r="C5898" s="441">
        <f>hourly1!$F5899*유형화!$G$71/hourly1!$F$8763+유형화!$G$72*hourly1!$G5899/hourly1!$F$8763+유형화!$G$74*hourly1!I5899/hourly1!$I$8763+유형화!$H$63*hourly1!P5899/hourly1!$P$8763</f>
        <v>0.46805210922216733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799">
        <f>(유형화!$F$71+유형화!$F$72+유형화!$F$73+유형화!$F$74+유형화!$G$63)*hourly1!O5900/hourly1!$O$8763</f>
        <v>53.632469353869546</v>
      </c>
      <c r="C5899" s="441">
        <f>hourly1!$F5900*유형화!$G$71/hourly1!$F$8763+유형화!$G$72*hourly1!$G5900/hourly1!$F$8763+유형화!$G$74*hourly1!I5900/hourly1!$I$8763+유형화!$H$63*hourly1!P5900/hourly1!$P$8763</f>
        <v>0.65480663889855084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799">
        <f>(유형화!$F$71+유형화!$F$72+유형화!$F$73+유형화!$F$74+유형화!$G$63)*hourly1!O5901/hourly1!$O$8763</f>
        <v>55.133084974448238</v>
      </c>
      <c r="C5900" s="441">
        <f>hourly1!$F5901*유형화!$G$71/hourly1!$F$8763+유형화!$G$72*hourly1!$G5901/hourly1!$F$8763+유형화!$G$74*hourly1!I5901/hourly1!$I$8763+유형화!$H$63*hourly1!P5901/hourly1!$P$8763</f>
        <v>0.83394755071082016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799">
        <f>(유형화!$F$71+유형화!$F$72+유형화!$F$73+유형화!$F$74+유형화!$G$63)*hourly1!O5902/hourly1!$O$8763</f>
        <v>56.390332358670875</v>
      </c>
      <c r="C5901" s="441">
        <f>hourly1!$F5902*유형화!$G$71/hourly1!$F$8763+유형화!$G$72*hourly1!$G5902/hourly1!$F$8763+유형화!$G$74*hourly1!I5902/hourly1!$I$8763+유형화!$H$63*hourly1!P5902/hourly1!$P$8763</f>
        <v>0.84183621013264232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799">
        <f>(유형화!$F$71+유형화!$F$72+유형화!$F$73+유형화!$F$74+유형화!$G$63)*hourly1!O5903/hourly1!$O$8763</f>
        <v>56.685249630459005</v>
      </c>
      <c r="C5902" s="441">
        <f>hourly1!$F5903*유형화!$G$71/hourly1!$F$8763+유형화!$G$72*hourly1!$G5903/hourly1!$F$8763+유형화!$G$74*hourly1!I5903/hourly1!$I$8763+유형화!$H$63*hourly1!P5903/hourly1!$P$8763</f>
        <v>0.70191746487961215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799">
        <f>(유형화!$F$71+유형화!$F$72+유형화!$F$73+유형화!$F$74+유형화!$G$63)*hourly1!O5904/hourly1!$O$8763</f>
        <v>55.735381204228851</v>
      </c>
      <c r="C5903" s="441">
        <f>hourly1!$F5904*유형화!$G$71/hourly1!$F$8763+유형화!$G$72*hourly1!$G5904/hourly1!$F$8763+유형화!$G$74*hourly1!I5904/hourly1!$I$8763+유형화!$H$63*hourly1!P5904/hourly1!$P$8763</f>
        <v>0.56959671284019475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799">
        <f>(유형화!$F$71+유형화!$F$72+유형화!$F$73+유형화!$F$74+유형화!$G$63)*hourly1!O5905/hourly1!$O$8763</f>
        <v>54.309866705897782</v>
      </c>
      <c r="C5904" s="441">
        <f>hourly1!$F5905*유형화!$G$71/hourly1!$F$8763+유형화!$G$72*hourly1!$G5905/hourly1!$F$8763+유형화!$G$74*hourly1!I5905/hourly1!$I$8763+유형화!$H$63*hourly1!P5905/hourly1!$P$8763</f>
        <v>0.41405343635645742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799">
        <f>(유형화!$F$71+유형화!$F$72+유형화!$F$73+유형화!$F$74+유형화!$G$63)*hourly1!O5906/hourly1!$O$8763</f>
        <v>52.481188713658689</v>
      </c>
      <c r="C5905" s="441">
        <f>hourly1!$F5906*유형화!$G$71/hourly1!$F$8763+유형화!$G$72*hourly1!$G5906/hourly1!$F$8763+유형화!$G$74*hourly1!I5906/hourly1!$I$8763+유형화!$H$63*hourly1!P5906/hourly1!$P$8763</f>
        <v>0.36759109300733506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799">
        <f>(유형화!$F$71+유형화!$F$72+유형화!$F$73+유형화!$F$74+유형화!$G$63)*hourly1!O5907/hourly1!$O$8763</f>
        <v>50.267291014554111</v>
      </c>
      <c r="C5906" s="441">
        <f>hourly1!$F5907*유형화!$G$71/hourly1!$F$8763+유형화!$G$72*hourly1!$G5907/hourly1!$F$8763+유형화!$G$74*hourly1!I5907/hourly1!$I$8763+유형화!$H$63*hourly1!P5907/hourly1!$P$8763</f>
        <v>0.28337649296765283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799">
        <f>(유형화!$F$71+유형화!$F$72+유형화!$F$73+유형화!$F$74+유형화!$G$63)*hourly1!O5908/hourly1!$O$8763</f>
        <v>48.46098443411266</v>
      </c>
      <c r="C5907" s="441">
        <f>hourly1!$F5908*유형화!$G$71/hourly1!$F$8763+유형화!$G$72*hourly1!$G5908/hourly1!$F$8763+유형화!$G$74*hourly1!I5908/hourly1!$I$8763+유형화!$H$63*hourly1!P5908/hourly1!$P$8763</f>
        <v>0.25491708661776935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799">
        <f>(유형화!$F$71+유형화!$F$72+유형화!$F$73+유형화!$F$74+유형화!$G$63)*hourly1!O5909/hourly1!$O$8763</f>
        <v>48.696368279672434</v>
      </c>
      <c r="C5908" s="441">
        <f>hourly1!$F5909*유형화!$G$71/hourly1!$F$8763+유형화!$G$72*hourly1!$G5909/hourly1!$F$8763+유형화!$G$74*hourly1!I5909/hourly1!$I$8763+유형화!$H$63*hourly1!P5909/hourly1!$P$8763</f>
        <v>0.24675934924530385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799">
        <f>(유형화!$F$71+유형화!$F$72+유형화!$F$73+유형화!$F$74+유형화!$G$63)*hourly1!O5910/hourly1!$O$8763</f>
        <v>49.128148341673111</v>
      </c>
      <c r="C5909" s="441">
        <f>hourly1!$F5910*유형화!$G$71/hourly1!$F$8763+유형화!$G$72*hourly1!$G5910/hourly1!$F$8763+유형화!$G$74*hourly1!I5910/hourly1!$I$8763+유형화!$H$63*hourly1!P5910/hourly1!$P$8763</f>
        <v>0.24686228110319669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799">
        <f>(유형화!$F$71+유형화!$F$72+유형화!$F$73+유형화!$F$74+유형화!$G$63)*hourly1!O5911/hourly1!$O$8763</f>
        <v>49.300855448702976</v>
      </c>
      <c r="C5910" s="441">
        <f>hourly1!$F5911*유형화!$G$71/hourly1!$F$8763+유형화!$G$72*hourly1!$G5911/hourly1!$F$8763+유형화!$G$74*hourly1!I5911/hourly1!$I$8763+유형화!$H$63*hourly1!P5911/hourly1!$P$8763</f>
        <v>0.24479314799691076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799">
        <f>(유형화!$F$71+유형화!$F$72+유형화!$F$73+유형화!$F$74+유형화!$G$63)*hourly1!O5912/hourly1!$O$8763</f>
        <v>50.319534891631754</v>
      </c>
      <c r="C5911" s="441">
        <f>hourly1!$F5912*유형화!$G$71/hourly1!$F$8763+유형화!$G$72*hourly1!$G5912/hourly1!$F$8763+유형화!$G$74*hourly1!I5912/hourly1!$I$8763+유형화!$H$63*hourly1!P5912/hourly1!$P$8763</f>
        <v>0.51581761998651332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799">
        <f>(유형화!$F$71+유형화!$F$72+유형화!$F$73+유형화!$F$74+유형화!$G$63)*hourly1!O5913/hourly1!$O$8763</f>
        <v>51.011378973085435</v>
      </c>
      <c r="C5912" s="441">
        <f>hourly1!$F5913*유형화!$G$71/hourly1!$F$8763+유형화!$G$72*hourly1!$G5913/hourly1!$F$8763+유형화!$G$74*hourly1!I5913/hourly1!$I$8763+유형화!$H$63*hourly1!P5913/hourly1!$P$8763</f>
        <v>0.99991390034565619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799">
        <f>(유형화!$F$71+유형화!$F$72+유형화!$F$73+유형화!$F$74+유형화!$G$63)*hourly1!O5914/hourly1!$O$8763</f>
        <v>56.058624288156096</v>
      </c>
      <c r="C5913" s="441">
        <f>hourly1!$F5914*유형화!$G$71/hourly1!$F$8763+유형화!$G$72*hourly1!$G5914/hourly1!$F$8763+유형화!$G$74*hourly1!I5914/hourly1!$I$8763+유형화!$H$63*hourly1!P5914/hourly1!$P$8763</f>
        <v>0.85155271511901431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799">
        <f>(유형화!$F$71+유형화!$F$72+유형화!$F$73+유형화!$F$74+유형화!$G$63)*hourly1!O5915/hourly1!$O$8763</f>
        <v>60.233567197823213</v>
      </c>
      <c r="C5914" s="441">
        <f>hourly1!$F5915*유형화!$G$71/hourly1!$F$8763+유형화!$G$72*hourly1!$G5915/hourly1!$F$8763+유형화!$G$74*hourly1!I5915/hourly1!$I$8763+유형화!$H$63*hourly1!P5915/hourly1!$P$8763</f>
        <v>0.74219423571172427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799">
        <f>(유형화!$F$71+유형화!$F$72+유형화!$F$73+유형화!$F$74+유형화!$G$63)*hourly1!O5916/hourly1!$O$8763</f>
        <v>63.178321915572816</v>
      </c>
      <c r="C5915" s="441">
        <f>hourly1!$F5916*유형화!$G$71/hourly1!$F$8763+유형화!$G$72*hourly1!$G5916/hourly1!$F$8763+유형화!$G$74*hourly1!I5916/hourly1!$I$8763+유형화!$H$63*hourly1!P5916/hourly1!$P$8763</f>
        <v>0.61725893393022302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799">
        <f>(유형화!$F$71+유형화!$F$72+유형화!$F$73+유형화!$F$74+유형화!$G$63)*hourly1!O5917/hourly1!$O$8763</f>
        <v>64.402573189659066</v>
      </c>
      <c r="C5916" s="441">
        <f>hourly1!$F5917*유형화!$G$71/hourly1!$F$8763+유형화!$G$72*hourly1!$G5917/hourly1!$F$8763+유형화!$G$74*hourly1!I5917/hourly1!$I$8763+유형화!$H$63*hourly1!P5917/hourly1!$P$8763</f>
        <v>0.57020392731126468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799">
        <f>(유형화!$F$71+유형화!$F$72+유형화!$F$73+유형화!$F$74+유형화!$G$63)*hourly1!O5918/hourly1!$O$8763</f>
        <v>64.933336990978106</v>
      </c>
      <c r="C5917" s="441">
        <f>hourly1!$F5918*유형화!$G$71/hourly1!$F$8763+유형화!$G$72*hourly1!$G5918/hourly1!$F$8763+유형화!$G$74*hourly1!I5918/hourly1!$I$8763+유형화!$H$63*hourly1!P5918/hourly1!$P$8763</f>
        <v>0.54666378115481318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799">
        <f>(유형화!$F$71+유형화!$F$72+유형화!$F$73+유형화!$F$74+유형화!$G$63)*hourly1!O5919/hourly1!$O$8763</f>
        <v>64.088605073876067</v>
      </c>
      <c r="C5918" s="441">
        <f>hourly1!$F5919*유형화!$G$71/hourly1!$F$8763+유형화!$G$72*hourly1!$G5919/hourly1!$F$8763+유형화!$G$74*hourly1!I5919/hourly1!$I$8763+유형화!$H$63*hourly1!P5919/hourly1!$P$8763</f>
        <v>0.71009631342107904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799">
        <f>(유형화!$F$71+유형화!$F$72+유형화!$F$73+유형화!$F$74+유형화!$G$63)*hourly1!O5920/hourly1!$O$8763</f>
        <v>64.333973031811993</v>
      </c>
      <c r="C5919" s="441">
        <f>hourly1!$F5920*유형화!$G$71/hourly1!$F$8763+유형화!$G$72*hourly1!$G5920/hourly1!$F$8763+유형화!$G$74*hourly1!I5920/hourly1!$I$8763+유형화!$H$63*hourly1!P5920/hourly1!$P$8763</f>
        <v>0.65547993013586836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799">
        <f>(유형화!$F$71+유형화!$F$72+유형화!$F$73+유형화!$F$74+유형화!$G$63)*hourly1!O5921/hourly1!$O$8763</f>
        <v>67.465948014909003</v>
      </c>
      <c r="C5920" s="441">
        <f>hourly1!$F5921*유형화!$G$71/hourly1!$F$8763+유형화!$G$72*hourly1!$G5921/hourly1!$F$8763+유형화!$G$74*hourly1!I5921/hourly1!$I$8763+유형화!$H$63*hourly1!P5921/hourly1!$P$8763</f>
        <v>0.46838630976193185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799">
        <f>(유형화!$F$71+유형화!$F$72+유형화!$F$73+유형화!$F$74+유형화!$G$63)*hourly1!O5922/hourly1!$O$8763</f>
        <v>67.695284425131533</v>
      </c>
      <c r="C5921" s="441">
        <f>hourly1!$F5922*유형화!$G$71/hourly1!$F$8763+유형화!$G$72*hourly1!$G5922/hourly1!$F$8763+유형화!$G$74*hourly1!I5922/hourly1!$I$8763+유형화!$H$63*hourly1!P5922/hourly1!$P$8763</f>
        <v>0.43720213134534774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799">
        <f>(유형화!$F$71+유형화!$F$72+유형화!$F$73+유형화!$F$74+유형화!$G$63)*hourly1!O5923/hourly1!$O$8763</f>
        <v>68.10230355044618</v>
      </c>
      <c r="C5922" s="441">
        <f>hourly1!$F5923*유형화!$G$71/hourly1!$F$8763+유형화!$G$72*hourly1!$G5923/hourly1!$F$8763+유형화!$G$74*hourly1!I5923/hourly1!$I$8763+유형화!$H$63*hourly1!P5923/hourly1!$P$8763</f>
        <v>0.46827681793626941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799">
        <f>(유형화!$F$71+유형화!$F$72+유형화!$F$73+유형화!$F$74+유형화!$G$63)*hourly1!O5924/hourly1!$O$8763</f>
        <v>67.653851690136321</v>
      </c>
      <c r="C5923" s="441">
        <f>hourly1!$F5924*유형화!$G$71/hourly1!$F$8763+유형화!$G$72*hourly1!$G5924/hourly1!$F$8763+유형화!$G$74*hourly1!I5924/hourly1!$I$8763+유형화!$H$63*hourly1!P5924/hourly1!$P$8763</f>
        <v>0.65517435491000342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799">
        <f>(유형화!$F$71+유형화!$F$72+유형화!$F$73+유형화!$F$74+유형화!$G$63)*hourly1!O5925/hourly1!$O$8763</f>
        <v>65.639559458747954</v>
      </c>
      <c r="C5924" s="441">
        <f>hourly1!$F5925*유형화!$G$71/hourly1!$F$8763+유형화!$G$72*hourly1!$G5925/hourly1!$F$8763+유형화!$G$74*hourly1!I5925/hourly1!$I$8763+유형화!$H$63*hourly1!P5925/hourly1!$P$8763</f>
        <v>0.8344890462320651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799">
        <f>(유형화!$F$71+유형화!$F$72+유형화!$F$73+유형화!$F$74+유형화!$G$63)*hourly1!O5926/hourly1!$O$8763</f>
        <v>65.62155485515666</v>
      </c>
      <c r="C5925" s="441">
        <f>hourly1!$F5926*유형화!$G$71/hourly1!$F$8763+유형화!$G$72*hourly1!$G5926/hourly1!$F$8763+유형화!$G$74*hourly1!I5926/hourly1!$I$8763+유형화!$H$63*hourly1!P5926/hourly1!$P$8763</f>
        <v>0.84239655065220254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799">
        <f>(유형화!$F$71+유형화!$F$72+유형화!$F$73+유형화!$F$74+유형화!$G$63)*hourly1!O5927/hourly1!$O$8763</f>
        <v>64.345905476865198</v>
      </c>
      <c r="C5926" s="441">
        <f>hourly1!$F5927*유형화!$G$71/hourly1!$F$8763+유형화!$G$72*hourly1!$G5927/hourly1!$F$8763+유형화!$G$74*hourly1!I5927/hourly1!$I$8763+유형화!$H$63*hourly1!P5927/hourly1!$P$8763</f>
        <v>0.70235137692945593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799">
        <f>(유형화!$F$71+유형화!$F$72+유형화!$F$73+유형화!$F$74+유형화!$G$63)*hourly1!O5928/hourly1!$O$8763</f>
        <v>62.016128838360821</v>
      </c>
      <c r="C5927" s="441">
        <f>hourly1!$F5928*유형화!$G$71/hourly1!$F$8763+유형화!$G$72*hourly1!$G5928/hourly1!$F$8763+유형화!$G$74*hourly1!I5928/hourly1!$I$8763+유형화!$H$63*hourly1!P5928/hourly1!$P$8763</f>
        <v>0.56991540800159757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799">
        <f>(유형화!$F$71+유형화!$F$72+유형화!$F$73+유형화!$F$74+유형화!$G$63)*hourly1!O5929/hourly1!$O$8763</f>
        <v>59.585918450616617</v>
      </c>
      <c r="C5928" s="441">
        <f>hourly1!$F5929*유형화!$G$71/hourly1!$F$8763+유형화!$G$72*hourly1!$G5929/hourly1!$F$8763+유형화!$G$74*hourly1!I5929/hourly1!$I$8763+유형화!$H$63*hourly1!P5929/hourly1!$P$8763</f>
        <v>0.41425906152796055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799">
        <f>(유형화!$F$71+유형화!$F$72+유형화!$F$73+유형화!$F$74+유형화!$G$63)*hourly1!O5930/hourly1!$O$8763</f>
        <v>59.062587700088152</v>
      </c>
      <c r="C5929" s="441">
        <f>hourly1!$F5930*유형화!$G$71/hourly1!$F$8763+유형화!$G$72*hourly1!$G5930/hourly1!$F$8763+유형화!$G$74*hourly1!I5930/hourly1!$I$8763+유형화!$H$63*hourly1!P5930/hourly1!$P$8763</f>
        <v>0.36775401875227198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799">
        <f>(유형화!$F$71+유형화!$F$72+유형화!$F$73+유형화!$F$74+유형화!$G$63)*hourly1!O5931/hourly1!$O$8763</f>
        <v>56.476812640434453</v>
      </c>
      <c r="C5930" s="441">
        <f>hourly1!$F5931*유형화!$G$71/hourly1!$F$8763+유형화!$G$72*hourly1!$G5931/hourly1!$F$8763+유형화!$G$74*hourly1!I5931/hourly1!$I$8763+유형화!$H$63*hourly1!P5931/hourly1!$P$8763</f>
        <v>0.28349707710244965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799">
        <f>(유형화!$F$71+유형화!$F$72+유형화!$F$73+유형화!$F$74+유형화!$G$63)*hourly1!O5932/hourly1!$O$8763</f>
        <v>54.994641466110039</v>
      </c>
      <c r="C5931" s="441">
        <f>hourly1!$F5932*유형화!$G$71/hourly1!$F$8763+유형화!$G$72*hourly1!$G5932/hourly1!$F$8763+유형화!$G$74*hourly1!I5932/hourly1!$I$8763+유형화!$H$63*hourly1!P5932/hourly1!$P$8763</f>
        <v>0.25505269904236272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799">
        <f>(유형화!$F$71+유형화!$F$72+유형화!$F$73+유형화!$F$74+유형화!$G$63)*hourly1!O5933/hourly1!$O$8763</f>
        <v>54.930832571654491</v>
      </c>
      <c r="C5932" s="441">
        <f>hourly1!$F5933*유형화!$G$71/hourly1!$F$8763+유형화!$G$72*hourly1!$G5933/hourly1!$F$8763+유형화!$G$74*hourly1!I5933/hourly1!$I$8763+유형화!$H$63*hourly1!P5933/hourly1!$P$8763</f>
        <v>0.24709438469005582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799">
        <f>(유형화!$F$71+유형화!$F$72+유형화!$F$73+유형화!$F$74+유형화!$G$63)*hourly1!O5934/hourly1!$O$8763</f>
        <v>54.689216173328909</v>
      </c>
      <c r="C5933" s="441">
        <f>hourly1!$F5934*유형화!$G$71/hourly1!$F$8763+유형화!$G$72*hourly1!$G5934/hourly1!$F$8763+유형화!$G$74*hourly1!I5934/hourly1!$I$8763+유형화!$H$63*hourly1!P5934/hourly1!$P$8763</f>
        <v>0.24718240753029325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799">
        <f>(유형화!$F$71+유형화!$F$72+유형화!$F$73+유형화!$F$74+유형화!$G$63)*hourly1!O5935/hourly1!$O$8763</f>
        <v>55.223416112681939</v>
      </c>
      <c r="C5934" s="441">
        <f>hourly1!$F5935*유형화!$G$71/hourly1!$F$8763+유형화!$G$72*hourly1!$G5935/hourly1!$F$8763+유형화!$G$74*hourly1!I5935/hourly1!$I$8763+유형화!$H$63*hourly1!P5935/hourly1!$P$8763</f>
        <v>0.24496466133601838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799">
        <f>(유형화!$F$71+유형화!$F$72+유형화!$F$73+유형화!$F$74+유형화!$G$63)*hourly1!O5936/hourly1!$O$8763</f>
        <v>55.964814409191938</v>
      </c>
      <c r="C5935" s="441">
        <f>hourly1!$F5936*유형화!$G$71/hourly1!$F$8763+유형화!$G$72*hourly1!$G5936/hourly1!$F$8763+유형화!$G$74*hourly1!I5936/hourly1!$I$8763+유형화!$H$63*hourly1!P5936/hourly1!$P$8763</f>
        <v>0.51596217782169884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799">
        <f>(유형화!$F$71+유형화!$F$72+유형화!$F$73+유형화!$F$74+유형화!$G$63)*hourly1!O5937/hourly1!$O$8763</f>
        <v>57.455263606137571</v>
      </c>
      <c r="C5936" s="441">
        <f>hourly1!$F5937*유형화!$G$71/hourly1!$F$8763+유형화!$G$72*hourly1!$G5937/hourly1!$F$8763+유형화!$G$74*hourly1!I5937/hourly1!$I$8763+유형화!$H$63*hourly1!P5937/hourly1!$P$8763</f>
        <v>1.0001823819355946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799">
        <f>(유형화!$F$71+유형화!$F$72+유형화!$F$73+유형화!$F$74+유형화!$G$63)*hourly1!O5938/hourly1!$O$8763</f>
        <v>60.118672846891656</v>
      </c>
      <c r="C5937" s="441">
        <f>hourly1!$F5938*유형화!$G$71/hourly1!$F$8763+유형화!$G$72*hourly1!$G5938/hourly1!$F$8763+유형화!$G$74*hourly1!I5938/hourly1!$I$8763+유형화!$H$63*hourly1!P5938/hourly1!$P$8763</f>
        <v>0.85158241388218392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799">
        <f>(유형화!$F$71+유형화!$F$72+유형화!$F$73+유형화!$F$74+유형화!$G$63)*hourly1!O5939/hourly1!$O$8763</f>
        <v>61.32794253906809</v>
      </c>
      <c r="C5938" s="441">
        <f>hourly1!$F5939*유형화!$G$71/hourly1!$F$8763+유형화!$G$72*hourly1!$G5939/hourly1!$F$8763+유형화!$G$74*hourly1!I5939/hourly1!$I$8763+유형화!$H$63*hourly1!P5939/hourly1!$P$8763</f>
        <v>0.74192456140037466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799">
        <f>(유형화!$F$71+유형화!$F$72+유형화!$F$73+유형화!$F$74+유형화!$G$63)*hourly1!O5940/hourly1!$O$8763</f>
        <v>63.777028396188506</v>
      </c>
      <c r="C5939" s="441">
        <f>hourly1!$F5940*유형화!$G$71/hourly1!$F$8763+유형화!$G$72*hourly1!$G5940/hourly1!$F$8763+유형화!$G$74*hourly1!I5940/hourly1!$I$8763+유형화!$H$63*hourly1!P5940/hourly1!$P$8763</f>
        <v>0.61673914593868662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799">
        <f>(유형화!$F$71+유형화!$F$72+유형화!$F$73+유형화!$F$74+유형화!$G$63)*hourly1!O5941/hourly1!$O$8763</f>
        <v>65.594229382614301</v>
      </c>
      <c r="C5940" s="441">
        <f>hourly1!$F5941*유형화!$G$71/hourly1!$F$8763+유형화!$G$72*hourly1!$G5941/hourly1!$F$8763+유형화!$G$74*hourly1!I5941/hourly1!$I$8763+유형화!$H$63*hourly1!P5941/hourly1!$P$8763</f>
        <v>0.56965813799293608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799">
        <f>(유형화!$F$71+유형화!$F$72+유형화!$F$73+유형화!$F$74+유형화!$G$63)*hourly1!O5942/hourly1!$O$8763</f>
        <v>66.254909867882759</v>
      </c>
      <c r="C5941" s="441">
        <f>hourly1!$F5942*유형화!$G$71/hourly1!$F$8763+유형화!$G$72*hourly1!$G5942/hourly1!$F$8763+유형화!$G$74*hourly1!I5942/hourly1!$I$8763+유형화!$H$63*hourly1!P5942/hourly1!$P$8763</f>
        <v>0.54608292582695905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799">
        <f>(유형화!$F$71+유형화!$F$72+유형화!$F$73+유형화!$F$74+유형화!$G$63)*hourly1!O5943/hourly1!$O$8763</f>
        <v>64.140779773467969</v>
      </c>
      <c r="C5942" s="441">
        <f>hourly1!$F5943*유형화!$G$71/hourly1!$F$8763+유형화!$G$72*hourly1!$G5943/hourly1!$F$8763+유형화!$G$74*hourly1!I5943/hourly1!$I$8763+유형화!$H$63*hourly1!P5943/hourly1!$P$8763</f>
        <v>0.70918507426198141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799">
        <f>(유형화!$F$71+유형화!$F$72+유형화!$F$73+유형화!$F$74+유형화!$G$63)*hourly1!O5944/hourly1!$O$8763</f>
        <v>63.717838844177884</v>
      </c>
      <c r="C5943" s="441">
        <f>hourly1!$F5944*유형화!$G$71/hourly1!$F$8763+유형화!$G$72*hourly1!$G5944/hourly1!$F$8763+유형화!$G$74*hourly1!I5944/hourly1!$I$8763+유형화!$H$63*hourly1!P5944/hourly1!$P$8763</f>
        <v>0.65463464847087827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799">
        <f>(유형화!$F$71+유형화!$F$72+유형화!$F$73+유형화!$F$74+유형화!$G$63)*hourly1!O5945/hourly1!$O$8763</f>
        <v>66.901505779475215</v>
      </c>
      <c r="C5944" s="441">
        <f>hourly1!$F5945*유형화!$G$71/hourly1!$F$8763+유형화!$G$72*hourly1!$G5945/hourly1!$F$8763+유형화!$G$74*hourly1!I5945/hourly1!$I$8763+유형화!$H$63*hourly1!P5945/hourly1!$P$8763</f>
        <v>0.46793617670088017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799">
        <f>(유형화!$F$71+유형화!$F$72+유형화!$F$73+유형화!$F$74+유형화!$G$63)*hourly1!O5946/hourly1!$O$8763</f>
        <v>66.127687344112545</v>
      </c>
      <c r="C5945" s="441">
        <f>hourly1!$F5946*유형화!$G$71/hourly1!$F$8763+유형화!$G$72*hourly1!$G5946/hourly1!$F$8763+유형화!$G$74*hourly1!I5946/hourly1!$I$8763+유형화!$H$63*hourly1!P5946/hourly1!$P$8763</f>
        <v>0.43687377514050657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799">
        <f>(유형화!$F$71+유형화!$F$72+유형화!$F$73+유형화!$F$74+유형화!$G$63)*hourly1!O5947/hourly1!$O$8763</f>
        <v>66.998261184124019</v>
      </c>
      <c r="C5946" s="441">
        <f>hourly1!$F5947*유형화!$G$71/hourly1!$F$8763+유형화!$G$72*hourly1!$G5947/hourly1!$F$8763+유형화!$G$74*hourly1!I5947/hourly1!$I$8763+유형화!$H$63*hourly1!P5947/hourly1!$P$8763</f>
        <v>0.46798889498730967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799">
        <f>(유형화!$F$71+유형화!$F$72+유형화!$F$73+유형화!$F$74+유형화!$G$63)*hourly1!O5948/hourly1!$O$8763</f>
        <v>66.510090384939531</v>
      </c>
      <c r="C5947" s="441">
        <f>hourly1!$F5948*유형화!$G$71/hourly1!$F$8763+유형화!$G$72*hourly1!$G5948/hourly1!$F$8763+유형화!$G$74*hourly1!I5948/hourly1!$I$8763+유형화!$H$63*hourly1!P5948/hourly1!$P$8763</f>
        <v>0.6548122446891893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799">
        <f>(유형화!$F$71+유형화!$F$72+유형화!$F$73+유형화!$F$74+유형화!$G$63)*hourly1!O5949/hourly1!$O$8763</f>
        <v>65.438949919974149</v>
      </c>
      <c r="C5948" s="441">
        <f>hourly1!$F5949*유형화!$G$71/hourly1!$F$8763+유형화!$G$72*hourly1!$G5949/hourly1!$F$8763+유형화!$G$74*hourly1!I5949/hourly1!$I$8763+유형화!$H$63*hourly1!P5949/hourly1!$P$8763</f>
        <v>0.83408602566680334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799">
        <f>(유형화!$F$71+유형화!$F$72+유형화!$F$73+유형화!$F$74+유형화!$G$63)*hourly1!O5950/hourly1!$O$8763</f>
        <v>65.35108029230652</v>
      </c>
      <c r="C5949" s="441">
        <f>hourly1!$F5950*유형화!$G$71/hourly1!$F$8763+유형화!$G$72*hourly1!$G5950/hourly1!$F$8763+유형화!$G$74*hourly1!I5950/hourly1!$I$8763+유형화!$H$63*hourly1!P5950/hourly1!$P$8763</f>
        <v>0.84194069252837134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799">
        <f>(유형화!$F$71+유형화!$F$72+유형화!$F$73+유형화!$F$74+유형화!$G$63)*hourly1!O5951/hourly1!$O$8763</f>
        <v>64.427944473737014</v>
      </c>
      <c r="C5950" s="441">
        <f>hourly1!$F5951*유형화!$G$71/hourly1!$F$8763+유형화!$G$72*hourly1!$G5951/hourly1!$F$8763+유형화!$G$74*hourly1!I5951/hourly1!$I$8763+유형화!$H$63*hourly1!P5951/hourly1!$P$8763</f>
        <v>0.70196827481178181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799">
        <f>(유형화!$F$71+유형화!$F$72+유형화!$F$73+유형화!$F$74+유형화!$G$63)*hourly1!O5952/hourly1!$O$8763</f>
        <v>62.115450223367553</v>
      </c>
      <c r="C5951" s="441">
        <f>hourly1!$F5952*유형화!$G$71/hourly1!$F$8763+유형화!$G$72*hourly1!$G5952/hourly1!$F$8763+유형화!$G$74*hourly1!I5952/hourly1!$I$8763+유형화!$H$63*hourly1!P5952/hourly1!$P$8763</f>
        <v>0.56959456594165236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799">
        <f>(유형화!$F$71+유형화!$F$72+유형화!$F$73+유형화!$F$74+유형화!$G$63)*hourly1!O5953/hourly1!$O$8763</f>
        <v>60.739589667272639</v>
      </c>
      <c r="C5952" s="441">
        <f>hourly1!$F5953*유형화!$G$71/hourly1!$F$8763+유형화!$G$72*hourly1!$G5953/hourly1!$F$8763+유형화!$G$74*hourly1!I5953/hourly1!$I$8763+유형화!$H$63*hourly1!P5953/hourly1!$P$8763</f>
        <v>0.41404246331946304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799">
        <f>(유형화!$F$71+유형화!$F$72+유형화!$F$73+유형화!$F$74+유형화!$G$63)*hourly1!O5954/hourly1!$O$8763</f>
        <v>59.443773228075464</v>
      </c>
      <c r="C5953" s="441">
        <f>hourly1!$F5954*유형화!$G$71/hourly1!$F$8763+유형화!$G$72*hourly1!$G5954/hourly1!$F$8763+유형화!$G$74*hourly1!I5954/hourly1!$I$8763+유형화!$H$63*hourly1!P5954/hourly1!$P$8763</f>
        <v>0.36756676149052026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799">
        <f>(유형화!$F$71+유형화!$F$72+유형화!$F$73+유형화!$F$74+유형화!$G$63)*hourly1!O5955/hourly1!$O$8763</f>
        <v>58.105750139410574</v>
      </c>
      <c r="C5954" s="441">
        <f>hourly1!$F5955*유형화!$G$71/hourly1!$F$8763+유형화!$G$72*hourly1!$G5955/hourly1!$F$8763+유형화!$G$74*hourly1!I5955/hourly1!$I$8763+유형화!$H$63*hourly1!P5955/hourly1!$P$8763</f>
        <v>0.2833361789839125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799">
        <f>(유형화!$F$71+유형화!$F$72+유형화!$F$73+유형화!$F$74+유형화!$G$63)*hourly1!O5956/hourly1!$O$8763</f>
        <v>56.097153083961295</v>
      </c>
      <c r="C5955" s="441">
        <f>hourly1!$F5956*유형화!$G$71/hourly1!$F$8763+유형화!$G$72*hourly1!$G5956/hourly1!$F$8763+유형화!$G$74*hourly1!I5956/hourly1!$I$8763+유형화!$H$63*hourly1!P5956/hourly1!$P$8763</f>
        <v>0.25484337643448113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799">
        <f>(유형화!$F$71+유형화!$F$72+유형화!$F$73+유형화!$F$74+유형화!$G$63)*hourly1!O5957/hourly1!$O$8763</f>
        <v>55.777948929605301</v>
      </c>
      <c r="C5956" s="441">
        <f>hourly1!$F5957*유형화!$G$71/hourly1!$F$8763+유형화!$G$72*hourly1!$G5957/hourly1!$F$8763+유형화!$G$74*hourly1!I5957/hourly1!$I$8763+유형화!$H$63*hourly1!P5957/hourly1!$P$8763</f>
        <v>0.24652903474056323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799">
        <f>(유형화!$F$71+유형화!$F$72+유형화!$F$73+유형화!$F$74+유형화!$G$63)*hourly1!O5958/hourly1!$O$8763</f>
        <v>55.080926364382094</v>
      </c>
      <c r="C5957" s="441">
        <f>hourly1!$F5958*유형화!$G$71/hourly1!$F$8763+유형화!$G$72*hourly1!$G5958/hourly1!$F$8763+유형화!$G$74*hourly1!I5958/hourly1!$I$8763+유형화!$H$63*hourly1!P5958/hourly1!$P$8763</f>
        <v>0.24657447742637686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799">
        <f>(유형화!$F$71+유형화!$F$72+유형화!$F$73+유형화!$F$74+유형화!$G$63)*hourly1!O5959/hourly1!$O$8763</f>
        <v>55.8186547641102</v>
      </c>
      <c r="C5958" s="441">
        <f>hourly1!$F5959*유형화!$G$71/hourly1!$F$8763+유형화!$G$72*hourly1!$G5959/hourly1!$F$8763+유형화!$G$74*hourly1!I5959/hourly1!$I$8763+유형화!$H$63*hourly1!P5959/hourly1!$P$8763</f>
        <v>0.24457893523123797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799">
        <f>(유형화!$F$71+유형화!$F$72+유형화!$F$73+유형화!$F$74+유형화!$G$63)*hourly1!O5960/hourly1!$O$8763</f>
        <v>56.474999299969525</v>
      </c>
      <c r="C5959" s="441">
        <f>hourly1!$F5960*유형화!$G$71/hourly1!$F$8763+유형화!$G$72*hourly1!$G5960/hourly1!$F$8763+유형화!$G$74*hourly1!I5960/hourly1!$I$8763+유형화!$H$63*hourly1!P5960/hourly1!$P$8763</f>
        <v>0.51549594302158064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799">
        <f>(유형화!$F$71+유형화!$F$72+유형화!$F$73+유형화!$F$74+유형화!$G$63)*hourly1!O5961/hourly1!$O$8763</f>
        <v>57.913748718142422</v>
      </c>
      <c r="C5960" s="441">
        <f>hourly1!$F5961*유형화!$G$71/hourly1!$F$8763+유형화!$G$72*hourly1!$G5961/hourly1!$F$8763+유형화!$G$74*hourly1!I5961/hourly1!$I$8763+유형화!$H$63*hourly1!P5961/hourly1!$P$8763</f>
        <v>0.99906921504137114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799">
        <f>(유형화!$F$71+유형화!$F$72+유형화!$F$73+유형화!$F$74+유형화!$G$63)*hourly1!O5962/hourly1!$O$8763</f>
        <v>59.784574693890669</v>
      </c>
      <c r="C5961" s="441">
        <f>hourly1!$F5962*유형화!$G$71/hourly1!$F$8763+유형화!$G$72*hourly1!$G5962/hourly1!$F$8763+유형화!$G$74*hourly1!I5962/hourly1!$I$8763+유형화!$H$63*hourly1!P5962/hourly1!$P$8763</f>
        <v>0.85067558779231234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799">
        <f>(유형화!$F$71+유형화!$F$72+유형화!$F$73+유형화!$F$74+유형화!$G$63)*hourly1!O5963/hourly1!$O$8763</f>
        <v>60.954229770513869</v>
      </c>
      <c r="C5962" s="441">
        <f>hourly1!$F5963*유형화!$G$71/hourly1!$F$8763+유형화!$G$72*hourly1!$G5963/hourly1!$F$8763+유형화!$G$74*hourly1!I5963/hourly1!$I$8763+유형화!$H$63*hourly1!P5963/hourly1!$P$8763</f>
        <v>0.74126725262998383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799">
        <f>(유형화!$F$71+유형화!$F$72+유형화!$F$73+유형화!$F$74+유형화!$G$63)*hourly1!O5964/hourly1!$O$8763</f>
        <v>64.580574842628337</v>
      </c>
      <c r="C5963" s="441">
        <f>hourly1!$F5964*유형화!$G$71/hourly1!$F$8763+유형화!$G$72*hourly1!$G5964/hourly1!$F$8763+유형화!$G$74*hourly1!I5964/hourly1!$I$8763+유형화!$H$63*hourly1!P5964/hourly1!$P$8763</f>
        <v>0.61629354521900104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799">
        <f>(유형화!$F$71+유형화!$F$72+유형화!$F$73+유형화!$F$74+유형화!$G$63)*hourly1!O5965/hourly1!$O$8763</f>
        <v>66.355604475933092</v>
      </c>
      <c r="C5964" s="441">
        <f>hourly1!$F5965*유형화!$G$71/hourly1!$F$8763+유형화!$G$72*hourly1!$G5965/hourly1!$F$8763+유형화!$G$74*hourly1!I5965/hourly1!$I$8763+유형화!$H$63*hourly1!P5965/hourly1!$P$8763</f>
        <v>0.56930258773989029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799">
        <f>(유형화!$F$71+유형화!$F$72+유형화!$F$73+유형화!$F$74+유형화!$G$63)*hourly1!O5966/hourly1!$O$8763</f>
        <v>67.210427290446276</v>
      </c>
      <c r="C5965" s="441">
        <f>hourly1!$F5966*유형화!$G$71/hourly1!$F$8763+유형화!$G$72*hourly1!$G5966/hourly1!$F$8763+유형화!$G$74*hourly1!I5966/hourly1!$I$8763+유형화!$H$63*hourly1!P5966/hourly1!$P$8763</f>
        <v>0.54577102917760834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799">
        <f>(유형화!$F$71+유형화!$F$72+유형화!$F$73+유형화!$F$74+유형화!$G$63)*hourly1!O5967/hourly1!$O$8763</f>
        <v>65.522764371972869</v>
      </c>
      <c r="C5966" s="441">
        <f>hourly1!$F5967*유형화!$G$71/hourly1!$F$8763+유형화!$G$72*hourly1!$G5967/hourly1!$F$8763+유형화!$G$74*hourly1!I5967/hourly1!$I$8763+유형화!$H$63*hourly1!P5967/hourly1!$P$8763</f>
        <v>0.70884598356442718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799">
        <f>(유형화!$F$71+유형화!$F$72+유형화!$F$73+유형화!$F$74+유형화!$G$63)*hourly1!O5968/hourly1!$O$8763</f>
        <v>64.938785550084575</v>
      </c>
      <c r="C5967" s="441">
        <f>hourly1!$F5968*유형화!$G$71/hourly1!$F$8763+유형화!$G$72*hourly1!$G5968/hourly1!$F$8763+유형화!$G$74*hourly1!I5968/hourly1!$I$8763+유형화!$H$63*hourly1!P5968/hourly1!$P$8763</f>
        <v>0.65437654355722807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799">
        <f>(유형화!$F$71+유형화!$F$72+유형화!$F$73+유형화!$F$74+유형화!$G$63)*hourly1!O5969/hourly1!$O$8763</f>
        <v>67.926582174606565</v>
      </c>
      <c r="C5968" s="441">
        <f>hourly1!$F5969*유형화!$G$71/hourly1!$F$8763+유형화!$G$72*hourly1!$G5969/hourly1!$F$8763+유형화!$G$74*hourly1!I5969/hourly1!$I$8763+유형화!$H$63*hourly1!P5969/hourly1!$P$8763</f>
        <v>0.46783169430515115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799">
        <f>(유형화!$F$71+유형화!$F$72+유형화!$F$73+유형화!$F$74+유형화!$G$63)*hourly1!O5970/hourly1!$O$8763</f>
        <v>67.182739969237318</v>
      </c>
      <c r="C5969" s="441">
        <f>hourly1!$F5970*유형화!$G$71/hourly1!$F$8763+유형화!$G$72*hourly1!$G5970/hourly1!$F$8763+유형화!$G$74*hourly1!I5970/hourly1!$I$8763+유형화!$H$63*hourly1!P5970/hourly1!$P$8763</f>
        <v>0.4368093681842341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799">
        <f>(유형화!$F$71+유형화!$F$72+유형화!$F$73+유형화!$F$74+유형화!$G$63)*hourly1!O5971/hourly1!$O$8763</f>
        <v>66.766725200976452</v>
      </c>
      <c r="C5970" s="441">
        <f>hourly1!$F5971*유형화!$G$71/hourly1!$F$8763+유형화!$G$72*hourly1!$G5971/hourly1!$F$8763+유형화!$G$74*hourly1!I5971/hourly1!$I$8763+유형화!$H$63*hourly1!P5971/hourly1!$P$8763</f>
        <v>0.46793426834661911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799">
        <f>(유형화!$F$71+유형화!$F$72+유형화!$F$73+유형화!$F$74+유형화!$G$63)*hourly1!O5972/hourly1!$O$8763</f>
        <v>66.104551946518228</v>
      </c>
      <c r="C5971" s="441">
        <f>hourly1!$F5972*유형화!$G$71/hourly1!$F$8763+유형화!$G$72*hourly1!$G5972/hourly1!$F$8763+유형화!$G$74*hourly1!I5972/hourly1!$I$8763+유형화!$H$63*hourly1!P5972/hourly1!$P$8763</f>
        <v>0.65471062482485132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799">
        <f>(유형화!$F$71+유형화!$F$72+유형화!$F$73+유형화!$F$74+유형화!$G$63)*hourly1!O5973/hourly1!$O$8763</f>
        <v>64.434621798653836</v>
      </c>
      <c r="C5972" s="441">
        <f>hourly1!$F5973*유형화!$G$71/hourly1!$F$8763+유형화!$G$72*hourly1!$G5973/hourly1!$F$8763+유형화!$G$74*hourly1!I5973/hourly1!$I$8763+유형화!$H$63*hourly1!P5973/hourly1!$P$8763</f>
        <v>0.83383722398017146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799">
        <f>(유형화!$F$71+유형화!$F$72+유형화!$F$73+유형화!$F$74+유형화!$G$63)*hourly1!O5974/hourly1!$O$8763</f>
        <v>64.12423926924474</v>
      </c>
      <c r="C5973" s="441">
        <f>hourly1!$F5974*유형화!$G$71/hourly1!$F$8763+유형화!$G$72*hourly1!$G5974/hourly1!$F$8763+유형화!$G$74*hourly1!I5974/hourly1!$I$8763+유형화!$H$63*hourly1!P5974/hourly1!$P$8763</f>
        <v>0.84162128173412221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799">
        <f>(유형화!$F$71+유형화!$F$72+유형화!$F$73+유형화!$F$74+유형화!$G$63)*hourly1!O5975/hourly1!$O$8763</f>
        <v>62.668466596426626</v>
      </c>
      <c r="C5974" s="441">
        <f>hourly1!$F5975*유형화!$G$71/hourly1!$F$8763+유형화!$G$72*hourly1!$G5975/hourly1!$F$8763+유형화!$G$74*hourly1!I5975/hourly1!$I$8763+유형화!$H$63*hourly1!P5975/hourly1!$P$8763</f>
        <v>0.7016480291125452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799">
        <f>(유형화!$F$71+유형화!$F$72+유형화!$F$73+유형화!$F$74+유형화!$G$63)*hourly1!O5976/hourly1!$O$8763</f>
        <v>61.797792878724294</v>
      </c>
      <c r="C5975" s="441">
        <f>hourly1!$F5976*유형화!$G$71/hourly1!$F$8763+유형화!$G$72*hourly1!$G5976/hourly1!$F$8763+유형화!$G$74*hourly1!I5976/hourly1!$I$8763+유형화!$H$63*hourly1!P5976/hourly1!$P$8763</f>
        <v>0.5693149920425784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799">
        <f>(유형화!$F$71+유형화!$F$72+유형화!$F$73+유형화!$F$74+유형화!$G$63)*hourly1!O5977/hourly1!$O$8763</f>
        <v>60.545375078601978</v>
      </c>
      <c r="C5976" s="441">
        <f>hourly1!$F5977*유형화!$G$71/hourly1!$F$8763+유형화!$G$72*hourly1!$G5977/hourly1!$F$8763+유형화!$G$74*hourly1!I5977/hourly1!$I$8763+유형화!$H$63*hourly1!P5977/hourly1!$P$8763</f>
        <v>0.41382407602884563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799">
        <f>(유형화!$F$71+유형화!$F$72+유형화!$F$73+유형화!$F$74+유형화!$G$63)*hourly1!O5978/hourly1!$O$8763</f>
        <v>59.442990220313732</v>
      </c>
      <c r="C5977" s="441">
        <f>hourly1!$F5978*유형화!$G$71/hourly1!$F$8763+유형화!$G$72*hourly1!$G5978/hourly1!$F$8763+유형화!$G$74*hourly1!I5978/hourly1!$I$8763+유형화!$H$63*hourly1!P5978/hourly1!$P$8763</f>
        <v>0.36735266799699001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799">
        <f>(유형화!$F$71+유형화!$F$72+유형화!$F$73+유형화!$F$74+유형화!$G$63)*hourly1!O5979/hourly1!$O$8763</f>
        <v>57.759914954141969</v>
      </c>
      <c r="C5978" s="441">
        <f>hourly1!$F5979*유형화!$G$71/hourly1!$F$8763+유형화!$G$72*hourly1!$G5979/hourly1!$F$8763+유형화!$G$74*hourly1!I5979/hourly1!$I$8763+유형화!$H$63*hourly1!P5979/hourly1!$P$8763</f>
        <v>0.28100774824256414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799">
        <f>(유형화!$F$71+유형화!$F$72+유형화!$F$73+유형화!$F$74+유형화!$G$63)*hourly1!O5980/hourly1!$O$8763</f>
        <v>55.688251135633386</v>
      </c>
      <c r="C5979" s="441">
        <f>hourly1!$F5980*유형화!$G$71/hourly1!$F$8763+유형화!$G$72*hourly1!$G5980/hourly1!$F$8763+유형화!$G$74*hourly1!I5980/hourly1!$I$8763+유형화!$H$63*hourly1!P5980/hourly1!$P$8763</f>
        <v>0.28742184618219624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799">
        <f>(유형화!$F$71+유형화!$F$72+유형화!$F$73+유형화!$F$74+유형화!$G$63)*hourly1!O5981/hourly1!$O$8763</f>
        <v>55.366360188056483</v>
      </c>
      <c r="C5980" s="441">
        <f>hourly1!$F5981*유형화!$G$71/hourly1!$F$8763+유형화!$G$72*hourly1!$G5981/hourly1!$F$8763+유형화!$G$74*hourly1!I5981/hourly1!$I$8763+유형화!$H$63*hourly1!P5981/hourly1!$P$8763</f>
        <v>0.26236086095275352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799">
        <f>(유형화!$F$71+유형화!$F$72+유형화!$F$73+유형화!$F$74+유형화!$G$63)*hourly1!O5982/hourly1!$O$8763</f>
        <v>55.026117491833986</v>
      </c>
      <c r="C5981" s="441">
        <f>hourly1!$F5982*유형화!$G$71/hourly1!$F$8763+유형화!$G$72*hourly1!$G5982/hourly1!$F$8763+유형화!$G$74*hourly1!I5982/hourly1!$I$8763+유형화!$H$63*hourly1!P5982/hourly1!$P$8763</f>
        <v>0.2435769299726544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799">
        <f>(유형화!$F$71+유형화!$F$72+유형화!$F$73+유형화!$F$74+유형화!$G$63)*hourly1!O5983/hourly1!$O$8763</f>
        <v>54.789542706203548</v>
      </c>
      <c r="C5982" s="441">
        <f>hourly1!$F5983*유형화!$G$71/hourly1!$F$8763+유형화!$G$72*hourly1!$G5983/hourly1!$F$8763+유형화!$G$74*hourly1!I5983/hourly1!$I$8763+유형화!$H$63*hourly1!P5983/hourly1!$P$8763</f>
        <v>0.24358957281962629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799">
        <f>(유형화!$F$71+유형화!$F$72+유형화!$F$73+유형화!$F$74+유형화!$G$63)*hourly1!O5984/hourly1!$O$8763</f>
        <v>55.411032815943912</v>
      </c>
      <c r="C5983" s="441">
        <f>hourly1!$F5984*유형화!$G$71/hourly1!$F$8763+유형화!$G$72*hourly1!$G5984/hourly1!$F$8763+유형화!$G$74*hourly1!I5984/hourly1!$I$8763+유형화!$H$63*hourly1!P5984/hourly1!$P$8763</f>
        <v>0.30039197590953981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799">
        <f>(유형화!$F$71+유형화!$F$72+유형화!$F$73+유형화!$F$74+유형화!$G$63)*hourly1!O5985/hourly1!$O$8763</f>
        <v>57.225048872259173</v>
      </c>
      <c r="C5984" s="441">
        <f>hourly1!$F5985*유형화!$G$71/hourly1!$F$8763+유형화!$G$72*hourly1!$G5985/hourly1!$F$8763+유형화!$G$74*hourly1!I5985/hourly1!$I$8763+유형화!$H$63*hourly1!P5985/hourly1!$P$8763</f>
        <v>0.43930644973330035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799">
        <f>(유형화!$F$71+유형화!$F$72+유형화!$F$73+유형화!$F$74+유형화!$G$63)*hourly1!O5986/hourly1!$O$8763</f>
        <v>58.854412276982934</v>
      </c>
      <c r="C5985" s="441">
        <f>hourly1!$F5986*유형화!$G$71/hourly1!$F$8763+유형화!$G$72*hourly1!$G5986/hourly1!$F$8763+유형화!$G$74*hourly1!I5986/hourly1!$I$8763+유형화!$H$63*hourly1!P5986/hourly1!$P$8763</f>
        <v>0.59261074958162274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799">
        <f>(유형화!$F$71+유형화!$F$72+유형화!$F$73+유형화!$F$74+유형화!$G$63)*hourly1!O5987/hourly1!$O$8763</f>
        <v>60.658194214056259</v>
      </c>
      <c r="C5986" s="441">
        <f>hourly1!$F5987*유형화!$G$71/hourly1!$F$8763+유형화!$G$72*hourly1!$G5987/hourly1!$F$8763+유형화!$G$74*hourly1!I5987/hourly1!$I$8763+유형화!$H$63*hourly1!P5987/hourly1!$P$8763</f>
        <v>0.826072011224537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799">
        <f>(유형화!$F$71+유형화!$F$72+유형화!$F$73+유형화!$F$74+유형화!$G$63)*hourly1!O5988/hourly1!$O$8763</f>
        <v>63.786106749479359</v>
      </c>
      <c r="C5987" s="441">
        <f>hourly1!$F5988*유형화!$G$71/hourly1!$F$8763+유형화!$G$72*hourly1!$G5988/hourly1!$F$8763+유형화!$G$74*hourly1!I5988/hourly1!$I$8763+유형화!$H$63*hourly1!P5988/hourly1!$P$8763</f>
        <v>0.81917951272637868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799">
        <f>(유형화!$F$71+유형화!$F$72+유형화!$F$73+유형화!$F$74+유형화!$G$63)*hourly1!O5989/hourly1!$O$8763</f>
        <v>64.200316931157161</v>
      </c>
      <c r="C5988" s="441">
        <f>hourly1!$F5989*유형화!$G$71/hourly1!$F$8763+유형화!$G$72*hourly1!$G5989/hourly1!$F$8763+유형화!$G$74*hourly1!I5989/hourly1!$I$8763+유형화!$H$63*hourly1!P5989/hourly1!$P$8763</f>
        <v>0.7589842943066617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799">
        <f>(유형화!$F$71+유형화!$F$72+유형화!$F$73+유형화!$F$74+유형화!$G$63)*hourly1!O5990/hourly1!$O$8763</f>
        <v>65.470206335995115</v>
      </c>
      <c r="C5989" s="441">
        <f>hourly1!$F5990*유형화!$G$71/hourly1!$F$8763+유형화!$G$72*hourly1!$G5990/hourly1!$F$8763+유형화!$G$74*hourly1!I5990/hourly1!$I$8763+유형화!$H$63*hourly1!P5990/hourly1!$P$8763</f>
        <v>0.79885041115647482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799">
        <f>(유형화!$F$71+유형화!$F$72+유형화!$F$73+유형화!$F$74+유형화!$G$63)*hourly1!O5991/hourly1!$O$8763</f>
        <v>63.270356370724436</v>
      </c>
      <c r="C5990" s="441">
        <f>hourly1!$F5991*유형화!$G$71/hourly1!$F$8763+유형화!$G$72*hourly1!$G5991/hourly1!$F$8763+유형화!$G$74*hourly1!I5991/hourly1!$I$8763+유형화!$H$63*hourly1!P5991/hourly1!$P$8763</f>
        <v>0.80522550710591922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799">
        <f>(유형화!$F$71+유형화!$F$72+유형화!$F$73+유형화!$F$74+유형화!$G$63)*hourly1!O5992/hourly1!$O$8763</f>
        <v>63.492480234844294</v>
      </c>
      <c r="C5991" s="441">
        <f>hourly1!$F5992*유형화!$G$71/hourly1!$F$8763+유형화!$G$72*hourly1!$G5992/hourly1!$F$8763+유형화!$G$74*hourly1!I5992/hourly1!$I$8763+유형화!$H$63*hourly1!P5992/hourly1!$P$8763</f>
        <v>0.68527590010052364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799">
        <f>(유형화!$F$71+유형화!$F$72+유형화!$F$73+유형화!$F$74+유형화!$G$63)*hourly1!O5993/hourly1!$O$8763</f>
        <v>66.377811423644943</v>
      </c>
      <c r="C5992" s="441">
        <f>hourly1!$F5993*유형화!$G$71/hourly1!$F$8763+유형화!$G$72*hourly1!$G5993/hourly1!$F$8763+유형화!$G$74*hourly1!I5993/hourly1!$I$8763+유형화!$H$63*hourly1!P5993/hourly1!$P$8763</f>
        <v>0.59197001963886464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799">
        <f>(유형화!$F$71+유형화!$F$72+유형화!$F$73+유형화!$F$74+유형화!$G$63)*hourly1!O5994/hourly1!$O$8763</f>
        <v>66.280278561959165</v>
      </c>
      <c r="C5993" s="441">
        <f>hourly1!$F5994*유형화!$G$71/hourly1!$F$8763+유형화!$G$72*hourly1!$G5994/hourly1!$F$8763+유형화!$G$74*hourly1!I5994/hourly1!$I$8763+유형화!$H$63*hourly1!P5994/hourly1!$P$8763</f>
        <v>0.51204456507042795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799">
        <f>(유형화!$F$71+유형화!$F$72+유형화!$F$73+유형화!$F$74+유형화!$G$63)*hourly1!O5995/hourly1!$O$8763</f>
        <v>66.90448114371469</v>
      </c>
      <c r="C5994" s="441">
        <f>hourly1!$F5995*유형화!$G$71/hourly1!$F$8763+유형화!$G$72*hourly1!$G5995/hourly1!$F$8763+유형화!$G$74*hourly1!I5995/hourly1!$I$8763+유형화!$H$63*hourly1!P5995/hourly1!$P$8763</f>
        <v>0.59199423188353817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799">
        <f>(유형화!$F$71+유형화!$F$72+유형화!$F$73+유형화!$F$74+유형화!$G$63)*hourly1!O5996/hourly1!$O$8763</f>
        <v>66.280095141567458</v>
      </c>
      <c r="C5995" s="441">
        <f>hourly1!$F5996*유형화!$G$71/hourly1!$F$8763+유형화!$G$72*hourly1!$G5996/hourly1!$F$8763+유형화!$G$74*hourly1!I5996/hourly1!$I$8763+유형화!$H$63*hourly1!P5996/hourly1!$P$8763</f>
        <v>0.69866336305007692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799">
        <f>(유형화!$F$71+유형화!$F$72+유형화!$F$73+유형화!$F$74+유형화!$G$63)*hourly1!O5997/hourly1!$O$8763</f>
        <v>65.324094779685566</v>
      </c>
      <c r="C5996" s="441">
        <f>hourly1!$F5997*유형화!$G$71/hourly1!$F$8763+유형화!$G$72*hourly1!$G5997/hourly1!$F$8763+유형화!$G$74*hourly1!I5997/hourly1!$I$8763+유형화!$H$63*hourly1!P5997/hourly1!$P$8763</f>
        <v>0.88534120073964107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799">
        <f>(유형화!$F$71+유형화!$F$72+유형화!$F$73+유형화!$F$74+유형화!$G$63)*hourly1!O5998/hourly1!$O$8763</f>
        <v>65.968958644940102</v>
      </c>
      <c r="C5997" s="441">
        <f>hourly1!$F5998*유형화!$G$71/hourly1!$F$8763+유형화!$G$72*hourly1!$G5998/hourly1!$F$8763+유형화!$G$74*hourly1!I5998/hourly1!$I$8763+유형화!$H$63*hourly1!P5998/hourly1!$P$8763</f>
        <v>0.74532011998942549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799">
        <f>(유형화!$F$71+유형화!$F$72+유형화!$F$73+유형화!$F$74+유형화!$G$63)*hourly1!O5999/hourly1!$O$8763</f>
        <v>64.228983690125418</v>
      </c>
      <c r="C5998" s="441">
        <f>hourly1!$F5999*유형화!$G$71/hourly1!$F$8763+유형화!$G$72*hourly1!$G5999/hourly1!$F$8763+유형화!$G$74*hourly1!I5999/hourly1!$I$8763+유형화!$H$63*hourly1!P5999/hourly1!$P$8763</f>
        <v>0.51223265723716838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799">
        <f>(유형화!$F$71+유형화!$F$72+유형화!$F$73+유형화!$F$74+유형화!$G$63)*hourly1!O6000/hourly1!$O$8763</f>
        <v>61.845549754959173</v>
      </c>
      <c r="C5999" s="441">
        <f>hourly1!$F6000*유형화!$G$71/hourly1!$F$8763+유형화!$G$72*hourly1!$G6000/hourly1!$F$8763+유형화!$G$74*hourly1!I6000/hourly1!$I$8763+유형화!$H$63*hourly1!P6000/hourly1!$P$8763</f>
        <v>0.50560792469610094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799">
        <f>(유형화!$F$71+유형화!$F$72+유형화!$F$73+유형화!$F$74+유형화!$G$63)*hourly1!O6001/hourly1!$O$8763</f>
        <v>59.384706984986245</v>
      </c>
      <c r="C6000" s="441">
        <f>hourly1!$F6001*유형화!$G$71/hourly1!$F$8763+유형화!$G$72*hourly1!$G6001/hourly1!$F$8763+유형화!$G$74*hourly1!I6001/hourly1!$I$8763+유형화!$H$63*hourly1!P6001/hourly1!$P$8763</f>
        <v>0.45239334688692101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799">
        <f>(유형화!$F$71+유형화!$F$72+유형화!$F$73+유형화!$F$74+유형화!$G$63)*hourly1!O6002/hourly1!$O$8763</f>
        <v>58.309609895727711</v>
      </c>
      <c r="C6001" s="441">
        <f>hourly1!$F6002*유형화!$G$71/hourly1!$F$8763+유형화!$G$72*hourly1!$G6002/hourly1!$F$8763+유형화!$G$74*hourly1!I6002/hourly1!$I$8763+유형화!$H$63*hourly1!P6002/hourly1!$P$8763</f>
        <v>0.35944277813402653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799">
        <f>(유형화!$F$71+유형화!$F$72+유형화!$F$73+유형화!$F$74+유형화!$G$63)*hourly1!O6003/hourly1!$O$8763</f>
        <v>57.012851413180698</v>
      </c>
      <c r="C6002" s="441">
        <f>hourly1!$F6003*유형화!$G$71/hourly1!$F$8763+유형화!$G$72*hourly1!$G6003/hourly1!$F$8763+유형화!$G$74*hourly1!I6003/hourly1!$I$8763+유형화!$H$63*hourly1!P6003/hourly1!$P$8763</f>
        <v>0.30121244896915134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799">
        <f>(유형화!$F$71+유형화!$F$72+유형화!$F$73+유형화!$F$74+유형화!$G$63)*hourly1!O6004/hourly1!$O$8763</f>
        <v>55.179448653111471</v>
      </c>
      <c r="C6003" s="441">
        <f>hourly1!$F6004*유형화!$G$71/hourly1!$F$8763+유형화!$G$72*hourly1!$G6004/hourly1!$F$8763+유형화!$G$74*hourly1!I6004/hourly1!$I$8763+유형화!$H$63*hourly1!P6004/hourly1!$P$8763</f>
        <v>0.27987168109722316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799">
        <f>(유형화!$F$71+유형화!$F$72+유형화!$F$73+유형화!$F$74+유형화!$G$63)*hourly1!O6005/hourly1!$O$8763</f>
        <v>55.059614233908277</v>
      </c>
      <c r="C6004" s="441">
        <f>hourly1!$F6005*유형화!$G$71/hourly1!$F$8763+유형화!$G$72*hourly1!$G6005/hourly1!$F$8763+유형화!$G$74*hourly1!I6005/hourly1!$I$8763+유형화!$H$63*hourly1!P6005/hourly1!$P$8763</f>
        <v>0.26606581147618902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799">
        <f>(유형화!$F$71+유형화!$F$72+유형화!$F$73+유형화!$F$74+유형화!$G$63)*hourly1!O6006/hourly1!$O$8763</f>
        <v>55.37574604038786</v>
      </c>
      <c r="C6005" s="441">
        <f>hourly1!$F6006*유형화!$G$71/hourly1!$F$8763+유형화!$G$72*hourly1!$G6006/hourly1!$F$8763+유형화!$G$74*hourly1!I6006/hourly1!$I$8763+유형화!$H$63*hourly1!P6006/hourly1!$P$8763</f>
        <v>0.24370622097376207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799">
        <f>(유형화!$F$71+유형화!$F$72+유형화!$F$73+유형화!$F$74+유형화!$G$63)*hourly1!O6007/hourly1!$O$8763</f>
        <v>55.30008491314512</v>
      </c>
      <c r="C6006" s="441">
        <f>hourly1!$F6007*유형화!$G$71/hourly1!$F$8763+유형화!$G$72*hourly1!$G6007/hourly1!$F$8763+유형화!$G$74*hourly1!I6007/hourly1!$I$8763+유형화!$H$63*hourly1!P6007/hourly1!$P$8763</f>
        <v>0.24372733214276199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799">
        <f>(유형화!$F$71+유형화!$F$72+유형화!$F$73+유형화!$F$74+유형화!$G$63)*hourly1!O6008/hourly1!$O$8763</f>
        <v>55.971088517138</v>
      </c>
      <c r="C6007" s="441">
        <f>hourly1!$F6008*유형화!$G$71/hourly1!$F$8763+유형화!$G$72*hourly1!$G6008/hourly1!$F$8763+유형화!$G$74*hourly1!I6008/hourly1!$I$8763+유형화!$H$63*hourly1!P6008/hourly1!$P$8763</f>
        <v>0.26608954663229628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799">
        <f>(유형화!$F$71+유형화!$F$72+유형화!$F$73+유형화!$F$74+유형화!$G$63)*hourly1!O6009/hourly1!$O$8763</f>
        <v>56.788241285999796</v>
      </c>
      <c r="C6008" s="441">
        <f>hourly1!$F6009*유형화!$G$71/hourly1!$F$8763+유형화!$G$72*hourly1!$G6009/hourly1!$F$8763+유형화!$G$74*hourly1!I6009/hourly1!$I$8763+유형화!$H$63*hourly1!P6009/hourly1!$P$8763</f>
        <v>0.36669201960664427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799">
        <f>(유형화!$F$71+유형화!$F$72+유형화!$F$73+유형화!$F$74+유형화!$G$63)*hourly1!O6010/hourly1!$O$8763</f>
        <v>59.175573271423453</v>
      </c>
      <c r="C6009" s="441">
        <f>hourly1!$F6010*유형화!$G$71/hourly1!$F$8763+유형화!$G$72*hourly1!$G6010/hourly1!$F$8763+유형화!$G$74*hourly1!I6010/hourly1!$I$8763+유형화!$H$63*hourly1!P6010/hourly1!$P$8763</f>
        <v>0.52096170816618736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799">
        <f>(유형화!$F$71+유형화!$F$72+유형화!$F$73+유형화!$F$74+유형화!$G$63)*hourly1!O6011/hourly1!$O$8763</f>
        <v>60.885559233113256</v>
      </c>
      <c r="C6010" s="441">
        <f>hourly1!$F6011*유형화!$G$71/hourly1!$F$8763+유형화!$G$72*hourly1!$G6011/hourly1!$F$8763+유형화!$G$74*hourly1!I6011/hourly1!$I$8763+유형화!$H$63*hourly1!P6011/hourly1!$P$8763</f>
        <v>0.69763440228757234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799">
        <f>(유형화!$F$71+유형화!$F$72+유형화!$F$73+유형화!$F$74+유형화!$G$63)*hourly1!O6012/hourly1!$O$8763</f>
        <v>63.983984762958571</v>
      </c>
      <c r="C6011" s="441">
        <f>hourly1!$F6012*유형화!$G$71/hourly1!$F$8763+유형화!$G$72*hourly1!$G6012/hourly1!$F$8763+유형화!$G$74*hourly1!I6012/hourly1!$I$8763+유형화!$H$63*hourly1!P6012/hourly1!$P$8763</f>
        <v>0.85218652727757915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799">
        <f>(유형화!$F$71+유형화!$F$72+유형화!$F$73+유형화!$F$74+유형화!$G$63)*hourly1!O6013/hourly1!$O$8763</f>
        <v>65.531498046973752</v>
      </c>
      <c r="C6012" s="441">
        <f>hourly1!$F6013*유형화!$G$71/hourly1!$F$8763+유형화!$G$72*hourly1!$G6013/hourly1!$F$8763+유형화!$G$74*hourly1!I6013/hourly1!$I$8763+유형화!$H$63*hourly1!P6013/hourly1!$P$8763</f>
        <v>0.91832137905906308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799">
        <f>(유형화!$F$71+유형화!$F$72+유형화!$F$73+유형화!$F$74+유형화!$G$63)*hourly1!O6014/hourly1!$O$8763</f>
        <v>66.380472908793365</v>
      </c>
      <c r="C6013" s="441">
        <f>hourly1!$F6014*유형화!$G$71/hourly1!$F$8763+유형화!$G$72*hourly1!$G6014/hourly1!$F$8763+유형화!$G$74*hourly1!I6014/hourly1!$I$8763+유형화!$H$63*hourly1!P6014/hourly1!$P$8763</f>
        <v>0.95498992907428659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799">
        <f>(유형화!$F$71+유형화!$F$72+유형화!$F$73+유형화!$F$74+유형화!$G$63)*hourly1!O6015/hourly1!$O$8763</f>
        <v>64.92561885112498</v>
      </c>
      <c r="C6014" s="441">
        <f>hourly1!$F6015*유형화!$G$71/hourly1!$F$8763+유형화!$G$72*hourly1!$G6015/hourly1!$F$8763+유형화!$G$74*hourly1!I6015/hourly1!$I$8763+유형화!$H$63*hourly1!P6015/hourly1!$P$8763</f>
        <v>0.85152921850718943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799">
        <f>(유형화!$F$71+유형화!$F$72+유형화!$F$73+유형화!$F$74+유형화!$G$63)*hourly1!O6016/hourly1!$O$8763</f>
        <v>65.390336084565433</v>
      </c>
      <c r="C6015" s="441">
        <f>hourly1!$F6016*유형화!$G$71/hourly1!$F$8763+유형화!$G$72*hourly1!$G6016/hourly1!$F$8763+유형화!$G$74*hourly1!I6016/hourly1!$I$8763+유형화!$H$63*hourly1!P6016/hourly1!$P$8763</f>
        <v>0.76327475177146098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799">
        <f>(유형화!$F$71+유형화!$F$72+유형화!$F$73+유형화!$F$74+유형화!$G$63)*hourly1!O6017/hourly1!$O$8763</f>
        <v>68.037382138216103</v>
      </c>
      <c r="C6016" s="441">
        <f>hourly1!$F6017*유형화!$G$71/hourly1!$F$8763+유형화!$G$72*hourly1!$G6017/hourly1!$F$8763+유형화!$G$74*hourly1!I6017/hourly1!$I$8763+유형화!$H$63*hourly1!P6017/hourly1!$P$8763</f>
        <v>0.64551951362065407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799">
        <f>(유형화!$F$71+유형화!$F$72+유형화!$F$73+유형화!$F$74+유형화!$G$63)*hourly1!O6018/hourly1!$O$8763</f>
        <v>68.098772124801997</v>
      </c>
      <c r="C6017" s="441">
        <f>hourly1!$F6018*유형화!$G$71/hourly1!$F$8763+유형화!$G$72*hourly1!$G6018/hourly1!$F$8763+유형화!$G$74*hourly1!I6018/hourly1!$I$8763+유형화!$H$63*hourly1!P6018/hourly1!$P$8763</f>
        <v>0.59401732594330303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799">
        <f>(유형화!$F$71+유형화!$F$72+유형화!$F$73+유형화!$F$74+유형화!$G$63)*hourly1!O6019/hourly1!$O$8763</f>
        <v>68.643382638866541</v>
      </c>
      <c r="C6018" s="441">
        <f>hourly1!$F6019*유형화!$G$71/hourly1!$F$8763+유형화!$G$72*hourly1!$G6019/hourly1!$F$8763+유형화!$G$74*hourly1!I6019/hourly1!$I$8763+유형화!$H$63*hourly1!P6019/hourly1!$P$8763</f>
        <v>0.43240727199523243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799">
        <f>(유형화!$F$71+유형화!$F$72+유형화!$F$73+유형화!$F$74+유형화!$G$63)*hourly1!O6020/hourly1!$O$8763</f>
        <v>68.11167349507717</v>
      </c>
      <c r="C6019" s="441">
        <f>hourly1!$F6020*유형화!$G$71/hourly1!$F$8763+유형화!$G$72*hourly1!$G6020/hourly1!$F$8763+유형화!$G$74*hourly1!I6020/hourly1!$I$8763+유형화!$H$63*hourly1!P6020/hourly1!$P$8763</f>
        <v>0.6235092712199295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799">
        <f>(유형화!$F$71+유형화!$F$72+유형화!$F$73+유형화!$F$74+유형화!$G$63)*hourly1!O6021/hourly1!$O$8763</f>
        <v>65.651686636761866</v>
      </c>
      <c r="C6020" s="441">
        <f>hourly1!$F6021*유형화!$G$71/hourly1!$F$8763+유형화!$G$72*hourly1!$G6021/hourly1!$F$8763+유형화!$G$74*hourly1!I6021/hourly1!$I$8763+유형화!$H$63*hourly1!P6021/hourly1!$P$8763</f>
        <v>0.74858185523600151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799">
        <f>(유형화!$F$71+유형화!$F$72+유형화!$F$73+유형화!$F$74+유형화!$G$63)*hourly1!O6022/hourly1!$O$8763</f>
        <v>66.378071357166306</v>
      </c>
      <c r="C6021" s="441">
        <f>hourly1!$F6022*유형화!$G$71/hourly1!$F$8763+유형화!$G$72*hourly1!$G6022/hourly1!$F$8763+유형화!$G$74*hourly1!I6022/hourly1!$I$8763+유형화!$H$63*hourly1!P6022/hourly1!$P$8763</f>
        <v>0.79285627042615869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799">
        <f>(유형화!$F$71+유형화!$F$72+유형화!$F$73+유형화!$F$74+유형화!$G$63)*hourly1!O6023/hourly1!$O$8763</f>
        <v>64.683869835428752</v>
      </c>
      <c r="C6022" s="441">
        <f>hourly1!$F6023*유형화!$G$71/hourly1!$F$8763+유형화!$G$72*hourly1!$G6023/hourly1!$F$8763+유형화!$G$74*hourly1!I6023/hourly1!$I$8763+유형화!$H$63*hourly1!P6023/hourly1!$P$8763</f>
        <v>0.51338923919080193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799">
        <f>(유형화!$F$71+유형화!$F$72+유형화!$F$73+유형화!$F$74+유형화!$G$63)*hourly1!O6024/hourly1!$O$8763</f>
        <v>62.680270215168335</v>
      </c>
      <c r="C6023" s="441">
        <f>hourly1!$F6024*유형화!$G$71/hourly1!$F$8763+유형화!$G$72*hourly1!$G6024/hourly1!$F$8763+유형화!$G$74*hourly1!I6024/hourly1!$I$8763+유형화!$H$63*hourly1!P6024/hourly1!$P$8763</f>
        <v>0.49138507966927958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799">
        <f>(유형화!$F$71+유형화!$F$72+유형화!$F$73+유형화!$F$74+유형화!$G$63)*hourly1!O6025/hourly1!$O$8763</f>
        <v>60.859484259564766</v>
      </c>
      <c r="C6024" s="441">
        <f>hourly1!$F6025*유형화!$G$71/hourly1!$F$8763+유형화!$G$72*hourly1!$G6025/hourly1!$F$8763+유형화!$G$74*hourly1!I6025/hourly1!$I$8763+유형화!$H$63*hourly1!P6025/hourly1!$P$8763</f>
        <v>0.46940644438598433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799">
        <f>(유형화!$F$71+유형화!$F$72+유형화!$F$73+유형화!$F$74+유형화!$G$63)*hourly1!O6026/hourly1!$O$8763</f>
        <v>59.638190874278784</v>
      </c>
      <c r="C6025" s="441">
        <f>hourly1!$F6026*유형화!$G$71/hourly1!$F$8763+유형화!$G$72*hourly1!$G6026/hourly1!$F$8763+유형화!$G$74*hourly1!I6026/hourly1!$I$8763+유형화!$H$63*hourly1!P6026/hourly1!$P$8763</f>
        <v>0.35939984016318016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799">
        <f>(유형화!$F$71+유형화!$F$72+유형화!$F$73+유형화!$F$74+유형화!$G$63)*hourly1!O6027/hourly1!$O$8763</f>
        <v>58.135504044442008</v>
      </c>
      <c r="C6026" s="441">
        <f>hourly1!$F6027*유형화!$G$71/hourly1!$F$8763+유형화!$G$72*hourly1!$G6027/hourly1!$F$8763+유형화!$G$74*hourly1!I6027/hourly1!$I$8763+유형화!$H$63*hourly1!P6027/hourly1!$P$8763</f>
        <v>0.28315965621487266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799">
        <f>(유형화!$F$71+유형화!$F$72+유형화!$F$73+유형화!$F$74+유형화!$G$63)*hourly1!O6028/hourly1!$O$8763</f>
        <v>54.965321511589138</v>
      </c>
      <c r="C6027" s="441">
        <f>hourly1!$F6028*유형화!$G$71/hourly1!$F$8763+유형화!$G$72*hourly1!$G6028/hourly1!$F$8763+유형화!$G$74*hourly1!I6028/hourly1!$I$8763+유형화!$H$63*hourly1!P6028/hourly1!$P$8763</f>
        <v>0.25460829104409088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799">
        <f>(유형화!$F$71+유형화!$F$72+유형화!$F$73+유형화!$F$74+유형화!$G$63)*hourly1!O6029/hourly1!$O$8763</f>
        <v>55.071231626086586</v>
      </c>
      <c r="C6028" s="441">
        <f>hourly1!$F6029*유형화!$G$71/hourly1!$F$8763+유형화!$G$72*hourly1!$G6029/hourly1!$F$8763+유형화!$G$74*hourly1!I6029/hourly1!$I$8763+유형화!$H$63*hourly1!P6029/hourly1!$P$8763</f>
        <v>0.24582473274652264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799">
        <f>(유형화!$F$71+유형화!$F$72+유형화!$F$73+유형화!$F$74+유형화!$G$63)*hourly1!O6030/hourly1!$O$8763</f>
        <v>54.778983483183808</v>
      </c>
      <c r="C6029" s="441">
        <f>hourly1!$F6030*유형화!$G$71/hourly1!$F$8763+유형화!$G$72*hourly1!$G6030/hourly1!$F$8763+유형화!$G$74*hourly1!I6030/hourly1!$I$8763+유형화!$H$63*hourly1!P6030/hourly1!$P$8763</f>
        <v>0.24595652846259619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799">
        <f>(유형화!$F$71+유형화!$F$72+유형화!$F$73+유형화!$F$74+유형화!$G$63)*hourly1!O6031/hourly1!$O$8763</f>
        <v>54.62114084433712</v>
      </c>
      <c r="C6030" s="441">
        <f>hourly1!$F6031*유형화!$G$71/hourly1!$F$8763+유형화!$G$72*hourly1!$G6031/hourly1!$F$8763+유형화!$G$74*hourly1!I6031/hourly1!$I$8763+유형화!$H$63*hourly1!P6031/hourly1!$P$8763</f>
        <v>0.24424759722286454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799">
        <f>(유형화!$F$71+유형화!$F$72+유형화!$F$73+유형화!$F$74+유형화!$G$63)*hourly1!O6032/hourly1!$O$8763</f>
        <v>54.587138293352339</v>
      </c>
      <c r="C6031" s="441">
        <f>hourly1!$F6032*유형화!$G$71/hourly1!$F$8763+유형화!$G$72*hourly1!$G6032/hourly1!$F$8763+유형화!$G$74*hourly1!I6032/hourly1!$I$8763+유형화!$H$63*hourly1!P6032/hourly1!$P$8763</f>
        <v>0.51526300452973162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799">
        <f>(유형화!$F$71+유형화!$F$72+유형화!$F$73+유형화!$F$74+유형화!$G$63)*hourly1!O6033/hourly1!$O$8763</f>
        <v>54.833421692574987</v>
      </c>
      <c r="C6032" s="441">
        <f>hourly1!$F6033*유형화!$G$71/hourly1!$F$8763+유형화!$G$72*hourly1!$G6033/hourly1!$F$8763+유형화!$G$74*hourly1!I6033/hourly1!$I$8763+유형화!$H$63*hourly1!P6033/hourly1!$P$8763</f>
        <v>0.99858389669865277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799">
        <f>(유형화!$F$71+유형화!$F$72+유형화!$F$73+유형화!$F$74+유형화!$G$63)*hourly1!O6034/hourly1!$O$8763</f>
        <v>54.989177646803547</v>
      </c>
      <c r="C6033" s="441">
        <f>hourly1!$F6034*유형화!$G$71/hourly1!$F$8763+유형화!$G$72*hourly1!$G6034/hourly1!$F$8763+유형화!$G$74*hourly1!I6034/hourly1!$I$8763+유형화!$H$63*hourly1!P6034/hourly1!$P$8763</f>
        <v>0.85049572540331642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799">
        <f>(유형화!$F$71+유형화!$F$72+유형화!$F$73+유형화!$F$74+유형화!$G$63)*hourly1!O6035/hourly1!$O$8763</f>
        <v>55.548903745051859</v>
      </c>
      <c r="C6034" s="441">
        <f>hourly1!$F6035*유형화!$G$71/hourly1!$F$8763+유형화!$G$72*hourly1!$G6035/hourly1!$F$8763+유형화!$G$74*hourly1!I6035/hourly1!$I$8763+유형화!$H$63*hourly1!P6035/hourly1!$P$8763</f>
        <v>0.74126474791501762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799">
        <f>(유형화!$F$71+유형화!$F$72+유형화!$F$73+유형화!$F$74+유형화!$G$63)*hourly1!O6036/hourly1!$O$8763</f>
        <v>57.256605823408655</v>
      </c>
      <c r="C6035" s="441">
        <f>hourly1!$F6036*유형화!$G$71/hourly1!$F$8763+유형화!$G$72*hourly1!$G6036/hourly1!$F$8763+유형화!$G$74*hourly1!I6036/hourly1!$I$8763+유형화!$H$63*hourly1!P6036/hourly1!$P$8763</f>
        <v>0.61656071481538577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799">
        <f>(유형화!$F$71+유형화!$F$72+유형화!$F$73+유형화!$F$74+유형화!$G$63)*hourly1!O6037/hourly1!$O$8763</f>
        <v>59.542878454020858</v>
      </c>
      <c r="C6036" s="441">
        <f>hourly1!$F6037*유형화!$G$71/hourly1!$F$8763+유형화!$G$72*hourly1!$G6037/hourly1!$F$8763+유형화!$G$74*hourly1!I6037/hourly1!$I$8763+유형화!$H$63*hourly1!P6037/hourly1!$P$8763</f>
        <v>0.56969153419248419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799">
        <f>(유형화!$F$71+유형화!$F$72+유형화!$F$73+유형화!$F$74+유형화!$G$63)*hourly1!O6038/hourly1!$O$8763</f>
        <v>60.916506762159983</v>
      </c>
      <c r="C6037" s="441">
        <f>hourly1!$F6038*유형화!$G$71/hourly1!$F$8763+유형화!$G$72*hourly1!$G6038/hourly1!$F$8763+유형화!$G$74*hourly1!I6038/hourly1!$I$8763+유형화!$H$63*hourly1!P6038/hourly1!$P$8763</f>
        <v>0.54629105571342718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799">
        <f>(유형화!$F$71+유형화!$F$72+유형화!$F$73+유형화!$F$74+유형화!$G$63)*hourly1!O6039/hourly1!$O$8763</f>
        <v>59.74624044720052</v>
      </c>
      <c r="C6038" s="441">
        <f>hourly1!$F6039*유형화!$G$71/hourly1!$F$8763+유형화!$G$72*hourly1!$G6039/hourly1!$F$8763+유형화!$G$74*hourly1!I6039/hourly1!$I$8763+유형화!$H$63*hourly1!P6039/hourly1!$P$8763</f>
        <v>0.70974672677509409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799">
        <f>(유형화!$F$71+유형화!$F$72+유형화!$F$73+유형화!$F$74+유형화!$G$63)*hourly1!O6040/hourly1!$O$8763</f>
        <v>59.855408241152837</v>
      </c>
      <c r="C6039" s="441">
        <f>hourly1!$F6040*유형화!$G$71/hourly1!$F$8763+유형화!$G$72*hourly1!$G6040/hourly1!$F$8763+유형화!$G$74*hourly1!I6040/hourly1!$I$8763+유형화!$H$63*hourly1!P6040/hourly1!$P$8763</f>
        <v>0.65531807784020135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799">
        <f>(유형화!$F$71+유형화!$F$72+유형화!$F$73+유형화!$F$74+유형화!$G$63)*hourly1!O6041/hourly1!$O$8763</f>
        <v>61.32093912649615</v>
      </c>
      <c r="C6040" s="441">
        <f>hourly1!$F6041*유형화!$G$71/hourly1!$F$8763+유형화!$G$72*hourly1!$G6041/hourly1!$F$8763+유형화!$G$74*hourly1!I6041/hourly1!$I$8763+유형화!$H$63*hourly1!P6041/hourly1!$P$8763</f>
        <v>0.4684344957069928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799">
        <f>(유형화!$F$71+유형화!$F$72+유형화!$F$73+유형화!$F$74+유형화!$G$63)*hourly1!O6042/hourly1!$O$8763</f>
        <v>61.038294289986851</v>
      </c>
      <c r="C6041" s="441">
        <f>hourly1!$F6042*유형화!$G$71/hourly1!$F$8763+유형화!$G$72*hourly1!$G6042/hourly1!$F$8763+유형화!$G$74*hourly1!I6042/hourly1!$I$8763+유형화!$H$63*hourly1!P6042/hourly1!$P$8763</f>
        <v>0.43734478082627448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799">
        <f>(유형화!$F$71+유형화!$F$72+유형화!$F$73+유형화!$F$74+유형화!$G$63)*hourly1!O6043/hourly1!$O$8763</f>
        <v>60.942090999111734</v>
      </c>
      <c r="C6042" s="441">
        <f>hourly1!$F6043*유형화!$G$71/hourly1!$F$8763+유형화!$G$72*hourly1!$G6043/hourly1!$F$8763+유형화!$G$74*hourly1!I6043/hourly1!$I$8763+유형화!$H$63*hourly1!P6043/hourly1!$P$8763</f>
        <v>0.46847194715934315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799">
        <f>(유형화!$F$71+유형화!$F$72+유형화!$F$73+유형화!$F$74+유형화!$G$63)*hourly1!O6044/hourly1!$O$8763</f>
        <v>59.82625931764435</v>
      </c>
      <c r="C6043" s="441">
        <f>hourly1!$F6044*유형화!$G$71/hourly1!$F$8763+유형화!$G$72*hourly1!$G6044/hourly1!$F$8763+유형화!$G$74*hourly1!I6044/hourly1!$I$8763+유형화!$H$63*hourly1!P6044/hourly1!$P$8763</f>
        <v>0.65544832301844014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799">
        <f>(유형화!$F$71+유형화!$F$72+유형화!$F$73+유형화!$F$74+유형화!$G$63)*hourly1!O6045/hourly1!$O$8763</f>
        <v>59.148261300425645</v>
      </c>
      <c r="C6044" s="441">
        <f>hourly1!$F6045*유형화!$G$71/hourly1!$F$8763+유형화!$G$72*hourly1!$G6045/hourly1!$F$8763+유형화!$G$74*hourly1!I6045/hourly1!$I$8763+유형화!$H$63*hourly1!P6045/hourly1!$P$8763</f>
        <v>0.83509661851955652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799">
        <f>(유형화!$F$71+유형화!$F$72+유형화!$F$73+유형화!$F$74+유형화!$G$63)*hourly1!O6046/hourly1!$O$8763</f>
        <v>60.591842611881184</v>
      </c>
      <c r="C6045" s="441">
        <f>hourly1!$F6046*유형화!$G$71/hourly1!$F$8763+유형화!$G$72*hourly1!$G6046/hourly1!$F$8763+유형화!$G$74*hourly1!I6046/hourly1!$I$8763+유형화!$H$63*hourly1!P6046/hourly1!$P$8763</f>
        <v>0.84259716639377225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799">
        <f>(유형화!$F$71+유형화!$F$72+유형화!$F$73+유형화!$F$74+유형화!$G$63)*hourly1!O6047/hourly1!$O$8763</f>
        <v>60.2840888915796</v>
      </c>
      <c r="C6046" s="441">
        <f>hourly1!$F6047*유형화!$G$71/hourly1!$F$8763+유형화!$G$72*hourly1!$G6047/hourly1!$F$8763+유형화!$G$74*hourly1!I6047/hourly1!$I$8763+유형화!$H$63*hourly1!P6047/hourly1!$P$8763</f>
        <v>0.70244584046532044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799">
        <f>(유형화!$F$71+유형화!$F$72+유형화!$F$73+유형화!$F$74+유형화!$G$63)*hourly1!O6048/hourly1!$O$8763</f>
        <v>58.708274611559119</v>
      </c>
      <c r="C6047" s="441">
        <f>hourly1!$F6048*유형화!$G$71/hourly1!$F$8763+유형화!$G$72*hourly1!$G6048/hourly1!$F$8763+유형화!$G$74*hourly1!I6048/hourly1!$I$8763+유형화!$H$63*hourly1!P6048/hourly1!$P$8763</f>
        <v>0.56994701511902579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799">
        <f>(유형화!$F$71+유형화!$F$72+유형화!$F$73+유형화!$F$74+유형화!$G$63)*hourly1!O6049/hourly1!$O$8763</f>
        <v>58.01113613770746</v>
      </c>
      <c r="C6048" s="441">
        <f>hourly1!$F6049*유형화!$G$71/hourly1!$F$8763+유형화!$G$72*hourly1!$G6049/hourly1!$F$8763+유형화!$G$74*hourly1!I6049/hourly1!$I$8763+유형화!$H$63*hourly1!P6049/hourly1!$P$8763</f>
        <v>0.41425345573732208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799">
        <f>(유형화!$F$71+유형화!$F$72+유형화!$F$73+유형화!$F$74+유형화!$G$63)*hourly1!O6050/hourly1!$O$8763</f>
        <v>56.013584293201809</v>
      </c>
      <c r="C6049" s="441">
        <f>hourly1!$F6050*유형화!$G$71/hourly1!$F$8763+유형화!$G$72*hourly1!$G6050/hourly1!$F$8763+유형화!$G$74*hourly1!I6050/hourly1!$I$8763+유형화!$H$63*hourly1!P6050/hourly1!$P$8763</f>
        <v>0.36779111238819973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799">
        <f>(유형화!$F$71+유형화!$F$72+유형화!$F$73+유형화!$F$74+유형화!$G$63)*hourly1!O6051/hourly1!$O$8763</f>
        <v>54.271804785138713</v>
      </c>
      <c r="C6050" s="441">
        <f>hourly1!$F6051*유형화!$G$71/hourly1!$F$8763+유형화!$G$72*hourly1!$G6051/hourly1!$F$8763+유형화!$G$74*hourly1!I6051/hourly1!$I$8763+유형화!$H$63*hourly1!P6051/hourly1!$P$8763</f>
        <v>0.28344507444886757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799">
        <f>(유형화!$F$71+유형화!$F$72+유형화!$F$73+유형화!$F$74+유형화!$G$63)*hourly1!O6052/hourly1!$O$8763</f>
        <v>51.612520820808115</v>
      </c>
      <c r="C6051" s="441">
        <f>hourly1!$F6052*유형화!$G$71/hourly1!$F$8763+유형화!$G$72*hourly1!$G6052/hourly1!$F$8763+유형화!$G$74*hourly1!I6052/hourly1!$I$8763+유형화!$H$63*hourly1!P6052/hourly1!$P$8763</f>
        <v>0.254947381741645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799">
        <f>(유형화!$F$71+유형화!$F$72+유형화!$F$73+유형화!$F$74+유형화!$G$63)*hourly1!O6053/hourly1!$O$8763</f>
        <v>51.548385283119941</v>
      </c>
      <c r="C6052" s="441">
        <f>hourly1!$F6053*유형화!$G$71/hourly1!$F$8763+유형화!$G$72*hourly1!$G6053/hourly1!$F$8763+유형화!$G$74*hourly1!I6053/hourly1!$I$8763+유형화!$H$63*hourly1!P6053/hourly1!$P$8763</f>
        <v>0.24669291466263144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799">
        <f>(유형화!$F$71+유형화!$F$72+유형화!$F$73+유형화!$F$74+유형화!$G$63)*hourly1!O6054/hourly1!$O$8763</f>
        <v>50.934951361967336</v>
      </c>
      <c r="C6053" s="441">
        <f>hourly1!$F6054*유형화!$G$71/hourly1!$F$8763+유형화!$G$72*hourly1!$G6054/hourly1!$F$8763+유형화!$G$74*hourly1!I6054/hourly1!$I$8763+유형화!$H$63*hourly1!P6054/hourly1!$P$8763</f>
        <v>0.24674110060769353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799">
        <f>(유형화!$F$71+유형화!$F$72+유형화!$F$73+유형화!$F$74+유형화!$G$63)*hourly1!O6055/hourly1!$O$8763</f>
        <v>50.59987836431813</v>
      </c>
      <c r="C6054" s="441">
        <f>hourly1!$F6055*유형화!$G$71/hourly1!$F$8763+유형화!$G$72*hourly1!$G6055/hourly1!$F$8763+유형화!$G$74*hourly1!I6055/hourly1!$I$8763+유형화!$H$63*hourly1!P6055/hourly1!$P$8763</f>
        <v>0.24469224376541907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799">
        <f>(유형화!$F$71+유형화!$F$72+유형화!$F$73+유형화!$F$74+유형화!$G$63)*hourly1!O6056/hourly1!$O$8763</f>
        <v>50.951431474911182</v>
      </c>
      <c r="C6055" s="441">
        <f>hourly1!$F6056*유형화!$G$71/hourly1!$F$8763+유형화!$G$72*hourly1!$G6056/hourly1!$F$8763+유형화!$G$74*hourly1!I6056/hourly1!$I$8763+유형화!$H$63*hourly1!P6056/hourly1!$P$8763</f>
        <v>0.51567067670850064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799">
        <f>(유형화!$F$71+유형화!$F$72+유형화!$F$73+유형화!$F$74+유형화!$G$63)*hourly1!O6057/hourly1!$O$8763</f>
        <v>51.04280453620585</v>
      </c>
      <c r="C6056" s="441">
        <f>hourly1!$F6057*유형화!$G$71/hourly1!$F$8763+유형화!$G$72*hourly1!$G6057/hourly1!$F$8763+유형화!$G$74*hourly1!I6057/hourly1!$I$8763+유형화!$H$63*hourly1!P6057/hourly1!$P$8763</f>
        <v>0.99956192825684653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799">
        <f>(유형화!$F$71+유형화!$F$72+유형화!$F$73+유형화!$F$74+유형화!$G$63)*hourly1!O6058/hourly1!$O$8763</f>
        <v>51.514158678821936</v>
      </c>
      <c r="C6057" s="441">
        <f>hourly1!$F6058*유형화!$G$71/hourly1!$F$8763+유형화!$G$72*hourly1!$G6058/hourly1!$F$8763+유형화!$G$74*hourly1!I6058/hourly1!$I$8763+유형화!$H$63*hourly1!P6058/hourly1!$P$8763</f>
        <v>0.85119167834747134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799">
        <f>(유형화!$F$71+유형화!$F$72+유형화!$F$73+유형화!$F$74+유형화!$G$63)*hourly1!O6059/hourly1!$O$8763</f>
        <v>51.217599867308728</v>
      </c>
      <c r="C6058" s="441">
        <f>hourly1!$F6059*유형화!$G$71/hourly1!$F$8763+유형화!$G$72*hourly1!$G6059/hourly1!$F$8763+유형화!$G$74*hourly1!I6059/hourly1!$I$8763+유형화!$H$63*hourly1!P6059/hourly1!$P$8763</f>
        <v>0.74181196849904119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799">
        <f>(유형화!$F$71+유형화!$F$72+유형화!$F$73+유형화!$F$74+유형화!$G$63)*hourly1!O6060/hourly1!$O$8763</f>
        <v>52.706003749960679</v>
      </c>
      <c r="C6059" s="441">
        <f>hourly1!$F6060*유형화!$G$71/hourly1!$F$8763+유형화!$G$72*hourly1!$G6060/hourly1!$F$8763+유형화!$G$74*hourly1!I6060/hourly1!$I$8763+유형화!$H$63*hourly1!P6060/hourly1!$P$8763</f>
        <v>0.6168587758963523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799">
        <f>(유형화!$F$71+유형화!$F$72+유형화!$F$73+유형화!$F$74+유형화!$G$63)*hourly1!O6061/hourly1!$O$8763</f>
        <v>53.400811391146171</v>
      </c>
      <c r="C6060" s="441">
        <f>hourly1!$F6061*유형화!$G$71/hourly1!$F$8763+유형화!$G$72*hourly1!$G6061/hourly1!$F$8763+유형화!$G$74*hourly1!I6061/hourly1!$I$8763+유형화!$H$63*hourly1!P6061/hourly1!$P$8763</f>
        <v>0.56999257707698192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799">
        <f>(유형화!$F$71+유형화!$F$72+유형화!$F$73+유형화!$F$74+유형화!$G$63)*hourly1!O6062/hourly1!$O$8763</f>
        <v>54.292119227635872</v>
      </c>
      <c r="C6061" s="441">
        <f>hourly1!$F6062*유형화!$G$71/hourly1!$F$8763+유형화!$G$72*hourly1!$G6062/hourly1!$F$8763+유형화!$G$74*hourly1!I6062/hourly1!$I$8763+유형화!$H$63*hourly1!P6062/hourly1!$P$8763</f>
        <v>0.54654832572208856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799">
        <f>(유형화!$F$71+유형화!$F$72+유형화!$F$73+유형화!$F$74+유형화!$G$63)*hourly1!O6063/hourly1!$O$8763</f>
        <v>54.095169233719055</v>
      </c>
      <c r="C6062" s="441">
        <f>hourly1!$F6063*유형화!$G$71/hourly1!$F$8763+유형화!$G$72*hourly1!$G6063/hourly1!$F$8763+유형화!$G$74*hourly1!I6063/hourly1!$I$8763+유형화!$H$63*hourly1!P6063/hourly1!$P$8763</f>
        <v>0.71007794551132741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799">
        <f>(유형화!$F$71+유형화!$F$72+유형화!$F$73+유형화!$F$74+유형화!$G$63)*hourly1!O6064/hourly1!$O$8763</f>
        <v>55.279731533753157</v>
      </c>
      <c r="C6063" s="441">
        <f>hourly1!$F6064*유형화!$G$71/hourly1!$F$8763+유형화!$G$72*hourly1!$G6064/hourly1!$F$8763+유형화!$G$74*hourly1!I6064/hourly1!$I$8763+유형화!$H$63*hourly1!P6064/hourly1!$P$8763</f>
        <v>0.65556556753328099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799">
        <f>(유형화!$F$71+유형화!$F$72+유형화!$F$73+유형화!$F$74+유형화!$G$63)*hourly1!O6065/hourly1!$O$8763</f>
        <v>55.527010061255183</v>
      </c>
      <c r="C6064" s="441">
        <f>hourly1!$F6065*유형화!$G$71/hourly1!$F$8763+유형화!$G$72*hourly1!$G6065/hourly1!$F$8763+유형화!$G$74*hourly1!I6065/hourly1!$I$8763+유형화!$H$63*hourly1!P6065/hourly1!$P$8763</f>
        <v>0.46857249357441111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799">
        <f>(유형화!$F$71+유형화!$F$72+유형화!$F$73+유형화!$F$74+유형화!$G$63)*hourly1!O6066/hourly1!$O$8763</f>
        <v>55.445867544313472</v>
      </c>
      <c r="C6065" s="441">
        <f>hourly1!$F6066*유형화!$G$71/hourly1!$F$8763+유형화!$G$72*hourly1!$G6066/hourly1!$F$8763+유형화!$G$74*hourly1!I6066/hourly1!$I$8763+유형화!$H$63*hourly1!P6066/hourly1!$P$8763</f>
        <v>0.43745832790473799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799">
        <f>(유형화!$F$71+유형화!$F$72+유형화!$F$73+유형화!$F$74+유형화!$G$63)*hourly1!O6067/hourly1!$O$8763</f>
        <v>55.983944385612048</v>
      </c>
      <c r="C6066" s="441">
        <f>hourly1!$F6067*유형화!$G$71/hourly1!$F$8763+유형화!$G$72*hourly1!$G6067/hourly1!$F$8763+유형화!$G$74*hourly1!I6067/hourly1!$I$8763+유형화!$H$63*hourly1!P6067/hourly1!$P$8763</f>
        <v>0.46861221119744623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799">
        <f>(유형화!$F$71+유형화!$F$72+유형화!$F$73+유형화!$F$74+유형화!$G$63)*hourly1!O6068/hourly1!$O$8763</f>
        <v>56.501763968495197</v>
      </c>
      <c r="C6067" s="441">
        <f>hourly1!$F6068*유형화!$G$71/hourly1!$F$8763+유형화!$G$72*hourly1!$G6068/hourly1!$F$8763+유형화!$G$74*hourly1!I6068/hourly1!$I$8763+유형화!$H$63*hourly1!P6068/hourly1!$P$8763</f>
        <v>0.65565824198702694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799">
        <f>(유형화!$F$71+유형화!$F$72+유형화!$F$73+유형화!$F$74+유형화!$G$63)*hourly1!O6069/hourly1!$O$8763</f>
        <v>56.803330328728926</v>
      </c>
      <c r="C6068" s="441">
        <f>hourly1!$F6069*유형화!$G$71/hourly1!$F$8763+유형화!$G$72*hourly1!$G6069/hourly1!$F$8763+유형화!$G$74*hourly1!I6069/hourly1!$I$8763+유형화!$H$63*hourly1!P6069/hourly1!$P$8763</f>
        <v>0.8350311381140153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799">
        <f>(유형화!$F$71+유형화!$F$72+유형화!$F$73+유형화!$F$74+유형화!$G$63)*hourly1!O6070/hourly1!$O$8763</f>
        <v>57.524488629122935</v>
      </c>
      <c r="C6069" s="441">
        <f>hourly1!$F6070*유형화!$G$71/hourly1!$F$8763+유형화!$G$72*hourly1!$G6070/hourly1!$F$8763+유형화!$G$74*hourly1!I6070/hourly1!$I$8763+유형화!$H$63*hourly1!P6070/hourly1!$P$8763</f>
        <v>0.84291085212524175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799">
        <f>(유형화!$F$71+유형화!$F$72+유형화!$F$73+유형화!$F$74+유형화!$G$63)*hourly1!O6071/hourly1!$O$8763</f>
        <v>57.931640311199772</v>
      </c>
      <c r="C6070" s="441">
        <f>hourly1!$F6071*유형화!$G$71/hourly1!$F$8763+유형화!$G$72*hourly1!$G6071/hourly1!$F$8763+유형화!$G$74*hourly1!I6071/hourly1!$I$8763+유형화!$H$63*hourly1!P6071/hourly1!$P$8763</f>
        <v>0.70276906796808813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799">
        <f>(유형화!$F$71+유형화!$F$72+유형화!$F$73+유형화!$F$74+유형화!$G$63)*hourly1!O6072/hourly1!$O$8763</f>
        <v>56.592977529536938</v>
      </c>
      <c r="C6071" s="441">
        <f>hourly1!$F6072*유형화!$G$71/hourly1!$F$8763+유형화!$G$72*hourly1!$G6072/hourly1!$F$8763+유형화!$G$74*hourly1!I6072/hourly1!$I$8763+유형화!$H$63*hourly1!P6072/hourly1!$P$8763</f>
        <v>0.57023875477650765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799">
        <f>(유형화!$F$71+유형화!$F$72+유형화!$F$73+유형화!$F$74+유형화!$G$63)*hourly1!O6073/hourly1!$O$8763</f>
        <v>55.872735563394293</v>
      </c>
      <c r="C6072" s="441">
        <f>hourly1!$F6073*유형화!$G$71/hourly1!$F$8763+유형화!$G$72*hourly1!$G6073/hourly1!$F$8763+유형화!$G$74*hourly1!I6073/hourly1!$I$8763+유형화!$H$63*hourly1!P6073/hourly1!$P$8763</f>
        <v>0.41451847843516437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799">
        <f>(유형화!$F$71+유형화!$F$72+유형화!$F$73+유형화!$F$74+유형화!$G$63)*hourly1!O6074/hourly1!$O$8763</f>
        <v>53.795147215423597</v>
      </c>
      <c r="C6073" s="441">
        <f>hourly1!$F6074*유형화!$G$71/hourly1!$F$8763+유형화!$G$72*hourly1!$G6074/hourly1!$F$8763+유형화!$G$74*hourly1!I6074/hourly1!$I$8763+유형화!$H$63*hourly1!P6074/hourly1!$P$8763</f>
        <v>0.36792851389491188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799">
        <f>(유형화!$F$71+유형화!$F$72+유형화!$F$73+유형화!$F$74+유형화!$G$63)*hourly1!O6075/hourly1!$O$8763</f>
        <v>51.676146971666434</v>
      </c>
      <c r="C6074" s="441">
        <f>hourly1!$F6075*유형화!$G$71/hourly1!$F$8763+유형화!$G$72*hourly1!$G6075/hourly1!$F$8763+유형화!$G$74*hourly1!I6075/hourly1!$I$8763+유형화!$H$63*hourly1!P6075/hourly1!$P$8763</f>
        <v>0.28361217471874922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799">
        <f>(유형화!$F$71+유형화!$F$72+유형화!$F$73+유형화!$F$74+유형화!$G$63)*hourly1!O6076/hourly1!$O$8763</f>
        <v>50.980916569302195</v>
      </c>
      <c r="C6075" s="441">
        <f>hourly1!$F6076*유형화!$G$71/hourly1!$F$8763+유형화!$G$72*hourly1!$G6076/hourly1!$F$8763+유형화!$G$74*hourly1!I6076/hourly1!$I$8763+유형화!$H$63*hourly1!P6076/hourly1!$P$8763</f>
        <v>0.25519069690978113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799">
        <f>(유형화!$F$71+유형화!$F$72+유형화!$F$73+유형화!$F$74+유형화!$G$63)*hourly1!O6077/hourly1!$O$8763</f>
        <v>50.783379070311774</v>
      </c>
      <c r="C6076" s="441">
        <f>hourly1!$F6077*유형화!$G$71/hourly1!$F$8763+유형화!$G$72*hourly1!$G6077/hourly1!$F$8763+유형화!$G$74*hourly1!I6077/hourly1!$I$8763+유형화!$H$63*hourly1!P6077/hourly1!$P$8763</f>
        <v>0.24747402791563261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799">
        <f>(유형화!$F$71+유형화!$F$72+유형화!$F$73+유형화!$F$74+유형화!$G$63)*hourly1!O6078/hourly1!$O$8763</f>
        <v>50.389718913183536</v>
      </c>
      <c r="C6077" s="441">
        <f>hourly1!$F6078*유형화!$G$71/hourly1!$F$8763+유형화!$G$72*hourly1!$G6078/hourly1!$F$8763+유형화!$G$74*hourly1!I6078/hourly1!$I$8763+유형화!$H$63*hourly1!P6078/hourly1!$P$8763</f>
        <v>0.24756217002801129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799">
        <f>(유형화!$F$71+유형화!$F$72+유형화!$F$73+유형화!$F$74+유형화!$G$63)*hourly1!O6079/hourly1!$O$8763</f>
        <v>50.210484578087275</v>
      </c>
      <c r="C6078" s="441">
        <f>hourly1!$F6079*유형화!$G$71/hourly1!$F$8763+유형화!$G$72*hourly1!$G6079/hourly1!$F$8763+유형화!$G$74*hourly1!I6079/hourly1!$I$8763+유형화!$H$63*hourly1!P6079/hourly1!$P$8763</f>
        <v>0.24519318675864024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799">
        <f>(유형화!$F$71+유형화!$F$72+유형화!$F$73+유형화!$F$74+유형화!$G$63)*hourly1!O6080/hourly1!$O$8763</f>
        <v>51.183257662475285</v>
      </c>
      <c r="C6079" s="441">
        <f>hourly1!$F6080*유형화!$G$71/hourly1!$F$8763+유형화!$G$72*hourly1!$G6080/hourly1!$F$8763+유형화!$G$74*hourly1!I6080/hourly1!$I$8763+유형화!$H$63*hourly1!P6080/hourly1!$P$8763</f>
        <v>0.5162220718174676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799">
        <f>(유형화!$F$71+유형화!$F$72+유형화!$F$73+유형화!$F$74+유형화!$G$63)*hourly1!O6081/hourly1!$O$8763</f>
        <v>52.806783316929526</v>
      </c>
      <c r="C6080" s="441">
        <f>hourly1!$F6081*유형화!$G$71/hourly1!$F$8763+유형화!$G$72*hourly1!$G6081/hourly1!$F$8763+유형화!$G$74*hourly1!I6081/hourly1!$I$8763+유형화!$H$63*hourly1!P6081/hourly1!$P$8763</f>
        <v>1.000799734538669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799">
        <f>(유형화!$F$71+유형화!$F$72+유형화!$F$73+유형화!$F$74+유형화!$G$63)*hourly1!O6082/hourly1!$O$8763</f>
        <v>56.347567214368809</v>
      </c>
      <c r="C6081" s="441">
        <f>hourly1!$F6082*유형화!$G$71/hourly1!$F$8763+유형화!$G$72*hourly1!$G6082/hourly1!$F$8763+유형화!$G$74*hourly1!I6082/hourly1!$I$8763+유형화!$H$63*hourly1!P6082/hourly1!$P$8763</f>
        <v>0.85230210198244372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799">
        <f>(유형화!$F$71+유형화!$F$72+유형화!$F$73+유형화!$F$74+유형화!$G$63)*hourly1!O6083/hourly1!$O$8763</f>
        <v>58.539176862551194</v>
      </c>
      <c r="C6082" s="441">
        <f>hourly1!$F6083*유형화!$G$71/hourly1!$F$8763+유형화!$G$72*hourly1!$G6083/hourly1!$F$8763+유형화!$G$74*hourly1!I6083/hourly1!$I$8763+유형화!$H$63*hourly1!P6083/hourly1!$P$8763</f>
        <v>0.74258580615142655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799">
        <f>(유형화!$F$71+유형화!$F$72+유형화!$F$73+유형화!$F$74+유형화!$G$63)*hourly1!O6084/hourly1!$O$8763</f>
        <v>63.797147120837487</v>
      </c>
      <c r="C6083" s="441">
        <f>hourly1!$F6084*유형화!$G$71/hourly1!$F$8763+유형화!$G$72*hourly1!$G6084/hourly1!$F$8763+유형화!$G$74*hourly1!I6084/hourly1!$I$8763+유형화!$H$63*hourly1!P6084/hourly1!$P$8763</f>
        <v>0.61735554436463114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799">
        <f>(유형화!$F$71+유형화!$F$72+유형화!$F$73+유형화!$F$74+유형화!$G$63)*hourly1!O6085/hourly1!$O$8763</f>
        <v>65.06272061443326</v>
      </c>
      <c r="C6084" s="441">
        <f>hourly1!$F6085*유형화!$G$71/hourly1!$F$8763+유형화!$G$72*hourly1!$G6085/hourly1!$F$8763+유형화!$G$74*hourly1!I6085/hourly1!$I$8763+유형화!$H$63*hourly1!P6085/hourly1!$P$8763</f>
        <v>0.57035933891130453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799">
        <f>(유형화!$F$71+유형화!$F$72+유형화!$F$73+유형화!$F$74+유형화!$G$63)*hourly1!O6086/hourly1!$O$8763</f>
        <v>66.302380142874014</v>
      </c>
      <c r="C6085" s="441">
        <f>hourly1!$F6086*유형화!$G$71/hourly1!$F$8763+유형화!$G$72*hourly1!$G6086/hourly1!$F$8763+유형화!$G$74*hourly1!I6086/hourly1!$I$8763+유형화!$H$63*hourly1!P6086/hourly1!$P$8763</f>
        <v>0.54669968206932618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799">
        <f>(유형화!$F$71+유형화!$F$72+유형화!$F$73+유형화!$F$74+유형화!$G$63)*hourly1!O6087/hourly1!$O$8763</f>
        <v>63.813088408412426</v>
      </c>
      <c r="C6086" s="441">
        <f>hourly1!$F6087*유형화!$G$71/hourly1!$F$8763+유형화!$G$72*hourly1!$G6087/hourly1!$F$8763+유형화!$G$74*hourly1!I6087/hourly1!$I$8763+유형화!$H$63*hourly1!P6087/hourly1!$P$8763</f>
        <v>0.71004502640034328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799">
        <f>(유형화!$F$71+유형화!$F$72+유형화!$F$73+유형화!$F$74+유형화!$G$63)*hourly1!O6088/hourly1!$O$8763</f>
        <v>63.338249202593396</v>
      </c>
      <c r="C6087" s="441">
        <f>hourly1!$F6088*유형화!$G$71/hourly1!$F$8763+유형화!$G$72*hourly1!$G6088/hourly1!$F$8763+유형화!$G$74*hourly1!I6088/hourly1!$I$8763+유형화!$H$63*hourly1!P6088/hourly1!$P$8763</f>
        <v>0.65558679797442343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799">
        <f>(유형화!$F$71+유형화!$F$72+유형화!$F$73+유형화!$F$74+유형화!$G$63)*hourly1!O6089/hourly1!$O$8763</f>
        <v>67.103061151647836</v>
      </c>
      <c r="C6088" s="441">
        <f>hourly1!$F6089*유형화!$G$71/hourly1!$F$8763+유형화!$G$72*hourly1!$G6089/hourly1!$F$8763+유형화!$G$74*hourly1!I6089/hourly1!$I$8763+유형화!$H$63*hourly1!P6089/hourly1!$P$8763</f>
        <v>0.46860684395109042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799">
        <f>(유형화!$F$71+유형화!$F$72+유형화!$F$73+유형화!$F$74+유형화!$G$63)*hourly1!O6090/hourly1!$O$8763</f>
        <v>66.7363706004503</v>
      </c>
      <c r="C6089" s="441">
        <f>hourly1!$F6090*유형화!$G$71/hourly1!$F$8763+유형화!$G$72*hourly1!$G6090/hourly1!$F$8763+유형화!$G$74*hourly1!I6090/hourly1!$I$8763+유형화!$H$63*hourly1!P6090/hourly1!$P$8763</f>
        <v>0.43758070112165348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799">
        <f>(유형화!$F$71+유형화!$F$72+유형화!$F$73+유형화!$F$74+유형화!$G$63)*hourly1!O6091/hourly1!$O$8763</f>
        <v>66.995470778720957</v>
      </c>
      <c r="C6090" s="441">
        <f>hourly1!$F6091*유형화!$G$71/hourly1!$F$8763+유형화!$G$72*hourly1!$G6091/hourly1!$F$8763+유형화!$G$74*hourly1!I6091/hourly1!$I$8763+유형화!$H$63*hourly1!P6091/hourly1!$P$8763</f>
        <v>0.46881688219181838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799">
        <f>(유형화!$F$71+유형화!$F$72+유형화!$F$73+유형화!$F$74+유형화!$G$63)*hourly1!O6092/hourly1!$O$8763</f>
        <v>66.383882721542889</v>
      </c>
      <c r="C6091" s="441">
        <f>hourly1!$F6092*유형화!$G$71/hourly1!$F$8763+유형화!$G$72*hourly1!$G6092/hourly1!$F$8763+유형화!$G$74*hourly1!I6092/hourly1!$I$8763+유형화!$H$63*hourly1!P6092/hourly1!$P$8763</f>
        <v>0.6560649599886671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799">
        <f>(유형화!$F$71+유형화!$F$72+유형화!$F$73+유형화!$F$74+유형화!$G$63)*hourly1!O6093/hourly1!$O$8763</f>
        <v>64.876072557594355</v>
      </c>
      <c r="C6092" s="441">
        <f>hourly1!$F6093*유형화!$G$71/hourly1!$F$8763+유형화!$G$72*hourly1!$G6093/hourly1!$F$8763+유형화!$G$74*hourly1!I6093/hourly1!$I$8763+유형화!$H$63*hourly1!P6093/hourly1!$P$8763</f>
        <v>0.83565564704556305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799">
        <f>(유형화!$F$71+유형화!$F$72+유형화!$F$73+유형화!$F$74+유형화!$G$63)*hourly1!O6094/hourly1!$O$8763</f>
        <v>65.313607476684396</v>
      </c>
      <c r="C6093" s="441">
        <f>hourly1!$F6094*유형화!$G$71/hourly1!$F$8763+유형화!$G$72*hourly1!$G6094/hourly1!$F$8763+유형화!$G$74*hourly1!I6094/hourly1!$I$8763+유형화!$H$63*hourly1!P6094/hourly1!$P$8763</f>
        <v>0.84359129969103497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799">
        <f>(유형화!$F$71+유형화!$F$72+유형화!$F$73+유형화!$F$74+유형화!$G$63)*hourly1!O6095/hourly1!$O$8763</f>
        <v>63.831740687135799</v>
      </c>
      <c r="C6094" s="441">
        <f>hourly1!$F6095*유형화!$G$71/hourly1!$F$8763+유형화!$G$72*hourly1!$G6095/hourly1!$F$8763+유형화!$G$74*hourly1!I6095/hourly1!$I$8763+유형화!$H$63*hourly1!P6095/hourly1!$P$8763</f>
        <v>0.70331056348933318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799">
        <f>(유형화!$F$71+유형화!$F$72+유형화!$F$73+유형화!$F$74+유형화!$G$63)*hourly1!O6096/hourly1!$O$8763</f>
        <v>61.155008826098715</v>
      </c>
      <c r="C6095" s="441">
        <f>hourly1!$F6096*유형화!$G$71/hourly1!$F$8763+유형화!$G$72*hourly1!$G6096/hourly1!$F$8763+유형화!$G$74*hourly1!I6096/hourly1!$I$8763+유형화!$H$63*hourly1!P6096/hourly1!$P$8763</f>
        <v>0.57064964730308909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799">
        <f>(유형화!$F$71+유형화!$F$72+유형화!$F$73+유형화!$F$74+유형화!$G$63)*hourly1!O6097/hourly1!$O$8763</f>
        <v>60.576137707400441</v>
      </c>
      <c r="C6096" s="441">
        <f>hourly1!$F6097*유형화!$G$71/hourly1!$F$8763+유형화!$G$72*hourly1!$G6097/hourly1!$F$8763+유형화!$G$74*hourly1!I6097/hourly1!$I$8763+유형화!$H$63*hourly1!P6097/hourly1!$P$8763</f>
        <v>0.4147397282571692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799">
        <f>(유형화!$F$71+유형화!$F$72+유형화!$F$73+유형화!$F$74+유형화!$G$63)*hourly1!O6098/hourly1!$O$8763</f>
        <v>58.670147214470894</v>
      </c>
      <c r="C6097" s="441">
        <f>hourly1!$F6098*유형화!$G$71/hourly1!$F$8763+유형화!$G$72*hourly1!$G6098/hourly1!$F$8763+유형화!$G$74*hourly1!I6098/hourly1!$I$8763+유형화!$H$63*hourly1!P6098/hourly1!$P$8763</f>
        <v>0.36816228729174721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799">
        <f>(유형화!$F$71+유형화!$F$72+유형화!$F$73+유형화!$F$74+유형화!$G$63)*hourly1!O6099/hourly1!$O$8763</f>
        <v>57.216842679753967</v>
      </c>
      <c r="C6098" s="441">
        <f>hourly1!$F6099*유형화!$G$71/hourly1!$F$8763+유형화!$G$72*hourly1!$G6099/hourly1!$F$8763+유형화!$G$74*hourly1!I6099/hourly1!$I$8763+유형화!$H$63*hourly1!P6099/hourly1!$P$8763</f>
        <v>0.28383211254720159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799">
        <f>(유형화!$F$71+유형화!$F$72+유형화!$F$73+유형화!$F$74+유형화!$G$63)*hourly1!O6100/hourly1!$O$8763</f>
        <v>55.100180884115908</v>
      </c>
      <c r="C6099" s="441">
        <f>hourly1!$F6100*유형화!$G$71/hourly1!$F$8763+유형화!$G$72*hourly1!$G6100/hourly1!$F$8763+유형화!$G$74*hourly1!I6100/hourly1!$I$8763+유형화!$H$63*hourly1!P6100/hourly1!$P$8763</f>
        <v>0.2554836292886743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799">
        <f>(유형화!$F$71+유형화!$F$72+유형화!$F$73+유형화!$F$74+유형화!$G$63)*hourly1!O6101/hourly1!$O$8763</f>
        <v>54.874729238776425</v>
      </c>
      <c r="C6100" s="441">
        <f>hourly1!$F6101*유형화!$G$71/hourly1!$F$8763+유형화!$G$72*hourly1!$G6101/hourly1!$F$8763+유형화!$G$74*hourly1!I6101/hourly1!$I$8763+유형화!$H$63*hourly1!P6101/hourly1!$P$8763</f>
        <v>0.24833231024401833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799">
        <f>(유형화!$F$71+유형화!$F$72+유형화!$F$73+유형화!$F$74+유형화!$G$63)*hourly1!O6102/hourly1!$O$8763</f>
        <v>54.77581883973486</v>
      </c>
      <c r="C6101" s="441">
        <f>hourly1!$F6102*유형화!$G$71/hourly1!$F$8763+유형화!$G$72*hourly1!$G6102/hourly1!$F$8763+유형화!$G$74*hourly1!I6102/hourly1!$I$8763+유형화!$H$63*hourly1!P6102/hourly1!$P$8763</f>
        <v>0.24847090447214287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799">
        <f>(유형화!$F$71+유형화!$F$72+유형화!$F$73+유형화!$F$74+유형화!$G$63)*hourly1!O6103/hourly1!$O$8763</f>
        <v>54.577627622948917</v>
      </c>
      <c r="C6102" s="441">
        <f>hourly1!$F6103*유형화!$G$71/hourly1!$F$8763+유형화!$G$72*hourly1!$G6103/hourly1!$F$8763+유형화!$G$74*hourly1!I6103/hourly1!$I$8763+유형화!$H$63*hourly1!P6103/hourly1!$P$8763</f>
        <v>0.24573897607696871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799">
        <f>(유형화!$F$71+유형화!$F$72+유형화!$F$73+유형화!$F$74+유형화!$G$63)*hourly1!O6104/hourly1!$O$8763</f>
        <v>55.206618818496139</v>
      </c>
      <c r="C6103" s="441">
        <f>hourly1!$F6104*유형화!$G$71/hourly1!$F$8763+유형화!$G$72*hourly1!$G6104/hourly1!$F$8763+유형화!$G$74*hourly1!I6104/hourly1!$I$8763+유형화!$H$63*hourly1!P6104/hourly1!$P$8763</f>
        <v>0.51685528761532862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799">
        <f>(유형화!$F$71+유형화!$F$72+유형화!$F$73+유형화!$F$74+유형화!$G$63)*hourly1!O6105/hourly1!$O$8763</f>
        <v>57.166886293222817</v>
      </c>
      <c r="C6104" s="441">
        <f>hourly1!$F6105*유형화!$G$71/hourly1!$F$8763+유형화!$G$72*hourly1!$G6105/hourly1!$F$8763+유형화!$G$74*hourly1!I6105/hourly1!$I$8763+유형화!$H$63*hourly1!P6105/hourly1!$P$8763</f>
        <v>1.0023710257274061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799">
        <f>(유형화!$F$71+유형화!$F$72+유형화!$F$73+유형화!$F$74+유형화!$G$63)*hourly1!O6106/hourly1!$O$8763</f>
        <v>59.667395934352776</v>
      </c>
      <c r="C6105" s="441">
        <f>hourly1!$F6106*유형화!$G$71/hourly1!$F$8763+유형화!$G$72*hourly1!$G6106/hourly1!$F$8763+유형화!$G$74*hourly1!I6106/hourly1!$I$8763+유형화!$H$63*hourly1!P6106/hourly1!$P$8763</f>
        <v>0.85327202303503413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799">
        <f>(유형화!$F$71+유형화!$F$72+유형화!$F$73+유형화!$F$74+유형화!$G$63)*hourly1!O6107/hourly1!$O$8763</f>
        <v>60.926384152129884</v>
      </c>
      <c r="C6106" s="441">
        <f>hourly1!$F6107*유형화!$G$71/hourly1!$F$8763+유형화!$G$72*hourly1!$G6107/hourly1!$F$8763+유형화!$G$74*hourly1!I6107/hourly1!$I$8763+유형화!$H$63*hourly1!P6107/hourly1!$P$8763</f>
        <v>0.74330298953672158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799">
        <f>(유형화!$F$71+유형화!$F$72+유형화!$F$73+유형화!$F$74+유형화!$G$63)*hourly1!O6108/hourly1!$O$8763</f>
        <v>63.985497107670703</v>
      </c>
      <c r="C6107" s="441">
        <f>hourly1!$F6108*유형화!$G$71/hourly1!$F$8763+유형화!$G$72*hourly1!$G6108/hourly1!$F$8763+유형화!$G$74*hourly1!I6108/hourly1!$I$8763+유형화!$H$63*hourly1!P6108/hourly1!$P$8763</f>
        <v>0.61783847726452334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799">
        <f>(유형화!$F$71+유형화!$F$72+유형화!$F$73+유형화!$F$74+유형화!$G$63)*hourly1!O6109/hourly1!$O$8763</f>
        <v>65.303734865691524</v>
      </c>
      <c r="C6108" s="441">
        <f>hourly1!$F6109*유형화!$G$71/hourly1!$F$8763+유형화!$G$72*hourly1!$G6109/hourly1!$F$8763+유형화!$G$74*hourly1!I6109/hourly1!$I$8763+유형화!$H$63*hourly1!P6109/hourly1!$P$8763</f>
        <v>0.57071846732858755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799">
        <f>(유형화!$F$71+유형화!$F$72+유형화!$F$73+유형화!$F$74+유형화!$G$63)*hourly1!O6110/hourly1!$O$8763</f>
        <v>65.928091892954455</v>
      </c>
      <c r="C6109" s="441">
        <f>hourly1!$F6110*유형화!$G$71/hourly1!$F$8763+유형화!$G$72*hourly1!$G6110/hourly1!$F$8763+유형화!$G$74*hourly1!I6110/hourly1!$I$8763+유형화!$H$63*hourly1!P6110/hourly1!$P$8763</f>
        <v>0.54709757393251446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799">
        <f>(유형화!$F$71+유형화!$F$72+유형화!$F$73+유형화!$F$74+유형화!$G$63)*hourly1!O6111/hourly1!$O$8763</f>
        <v>64.215943507284862</v>
      </c>
      <c r="C6110" s="441">
        <f>hourly1!$F6111*유형화!$G$71/hourly1!$F$8763+유형화!$G$72*hourly1!$G6111/hourly1!$F$8763+유형화!$G$74*hourly1!I6111/hourly1!$I$8763+유형화!$H$63*hourly1!P6111/hourly1!$P$8763</f>
        <v>0.71072284997902913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799">
        <f>(유형화!$F$71+유형화!$F$72+유형화!$F$73+유형화!$F$74+유형화!$G$63)*hourly1!O6112/hourly1!$O$8763</f>
        <v>64.677121945092438</v>
      </c>
      <c r="C6111" s="441">
        <f>hourly1!$F6112*유형화!$G$71/hourly1!$F$8763+유형화!$G$72*hourly1!$G6112/hourly1!$F$8763+유형화!$G$74*hourly1!I6112/hourly1!$I$8763+유형화!$H$63*hourly1!P6112/hourly1!$P$8763</f>
        <v>0.65605696875520392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799">
        <f>(유형화!$F$71+유형화!$F$72+유형화!$F$73+유형화!$F$74+유형화!$G$63)*hourly1!O6113/hourly1!$O$8763</f>
        <v>67.468273517061135</v>
      </c>
      <c r="C6112" s="441">
        <f>hourly1!$F6113*유형화!$G$71/hourly1!$F$8763+유형화!$G$72*hourly1!$G6113/hourly1!$F$8763+유형화!$G$74*hourly1!I6113/hourly1!$I$8763+유형화!$H$63*hourly1!P6113/hourly1!$P$8763</f>
        <v>0.46885099402421504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799">
        <f>(유형화!$F$71+유형화!$F$72+유형화!$F$73+유형화!$F$74+유형화!$G$63)*hourly1!O6114/hourly1!$O$8763</f>
        <v>67.083973871867286</v>
      </c>
      <c r="C6113" s="441">
        <f>hourly1!$F6114*유형화!$G$71/hourly1!$F$8763+유형화!$G$72*hourly1!$G6114/hourly1!$F$8763+유형화!$G$74*hourly1!I6114/hourly1!$I$8763+유형화!$H$63*hourly1!P6114/hourly1!$P$8763</f>
        <v>0.43770522123711131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799">
        <f>(유형화!$F$71+유형화!$F$72+유형화!$F$73+유형화!$F$74+유형화!$G$63)*hourly1!O6115/hourly1!$O$8763</f>
        <v>67.96369536185199</v>
      </c>
      <c r="C6114" s="441">
        <f>hourly1!$F6115*유형화!$G$71/hourly1!$F$8763+유형화!$G$72*hourly1!$G6115/hourly1!$F$8763+유형화!$G$74*hourly1!I6115/hourly1!$I$8763+유형화!$H$63*hourly1!P6115/hourly1!$P$8763</f>
        <v>0.46892780528317446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799">
        <f>(유형화!$F$71+유형화!$F$72+유형화!$F$73+유형화!$F$74+유형화!$G$63)*hourly1!O6116/hourly1!$O$8763</f>
        <v>66.910357460157257</v>
      </c>
      <c r="C6115" s="441">
        <f>hourly1!$F6116*유형화!$G$71/hourly1!$F$8763+유형화!$G$72*hourly1!$G6116/hourly1!$F$8763+유형화!$G$74*hourly1!I6116/hourly1!$I$8763+유형화!$H$63*hourly1!P6116/hourly1!$P$8763</f>
        <v>0.65633952445780763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799">
        <f>(유형화!$F$71+유형화!$F$72+유형화!$F$73+유형화!$F$74+유형화!$G$63)*hourly1!O6117/hourly1!$O$8763</f>
        <v>65.450062581062411</v>
      </c>
      <c r="C6116" s="441">
        <f>hourly1!$F6117*유형화!$G$71/hourly1!$F$8763+유형화!$G$72*hourly1!$G6117/hourly1!$F$8763+유형화!$G$74*hourly1!I6117/hourly1!$I$8763+유형화!$H$63*hourly1!P6117/hourly1!$P$8763</f>
        <v>0.83628170651494949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799">
        <f>(유형화!$F$71+유형화!$F$72+유형화!$F$73+유형화!$F$74+유형화!$G$63)*hourly1!O6118/hourly1!$O$8763</f>
        <v>66.157509192237413</v>
      </c>
      <c r="C6117" s="441">
        <f>hourly1!$F6118*유형화!$G$71/hourly1!$F$8763+유형화!$G$72*hourly1!$G6118/hourly1!$F$8763+유형화!$G$74*hourly1!I6118/hourly1!$I$8763+유형화!$H$63*hourly1!P6118/hourly1!$P$8763</f>
        <v>0.84423429580447562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799">
        <f>(유형화!$F$71+유형화!$F$72+유형화!$F$73+유형화!$F$74+유형화!$G$63)*hourly1!O6119/hourly1!$O$8763</f>
        <v>64.230759081613456</v>
      </c>
      <c r="C6118" s="441">
        <f>hourly1!$F6119*유형화!$G$71/hourly1!$F$8763+유형화!$G$72*hourly1!$G6119/hourly1!$F$8763+유형화!$G$74*hourly1!I6119/hourly1!$I$8763+유형화!$H$63*hourly1!P6119/hourly1!$P$8763</f>
        <v>0.70384311359998264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799">
        <f>(유형화!$F$71+유형화!$F$72+유형화!$F$73+유형화!$F$74+유형화!$G$63)*hourly1!O6120/hourly1!$O$8763</f>
        <v>61.60175638258292</v>
      </c>
      <c r="C6119" s="441">
        <f>hourly1!$F6120*유형화!$G$71/hourly1!$F$8763+유형화!$G$72*hourly1!$G6120/hourly1!$F$8763+유형화!$G$74*hourly1!I6120/hourly1!$I$8763+유형화!$H$63*hourly1!P6120/hourly1!$P$8763</f>
        <v>0.5710554111275995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799">
        <f>(유형화!$F$71+유형화!$F$72+유형화!$F$73+유형화!$F$74+유형화!$G$63)*hourly1!O6121/hourly1!$O$8763</f>
        <v>60.45243258043628</v>
      </c>
      <c r="C6120" s="441">
        <f>hourly1!$F6121*유형화!$G$71/hourly1!$F$8763+유형화!$G$72*hourly1!$G6121/hourly1!$F$8763+유형화!$G$74*hourly1!I6121/hourly1!$I$8763+유형화!$H$63*hourly1!P6121/hourly1!$P$8763</f>
        <v>0.41499019975377976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799">
        <f>(유형화!$F$71+유형화!$F$72+유형화!$F$73+유형화!$F$74+유형화!$G$63)*hourly1!O6122/hourly1!$O$8763</f>
        <v>58.392348608175389</v>
      </c>
      <c r="C6121" s="441">
        <f>hourly1!$F6122*유형화!$G$71/hourly1!$F$8763+유형화!$G$72*hourly1!$G6122/hourly1!$F$8763+유형화!$G$74*hourly1!I6122/hourly1!$I$8763+유형화!$H$63*hourly1!P6122/hourly1!$P$8763</f>
        <v>0.36838282148090695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799">
        <f>(유형화!$F$71+유형화!$F$72+유형화!$F$73+유형화!$F$74+유형화!$G$63)*hourly1!O6123/hourly1!$O$8763</f>
        <v>55.762306880137828</v>
      </c>
      <c r="C6122" s="441">
        <f>hourly1!$F6123*유형화!$G$71/hourly1!$F$8763+유형화!$G$72*hourly1!$G6123/hourly1!$F$8763+유형화!$G$74*hourly1!I6123/hourly1!$I$8763+유형화!$H$63*hourly1!P6123/hourly1!$P$8763</f>
        <v>0.28396522025682891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799">
        <f>(유형화!$F$71+유형화!$F$72+유형화!$F$73+유형화!$F$74+유형화!$G$63)*hourly1!O6124/hourly1!$O$8763</f>
        <v>54.257917472806355</v>
      </c>
      <c r="C6123" s="441">
        <f>hourly1!$F6124*유형화!$G$71/hourly1!$F$8763+유형화!$G$72*hourly1!$G6124/hourly1!$F$8763+유형화!$G$74*hourly1!I6124/hourly1!$I$8763+유형화!$H$63*hourly1!P6124/hourly1!$P$8763</f>
        <v>0.25559383674718283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799">
        <f>(유형화!$F$71+유형화!$F$72+유형화!$F$73+유형화!$F$74+유형화!$G$63)*hourly1!O6125/hourly1!$O$8763</f>
        <v>54.081650306675684</v>
      </c>
      <c r="C6124" s="441">
        <f>hourly1!$F6125*유형화!$G$71/hourly1!$F$8763+유형화!$G$72*hourly1!$G6125/hourly1!$F$8763+유형화!$G$74*hourly1!I6125/hourly1!$I$8763+유형화!$H$63*hourly1!P6125/hourly1!$P$8763</f>
        <v>0.24854771573110343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799">
        <f>(유형화!$F$71+유형화!$F$72+유형화!$F$73+유형화!$F$74+유형화!$G$63)*hourly1!O6126/hourly1!$O$8763</f>
        <v>54.29974695380912</v>
      </c>
      <c r="C6125" s="441">
        <f>hourly1!$F6126*유형화!$G$71/hourly1!$F$8763+유형화!$G$72*hourly1!$G6126/hourly1!$F$8763+유형화!$G$74*hourly1!I6126/hourly1!$I$8763+유형화!$H$63*hourly1!P6126/hourly1!$P$8763</f>
        <v>0.24857920357639163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799">
        <f>(유형화!$F$71+유형화!$F$72+유형화!$F$73+유형화!$F$74+유형화!$G$63)*hourly1!O6127/hourly1!$O$8763</f>
        <v>54.20027278901749</v>
      </c>
      <c r="C6126" s="441">
        <f>hourly1!$F6127*유형화!$G$71/hourly1!$F$8763+유형화!$G$72*hourly1!$G6127/hourly1!$F$8763+유형화!$G$74*hourly1!I6127/hourly1!$I$8763+유형화!$H$63*hourly1!P6127/hourly1!$P$8763</f>
        <v>0.24571249766161274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799">
        <f>(유형화!$F$71+유형화!$F$72+유형화!$F$73+유형화!$F$74+유형화!$G$63)*hourly1!O6128/hourly1!$O$8763</f>
        <v>55.17056996732007</v>
      </c>
      <c r="C6127" s="441">
        <f>hourly1!$F6128*유형화!$G$71/hourly1!$F$8763+유형화!$G$72*hourly1!$G6128/hourly1!$F$8763+유형화!$G$74*hourly1!I6128/hourly1!$I$8763+유형화!$H$63*hourly1!P6128/hourly1!$P$8763</f>
        <v>0.5166349919704526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799">
        <f>(유형화!$F$71+유형화!$F$72+유형화!$F$73+유형화!$F$74+유형화!$G$63)*hourly1!O6129/hourly1!$O$8763</f>
        <v>56.727516484330003</v>
      </c>
      <c r="C6128" s="441">
        <f>hourly1!$F6129*유형화!$G$71/hourly1!$F$8763+유형화!$G$72*hourly1!$G6129/hourly1!$F$8763+유형화!$G$74*hourly1!I6129/hourly1!$I$8763+유형화!$H$63*hourly1!P6129/hourly1!$P$8763</f>
        <v>1.0018173644477553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799">
        <f>(유형화!$F$71+유형화!$F$72+유형화!$F$73+유형화!$F$74+유형화!$G$63)*hourly1!O6130/hourly1!$O$8763</f>
        <v>59.681446352131303</v>
      </c>
      <c r="C6129" s="441">
        <f>hourly1!$F6130*유형화!$G$71/hourly1!$F$8763+유형화!$G$72*hourly1!$G6130/hourly1!$F$8763+유형화!$G$74*hourly1!I6130/hourly1!$I$8763+유형화!$H$63*hourly1!P6130/hourly1!$P$8763</f>
        <v>0.85297849429543482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799">
        <f>(유형화!$F$71+유형화!$F$72+유형화!$F$73+유형화!$F$74+유형화!$G$63)*hourly1!O6131/hourly1!$O$8763</f>
        <v>61.020692873062096</v>
      </c>
      <c r="C6130" s="441">
        <f>hourly1!$F6131*유형화!$G$71/hourly1!$F$8763+유형화!$G$72*hourly1!$G6131/hourly1!$F$8763+유형화!$G$74*hourly1!I6131/hourly1!$I$8763+유형화!$H$63*hourly1!P6131/hourly1!$P$8763</f>
        <v>0.74309438256168614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799">
        <f>(유형화!$F$71+유형화!$F$72+유형화!$F$73+유형화!$F$74+유형화!$G$63)*hourly1!O6132/hourly1!$O$8763</f>
        <v>62.089680128553852</v>
      </c>
      <c r="C6131" s="441">
        <f>hourly1!$F6132*유형화!$G$71/hourly1!$F$8763+유형화!$G$72*hourly1!$G6132/hourly1!$F$8763+유형화!$G$74*hourly1!I6132/hourly1!$I$8763+유형화!$H$63*hourly1!P6132/hourly1!$P$8763</f>
        <v>0.61796156611428632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799">
        <f>(유형화!$F$71+유형화!$F$72+유형화!$F$73+유형화!$F$74+유형화!$G$63)*hourly1!O6133/hourly1!$O$8763</f>
        <v>62.274723729963874</v>
      </c>
      <c r="C6132" s="441">
        <f>hourly1!$F6133*유형화!$G$71/hourly1!$F$8763+유형화!$G$72*hourly1!$G6133/hourly1!$F$8763+유형화!$G$74*hourly1!I6133/hourly1!$I$8763+유형화!$H$63*hourly1!P6133/hourly1!$P$8763</f>
        <v>0.57083261076775604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799">
        <f>(유형화!$F$71+유형화!$F$72+유형화!$F$73+유형화!$F$74+유형화!$G$63)*hourly1!O6134/hourly1!$O$8763</f>
        <v>63.453055882377861</v>
      </c>
      <c r="C6133" s="441">
        <f>hourly1!$F6134*유형화!$G$71/hourly1!$F$8763+유형화!$G$72*hourly1!$G6134/hourly1!$F$8763+유형화!$G$74*hourly1!I6134/hourly1!$I$8763+유형화!$H$63*hourly1!P6134/hourly1!$P$8763</f>
        <v>0.54733170514577356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799">
        <f>(유형화!$F$71+유형화!$F$72+유형화!$F$73+유형화!$F$74+유형화!$G$63)*hourly1!O6135/hourly1!$O$8763</f>
        <v>61.467830020725188</v>
      </c>
      <c r="C6134" s="441">
        <f>hourly1!$F6135*유형화!$G$71/hourly1!$F$8763+유형화!$G$72*hourly1!$G6135/hourly1!$F$8763+유형화!$G$74*hourly1!I6135/hourly1!$I$8763+유형화!$H$63*hourly1!P6135/hourly1!$P$8763</f>
        <v>0.7109400445482329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799">
        <f>(유형화!$F$71+유형화!$F$72+유형화!$F$73+유형화!$F$74+유형화!$G$63)*hourly1!O6136/hourly1!$O$8763</f>
        <v>61.384363421889582</v>
      </c>
      <c r="C6135" s="441">
        <f>hourly1!$F6136*유형화!$G$71/hourly1!$F$8763+유형화!$G$72*hourly1!$G6136/hourly1!$F$8763+유형화!$G$74*hourly1!I6136/hourly1!$I$8763+유형화!$H$63*hourly1!P6136/hourly1!$P$8763</f>
        <v>0.65618637902845145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799">
        <f>(유형화!$F$71+유형화!$F$72+유형화!$F$73+유형화!$F$74+유형화!$G$63)*hourly1!O6137/hourly1!$O$8763</f>
        <v>65.248025998932789</v>
      </c>
      <c r="C6136" s="441">
        <f>hourly1!$F6137*유형화!$G$71/hourly1!$F$8763+유형화!$G$72*hourly1!$G6137/hourly1!$F$8763+유형화!$G$74*hourly1!I6137/hourly1!$I$8763+유형화!$H$63*hourly1!P6137/hourly1!$P$8763</f>
        <v>0.46879911064277424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799">
        <f>(유형화!$F$71+유형화!$F$72+유형화!$F$73+유형화!$F$74+유형화!$G$63)*hourly1!O6138/hourly1!$O$8763</f>
        <v>64.28972224082429</v>
      </c>
      <c r="C6137" s="441">
        <f>hourly1!$F6138*유형화!$G$71/hourly1!$F$8763+유형화!$G$72*hourly1!$G6138/hourly1!$F$8763+유형화!$G$74*hourly1!I6138/hourly1!$I$8763+유형화!$H$63*hourly1!P6138/hourly1!$P$8763</f>
        <v>0.43756495719900934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799">
        <f>(유형화!$F$71+유형화!$F$72+유형화!$F$73+유형화!$F$74+유형화!$G$63)*hourly1!O6139/hourly1!$O$8763</f>
        <v>65.444225137875748</v>
      </c>
      <c r="C6138" s="441">
        <f>hourly1!$F6139*유형화!$G$71/hourly1!$F$8763+유형화!$G$72*hourly1!$G6139/hourly1!$F$8763+유형화!$G$74*hourly1!I6139/hourly1!$I$8763+유형화!$H$63*hourly1!P6139/hourly1!$P$8763</f>
        <v>0.46875987010830533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799">
        <f>(유형화!$F$71+유형화!$F$72+유형화!$F$73+유형화!$F$74+유형화!$G$63)*hourly1!O6140/hourly1!$O$8763</f>
        <v>65.693593000605887</v>
      </c>
      <c r="C6139" s="441">
        <f>hourly1!$F6140*유형화!$G$71/hourly1!$F$8763+유형화!$G$72*hourly1!$G6140/hourly1!$F$8763+유형화!$G$74*hourly1!I6140/hourly1!$I$8763+유형화!$H$63*hourly1!P6140/hourly1!$P$8763</f>
        <v>0.65591670471710073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799">
        <f>(유형화!$F$71+유형화!$F$72+유형화!$F$73+유형화!$F$74+유형화!$G$63)*hourly1!O6141/hourly1!$O$8763</f>
        <v>63.714187563284376</v>
      </c>
      <c r="C6140" s="441">
        <f>hourly1!$F6141*유형화!$G$71/hourly1!$F$8763+유형화!$G$72*hourly1!$G6141/hourly1!$F$8763+유형화!$G$74*hourly1!I6141/hourly1!$I$8763+유형화!$H$63*hourly1!P6141/hourly1!$P$8763</f>
        <v>0.83555414645336623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799">
        <f>(유형화!$F$71+유형화!$F$72+유형화!$F$73+유형화!$F$74+유형화!$G$63)*hourly1!O6142/hourly1!$O$8763</f>
        <v>64.48994070553222</v>
      </c>
      <c r="C6141" s="441">
        <f>hourly1!$F6142*유형화!$G$71/hourly1!$F$8763+유형화!$G$72*hourly1!$G6142/hourly1!$F$8763+유형화!$G$74*hourly1!I6142/hourly1!$I$8763+유형화!$H$63*hourly1!P6142/hourly1!$P$8763</f>
        <v>0.84338281198814091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799">
        <f>(유형화!$F$71+유형화!$F$72+유형화!$F$73+유형화!$F$74+유형화!$G$63)*hourly1!O6143/hourly1!$O$8763</f>
        <v>63.174485581899766</v>
      </c>
      <c r="C6142" s="441">
        <f>hourly1!$F6143*유형화!$G$71/hourly1!$F$8763+유형화!$G$72*hourly1!$G6143/hourly1!$F$8763+유형화!$G$74*hourly1!I6143/hourly1!$I$8763+유형화!$H$63*hourly1!P6143/hourly1!$P$8763</f>
        <v>0.70307011085258708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799">
        <f>(유형화!$F$71+유형화!$F$72+유형화!$F$73+유형화!$F$74+유형화!$G$63)*hourly1!O6144/hourly1!$O$8763</f>
        <v>61.823090980107452</v>
      </c>
      <c r="C6143" s="441">
        <f>hourly1!$F6144*유형화!$G$71/hourly1!$F$8763+유형화!$G$72*hourly1!$G6144/hourly1!$F$8763+유형화!$G$74*hourly1!I6144/hourly1!$I$8763+유형화!$H$63*hourly1!P6144/hourly1!$P$8763</f>
        <v>0.57039714818007736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799">
        <f>(유형화!$F$71+유형화!$F$72+유형화!$F$73+유형화!$F$74+유형화!$G$63)*hourly1!O6145/hourly1!$O$8763</f>
        <v>60.645739651366199</v>
      </c>
      <c r="C6144" s="441">
        <f>hourly1!$F6145*유형화!$G$71/hourly1!$F$8763+유형화!$G$72*hourly1!$G6145/hourly1!$F$8763+유형화!$G$74*hourly1!I6145/hourly1!$I$8763+유형화!$H$63*hourly1!P6145/hourly1!$P$8763</f>
        <v>0.41453255254783106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799">
        <f>(유형화!$F$71+유형화!$F$72+유형화!$F$73+유형화!$F$74+유형화!$G$63)*hourly1!O6146/hourly1!$O$8763</f>
        <v>58.949262538543067</v>
      </c>
      <c r="C6145" s="441">
        <f>hourly1!$F6146*유형화!$G$71/hourly1!$F$8763+유형화!$G$72*hourly1!$G6146/hourly1!$F$8763+유형화!$G$74*hourly1!I6146/hourly1!$I$8763+유형화!$H$63*hourly1!P6146/hourly1!$P$8763</f>
        <v>0.36795916683521013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799">
        <f>(유형화!$F$71+유형화!$F$72+유형화!$F$73+유형화!$F$74+유형화!$G$63)*hourly1!O6147/hourly1!$O$8763</f>
        <v>57.185737131320984</v>
      </c>
      <c r="C6146" s="441">
        <f>hourly1!$F6147*유형화!$G$71/hourly1!$F$8763+유형화!$G$72*hourly1!$G6147/hourly1!$F$8763+유형화!$G$74*hourly1!I6147/hourly1!$I$8763+유형화!$H$63*hourly1!P6147/hourly1!$P$8763</f>
        <v>0.28152872895551406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799">
        <f>(유형화!$F$71+유형화!$F$72+유형화!$F$73+유형화!$F$74+유형화!$G$63)*hourly1!O6148/hourly1!$O$8763</f>
        <v>55.649454790853873</v>
      </c>
      <c r="C6147" s="441">
        <f>hourly1!$F6148*유형화!$G$71/hourly1!$F$8763+유형화!$G$72*hourly1!$G6148/hourly1!$F$8763+유형화!$G$74*hourly1!I6148/hourly1!$I$8763+유형화!$H$63*hourly1!P6148/hourly1!$P$8763</f>
        <v>0.28796477296913492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799">
        <f>(유형화!$F$71+유형화!$F$72+유형화!$F$73+유형화!$F$74+유형화!$G$63)*hourly1!O6149/hourly1!$O$8763</f>
        <v>55.381709873425947</v>
      </c>
      <c r="C6148" s="441">
        <f>hourly1!$F6149*유형화!$G$71/hourly1!$F$8763+유형화!$G$72*hourly1!$G6149/hourly1!$F$8763+유형화!$G$74*hourly1!I6149/hourly1!$I$8763+유형화!$H$63*hourly1!P6149/hourly1!$P$8763</f>
        <v>0.2630148301031896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799">
        <f>(유형화!$F$71+유형화!$F$72+유형화!$F$73+유형화!$F$74+유형화!$G$63)*hourly1!O6150/hourly1!$O$8763</f>
        <v>54.966788417128896</v>
      </c>
      <c r="C6149" s="441">
        <f>hourly1!$F6150*유형화!$G$71/hourly1!$F$8763+유형화!$G$72*hourly1!$G6150/hourly1!$F$8763+유형화!$G$74*hourly1!I6150/hourly1!$I$8763+유형화!$H$63*hourly1!P6150/hourly1!$P$8763</f>
        <v>0.24495201848904663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799">
        <f>(유형화!$F$71+유형화!$F$72+유형화!$F$73+유형화!$F$74+유형화!$G$63)*hourly1!O6151/hourly1!$O$8763</f>
        <v>55.203512530892461</v>
      </c>
      <c r="C6150" s="441">
        <f>hourly1!$F6151*유형화!$G$71/hourly1!$F$8763+유형화!$G$72*hourly1!$G6151/hourly1!$F$8763+유형화!$G$74*hourly1!I6151/hourly1!$I$8763+유형화!$H$63*hourly1!P6151/hourly1!$P$8763</f>
        <v>0.24499960807340262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799">
        <f>(유형화!$F$71+유형화!$F$72+유형화!$F$73+유형화!$F$74+유형화!$G$63)*hourly1!O6152/hourly1!$O$8763</f>
        <v>56.243157946148536</v>
      </c>
      <c r="C6151" s="441">
        <f>hourly1!$F6152*유형화!$G$71/hourly1!$F$8763+유형화!$G$72*hourly1!$G6152/hourly1!$F$8763+유형화!$G$74*hourly1!I6152/hourly1!$I$8763+유형화!$H$63*hourly1!P6152/hourly1!$P$8763</f>
        <v>0.30101278740471021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799">
        <f>(유형화!$F$71+유형화!$F$72+유형화!$F$73+유형화!$F$74+유형화!$G$63)*hourly1!O6153/hourly1!$O$8763</f>
        <v>57.360615109129625</v>
      </c>
      <c r="C6152" s="441">
        <f>hourly1!$F6153*유형화!$G$71/hourly1!$F$8763+유형화!$G$72*hourly1!$G6153/hourly1!$F$8763+유형화!$G$74*hourly1!I6153/hourly1!$I$8763+유형화!$H$63*hourly1!P6153/hourly1!$P$8763</f>
        <v>0.44031143679541507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799">
        <f>(유형화!$F$71+유형화!$F$72+유형화!$F$73+유형화!$F$74+유형화!$G$63)*hourly1!O6154/hourly1!$O$8763</f>
        <v>58.557898040971558</v>
      </c>
      <c r="C6153" s="441">
        <f>hourly1!$F6154*유형화!$G$71/hourly1!$F$8763+유형화!$G$72*hourly1!$G6154/hourly1!$F$8763+유형화!$G$74*hourly1!I6154/hourly1!$I$8763+유형화!$H$63*hourly1!P6154/hourly1!$P$8763</f>
        <v>0.59425503532080182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799">
        <f>(유형화!$F$71+유형화!$F$72+유형화!$F$73+유형화!$F$74+유형화!$G$63)*hourly1!O6155/hourly1!$O$8763</f>
        <v>60.136160667400702</v>
      </c>
      <c r="C6154" s="441">
        <f>hourly1!$F6155*유형화!$G$71/hourly1!$F$8763+유형화!$G$72*hourly1!$G6155/hourly1!$F$8763+유형화!$G$74*hourly1!I6155/hourly1!$I$8763+유형화!$H$63*hourly1!P6155/hourly1!$P$8763</f>
        <v>0.82871603605161492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799">
        <f>(유형화!$F$71+유형화!$F$72+유형화!$F$73+유형화!$F$74+유형화!$G$63)*hourly1!O6156/hourly1!$O$8763</f>
        <v>62.910255810683736</v>
      </c>
      <c r="C6155" s="441">
        <f>hourly1!$F6156*유형화!$G$71/hourly1!$F$8763+유형화!$G$72*hourly1!$G6156/hourly1!$F$8763+유형화!$G$74*hourly1!I6156/hourly1!$I$8763+유형화!$H$63*hourly1!P6156/hourly1!$P$8763</f>
        <v>0.82191871672216865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799">
        <f>(유형화!$F$71+유형화!$F$72+유형화!$F$73+유형화!$F$74+유형화!$G$63)*hourly1!O6157/hourly1!$O$8763</f>
        <v>63.613316040150345</v>
      </c>
      <c r="C6156" s="441">
        <f>hourly1!$F6157*유형화!$G$71/hourly1!$F$8763+유형화!$G$72*hourly1!$G6157/hourly1!$F$8763+유형화!$G$74*hourly1!I6157/hourly1!$I$8763+유형화!$H$63*hourly1!P6157/hourly1!$P$8763</f>
        <v>0.76151584550454854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799">
        <f>(유형화!$F$71+유형화!$F$72+유형화!$F$73+유형화!$F$74+유형화!$G$63)*hourly1!O6158/hourly1!$O$8763</f>
        <v>64.590357036910888</v>
      </c>
      <c r="C6157" s="441">
        <f>hourly1!$F6158*유형화!$G$71/hourly1!$F$8763+유형화!$G$72*hourly1!$G6158/hourly1!$F$8763+유형화!$G$74*hourly1!I6158/hourly1!$I$8763+유형화!$H$63*hourly1!P6158/hourly1!$P$8763</f>
        <v>0.80150636319767576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799">
        <f>(유형화!$F$71+유형화!$F$72+유형화!$F$73+유형화!$F$74+유형화!$G$63)*hourly1!O6159/hourly1!$O$8763</f>
        <v>62.655329523892263</v>
      </c>
      <c r="C6158" s="441">
        <f>hourly1!$F6159*유형화!$G$71/hourly1!$F$8763+유형화!$G$72*hourly1!$G6159/hourly1!$F$8763+유형화!$G$74*hourly1!I6159/hourly1!$I$8763+유형화!$H$63*hourly1!P6159/hourly1!$P$8763</f>
        <v>0.80790889173960856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799">
        <f>(유형화!$F$71+유형화!$F$72+유형화!$F$73+유형화!$F$74+유형화!$G$63)*hourly1!O6160/hourly1!$O$8763</f>
        <v>63.137829714776785</v>
      </c>
      <c r="C6159" s="441">
        <f>hourly1!$F6160*유형화!$G$71/hourly1!$F$8763+유형화!$G$72*hourly1!$G6160/hourly1!$F$8763+유형화!$G$74*hourly1!I6160/hourly1!$I$8763+유형화!$H$63*hourly1!P6160/hourly1!$P$8763</f>
        <v>0.6875842931221432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799">
        <f>(유형화!$F$71+유형화!$F$72+유형화!$F$73+유형화!$F$74+유형화!$G$63)*hourly1!O6161/hourly1!$O$8763</f>
        <v>66.054903306512145</v>
      </c>
      <c r="C6160" s="441">
        <f>hourly1!$F6161*유형화!$G$71/hourly1!$F$8763+유형화!$G$72*hourly1!$G6161/hourly1!$F$8763+유형화!$G$74*hourly1!I6161/hourly1!$I$8763+유형화!$H$63*hourly1!P6161/hourly1!$P$8763</f>
        <v>0.59380669134186892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799">
        <f>(유형화!$F$71+유형화!$F$72+유형화!$F$73+유형화!$F$74+유형화!$G$63)*hourly1!O6162/hourly1!$O$8763</f>
        <v>65.838625392986401</v>
      </c>
      <c r="C6161" s="441">
        <f>hourly1!$F6162*유형화!$G$71/hourly1!$F$8763+유형화!$G$72*hourly1!$G6162/hourly1!$F$8763+유형화!$G$74*hourly1!I6162/hourly1!$I$8763+유형화!$H$63*hourly1!P6162/hourly1!$P$8763</f>
        <v>0.513563376517017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799">
        <f>(유형화!$F$71+유형화!$F$72+유형화!$F$73+유형화!$F$74+유형화!$G$63)*hourly1!O6163/hourly1!$O$8763</f>
        <v>66.632003935936638</v>
      </c>
      <c r="C6162" s="441">
        <f>hourly1!$F6163*유형화!$G$71/hourly1!$F$8763+유형화!$G$72*hourly1!$G6163/hourly1!$F$8763+유형화!$G$74*hourly1!I6163/hourly1!$I$8763+유형화!$H$63*hourly1!P6163/hourly1!$P$8763</f>
        <v>0.59385058348984632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799">
        <f>(유형화!$F$71+유형화!$F$72+유형화!$F$73+유형화!$F$74+유형화!$G$63)*hourly1!O6164/hourly1!$O$8763</f>
        <v>66.603389336608785</v>
      </c>
      <c r="C6163" s="441">
        <f>hourly1!$F6164*유형화!$G$71/hourly1!$F$8763+유형화!$G$72*hourly1!$G6164/hourly1!$F$8763+유형화!$G$74*hourly1!I6164/hourly1!$I$8763+유형화!$H$63*hourly1!P6164/hourly1!$P$8763</f>
        <v>0.70097950876087733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799">
        <f>(유형화!$F$71+유형화!$F$72+유형화!$F$73+유형화!$F$74+유형화!$G$63)*hourly1!O6165/hourly1!$O$8763</f>
        <v>65.804205843677252</v>
      </c>
      <c r="C6164" s="441">
        <f>hourly1!$F6165*유형화!$G$71/hourly1!$F$8763+유형화!$G$72*hourly1!$G6165/hourly1!$F$8763+유형화!$G$74*hourly1!I6165/hourly1!$I$8763+유형화!$H$63*hourly1!P6165/hourly1!$P$8763</f>
        <v>0.88843201900781577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799">
        <f>(유형화!$F$71+유형화!$F$72+유형화!$F$73+유형화!$F$74+유형화!$G$63)*hourly1!O6166/hourly1!$O$8763</f>
        <v>66.450433865959951</v>
      </c>
      <c r="C6165" s="441">
        <f>hourly1!$F6166*유형화!$G$71/hourly1!$F$8763+유형화!$G$72*hourly1!$G6166/hourly1!$F$8763+유형화!$G$74*hourly1!I6166/hourly1!$I$8763+유형화!$H$63*hourly1!P6166/hourly1!$P$8763</f>
        <v>0.74789198517105127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799">
        <f>(유형화!$F$71+유형화!$F$72+유형화!$F$73+유형화!$F$74+유형화!$G$63)*hourly1!O6167/hourly1!$O$8763</f>
        <v>64.710425865392779</v>
      </c>
      <c r="C6166" s="441">
        <f>hourly1!$F6167*유형화!$G$71/hourly1!$F$8763+유형화!$G$72*hourly1!$G6167/hourly1!$F$8763+유형화!$G$74*hourly1!I6167/hourly1!$I$8763+유형화!$H$63*hourly1!P6167/hourly1!$P$8763</f>
        <v>0.51380752659014162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799">
        <f>(유형화!$F$71+유형화!$F$72+유형화!$F$73+유형화!$F$74+유형화!$G$63)*hourly1!O6168/hourly1!$O$8763</f>
        <v>63.117679516154681</v>
      </c>
      <c r="C6167" s="441">
        <f>hourly1!$F6168*유형화!$G$71/hourly1!$F$8763+유형화!$G$72*hourly1!$G6168/hourly1!$F$8763+유형화!$G$74*hourly1!I6168/hourly1!$I$8763+유형화!$H$63*hourly1!P6168/hourly1!$P$8763</f>
        <v>0.50719436344677582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799">
        <f>(유형화!$F$71+유형화!$F$72+유형화!$F$73+유형화!$F$74+유형화!$G$63)*hourly1!O6169/hourly1!$O$8763</f>
        <v>61.278503061886823</v>
      </c>
      <c r="C6168" s="441">
        <f>hourly1!$F6169*유형화!$G$71/hourly1!$F$8763+유형화!$G$72*hourly1!$G6169/hourly1!$F$8763+유형화!$G$74*hourly1!I6169/hourly1!$I$8763+유형화!$H$63*hourly1!P6169/hourly1!$P$8763</f>
        <v>0.4537715364789866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799">
        <f>(유형화!$F$71+유형화!$F$72+유형화!$F$73+유형화!$F$74+유형화!$G$63)*hourly1!O6170/hourly1!$O$8763</f>
        <v>58.944967373576617</v>
      </c>
      <c r="C6169" s="441">
        <f>hourly1!$F6170*유형화!$G$71/hourly1!$F$8763+유형화!$G$72*hourly1!$G6170/hourly1!$F$8763+유형화!$G$74*hourly1!I6170/hourly1!$I$8763+유형화!$H$63*hourly1!P6170/hourly1!$P$8763</f>
        <v>0.36046887636514124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799">
        <f>(유형화!$F$71+유형화!$F$72+유형화!$F$73+유형화!$F$74+유형화!$G$63)*hourly1!O6171/hourly1!$O$8763</f>
        <v>57.110793318330494</v>
      </c>
      <c r="C6170" s="441">
        <f>hourly1!$F6171*유형화!$G$71/hourly1!$F$8763+유형화!$G$72*hourly1!$G6171/hourly1!$F$8763+유형화!$G$74*hourly1!I6171/hourly1!$I$8763+유형화!$H$63*hourly1!P6171/hourly1!$P$8763</f>
        <v>0.3020766949045991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799">
        <f>(유형화!$F$71+유형화!$F$72+유형화!$F$73+유형화!$F$74+유형화!$G$63)*hourly1!O6172/hourly1!$O$8763</f>
        <v>55.881293461740384</v>
      </c>
      <c r="C6171" s="441">
        <f>hourly1!$F6172*유형화!$G$71/hourly1!$F$8763+유형화!$G$72*hourly1!$G6172/hourly1!$F$8763+유형화!$G$74*hourly1!I6172/hourly1!$I$8763+유형화!$H$63*hourly1!P6172/hourly1!$P$8763</f>
        <v>0.28074678079752413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799">
        <f>(유형화!$F$71+유형화!$F$72+유형화!$F$73+유형화!$F$74+유형화!$G$63)*hourly1!O6173/hourly1!$O$8763</f>
        <v>55.691154858653228</v>
      </c>
      <c r="C6172" s="441">
        <f>hourly1!$F6173*유형화!$G$71/hourly1!$F$8763+유형화!$G$72*hourly1!$G6173/hourly1!$F$8763+유형화!$G$74*hourly1!I6173/hourly1!$I$8763+유형화!$H$63*hourly1!P6173/hourly1!$P$8763</f>
        <v>0.26701855734043922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799">
        <f>(유형화!$F$71+유형화!$F$72+유형화!$F$73+유형화!$F$74+유형화!$G$63)*hourly1!O6174/hourly1!$O$8763</f>
        <v>55.29399175983658</v>
      </c>
      <c r="C6173" s="441">
        <f>hourly1!$F6174*유형화!$G$71/hourly1!$F$8763+유형화!$G$72*hourly1!$G6174/hourly1!$F$8763+유형화!$G$74*hourly1!I6174/hourly1!$I$8763+유형화!$H$63*hourly1!P6174/hourly1!$P$8763</f>
        <v>0.24560169384239799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799">
        <f>(유형화!$F$71+유형화!$F$72+유형화!$F$73+유형화!$F$74+유형화!$G$63)*hourly1!O6175/hourly1!$O$8763</f>
        <v>54.683164204478885</v>
      </c>
      <c r="C6174" s="441">
        <f>hourly1!$F6175*유형화!$G$71/hourly1!$F$8763+유형화!$G$72*hourly1!$G6175/hourly1!$F$8763+유형화!$G$74*hourly1!I6175/hourly1!$I$8763+유형화!$H$63*hourly1!P6175/hourly1!$P$8763</f>
        <v>0.24564868706604764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799">
        <f>(유형화!$F$71+유형화!$F$72+유형화!$F$73+유형화!$F$74+유형화!$G$63)*hourly1!O6176/hourly1!$O$8763</f>
        <v>55.418817294786592</v>
      </c>
      <c r="C6175" s="441">
        <f>hourly1!$F6176*유형화!$G$71/hourly1!$F$8763+유형화!$G$72*hourly1!$G6176/hourly1!$F$8763+유형화!$G$74*hourly1!I6176/hourly1!$I$8763+유형화!$H$63*hourly1!P6176/hourly1!$P$8763</f>
        <v>0.26708379920169917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799">
        <f>(유형화!$F$71+유형화!$F$72+유형화!$F$73+유형화!$F$74+유형화!$G$63)*hourly1!O6177/hourly1!$O$8763</f>
        <v>56.896003027326174</v>
      </c>
      <c r="C6176" s="441">
        <f>hourly1!$F6177*유형화!$G$71/hourly1!$F$8763+유형화!$G$72*hourly1!$G6177/hourly1!$F$8763+유형화!$G$74*hourly1!I6177/hourly1!$I$8763+유형화!$H$63*hourly1!P6177/hourly1!$P$8763</f>
        <v>0.3678339310869061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799">
        <f>(유형화!$F$71+유형화!$F$72+유형화!$F$73+유형화!$F$74+유형화!$G$63)*hourly1!O6178/hourly1!$O$8763</f>
        <v>59.620235932249216</v>
      </c>
      <c r="C6177" s="441">
        <f>hourly1!$F6178*유형화!$G$71/hourly1!$F$8763+유형화!$G$72*hourly1!$G6178/hourly1!$F$8763+유형화!$G$74*hourly1!I6178/hourly1!$I$8763+유형화!$H$63*hourly1!P6178/hourly1!$P$8763</f>
        <v>0.52267111649448517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799">
        <f>(유형화!$F$71+유형화!$F$72+유형화!$F$73+유형화!$F$74+유형화!$G$63)*hourly1!O6179/hourly1!$O$8763</f>
        <v>61.506849214729854</v>
      </c>
      <c r="C6178" s="441">
        <f>hourly1!$F6179*유형화!$G$71/hourly1!$F$8763+유형화!$G$72*hourly1!$G6179/hourly1!$F$8763+유형화!$G$74*hourly1!I6179/hourly1!$I$8763+유형화!$H$63*hourly1!P6179/hourly1!$P$8763</f>
        <v>0.6998838748714179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799">
        <f>(유형화!$F$71+유형화!$F$72+유형화!$F$73+유형화!$F$74+유형화!$G$63)*hourly1!O6180/hourly1!$O$8763</f>
        <v>61.951332060357132</v>
      </c>
      <c r="C6179" s="441">
        <f>hourly1!$F6180*유형화!$G$71/hourly1!$F$8763+유형화!$G$72*hourly1!$G6180/hourly1!$F$8763+유형화!$G$74*hourly1!I6180/hourly1!$I$8763+유형화!$H$63*hourly1!P6180/hourly1!$P$8763</f>
        <v>0.85473704274592244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799">
        <f>(유형화!$F$71+유형화!$F$72+유형화!$F$73+유형화!$F$74+유형화!$G$63)*hourly1!O6181/hourly1!$O$8763</f>
        <v>63.520804720668302</v>
      </c>
      <c r="C6180" s="441">
        <f>hourly1!$F6181*유형화!$G$71/hourly1!$F$8763+유형화!$G$72*hourly1!$G6181/hourly1!$F$8763+유형화!$G$74*hourly1!I6181/hourly1!$I$8763+유형화!$H$63*hourly1!P6181/hourly1!$P$8763</f>
        <v>0.92074689732338244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799">
        <f>(유형화!$F$71+유형화!$F$72+유형화!$F$73+유형화!$F$74+유형화!$G$63)*hourly1!O6182/hourly1!$O$8763</f>
        <v>63.779133113843663</v>
      </c>
      <c r="C6181" s="441">
        <f>hourly1!$F6182*유형화!$G$71/hourly1!$F$8763+유형화!$G$72*hourly1!$G6182/hourly1!$F$8763+유형화!$G$74*hourly1!I6182/hourly1!$I$8763+유형화!$H$63*hourly1!P6182/hourly1!$P$8763</f>
        <v>0.95718692191598631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799">
        <f>(유형화!$F$71+유형화!$F$72+유형화!$F$73+유형화!$F$74+유형화!$G$63)*hourly1!O6183/hourly1!$O$8763</f>
        <v>61.551399982238088</v>
      </c>
      <c r="C6182" s="441">
        <f>hourly1!$F6183*유형화!$G$71/hourly1!$F$8763+유형화!$G$72*hourly1!$G6183/hourly1!$F$8763+유형화!$G$74*hourly1!I6183/hourly1!$I$8763+유형화!$H$63*hourly1!P6183/hourly1!$P$8763</f>
        <v>0.8532306356020215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799">
        <f>(유형화!$F$71+유형화!$F$72+유형화!$F$73+유형화!$F$74+유형화!$G$63)*hourly1!O6184/hourly1!$O$8763</f>
        <v>61.726496184846404</v>
      </c>
      <c r="C6183" s="441">
        <f>hourly1!$F6184*유형화!$G$71/hourly1!$F$8763+유형화!$G$72*hourly1!$G6184/hourly1!$F$8763+유형화!$G$74*hourly1!I6184/hourly1!$I$8763+유형화!$H$63*hourly1!P6184/hourly1!$P$8763</f>
        <v>0.76458591042014679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799">
        <f>(유형화!$F$71+유형화!$F$72+유형화!$F$73+유형화!$F$74+유형화!$G$63)*hourly1!O6185/hourly1!$O$8763</f>
        <v>64.425354014632347</v>
      </c>
      <c r="C6184" s="441">
        <f>hourly1!$F6185*유형화!$G$71/hourly1!$F$8763+유형화!$G$72*hourly1!$G6185/hourly1!$F$8763+유형화!$G$74*hourly1!I6185/hourly1!$I$8763+유형화!$H$63*hourly1!P6185/hourly1!$P$8763</f>
        <v>0.64648871904039584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799">
        <f>(유형화!$F$71+유형화!$F$72+유형화!$F$73+유형화!$F$74+유형화!$G$63)*hourly1!O6186/hourly1!$O$8763</f>
        <v>64.659099029665185</v>
      </c>
      <c r="C6185" s="441">
        <f>hourly1!$F6186*유형화!$G$71/hourly1!$F$8763+유형화!$G$72*hourly1!$G6186/hourly1!$F$8763+유형화!$G$74*hourly1!I6186/hourly1!$I$8763+유형화!$H$63*hourly1!P6186/hourly1!$P$8763</f>
        <v>0.59486880975963785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799">
        <f>(유형화!$F$71+유형화!$F$72+유형화!$F$73+유형화!$F$74+유형화!$G$63)*hourly1!O6187/hourly1!$O$8763</f>
        <v>65.007930637582589</v>
      </c>
      <c r="C6186" s="441">
        <f>hourly1!$F6187*유형화!$G$71/hourly1!$F$8763+유형화!$G$72*hourly1!$G6187/hourly1!$F$8763+유형화!$G$74*hourly1!I6187/hourly1!$I$8763+유형화!$H$63*hourly1!P6187/hourly1!$P$8763</f>
        <v>0.43293242723312597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799">
        <f>(유형화!$F$71+유형화!$F$72+유형화!$F$73+유형화!$F$74+유형화!$G$63)*hourly1!O6188/hourly1!$O$8763</f>
        <v>64.524711189944682</v>
      </c>
      <c r="C6187" s="441">
        <f>hourly1!$F6188*유형화!$G$71/hourly1!$F$8763+유형화!$G$72*hourly1!$G6188/hourly1!$F$8763+유형화!$G$74*hourly1!I6188/hourly1!$I$8763+유형화!$H$63*hourly1!P6188/hourly1!$P$8763</f>
        <v>0.62460991453931991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799">
        <f>(유형화!$F$71+유형화!$F$72+유형화!$F$73+유형화!$F$74+유형화!$G$63)*hourly1!O6189/hourly1!$O$8763</f>
        <v>63.200585432190522</v>
      </c>
      <c r="C6188" s="441">
        <f>hourly1!$F6189*유형화!$G$71/hourly1!$F$8763+유형화!$G$72*hourly1!$G6189/hourly1!$F$8763+유형화!$G$74*hourly1!I6189/hourly1!$I$8763+유형화!$H$63*hourly1!P6189/hourly1!$P$8763</f>
        <v>0.75023007695584043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799">
        <f>(유형화!$F$71+유형화!$F$72+유형화!$F$73+유형화!$F$74+유형화!$G$63)*hourly1!O6190/hourly1!$O$8763</f>
        <v>63.20681265242203</v>
      </c>
      <c r="C6189" s="441">
        <f>hourly1!$F6190*유형화!$G$71/hourly1!$F$8763+유형화!$G$72*hourly1!$G6190/hourly1!$F$8763+유형화!$G$74*hourly1!I6190/hourly1!$I$8763+유형화!$H$63*hourly1!P6190/hourly1!$P$8763</f>
        <v>0.79462960862216159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799">
        <f>(유형화!$F$71+유형화!$F$72+유형화!$F$73+유형화!$F$74+유형화!$G$63)*hourly1!O6191/hourly1!$O$8763</f>
        <v>61.934811871079447</v>
      </c>
      <c r="C6190" s="441">
        <f>hourly1!$F6191*유형화!$G$71/hourly1!$F$8763+유형화!$G$72*hourly1!$G6191/hourly1!$F$8763+유형화!$G$74*hourly1!I6191/hourly1!$I$8763+유형화!$H$63*hourly1!P6191/hourly1!$P$8763</f>
        <v>0.51439744660073017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799">
        <f>(유형화!$F$71+유형화!$F$72+유형화!$F$73+유형화!$F$74+유형화!$G$63)*hourly1!O6192/hourly1!$O$8763</f>
        <v>59.668790859265528</v>
      </c>
      <c r="C6191" s="441">
        <f>hourly1!$F6192*유형화!$G$71/hourly1!$F$8763+유형화!$G$72*hourly1!$G6192/hourly1!$F$8763+유형화!$G$74*hourly1!I6192/hourly1!$I$8763+유형화!$H$63*hourly1!P6192/hourly1!$P$8763</f>
        <v>0.49236084505678956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799">
        <f>(유형화!$F$71+유형화!$F$72+유형화!$F$73+유형화!$F$74+유형화!$G$63)*hourly1!O6193/hourly1!$O$8763</f>
        <v>57.04763700324159</v>
      </c>
      <c r="C6192" s="441">
        <f>hourly1!$F6193*유형화!$G$71/hourly1!$F$8763+유형화!$G$72*hourly1!$G6193/hourly1!$F$8763+유형화!$G$74*hourly1!I6193/hourly1!$I$8763+유형화!$H$63*hourly1!P6193/hourly1!$P$8763</f>
        <v>0.47032877585421629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799">
        <f>(유형화!$F$71+유형화!$F$72+유형화!$F$73+유형화!$F$74+유형화!$G$63)*hourly1!O6194/hourly1!$O$8763</f>
        <v>55.667869672301492</v>
      </c>
      <c r="C6193" s="441">
        <f>hourly1!$F6194*유형화!$G$71/hourly1!$F$8763+유형화!$G$72*hourly1!$G6194/hourly1!$F$8763+유형화!$G$74*hourly1!I6194/hourly1!$I$8763+유형화!$H$63*hourly1!P6194/hourly1!$P$8763</f>
        <v>0.36004092792236086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799">
        <f>(유형화!$F$71+유형화!$F$72+유형화!$F$73+유형화!$F$74+유형화!$G$63)*hourly1!O6195/hourly1!$O$8763</f>
        <v>54.44467342482519</v>
      </c>
      <c r="C6194" s="441">
        <f>hourly1!$F6195*유형화!$G$71/hourly1!$F$8763+유형화!$G$72*hourly1!$G6195/hourly1!$F$8763+유형화!$G$74*hourly1!I6195/hourly1!$I$8763+유형화!$H$63*hourly1!P6195/hourly1!$P$8763</f>
        <v>0.28369638085046678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799">
        <f>(유형화!$F$71+유형화!$F$72+유형화!$F$73+유형화!$F$74+유형화!$G$63)*hourly1!O6196/hourly1!$O$8763</f>
        <v>52.551426774723261</v>
      </c>
      <c r="C6195" s="441">
        <f>hourly1!$F6196*유형화!$G$71/hourly1!$F$8763+유형화!$G$72*hourly1!$G6196/hourly1!$F$8763+유형화!$G$74*hourly1!I6196/hourly1!$I$8763+유형화!$H$63*hourly1!P6196/hourly1!$P$8763</f>
        <v>0.25532821768863434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799">
        <f>(유형화!$F$71+유형화!$F$72+유형화!$F$73+유형화!$F$74+유형화!$G$63)*hourly1!O6197/hourly1!$O$8763</f>
        <v>53.175399312019309</v>
      </c>
      <c r="C6196" s="441">
        <f>hourly1!$F6197*유형화!$G$71/hourly1!$F$8763+유형화!$G$72*hourly1!$G6197/hourly1!$F$8763+유형화!$G$74*hourly1!I6197/hourly1!$I$8763+유형화!$H$63*hourly1!P6197/hourly1!$P$8763</f>
        <v>0.24799524717286522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799">
        <f>(유형화!$F$71+유형화!$F$72+유형화!$F$73+유형화!$F$74+유형화!$G$63)*hourly1!O6198/hourly1!$O$8763</f>
        <v>52.322630365673746</v>
      </c>
      <c r="C6197" s="441">
        <f>hourly1!$F6198*유형화!$G$71/hourly1!$F$8763+유형화!$G$72*hourly1!$G6198/hourly1!$F$8763+유형화!$G$74*hourly1!I6198/hourly1!$I$8763+유형화!$H$63*hourly1!P6198/hourly1!$P$8763</f>
        <v>0.24806227811624387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799">
        <f>(유형화!$F$71+유형화!$F$72+유형화!$F$73+유형화!$F$74+유형화!$G$63)*hourly1!O6199/hourly1!$O$8763</f>
        <v>52.579794543068601</v>
      </c>
      <c r="C6198" s="441">
        <f>hourly1!$F6199*유형화!$G$71/hourly1!$F$8763+유형화!$G$72*hourly1!$G6199/hourly1!$F$8763+유형화!$G$74*hourly1!I6199/hourly1!$I$8763+유형화!$H$63*hourly1!P6199/hourly1!$P$8763</f>
        <v>0.24543340085110393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799">
        <f>(유형화!$F$71+유형화!$F$72+유형화!$F$73+유형화!$F$74+유형화!$G$63)*hourly1!O6200/hourly1!$O$8763</f>
        <v>52.843903409498807</v>
      </c>
      <c r="C6199" s="441">
        <f>hourly1!$F6200*유형화!$G$71/hourly1!$F$8763+유형화!$G$72*hourly1!$G6200/hourly1!$F$8763+유형화!$G$74*hourly1!I6200/hourly1!$I$8763+유형화!$H$63*hourly1!P6200/hourly1!$P$8763</f>
        <v>0.51632882038388139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799">
        <f>(유형화!$F$71+유형화!$F$72+유형화!$F$73+유형화!$F$74+유형화!$G$63)*hourly1!O6201/hourly1!$O$8763</f>
        <v>53.063925437895762</v>
      </c>
      <c r="C6200" s="441">
        <f>hourly1!$F6201*유형화!$G$71/hourly1!$F$8763+유형화!$G$72*hourly1!$G6201/hourly1!$F$8763+유형화!$G$74*hourly1!I6201/hourly1!$I$8763+유형화!$H$63*hourly1!P6201/hourly1!$P$8763</f>
        <v>1.0011410914069068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799">
        <f>(유형화!$F$71+유형화!$F$72+유형화!$F$73+유형화!$F$74+유형화!$G$63)*hourly1!O6202/hourly1!$O$8763</f>
        <v>53.952210052696081</v>
      </c>
      <c r="C6201" s="441">
        <f>hourly1!$F6202*유형화!$G$71/hourly1!$F$8763+유형화!$G$72*hourly1!$G6202/hourly1!$F$8763+유형화!$G$74*hourly1!I6202/hourly1!$I$8763+유형화!$H$63*hourly1!P6202/hourly1!$P$8763</f>
        <v>0.85245095361471634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799">
        <f>(유형화!$F$71+유형화!$F$72+유형화!$F$73+유형화!$F$74+유형화!$G$63)*hourly1!O6203/hourly1!$O$8763</f>
        <v>55.397805018606242</v>
      </c>
      <c r="C6202" s="441">
        <f>hourly1!$F6203*유형화!$G$71/hourly1!$F$8763+유형화!$G$72*hourly1!$G6203/hourly1!$F$8763+유형화!$G$74*hourly1!I6203/hourly1!$I$8763+유형화!$H$63*hourly1!P6203/hourly1!$P$8763</f>
        <v>0.74298083548322269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799">
        <f>(유형화!$F$71+유형화!$F$72+유형화!$F$73+유형화!$F$74+유형화!$G$63)*hourly1!O6204/hourly1!$O$8763</f>
        <v>56.757405504810762</v>
      </c>
      <c r="C6203" s="441">
        <f>hourly1!$F6204*유형화!$G$71/hourly1!$F$8763+유형화!$G$72*hourly1!$G6204/hourly1!$F$8763+유형화!$G$74*hourly1!I6204/hourly1!$I$8763+유형화!$H$63*hourly1!P6204/hourly1!$P$8763</f>
        <v>0.61738249986855209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799">
        <f>(유형화!$F$71+유형화!$F$72+유형화!$F$73+유형화!$F$74+유형화!$G$63)*hourly1!O6205/hourly1!$O$8763</f>
        <v>57.758398818370679</v>
      </c>
      <c r="C6204" s="441">
        <f>hourly1!$F6205*유형화!$G$71/hourly1!$F$8763+유형화!$G$72*hourly1!$G6205/hourly1!$F$8763+유형화!$G$74*hourly1!I6205/hourly1!$I$8763+유형화!$H$63*hourly1!P6205/hourly1!$P$8763</f>
        <v>0.57028348182947386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799">
        <f>(유형화!$F$71+유형화!$F$72+유형화!$F$73+유형화!$F$74+유형화!$G$63)*hourly1!O6206/hourly1!$O$8763</f>
        <v>58.48164660652408</v>
      </c>
      <c r="C6205" s="441">
        <f>hourly1!$F6206*유형화!$G$71/hourly1!$F$8763+유형화!$G$72*hourly1!$G6206/hourly1!$F$8763+유형화!$G$74*hourly1!I6206/hourly1!$I$8763+유형화!$H$63*hourly1!P6206/hourly1!$P$8763</f>
        <v>0.54672687611752957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799">
        <f>(유형화!$F$71+유형화!$F$72+유형화!$F$73+유형화!$F$74+유형화!$G$63)*hourly1!O6207/hourly1!$O$8763</f>
        <v>57.059265555457621</v>
      </c>
      <c r="C6206" s="441">
        <f>hourly1!$F6207*유형화!$G$71/hourly1!$F$8763+유형화!$G$72*hourly1!$G6207/hourly1!$F$8763+유형화!$G$74*hourly1!I6207/hourly1!$I$8763+유형화!$H$63*hourly1!P6207/hourly1!$P$8763</f>
        <v>0.71051436227613607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799">
        <f>(유형화!$F$71+유형화!$F$72+유형화!$F$73+유형화!$F$74+유형화!$G$63)*hourly1!O6208/hourly1!$O$8763</f>
        <v>56.917989470350129</v>
      </c>
      <c r="C6207" s="441">
        <f>hourly1!$F6208*유형화!$G$71/hourly1!$F$8763+유형화!$G$72*hourly1!$G6208/hourly1!$F$8763+유형화!$G$74*hourly1!I6208/hourly1!$I$8763+유형화!$H$63*hourly1!P6208/hourly1!$P$8763</f>
        <v>0.6559390086075132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799">
        <f>(유형화!$F$71+유형화!$F$72+유형화!$F$73+유형화!$F$74+유형화!$G$63)*hourly1!O6209/hourly1!$O$8763</f>
        <v>58.368912245132513</v>
      </c>
      <c r="C6208" s="441">
        <f>hourly1!$F6209*유형화!$G$71/hourly1!$F$8763+유형화!$G$72*hourly1!$G6209/hourly1!$F$8763+유형화!$G$74*hourly1!I6209/hourly1!$I$8763+유형화!$H$63*hourly1!P6209/hourly1!$P$8763</f>
        <v>0.46888272041378576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799">
        <f>(유형화!$F$71+유형화!$F$72+유형화!$F$73+유형화!$F$74+유형화!$G$63)*hourly1!O6210/hourly1!$O$8763</f>
        <v>58.378162765844394</v>
      </c>
      <c r="C6209" s="441">
        <f>hourly1!$F6210*유형화!$G$71/hourly1!$F$8763+유형화!$G$72*hourly1!$G6210/hourly1!$F$8763+유형화!$G$74*hourly1!I6210/hourly1!$I$8763+유형화!$H$63*hourly1!P6210/hourly1!$P$8763</f>
        <v>0.4377586551563894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799">
        <f>(유형화!$F$71+유형화!$F$72+유형화!$F$73+유형화!$F$74+유형화!$G$63)*hourly1!O6211/hourly1!$O$8763</f>
        <v>57.636919189600164</v>
      </c>
      <c r="C6210" s="441">
        <f>hourly1!$F6211*유형화!$G$71/hourly1!$F$8763+유형화!$G$72*hourly1!$G6211/hourly1!$F$8763+유형화!$G$74*hourly1!I6211/hourly1!$I$8763+유형화!$H$63*hourly1!P6211/hourly1!$P$8763</f>
        <v>0.46901022233277467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799">
        <f>(유형화!$F$71+유형화!$F$72+유형화!$F$73+유형화!$F$74+유형화!$G$63)*hourly1!O6212/hourly1!$O$8763</f>
        <v>56.971751948953226</v>
      </c>
      <c r="C6211" s="441">
        <f>hourly1!$F6212*유형화!$G$71/hourly1!$F$8763+유형화!$G$72*hourly1!$G6212/hourly1!$F$8763+유형화!$G$74*hourly1!I6212/hourly1!$I$8763+유형화!$H$63*hourly1!P6212/hourly1!$P$8763</f>
        <v>0.65636385597462243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799">
        <f>(유형화!$F$71+유형화!$F$72+유형화!$F$73+유형화!$F$74+유형화!$G$63)*hourly1!O6213/hourly1!$O$8763</f>
        <v>56.571023210006764</v>
      </c>
      <c r="C6212" s="441">
        <f>hourly1!$F6213*유형화!$G$71/hourly1!$F$8763+유형화!$G$72*hourly1!$G6213/hourly1!$F$8763+유형화!$G$74*hourly1!I6213/hourly1!$I$8763+유형화!$H$63*hourly1!P6213/hourly1!$P$8763</f>
        <v>0.8360399418846497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799">
        <f>(유형화!$F$71+유형화!$F$72+유형화!$F$73+유형화!$F$74+유형화!$G$63)*hourly1!O6214/hourly1!$O$8763</f>
        <v>58.114400796983944</v>
      </c>
      <c r="C6213" s="441">
        <f>hourly1!$F6214*유형화!$G$71/hourly1!$F$8763+유형화!$G$72*hourly1!$G6214/hourly1!$F$8763+유형화!$G$74*hourly1!I6214/hourly1!$I$8763+유형화!$H$63*hourly1!P6214/hourly1!$P$8763</f>
        <v>0.84386455216662304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799">
        <f>(유형화!$F$71+유형화!$F$72+유형화!$F$73+유형화!$F$74+유형화!$G$63)*hourly1!O6215/hourly1!$O$8763</f>
        <v>58.122446998307687</v>
      </c>
      <c r="C6214" s="441">
        <f>hourly1!$F6215*유형화!$G$71/hourly1!$F$8763+유형화!$G$72*hourly1!$G6215/hourly1!$F$8763+유형화!$G$74*hourly1!I6215/hourly1!$I$8763+유형화!$H$63*hourly1!P6215/hourly1!$P$8763</f>
        <v>0.70343365233909494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799">
        <f>(유형화!$F$71+유형화!$F$72+유형화!$F$73+유형화!$F$74+유형화!$G$63)*hourly1!O6216/hourly1!$O$8763</f>
        <v>57.051014600574504</v>
      </c>
      <c r="C6215" s="441">
        <f>hourly1!$F6216*유형화!$G$71/hourly1!$F$8763+유형화!$G$72*hourly1!$G6216/hourly1!$F$8763+유형화!$G$74*hourly1!I6216/hourly1!$I$8763+유형화!$H$63*hourly1!P6216/hourly1!$P$8763</f>
        <v>0.57066956575067784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799">
        <f>(유형화!$F$71+유형화!$F$72+유형화!$F$73+유형화!$F$74+유형화!$G$63)*hourly1!O6217/hourly1!$O$8763</f>
        <v>55.194676787204891</v>
      </c>
      <c r="C6216" s="441">
        <f>hourly1!$F6217*유형화!$G$71/hourly1!$F$8763+유형화!$G$72*hourly1!$G6217/hourly1!$F$8763+유형화!$G$74*hourly1!I6217/hourly1!$I$8763+유형화!$H$63*hourly1!P6217/hourly1!$P$8763</f>
        <v>0.41469452411563801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799">
        <f>(유형화!$F$71+유형화!$F$72+유형화!$F$73+유형화!$F$74+유형화!$G$63)*hourly1!O6218/hourly1!$O$8763</f>
        <v>53.938123166807365</v>
      </c>
      <c r="C6217" s="441">
        <f>hourly1!$F6218*유형화!$G$71/hourly1!$F$8763+유형화!$G$72*hourly1!$G6218/hourly1!$F$8763+유형화!$G$74*hourly1!I6218/hourly1!$I$8763+유형화!$H$63*hourly1!P6218/hourly1!$P$8763</f>
        <v>0.36809215527269745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799">
        <f>(유형화!$F$71+유형화!$F$72+유형화!$F$73+유형화!$F$74+유형화!$G$63)*hourly1!O6219/hourly1!$O$8763</f>
        <v>52.895239152649701</v>
      </c>
      <c r="C6218" s="441">
        <f>hourly1!$F6219*유형화!$G$71/hourly1!$F$8763+유형화!$G$72*hourly1!$G6219/hourly1!$F$8763+유형화!$G$74*hourly1!I6219/hourly1!$I$8763+유형화!$H$63*hourly1!P6219/hourly1!$P$8763</f>
        <v>0.28375410856682859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799">
        <f>(유형화!$F$71+유형화!$F$72+유형화!$F$73+유형화!$F$74+유형화!$G$63)*hourly1!O6220/hourly1!$O$8763</f>
        <v>49.630412777518579</v>
      </c>
      <c r="C6219" s="441">
        <f>hourly1!$F6220*유형화!$G$71/hourly1!$F$8763+유형화!$G$72*hourly1!$G6220/hourly1!$F$8763+유형화!$G$74*hourly1!I6220/hourly1!$I$8763+유형화!$H$63*hourly1!P6220/hourly1!$P$8763</f>
        <v>0.25536495350813737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799">
        <f>(유형화!$F$71+유형화!$F$72+유형화!$F$73+유형화!$F$74+유형화!$G$63)*hourly1!O6221/hourly1!$O$8763</f>
        <v>49.653752681187719</v>
      </c>
      <c r="C6220" s="441">
        <f>hourly1!$F6221*유형화!$G$71/hourly1!$F$8763+유형화!$G$72*hourly1!$G6221/hourly1!$F$8763+유형화!$G$74*hourly1!I6221/hourly1!$I$8763+유형화!$H$63*hourly1!P6221/hourly1!$P$8763</f>
        <v>0.24802065213895003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799">
        <f>(유형화!$F$71+유형화!$F$72+유형화!$F$73+유형화!$F$74+유형화!$G$63)*hourly1!O6222/hourly1!$O$8763</f>
        <v>49.080840093297432</v>
      </c>
      <c r="C6221" s="441">
        <f>hourly1!$F6222*유형화!$G$71/hourly1!$F$8763+유형화!$G$72*hourly1!$G6222/hourly1!$F$8763+유형화!$G$74*hourly1!I6222/hourly1!$I$8763+유형화!$H$63*hourly1!P6222/hourly1!$P$8763</f>
        <v>0.24805834213558287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799">
        <f>(유형화!$F$71+유형화!$F$72+유형화!$F$73+유형화!$F$74+유형화!$G$63)*hourly1!O6223/hourly1!$O$8763</f>
        <v>49.439393691094111</v>
      </c>
      <c r="C6222" s="441">
        <f>hourly1!$F6223*유형화!$G$71/hourly1!$F$8763+유형화!$G$72*hourly1!$G6223/hourly1!$F$8763+유형화!$G$74*hourly1!I6223/hourly1!$I$8763+유형화!$H$63*hourly1!P6223/hourly1!$P$8763</f>
        <v>0.24540262863866319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799">
        <f>(유형화!$F$71+유형화!$F$72+유형화!$F$73+유형화!$F$74+유형화!$G$63)*hourly1!O6224/hourly1!$O$8763</f>
        <v>49.731048011501521</v>
      </c>
      <c r="C6223" s="441">
        <f>hourly1!$F6224*유형화!$G$71/hourly1!$F$8763+유형화!$G$72*hourly1!$G6224/hourly1!$F$8763+유형화!$G$74*hourly1!I6224/hourly1!$I$8763+유형화!$H$63*hourly1!P6224/hourly1!$P$8763</f>
        <v>0.51622624634241232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799">
        <f>(유형화!$F$71+유형화!$F$72+유형화!$F$73+유형화!$F$74+유형화!$G$63)*hourly1!O6225/hourly1!$O$8763</f>
        <v>49.849271501282196</v>
      </c>
      <c r="C6224" s="441">
        <f>hourly1!$F6225*유형화!$G$71/hourly1!$F$8763+유형화!$G$72*hourly1!$G6225/hourly1!$F$8763+유형화!$G$74*hourly1!I6225/hourly1!$I$8763+유형화!$H$63*hourly1!P6225/hourly1!$P$8763</f>
        <v>1.0008466084901775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799">
        <f>(유형화!$F$71+유형화!$F$72+유형화!$F$73+유형화!$F$74+유형화!$G$63)*hourly1!O6226/hourly1!$O$8763</f>
        <v>50.11199851402413</v>
      </c>
      <c r="C6225" s="441">
        <f>hourly1!$F6226*유형화!$G$71/hourly1!$F$8763+유형화!$G$72*hourly1!$G6226/hourly1!$F$8763+유형화!$G$74*hourly1!I6226/hourly1!$I$8763+유형화!$H$63*hourly1!P6226/hourly1!$P$8763</f>
        <v>0.85238773937985757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799">
        <f>(유형화!$F$71+유형화!$F$72+유형화!$F$73+유형화!$F$74+유형화!$G$63)*hourly1!O6227/hourly1!$O$8763</f>
        <v>49.910148803937979</v>
      </c>
      <c r="C6226" s="441">
        <f>hourly1!$F6227*유형화!$G$71/hourly1!$F$8763+유형화!$G$72*hourly1!$G6227/hourly1!$F$8763+유형화!$G$74*hourly1!I6227/hourly1!$I$8763+유형화!$H$63*hourly1!P6227/hourly1!$P$8763</f>
        <v>0.74278499062730263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799">
        <f>(유형화!$F$71+유형화!$F$72+유형화!$F$73+유형화!$F$74+유형화!$G$63)*hourly1!O6228/hourly1!$O$8763</f>
        <v>51.00321343976541</v>
      </c>
      <c r="C6227" s="441">
        <f>hourly1!$F6228*유형화!$G$71/hourly1!$F$8763+유형화!$G$72*hourly1!$G6228/hourly1!$F$8763+유형화!$G$74*hourly1!I6228/hourly1!$I$8763+유형화!$H$63*hourly1!P6228/hourly1!$P$8763</f>
        <v>0.6175982631720609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799">
        <f>(유형화!$F$71+유형화!$F$72+유형화!$F$73+유형화!$F$74+유형화!$G$63)*hourly1!O6229/hourly1!$O$8763</f>
        <v>51.582755138542836</v>
      </c>
      <c r="C6228" s="441">
        <f>hourly1!$F6229*유형화!$G$71/hourly1!$F$8763+유형화!$G$72*hourly1!$G6229/hourly1!$F$8763+유형화!$G$74*hourly1!I6229/hourly1!$I$8763+유형화!$H$63*hourly1!P6229/hourly1!$P$8763</f>
        <v>0.5705782032904857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799">
        <f>(유형화!$F$71+유형화!$F$72+유형화!$F$73+유형화!$F$74+유형화!$G$63)*hourly1!O6230/hourly1!$O$8763</f>
        <v>52.185781352774228</v>
      </c>
      <c r="C6229" s="441">
        <f>hourly1!$F6230*유형화!$G$71/hourly1!$F$8763+유형화!$G$72*hourly1!$G6230/hourly1!$F$8763+유형화!$G$74*hourly1!I6230/hourly1!$I$8763+유형화!$H$63*hourly1!P6230/hourly1!$P$8763</f>
        <v>0.54700442239020353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799">
        <f>(유형화!$F$71+유형화!$F$72+유형화!$F$73+유형화!$F$74+유형화!$G$63)*hourly1!O6231/hourly1!$O$8763</f>
        <v>51.546164624511803</v>
      </c>
      <c r="C6230" s="441">
        <f>hourly1!$F6231*유형화!$G$71/hourly1!$F$8763+유형화!$G$72*hourly1!$G6231/hourly1!$F$8763+유형화!$G$74*hourly1!I6231/hourly1!$I$8763+유형화!$H$63*hourly1!P6231/hourly1!$P$8763</f>
        <v>0.71059630223717019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799">
        <f>(유형화!$F$71+유형화!$F$72+유형화!$F$73+유형화!$F$74+유형화!$G$63)*hourly1!O6232/hourly1!$O$8763</f>
        <v>52.515846897666307</v>
      </c>
      <c r="C6231" s="441">
        <f>hourly1!$F6232*유형화!$G$71/hourly1!$F$8763+유형화!$G$72*hourly1!$G6232/hourly1!$F$8763+유형화!$G$74*hourly1!I6232/hourly1!$I$8763+유형화!$H$63*hourly1!P6232/hourly1!$P$8763</f>
        <v>0.65595296344803866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799">
        <f>(유형화!$F$71+유형화!$F$72+유형화!$F$73+유형화!$F$74+유형화!$G$63)*hourly1!O6233/hourly1!$O$8763</f>
        <v>52.713411615915952</v>
      </c>
      <c r="C6232" s="441">
        <f>hourly1!$F6233*유형화!$G$71/hourly1!$F$8763+유형화!$G$72*hourly1!$G6233/hourly1!$F$8763+유형화!$G$74*hourly1!I6233/hourly1!$I$8763+유형화!$H$63*hourly1!P6233/hourly1!$P$8763</f>
        <v>0.46874221783140124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799">
        <f>(유형화!$F$71+유형화!$F$72+유형화!$F$73+유형화!$F$74+유형화!$G$63)*hourly1!O6234/hourly1!$O$8763</f>
        <v>53.11150975881548</v>
      </c>
      <c r="C6233" s="441">
        <f>hourly1!$F6234*유형화!$G$71/hourly1!$F$8763+유형화!$G$72*hourly1!$G6234/hourly1!$F$8763+유형화!$G$74*hourly1!I6234/hourly1!$I$8763+유형화!$H$63*hourly1!P6234/hourly1!$P$8763</f>
        <v>0.43758666472871677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799">
        <f>(유형화!$F$71+유형화!$F$72+유형화!$F$73+유형화!$F$74+유형화!$G$63)*hourly1!O6235/hourly1!$O$8763</f>
        <v>53.556925062564673</v>
      </c>
      <c r="C6234" s="441">
        <f>hourly1!$F6235*유형화!$G$71/hourly1!$F$8763+유형화!$G$72*hourly1!$G6235/hourly1!$F$8763+유형화!$G$74*hourly1!I6235/hourly1!$I$8763+유형화!$H$63*hourly1!P6235/hourly1!$P$8763</f>
        <v>0.46868389375433217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799">
        <f>(유형화!$F$71+유형화!$F$72+유형화!$F$73+유형화!$F$74+유형화!$G$63)*hourly1!O6236/hourly1!$O$8763</f>
        <v>54.444762300060347</v>
      </c>
      <c r="C6235" s="441">
        <f>hourly1!$F6236*유형화!$G$71/hourly1!$F$8763+유형화!$G$72*hourly1!$G6236/hourly1!$F$8763+유형화!$G$74*hourly1!I6236/hourly1!$I$8763+유형화!$H$63*hourly1!P6236/hourly1!$P$8763</f>
        <v>0.65580900197355818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799">
        <f>(유형화!$F$71+유형화!$F$72+유형화!$F$73+유형화!$F$74+유형화!$G$63)*hourly1!O6237/hourly1!$O$8763</f>
        <v>55.060140173918647</v>
      </c>
      <c r="C6236" s="441">
        <f>hourly1!$F6237*유형화!$G$71/hourly1!$F$8763+유형화!$G$72*hourly1!$G6237/hourly1!$F$8763+유형화!$G$74*hourly1!I6237/hourly1!$I$8763+유형화!$H$63*hourly1!P6237/hourly1!$P$8763</f>
        <v>0.83531619853158623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799">
        <f>(유형화!$F$71+유형화!$F$72+유형화!$F$73+유형화!$F$74+유형화!$G$63)*hourly1!O6238/hourly1!$O$8763</f>
        <v>56.652411539708858</v>
      </c>
      <c r="C6237" s="441">
        <f>hourly1!$F6238*유형화!$G$71/hourly1!$F$8763+유형화!$G$72*hourly1!$G6238/hourly1!$F$8763+유형화!$G$74*hourly1!I6238/hourly1!$I$8763+유형화!$H$63*hourly1!P6238/hourly1!$P$8763</f>
        <v>0.84319972925133269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799">
        <f>(유형화!$F$71+유형화!$F$72+유형화!$F$73+유형화!$F$74+유형화!$G$63)*hourly1!O6239/hourly1!$O$8763</f>
        <v>56.307041287995389</v>
      </c>
      <c r="C6238" s="441">
        <f>hourly1!$F6239*유형화!$G$71/hourly1!$F$8763+유형화!$G$72*hourly1!$G6239/hourly1!$F$8763+유형화!$G$74*hourly1!I6239/hourly1!$I$8763+유형화!$H$63*hourly1!P6239/hourly1!$P$8763</f>
        <v>0.70295775649553593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799">
        <f>(유형화!$F$71+유형화!$F$72+유형화!$F$73+유형화!$F$74+유형화!$G$63)*hourly1!O6240/hourly1!$O$8763</f>
        <v>55.986685280974527</v>
      </c>
      <c r="C6239" s="441">
        <f>hourly1!$F6240*유형화!$G$71/hourly1!$F$8763+유형화!$G$72*hourly1!$G6240/hourly1!$F$8763+유형화!$G$74*hourly1!I6240/hourly1!$I$8763+유형화!$H$63*hourly1!P6240/hourly1!$P$8763</f>
        <v>0.57035194403854739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799">
        <f>(유형화!$F$71+유형화!$F$72+유형화!$F$73+유형화!$F$74+유형화!$G$63)*hourly1!O6241/hourly1!$O$8763</f>
        <v>54.753605076601701</v>
      </c>
      <c r="C6240" s="441">
        <f>hourly1!$F6241*유형화!$G$71/hourly1!$F$8763+유형화!$G$72*hourly1!$G6241/hourly1!$F$8763+유형화!$G$74*hourly1!I6241/hourly1!$I$8763+유형화!$H$63*hourly1!P6241/hourly1!$P$8763</f>
        <v>0.41452837802288756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799">
        <f>(유형화!$F$71+유형화!$F$72+유형화!$F$73+유형화!$F$74+유형화!$G$63)*hourly1!O6242/hourly1!$O$8763</f>
        <v>52.737088953143882</v>
      </c>
      <c r="C6241" s="441">
        <f>hourly1!$F6242*유형화!$G$71/hourly1!$F$8763+유형화!$G$72*hourly1!$G6242/hourly1!$F$8763+유형화!$G$74*hourly1!I6242/hourly1!$I$8763+유형화!$H$63*hourly1!P6242/hourly1!$P$8763</f>
        <v>0.36797514930213671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799">
        <f>(유형화!$F$71+유형화!$F$72+유형화!$F$73+유형화!$F$74+유형화!$G$63)*hourly1!O6243/hourly1!$O$8763</f>
        <v>50.647234211547641</v>
      </c>
      <c r="C6242" s="441">
        <f>hourly1!$F6243*유형화!$G$71/hourly1!$F$8763+유형화!$G$72*hourly1!$G6243/hourly1!$F$8763+유형화!$G$74*hourly1!I6243/hourly1!$I$8763+유형화!$H$63*hourly1!P6243/hourly1!$P$8763</f>
        <v>0.28369411467978317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799">
        <f>(유형화!$F$71+유형화!$F$72+유형화!$F$73+유형화!$F$74+유형화!$G$63)*hourly1!O6244/hourly1!$O$8763</f>
        <v>50.00069884174556</v>
      </c>
      <c r="C6243" s="441">
        <f>hourly1!$F6244*유형화!$G$71/hourly1!$F$8763+유형화!$G$72*hourly1!$G6244/hourly1!$F$8763+유형화!$G$74*hourly1!I6244/hourly1!$I$8763+유형화!$H$63*hourly1!P6244/hourly1!$P$8763</f>
        <v>0.25533799800421642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799">
        <f>(유형화!$F$71+유형화!$F$72+유형화!$F$73+유형화!$F$74+유형화!$G$63)*hourly1!O6245/hourly1!$O$8763</f>
        <v>49.480554870895809</v>
      </c>
      <c r="C6244" s="441">
        <f>hourly1!$F6245*유형화!$G$71/hourly1!$F$8763+유형화!$G$72*hourly1!$G6245/hourly1!$F$8763+유형화!$G$74*hourly1!I6245/hourly1!$I$8763+유형화!$H$63*hourly1!P6245/hourly1!$P$8763</f>
        <v>0.24803830441585401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799">
        <f>(유형화!$F$71+유형화!$F$72+유형화!$F$73+유형화!$F$74+유형화!$G$63)*hourly1!O6246/hourly1!$O$8763</f>
        <v>49.181560009420267</v>
      </c>
      <c r="C6245" s="441">
        <f>hourly1!$F6246*유형화!$G$71/hourly1!$F$8763+유형화!$G$72*hourly1!$G6246/hourly1!$F$8763+유형화!$G$74*hourly1!I6246/hourly1!$I$8763+유형화!$H$63*hourly1!P6246/hourly1!$P$8763</f>
        <v>0.24812990542032873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799">
        <f>(유형화!$F$71+유형화!$F$72+유형화!$F$73+유형화!$F$74+유형화!$G$63)*hourly1!O6247/hourly1!$O$8763</f>
        <v>49.014169554255339</v>
      </c>
      <c r="C6246" s="441">
        <f>hourly1!$F6247*유형화!$G$71/hourly1!$F$8763+유형화!$G$72*hourly1!$G6247/hourly1!$F$8763+유형화!$G$74*hourly1!I6247/hourly1!$I$8763+유형화!$H$63*hourly1!P6247/hourly1!$P$8763</f>
        <v>0.24548814676393452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799">
        <f>(유형화!$F$71+유형화!$F$72+유형화!$F$73+유형화!$F$74+유형화!$G$63)*hourly1!O6248/hourly1!$O$8763</f>
        <v>50.456798434071061</v>
      </c>
      <c r="C6247" s="441">
        <f>hourly1!$F6248*유형화!$G$71/hourly1!$F$8763+유형화!$G$72*hourly1!$G6248/hourly1!$F$8763+유형화!$G$74*hourly1!I6248/hourly1!$I$8763+유형화!$H$63*hourly1!P6248/hourly1!$P$8763</f>
        <v>0.51639764040937763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799">
        <f>(유형화!$F$71+유형화!$F$72+유형화!$F$73+유형화!$F$74+유형화!$G$63)*hourly1!O6249/hourly1!$O$8763</f>
        <v>51.49913323456984</v>
      </c>
      <c r="C6248" s="441">
        <f>hourly1!$F6249*유형화!$G$71/hourly1!$F$8763+유형화!$G$72*hourly1!$G6249/hourly1!$F$8763+유형화!$G$74*hourly1!I6249/hourly1!$I$8763+유형화!$H$63*hourly1!P6249/hourly1!$P$8763</f>
        <v>1.0013096229424834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799">
        <f>(유형화!$F$71+유형화!$F$72+유형화!$F$73+유형화!$F$74+유형화!$G$63)*hourly1!O6250/hourly1!$O$8763</f>
        <v>54.902120187647924</v>
      </c>
      <c r="C6249" s="441">
        <f>hourly1!$F6250*유형화!$G$71/hourly1!$F$8763+유형화!$G$72*hourly1!$G6250/hourly1!$F$8763+유형화!$G$74*hourly1!I6250/hourly1!$I$8763+유형화!$H$63*hourly1!P6250/hourly1!$P$8763</f>
        <v>0.85261709970746813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799">
        <f>(유형화!$F$71+유형화!$F$72+유형화!$F$73+유형화!$F$74+유형화!$G$63)*hourly1!O6251/hourly1!$O$8763</f>
        <v>58.471859355475708</v>
      </c>
      <c r="C6250" s="441">
        <f>hourly1!$F6251*유형화!$G$71/hourly1!$F$8763+유형화!$G$72*hourly1!$G6251/hourly1!$F$8763+유형화!$G$74*hourly1!I6251/hourly1!$I$8763+유형화!$H$63*hourly1!P6251/hourly1!$P$8763</f>
        <v>0.7428591778991559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799">
        <f>(유형화!$F$71+유형화!$F$72+유형화!$F$73+유형화!$F$74+유형화!$G$63)*hourly1!O6252/hourly1!$O$8763</f>
        <v>62.20726978314422</v>
      </c>
      <c r="C6251" s="441">
        <f>hourly1!$F6252*유형화!$G$71/hourly1!$F$8763+유형화!$G$72*hourly1!$G6252/hourly1!$F$8763+유형화!$G$74*hourly1!I6252/hourly1!$I$8763+유형화!$H$63*hourly1!P6252/hourly1!$P$8763</f>
        <v>0.61756200444112186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799">
        <f>(유형화!$F$71+유형화!$F$72+유형화!$F$73+유형화!$F$74+유형화!$G$63)*hourly1!O6253/hourly1!$O$8763</f>
        <v>63.454290690851664</v>
      </c>
      <c r="C6252" s="441">
        <f>hourly1!$F6253*유형화!$G$71/hourly1!$F$8763+유형화!$G$72*hourly1!$G6253/hourly1!$F$8763+유형화!$G$74*hourly1!I6253/hourly1!$I$8763+유형화!$H$63*hourly1!P6253/hourly1!$P$8763</f>
        <v>0.5705333569653771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799">
        <f>(유형화!$F$71+유형화!$F$72+유형화!$F$73+유형화!$F$74+유형화!$G$63)*hourly1!O6254/hourly1!$O$8763</f>
        <v>64.041454103443129</v>
      </c>
      <c r="C6253" s="441">
        <f>hourly1!$F6254*유형화!$G$71/hourly1!$F$8763+유형화!$G$72*hourly1!$G6254/hourly1!$F$8763+유형화!$G$74*hourly1!I6254/hourly1!$I$8763+유형화!$H$63*hourly1!P6254/hourly1!$P$8763</f>
        <v>0.54692904239693796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799">
        <f>(유형화!$F$71+유형화!$F$72+유형화!$F$73+유형화!$F$74+유형화!$G$63)*hourly1!O6255/hourly1!$O$8763</f>
        <v>62.627789432753588</v>
      </c>
      <c r="C6254" s="441">
        <f>hourly1!$F6255*유형화!$G$71/hourly1!$F$8763+유형화!$G$72*hourly1!$G6255/hourly1!$F$8763+유형화!$G$74*hourly1!I6255/hourly1!$I$8763+유형화!$H$63*hourly1!P6255/hourly1!$P$8763</f>
        <v>0.71046665341963766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799">
        <f>(유형화!$F$71+유형화!$F$72+유형화!$F$73+유형화!$F$74+유형화!$G$63)*hourly1!O6256/hourly1!$O$8763</f>
        <v>63.535365943514662</v>
      </c>
      <c r="C6255" s="441">
        <f>hourly1!$F6256*유형화!$G$71/hourly1!$F$8763+유형화!$G$72*hourly1!$G6256/hourly1!$F$8763+유형화!$G$74*hourly1!I6256/hourly1!$I$8763+유형화!$H$63*hourly1!P6256/hourly1!$P$8763</f>
        <v>0.65586971149345097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799">
        <f>(유형화!$F$71+유형화!$F$72+유형화!$F$73+유형화!$F$74+유형화!$G$63)*hourly1!O6257/hourly1!$O$8763</f>
        <v>66.0813665772489</v>
      </c>
      <c r="C6256" s="441">
        <f>hourly1!$F6257*유형화!$G$71/hourly1!$F$8763+유형화!$G$72*hourly1!$G6257/hourly1!$F$8763+유형화!$G$74*hourly1!I6257/hourly1!$I$8763+유형화!$H$63*hourly1!P6257/hourly1!$P$8763</f>
        <v>0.46870906017613456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799">
        <f>(유형화!$F$71+유형화!$F$72+유형화!$F$73+유형화!$F$74+유형화!$G$63)*hourly1!O6258/hourly1!$O$8763</f>
        <v>65.951453900528847</v>
      </c>
      <c r="C6257" s="441">
        <f>hourly1!$F6258*유형화!$G$71/hourly1!$F$8763+유형화!$G$72*hourly1!$G6258/hourly1!$F$8763+유형화!$G$74*hourly1!I6258/hourly1!$I$8763+유형화!$H$63*hourly1!P6258/hourly1!$P$8763</f>
        <v>0.43759238979149528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799">
        <f>(유형화!$F$71+유형화!$F$72+유형화!$F$73+유형화!$F$74+유형화!$G$63)*hourly1!O6259/hourly1!$O$8763</f>
        <v>66.67766712929658</v>
      </c>
      <c r="C6258" s="441">
        <f>hourly1!$F6259*유형화!$G$71/hourly1!$F$8763+유형화!$G$72*hourly1!$G6259/hourly1!$F$8763+유형화!$G$74*hourly1!I6259/hourly1!$I$8763+유형화!$H$63*hourly1!P6259/hourly1!$P$8763</f>
        <v>0.46877024678459223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799">
        <f>(유형화!$F$71+유형화!$F$72+유형화!$F$73+유형화!$F$74+유형화!$G$63)*hourly1!O6260/hourly1!$O$8763</f>
        <v>66.743695601509387</v>
      </c>
      <c r="C6259" s="441">
        <f>hourly1!$F6260*유형화!$G$71/hourly1!$F$8763+유형화!$G$72*hourly1!$G6260/hourly1!$F$8763+유형화!$G$74*hourly1!I6260/hourly1!$I$8763+유형화!$H$63*hourly1!P6260/hourly1!$P$8763</f>
        <v>0.65599888322241839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799">
        <f>(유형화!$F$71+유형화!$F$72+유형화!$F$73+유형화!$F$74+유형화!$G$63)*hourly1!O6261/hourly1!$O$8763</f>
        <v>66.015581300521177</v>
      </c>
      <c r="C6260" s="441">
        <f>hourly1!$F6261*유형화!$G$71/hourly1!$F$8763+유형화!$G$72*hourly1!$G6261/hourly1!$F$8763+유형화!$G$74*hourly1!I6261/hourly1!$I$8763+유형화!$H$63*hourly1!P6261/hourly1!$P$8763</f>
        <v>0.83563930676221387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799">
        <f>(유형화!$F$71+유형화!$F$72+유형화!$F$73+유형화!$F$74+유형화!$G$63)*hourly1!O6262/hourly1!$O$8763</f>
        <v>66.422785140218139</v>
      </c>
      <c r="C6261" s="441">
        <f>hourly1!$F6262*유형화!$G$71/hourly1!$F$8763+유형화!$G$72*hourly1!$G6262/hourly1!$F$8763+유형화!$G$74*hourly1!I6262/hourly1!$I$8763+유형화!$H$63*hourly1!P6262/hourly1!$P$8763</f>
        <v>0.84351580042562813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799">
        <f>(유형화!$F$71+유형화!$F$72+유형화!$F$73+유형화!$F$74+유형화!$G$63)*hourly1!O6263/hourly1!$O$8763</f>
        <v>64.986434868526615</v>
      </c>
      <c r="C6262" s="441">
        <f>hourly1!$F6263*유형화!$G$71/hourly1!$F$8763+유형화!$G$72*hourly1!$G6263/hourly1!$F$8763+유형화!$G$74*hourly1!I6263/hourly1!$I$8763+유형화!$H$63*hourly1!P6263/hourly1!$P$8763</f>
        <v>0.70319916330941212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799">
        <f>(유형화!$F$71+유형화!$F$72+유형화!$F$73+유형화!$F$74+유형화!$G$63)*hourly1!O6264/hourly1!$O$8763</f>
        <v>62.417893182946472</v>
      </c>
      <c r="C6263" s="441">
        <f>hourly1!$F6264*유형화!$G$71/hourly1!$F$8763+유형화!$G$72*hourly1!$G6264/hourly1!$F$8763+유형화!$G$74*hourly1!I6264/hourly1!$I$8763+유형화!$H$63*hourly1!P6264/hourly1!$P$8763</f>
        <v>0.5705283475354449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799">
        <f>(유형화!$F$71+유형화!$F$72+유형화!$F$73+유형화!$F$74+유형화!$G$63)*hourly1!O6265/hourly1!$O$8763</f>
        <v>59.609996663308472</v>
      </c>
      <c r="C6264" s="441">
        <f>hourly1!$F6265*유형화!$G$71/hourly1!$F$8763+유형화!$G$72*hourly1!$G6265/hourly1!$F$8763+유형화!$G$74*hourly1!I6265/hourly1!$I$8763+유형화!$H$63*hourly1!P6265/hourly1!$P$8763</f>
        <v>0.41462808953296681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799">
        <f>(유형화!$F$71+유형화!$F$72+유형화!$F$73+유형화!$F$74+유형화!$G$63)*hourly1!O6266/hourly1!$O$8763</f>
        <v>58.486141899614282</v>
      </c>
      <c r="C6265" s="441">
        <f>hourly1!$F6266*유형화!$G$71/hourly1!$F$8763+유형화!$G$72*hourly1!$G6266/hourly1!$F$8763+유형화!$G$74*hourly1!I6266/hourly1!$I$8763+유형화!$H$63*hourly1!P6266/hourly1!$P$8763</f>
        <v>0.36806317214237416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799">
        <f>(유형화!$F$71+유형화!$F$72+유형화!$F$73+유형화!$F$74+유형화!$G$63)*hourly1!O6267/hourly1!$O$8763</f>
        <v>56.885772359736002</v>
      </c>
      <c r="C6266" s="441">
        <f>hourly1!$F6267*유형화!$G$71/hourly1!$F$8763+유형화!$G$72*hourly1!$G6267/hourly1!$F$8763+유형화!$G$74*hourly1!I6267/hourly1!$I$8763+유형화!$H$63*hourly1!P6267/hourly1!$P$8763</f>
        <v>0.28373621774564212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799">
        <f>(유형화!$F$71+유형화!$F$72+유형화!$F$73+유형화!$F$74+유형화!$G$63)*hourly1!O6268/hourly1!$O$8763</f>
        <v>55.327198419721384</v>
      </c>
      <c r="C6267" s="441">
        <f>hourly1!$F6268*유형화!$G$71/hourly1!$F$8763+유형화!$G$72*hourly1!$G6268/hourly1!$F$8763+유형화!$G$74*hourly1!I6268/hourly1!$I$8763+유형화!$H$63*hourly1!P6268/hourly1!$P$8763</f>
        <v>0.2553524299333067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799">
        <f>(유형화!$F$71+유형화!$F$72+유형화!$F$73+유형화!$F$74+유형화!$G$63)*hourly1!O6269/hourly1!$O$8763</f>
        <v>54.234445752808369</v>
      </c>
      <c r="C6268" s="441">
        <f>hourly1!$F6269*유형화!$G$71/hourly1!$F$8763+유형화!$G$72*hourly1!$G6269/hourly1!$F$8763+유형화!$G$74*hourly1!I6269/hourly1!$I$8763+유형화!$H$63*hourly1!P6269/hourly1!$P$8763</f>
        <v>0.24800216495705735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799">
        <f>(유형화!$F$71+유형화!$F$72+유형화!$F$73+유형화!$F$74+유형화!$G$63)*hourly1!O6270/hourly1!$O$8763</f>
        <v>54.091495541837439</v>
      </c>
      <c r="C6269" s="441">
        <f>hourly1!$F6270*유형화!$G$71/hourly1!$F$8763+유형화!$G$72*hourly1!$G6270/hourly1!$F$8763+유형화!$G$74*hourly1!I6270/hourly1!$I$8763+유형화!$H$63*hourly1!P6270/hourly1!$P$8763</f>
        <v>0.24805118580710828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799">
        <f>(유형화!$F$71+유형화!$F$72+유형화!$F$73+유형화!$F$74+유형화!$G$63)*hourly1!O6271/hourly1!$O$8763</f>
        <v>54.453635065415376</v>
      </c>
      <c r="C6270" s="441">
        <f>hourly1!$F6271*유형화!$G$71/hourly1!$F$8763+유형화!$G$72*hourly1!$G6271/hourly1!$F$8763+유형화!$G$74*hourly1!I6271/hourly1!$I$8763+유형화!$H$63*hourly1!P6271/hourly1!$P$8763</f>
        <v>0.2454065646193242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799">
        <f>(유형화!$F$71+유형화!$F$72+유형화!$F$73+유형화!$F$74+유형화!$G$63)*hourly1!O6272/hourly1!$O$8763</f>
        <v>55.127896873126296</v>
      </c>
      <c r="C6271" s="441">
        <f>hourly1!$F6272*유형화!$G$71/hourly1!$F$8763+유형화!$G$72*hourly1!$G6272/hourly1!$F$8763+유형화!$G$74*hourly1!I6272/hourly1!$I$8763+유형화!$H$63*hourly1!P6272/hourly1!$P$8763</f>
        <v>0.51627347811034463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799">
        <f>(유형화!$F$71+유형화!$F$72+유형화!$F$73+유형화!$F$74+유형화!$G$63)*hourly1!O6273/hourly1!$O$8763</f>
        <v>57.243714871727683</v>
      </c>
      <c r="C6272" s="441">
        <f>hourly1!$F6273*유형화!$G$71/hourly1!$F$8763+유형화!$G$72*hourly1!$G6273/hourly1!$F$8763+유형화!$G$74*hourly1!I6273/hourly1!$I$8763+유형화!$H$63*hourly1!P6273/hourly1!$P$8763</f>
        <v>1.0009334386090025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799">
        <f>(유형화!$F$71+유형화!$F$72+유형화!$F$73+유형화!$F$74+유형화!$G$63)*hourly1!O6274/hourly1!$O$8763</f>
        <v>59.110189671201475</v>
      </c>
      <c r="C6273" s="441">
        <f>hourly1!$F6274*유형화!$G$71/hourly1!$F$8763+유형화!$G$72*hourly1!$G6274/hourly1!$F$8763+유형화!$G$74*hourly1!I6274/hourly1!$I$8763+유형화!$H$63*hourly1!P6274/hourly1!$P$8763</f>
        <v>0.85205353884009438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799">
        <f>(유형화!$F$71+유형화!$F$72+유형화!$F$73+유형화!$F$74+유형화!$G$63)*hourly1!O6275/hourly1!$O$8763</f>
        <v>60.945756091663071</v>
      </c>
      <c r="C6274" s="441">
        <f>hourly1!$F6275*유형화!$G$71/hourly1!$F$8763+유형화!$G$72*hourly1!$G6275/hourly1!$F$8763+유형화!$G$74*hourly1!I6275/hourly1!$I$8763+유형화!$H$63*hourly1!P6275/hourly1!$P$8763</f>
        <v>0.7422246501077413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799">
        <f>(유형화!$F$71+유형화!$F$72+유형화!$F$73+유형화!$F$74+유형화!$G$63)*hourly1!O6276/hourly1!$O$8763</f>
        <v>64.550878521694457</v>
      </c>
      <c r="C6275" s="441">
        <f>hourly1!$F6276*유형화!$G$71/hourly1!$F$8763+유형화!$G$72*hourly1!$G6276/hourly1!$F$8763+유형화!$G$74*hourly1!I6276/hourly1!$I$8763+유형화!$H$63*hourly1!P6276/hourly1!$P$8763</f>
        <v>0.6169466794644497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799">
        <f>(유형화!$F$71+유형화!$F$72+유형화!$F$73+유형화!$F$74+유형화!$G$63)*hourly1!O6277/hourly1!$O$8763</f>
        <v>66.092320632059014</v>
      </c>
      <c r="C6276" s="441">
        <f>hourly1!$F6277*유형화!$G$71/hourly1!$F$8763+유형화!$G$72*hourly1!$G6277/hourly1!$F$8763+유형화!$G$74*hourly1!I6277/hourly1!$I$8763+유형화!$H$63*hourly1!P6277/hourly1!$P$8763</f>
        <v>0.56984718433680648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799">
        <f>(유형화!$F$71+유형화!$F$72+유형화!$F$73+유형화!$F$74+유형화!$G$63)*hourly1!O6278/hourly1!$O$8763</f>
        <v>66.855026100260687</v>
      </c>
      <c r="C6277" s="441">
        <f>hourly1!$F6278*유형화!$G$71/hourly1!$F$8763+유형화!$G$72*hourly1!$G6278/hourly1!$F$8763+유형화!$G$74*hourly1!I6278/hourly1!$I$8763+유형화!$H$63*hourly1!P6278/hourly1!$P$8763</f>
        <v>0.54622366695362601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799">
        <f>(유형화!$F$71+유형화!$F$72+유형화!$F$73+유형화!$F$74+유형화!$G$63)*hourly1!O6279/hourly1!$O$8763</f>
        <v>65.913245027488259</v>
      </c>
      <c r="C6278" s="441">
        <f>hourly1!$F6279*유형화!$G$71/hourly1!$F$8763+유형화!$G$72*hourly1!$G6279/hourly1!$F$8763+유형화!$G$74*hourly1!I6279/hourly1!$I$8763+유형화!$H$63*hourly1!P6279/hourly1!$P$8763</f>
        <v>0.70943614211929806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799">
        <f>(유형화!$F$71+유형화!$F$72+유형화!$F$73+유형화!$F$74+유형화!$G$63)*hourly1!O6280/hourly1!$O$8763</f>
        <v>65.50546280934158</v>
      </c>
      <c r="C6279" s="441">
        <f>hourly1!$F6280*유형화!$G$71/hourly1!$F$8763+유형화!$G$72*hourly1!$G6280/hourly1!$F$8763+유형화!$G$74*hourly1!I6280/hourly1!$I$8763+유형화!$H$63*hourly1!P6280/hourly1!$P$8763</f>
        <v>0.65483097041536564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799">
        <f>(유형화!$F$71+유형화!$F$72+유형화!$F$73+유형화!$F$74+유형화!$G$63)*hourly1!O6281/hourly1!$O$8763</f>
        <v>67.734276458465118</v>
      </c>
      <c r="C6280" s="441">
        <f>hourly1!$F6281*유형화!$G$71/hourly1!$F$8763+유형화!$G$72*hourly1!$G6281/hourly1!$F$8763+유형화!$G$74*hourly1!I6281/hourly1!$I$8763+유형화!$H$63*hourly1!P6281/hourly1!$P$8763</f>
        <v>0.46803457621740452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799">
        <f>(유형화!$F$71+유형화!$F$72+유형화!$F$73+유형화!$F$74+유형화!$G$63)*hourly1!O6282/hourly1!$O$8763</f>
        <v>67.674851204195335</v>
      </c>
      <c r="C6281" s="441">
        <f>hourly1!$F6282*유형화!$G$71/hourly1!$F$8763+유형화!$G$72*hourly1!$G6282/hourly1!$F$8763+유형화!$G$74*hourly1!I6282/hourly1!$I$8763+유형화!$H$63*hourly1!P6282/hourly1!$P$8763</f>
        <v>0.43694319152671013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799">
        <f>(유형화!$F$71+유형화!$F$72+유형화!$F$73+유형화!$F$74+유형화!$G$63)*hourly1!O6283/hourly1!$O$8763</f>
        <v>68.091960825895143</v>
      </c>
      <c r="C6282" s="441">
        <f>hourly1!$F6283*유형화!$G$71/hourly1!$F$8763+유형화!$G$72*hourly1!$G6283/hourly1!$F$8763+유형화!$G$74*hourly1!I6283/hourly1!$I$8763+유형화!$H$63*hourly1!P6283/hourly1!$P$8763</f>
        <v>0.46806284371487916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799">
        <f>(유형화!$F$71+유형화!$F$72+유형화!$F$73+유형화!$F$74+유형화!$G$63)*hourly1!O6284/hourly1!$O$8763</f>
        <v>67.284527396302636</v>
      </c>
      <c r="C6283" s="441">
        <f>hourly1!$F6284*유형화!$G$71/hourly1!$F$8763+유형화!$G$72*hourly1!$G6284/hourly1!$F$8763+유형화!$G$74*hourly1!I6284/hourly1!$I$8763+유형화!$H$63*hourly1!P6284/hourly1!$P$8763</f>
        <v>0.65494332477241668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799">
        <f>(유형화!$F$71+유형화!$F$72+유형화!$F$73+유형화!$F$74+유형화!$G$63)*hourly1!O6285/hourly1!$O$8763</f>
        <v>66.534689822303591</v>
      </c>
      <c r="C6284" s="441">
        <f>hourly1!$F6285*유형화!$G$71/hourly1!$F$8763+유형화!$G$72*hourly1!$G6285/hourly1!$F$8763+유형화!$G$74*hourly1!I6285/hourly1!$I$8763+유형화!$H$63*hourly1!P6285/hourly1!$P$8763</f>
        <v>0.83428377887698557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799">
        <f>(유형화!$F$71+유형화!$F$72+유형화!$F$73+유형화!$F$74+유형화!$G$63)*hourly1!O6286/hourly1!$O$8763</f>
        <v>66.618476405522415</v>
      </c>
      <c r="C6285" s="441">
        <f>hourly1!$F6286*유형화!$G$71/hourly1!$F$8763+유형화!$G$72*hourly1!$G6286/hourly1!$F$8763+유형화!$G$74*hourly1!I6286/hourly1!$I$8763+유형화!$H$63*hourly1!P6286/hourly1!$P$8763</f>
        <v>0.84216361216035351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799">
        <f>(유형화!$F$71+유형화!$F$72+유형화!$F$73+유형화!$F$74+유형화!$G$63)*hourly1!O6287/hourly1!$O$8763</f>
        <v>65.488919778755744</v>
      </c>
      <c r="C6286" s="441">
        <f>hourly1!$F6287*유형화!$G$71/hourly1!$F$8763+유형화!$G$72*hourly1!$G6287/hourly1!$F$8763+유형화!$G$74*hourly1!I6287/hourly1!$I$8763+유형화!$H$63*hourly1!P6287/hourly1!$P$8763</f>
        <v>0.70214849501720011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799">
        <f>(유형화!$F$71+유형화!$F$72+유형화!$F$73+유형화!$F$74+유형화!$G$63)*hourly1!O6288/hourly1!$O$8763</f>
        <v>62.810571436561226</v>
      </c>
      <c r="C6287" s="441">
        <f>hourly1!$F6288*유형화!$G$71/hourly1!$F$8763+유형화!$G$72*hourly1!$G6288/hourly1!$F$8763+유형화!$G$74*hourly1!I6288/hourly1!$I$8763+유형화!$H$63*hourly1!P6288/hourly1!$P$8763</f>
        <v>0.56975140880738706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799">
        <f>(유형화!$F$71+유형화!$F$72+유형화!$F$73+유형화!$F$74+유형화!$G$63)*hourly1!O6289/hourly1!$O$8763</f>
        <v>60.652097855570354</v>
      </c>
      <c r="C6288" s="441">
        <f>hourly1!$F6289*유형화!$G$71/hourly1!$F$8763+유형화!$G$72*hourly1!$G6289/hourly1!$F$8763+유형화!$G$74*hourly1!I6289/hourly1!$I$8763+유형화!$H$63*hourly1!P6289/hourly1!$P$8763</f>
        <v>0.4141530285943954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799">
        <f>(유형화!$F$71+유형화!$F$72+유형화!$F$73+유형화!$F$74+유형화!$G$63)*hourly1!O6290/hourly1!$O$8763</f>
        <v>58.521842313765724</v>
      </c>
      <c r="C6289" s="441">
        <f>hourly1!$F6290*유형화!$G$71/hourly1!$F$8763+유형화!$G$72*hourly1!$G6290/hourly1!$F$8763+유형화!$G$74*hourly1!I6290/hourly1!$I$8763+유형화!$H$63*hourly1!P6290/hourly1!$P$8763</f>
        <v>0.36766504173490577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799">
        <f>(유형화!$F$71+유형화!$F$72+유형화!$F$73+유형화!$F$74+유형화!$G$63)*hourly1!O6291/hourly1!$O$8763</f>
        <v>56.615131609499549</v>
      </c>
      <c r="C6290" s="441">
        <f>hourly1!$F6291*유형화!$G$71/hourly1!$F$8763+유형화!$G$72*hourly1!$G6291/hourly1!$F$8763+유형화!$G$74*hourly1!I6291/hourly1!$I$8763+유형화!$H$63*hourly1!P6291/hourly1!$P$8763</f>
        <v>0.28343791812039287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799">
        <f>(유형화!$F$71+유형화!$F$72+유형화!$F$73+유형화!$F$74+유형화!$G$63)*hourly1!O6292/hourly1!$O$8763</f>
        <v>54.489610332870683</v>
      </c>
      <c r="C6291" s="441">
        <f>hourly1!$F6292*유형화!$G$71/hourly1!$F$8763+유형화!$G$72*hourly1!$G6292/hourly1!$F$8763+유형화!$G$74*hourly1!I6292/hourly1!$I$8763+유형화!$H$63*hourly1!P6292/hourly1!$P$8763</f>
        <v>0.25501166942577519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799">
        <f>(유형화!$F$71+유형화!$F$72+유형화!$F$73+유형화!$F$74+유형화!$G$63)*hourly1!O6293/hourly1!$O$8763</f>
        <v>54.776256769190788</v>
      </c>
      <c r="C6292" s="441">
        <f>hourly1!$F6293*유형화!$G$71/hourly1!$F$8763+유형화!$G$72*hourly1!$G6293/hourly1!$F$8763+유형화!$G$74*hourly1!I6293/hourly1!$I$8763+유형화!$H$63*hourly1!P6293/hourly1!$P$8763</f>
        <v>0.2471007061135416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799">
        <f>(유형화!$F$71+유형화!$F$72+유형화!$F$73+유형화!$F$74+유형화!$G$63)*hourly1!O6294/hourly1!$O$8763</f>
        <v>54.71990598813403</v>
      </c>
      <c r="C6293" s="441">
        <f>hourly1!$F6294*유형화!$G$71/hourly1!$F$8763+유형화!$G$72*hourly1!$G6294/hourly1!$F$8763+유형화!$G$74*hourly1!I6294/hourly1!$I$8763+유형화!$H$63*hourly1!P6294/hourly1!$P$8763</f>
        <v>0.24717334284755879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799">
        <f>(유형화!$F$71+유형화!$F$72+유형화!$F$73+유형화!$F$74+유형화!$G$63)*hourly1!O6295/hourly1!$O$8763</f>
        <v>54.554804163964803</v>
      </c>
      <c r="C6294" s="441">
        <f>hourly1!$F6295*유형화!$G$71/hourly1!$F$8763+유형화!$G$72*hourly1!$G6295/hourly1!$F$8763+유형화!$G$74*hourly1!I6295/hourly1!$I$8763+유형화!$H$63*hourly1!P6295/hourly1!$P$8763</f>
        <v>0.24492756770009178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799">
        <f>(유형화!$F$71+유형화!$F$72+유형화!$F$73+유형화!$F$74+유형화!$G$63)*hourly1!O6296/hourly1!$O$8763</f>
        <v>55.245999305589855</v>
      </c>
      <c r="C6295" s="441">
        <f>hourly1!$F6296*유형화!$G$71/hourly1!$F$8763+유형화!$G$72*hourly1!$G6296/hourly1!$F$8763+유형화!$G$74*hourly1!I6296/hourly1!$I$8763+유형화!$H$63*hourly1!P6296/hourly1!$P$8763</f>
        <v>0.51580783967093147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799">
        <f>(유형화!$F$71+유형화!$F$72+유형화!$F$73+유형화!$F$74+유형화!$G$63)*hourly1!O6297/hourly1!$O$8763</f>
        <v>56.176929344801827</v>
      </c>
      <c r="C6296" s="441">
        <f>hourly1!$F6297*유형화!$G$71/hourly1!$F$8763+유형화!$G$72*hourly1!$G6297/hourly1!$F$8763+유형화!$G$74*hourly1!I6297/hourly1!$I$8763+유형화!$H$63*hourly1!P6297/hourly1!$P$8763</f>
        <v>0.9998741827226223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799">
        <f>(유형화!$F$71+유형화!$F$72+유형화!$F$73+유형화!$F$74+유형화!$G$63)*hourly1!O6298/hourly1!$O$8763</f>
        <v>58.121463276540418</v>
      </c>
      <c r="C6297" s="441">
        <f>hourly1!$F6298*유형화!$G$71/hourly1!$F$8763+유형화!$G$72*hourly1!$G6298/hourly1!$F$8763+유형화!$G$74*hourly1!I6298/hourly1!$I$8763+유형화!$H$63*hourly1!P6298/hourly1!$P$8763</f>
        <v>0.8511780813233697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799">
        <f>(유형화!$F$71+유형화!$F$72+유형화!$F$73+유형화!$F$74+유형화!$G$63)*hourly1!O6299/hourly1!$O$8763</f>
        <v>59.979101374712961</v>
      </c>
      <c r="C6298" s="441">
        <f>hourly1!$F6299*유형화!$G$71/hourly1!$F$8763+유형화!$G$72*hourly1!$G6299/hourly1!$F$8763+유형화!$G$74*hourly1!I6299/hourly1!$I$8763+유형화!$H$63*hourly1!P6299/hourly1!$P$8763</f>
        <v>0.74150066821039651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799">
        <f>(유형화!$F$71+유형화!$F$72+유형화!$F$73+유형화!$F$74+유형화!$G$63)*hourly1!O6300/hourly1!$O$8763</f>
        <v>63.129460137016359</v>
      </c>
      <c r="C6299" s="441">
        <f>hourly1!$F6300*유형화!$G$71/hourly1!$F$8763+유형화!$G$72*hourly1!$G6300/hourly1!$F$8763+유형화!$G$74*hourly1!I6300/hourly1!$I$8763+유형화!$H$63*hourly1!P6300/hourly1!$P$8763</f>
        <v>0.61640733084174826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799">
        <f>(유형화!$F$71+유형화!$F$72+유형화!$F$73+유형화!$F$74+유형화!$G$63)*hourly1!O6301/hourly1!$O$8763</f>
        <v>64.632877259396921</v>
      </c>
      <c r="C6300" s="441">
        <f>hourly1!$F6301*유형화!$G$71/hourly1!$F$8763+유형화!$G$72*hourly1!$G6301/hourly1!$F$8763+유형화!$G$74*hourly1!I6301/hourly1!$I$8763+유형화!$H$63*hourly1!P6301/hourly1!$P$8763</f>
        <v>0.56941685045120005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799">
        <f>(유형화!$F$71+유형화!$F$72+유형화!$F$73+유형화!$F$74+유형화!$G$63)*hourly1!O6302/hourly1!$O$8763</f>
        <v>64.88870163123255</v>
      </c>
      <c r="C6301" s="441">
        <f>hourly1!$F6302*유형화!$G$71/hourly1!$F$8763+유형화!$G$72*hourly1!$G6302/hourly1!$F$8763+유형화!$G$74*hourly1!I6302/hourly1!$I$8763+유형화!$H$63*hourly1!P6302/hourly1!$P$8763</f>
        <v>0.54585404258791237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799">
        <f>(유형화!$F$71+유형화!$F$72+유형화!$F$73+유형화!$F$74+유형화!$G$63)*hourly1!O6303/hourly1!$O$8763</f>
        <v>61.446070650325886</v>
      </c>
      <c r="C6302" s="441">
        <f>hourly1!$F6303*유형화!$G$71/hourly1!$F$8763+유형화!$G$72*hourly1!$G6303/hourly1!$F$8763+유형화!$G$74*hourly1!I6303/hourly1!$I$8763+유형화!$H$63*hourly1!P6303/hourly1!$P$8763</f>
        <v>0.70895845719361938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799">
        <f>(유형화!$F$71+유형화!$F$72+유형화!$F$73+유형화!$F$74+유형화!$G$63)*hourly1!O6304/hourly1!$O$8763</f>
        <v>61.115503983577533</v>
      </c>
      <c r="C6303" s="441">
        <f>hourly1!$F6304*유형화!$G$71/hourly1!$F$8763+유형화!$G$72*hourly1!$G6304/hourly1!$F$8763+유형화!$G$74*hourly1!I6304/hourly1!$I$8763+유형화!$H$63*hourly1!P6304/hourly1!$P$8763</f>
        <v>0.6544681445617041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799">
        <f>(유형화!$F$71+유형화!$F$72+유형화!$F$73+유형화!$F$74+유형화!$G$63)*hourly1!O6305/hourly1!$O$8763</f>
        <v>64.329400608395986</v>
      </c>
      <c r="C6304" s="441">
        <f>hourly1!$F6305*유형화!$G$71/hourly1!$F$8763+유형화!$G$72*hourly1!$G6305/hourly1!$F$8763+유형화!$G$74*hourly1!I6305/hourly1!$I$8763+유형화!$H$63*hourly1!P6305/hourly1!$P$8763</f>
        <v>0.46782907031804388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799">
        <f>(유형화!$F$71+유형화!$F$72+유형화!$F$73+유형화!$F$74+유형화!$G$63)*hourly1!O6306/hourly1!$O$8763</f>
        <v>63.165646970421911</v>
      </c>
      <c r="C6305" s="441">
        <f>hourly1!$F6306*유형화!$G$71/hourly1!$F$8763+유형화!$G$72*hourly1!$G6306/hourly1!$F$8763+유형화!$G$74*hourly1!I6306/hourly1!$I$8763+유형화!$H$63*hourly1!P6306/hourly1!$P$8763</f>
        <v>0.43677239382044875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799">
        <f>(유형화!$F$71+유형화!$F$72+유형화!$F$73+유형화!$F$74+유형화!$G$63)*hourly1!O6307/hourly1!$O$8763</f>
        <v>63.9165038736583</v>
      </c>
      <c r="C6306" s="441">
        <f>hourly1!$F6307*유형화!$G$71/hourly1!$F$8763+유형화!$G$72*hourly1!$G6307/hourly1!$F$8763+유형화!$G$74*hourly1!I6307/hourly1!$I$8763+유형화!$H$63*hourly1!P6307/hourly1!$P$8763</f>
        <v>0.46788763293939306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799">
        <f>(유형화!$F$71+유형화!$F$72+유형화!$F$73+유형화!$F$74+유형화!$G$63)*hourly1!O6308/hourly1!$O$8763</f>
        <v>63.492574011283558</v>
      </c>
      <c r="C6307" s="441">
        <f>hourly1!$F6308*유형화!$G$71/hourly1!$F$8763+유형화!$G$72*hourly1!$G6308/hourly1!$F$8763+유형화!$G$74*hourly1!I6308/hourly1!$I$8763+유형화!$H$63*hourly1!P6308/hourly1!$P$8763</f>
        <v>0.65463047394593599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799">
        <f>(유형화!$F$71+유형화!$F$72+유형화!$F$73+유형화!$F$74+유형화!$G$63)*hourly1!O6309/hourly1!$O$8763</f>
        <v>62.966631007858474</v>
      </c>
      <c r="C6308" s="441">
        <f>hourly1!$F6309*유형화!$G$71/hourly1!$F$8763+유형화!$G$72*hourly1!$G6309/hourly1!$F$8763+유형화!$G$74*hourly1!I6309/hourly1!$I$8763+유형화!$H$63*hourly1!P6309/hourly1!$P$8763</f>
        <v>0.83381432372905262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799">
        <f>(유형화!$F$71+유형화!$F$72+유형화!$F$73+유형화!$F$74+유형화!$G$63)*hourly1!O6310/hourly1!$O$8763</f>
        <v>64.305907741096277</v>
      </c>
      <c r="C6309" s="441">
        <f>hourly1!$F6310*유형화!$G$71/hourly1!$F$8763+유형화!$G$72*hourly1!$G6310/hourly1!$F$8763+유형화!$G$74*hourly1!I6310/hourly1!$I$8763+유형화!$H$63*hourly1!P6310/hourly1!$P$8763</f>
        <v>0.84169367992385669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799">
        <f>(유형화!$F$71+유형화!$F$72+유형화!$F$73+유형화!$F$74+유형화!$G$63)*hourly1!O6311/hourly1!$O$8763</f>
        <v>63.34787402600022</v>
      </c>
      <c r="C6310" s="441">
        <f>hourly1!$F6311*유형화!$G$71/hourly1!$F$8763+유형화!$G$72*hourly1!$G6311/hourly1!$F$8763+유형화!$G$74*hourly1!I6311/hourly1!$I$8763+유형화!$H$63*hourly1!P6311/hourly1!$P$8763</f>
        <v>0.70178077900574753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799">
        <f>(유형화!$F$71+유형화!$F$72+유형화!$F$73+유형화!$F$74+유형화!$G$63)*hourly1!O6312/hourly1!$O$8763</f>
        <v>62.08059367090177</v>
      </c>
      <c r="C6311" s="441">
        <f>hourly1!$F6312*유형화!$G$71/hourly1!$F$8763+유형화!$G$72*hourly1!$G6312/hourly1!$F$8763+유형화!$G$74*hourly1!I6312/hourly1!$I$8763+유형화!$H$63*hourly1!P6312/hourly1!$P$8763</f>
        <v>0.5694743396232792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799">
        <f>(유형화!$F$71+유형화!$F$72+유형화!$F$73+유형화!$F$74+유형화!$G$63)*hourly1!O6313/hourly1!$O$8763</f>
        <v>61.259694828505388</v>
      </c>
      <c r="C6312" s="441">
        <f>hourly1!$F6313*유형화!$G$71/hourly1!$F$8763+유형화!$G$72*hourly1!$G6313/hourly1!$F$8763+유형화!$G$74*hourly1!I6313/hourly1!$I$8763+유형화!$H$63*hourly1!P6313/hourly1!$P$8763</f>
        <v>0.41397030367400972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799">
        <f>(유형화!$F$71+유형화!$F$72+유형화!$F$73+유형화!$F$74+유형화!$G$63)*hourly1!O6314/hourly1!$O$8763</f>
        <v>58.917532281543664</v>
      </c>
      <c r="C6313" s="441">
        <f>hourly1!$F6314*유형화!$G$71/hourly1!$F$8763+유형화!$G$72*hourly1!$G6314/hourly1!$F$8763+유형화!$G$74*hourly1!I6314/hourly1!$I$8763+유형화!$H$63*hourly1!P6314/hourly1!$P$8763</f>
        <v>0.36751046503985346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799">
        <f>(유형화!$F$71+유형화!$F$72+유형화!$F$73+유형화!$F$74+유형화!$G$63)*hourly1!O6315/hourly1!$O$8763</f>
        <v>57.267364218958761</v>
      </c>
      <c r="C6314" s="441">
        <f>hourly1!$F6315*유형화!$G$71/hourly1!$F$8763+유형화!$G$72*hourly1!$G6315/hourly1!$F$8763+유형화!$G$74*hourly1!I6315/hourly1!$I$8763+유형화!$H$63*hourly1!P6315/hourly1!$P$8763</f>
        <v>0.28115027845134966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799">
        <f>(유형화!$F$71+유형화!$F$72+유형화!$F$73+유형화!$F$74+유형화!$G$63)*hourly1!O6316/hourly1!$O$8763</f>
        <v>54.875137512513021</v>
      </c>
      <c r="C6315" s="441">
        <f>hourly1!$F6316*유형화!$G$71/hourly1!$F$8763+유형화!$G$72*hourly1!$G6316/hourly1!$F$8763+유형화!$G$74*hourly1!I6316/hourly1!$I$8763+유형화!$H$63*hourly1!P6316/hourly1!$P$8763</f>
        <v>0.28759300170488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799">
        <f>(유형화!$F$71+유형화!$F$72+유형화!$F$73+유형화!$F$74+유형화!$G$63)*hourly1!O6317/hourly1!$O$8763</f>
        <v>54.988085443974569</v>
      </c>
      <c r="C6316" s="441">
        <f>hourly1!$F6317*유형화!$G$71/hourly1!$F$8763+유형화!$G$72*hourly1!$G6317/hourly1!$F$8763+유형화!$G$74*hourly1!I6317/hourly1!$I$8763+유형화!$H$63*hourly1!P6317/hourly1!$P$8763</f>
        <v>0.26257042210491754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799">
        <f>(유형화!$F$71+유형화!$F$72+유형화!$F$73+유형화!$F$74+유형화!$G$63)*hourly1!O6318/hourly1!$O$8763</f>
        <v>53.991108248981959</v>
      </c>
      <c r="C6317" s="441">
        <f>hourly1!$F6318*유형화!$G$71/hourly1!$F$8763+유형화!$G$72*hourly1!$G6318/hourly1!$F$8763+유형화!$G$74*hourly1!I6318/hourly1!$I$8763+유형화!$H$63*hourly1!P6318/hourly1!$P$8763</f>
        <v>0.24402348486946882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799">
        <f>(유형화!$F$71+유형화!$F$72+유형화!$F$73+유형화!$F$74+유형화!$G$63)*hourly1!O6319/hourly1!$O$8763</f>
        <v>54.48711870596096</v>
      </c>
      <c r="C6318" s="441">
        <f>hourly1!$F6319*유형화!$G$71/hourly1!$F$8763+유형화!$G$72*hourly1!$G6319/hourly1!$F$8763+유형화!$G$74*hourly1!I6319/hourly1!$I$8763+유형화!$H$63*hourly1!P6319/hourly1!$P$8763</f>
        <v>0.24406260613179642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799">
        <f>(유형화!$F$71+유형화!$F$72+유형화!$F$73+유형화!$F$74+유형화!$G$63)*hourly1!O6320/hourly1!$O$8763</f>
        <v>55.076662460249032</v>
      </c>
      <c r="C6319" s="441">
        <f>hourly1!$F6320*유형화!$G$71/hourly1!$F$8763+유형화!$G$72*hourly1!$G6320/hourly1!$F$8763+유형화!$G$74*hourly1!I6320/hourly1!$I$8763+유형화!$H$63*hourly1!P6320/hourly1!$P$8763</f>
        <v>0.30062861183776624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799">
        <f>(유형화!$F$71+유형화!$F$72+유형화!$F$73+유형화!$F$74+유형화!$G$63)*hourly1!O6321/hourly1!$O$8763</f>
        <v>56.103355733523237</v>
      </c>
      <c r="C6320" s="441">
        <f>hourly1!$F6321*유형화!$G$71/hourly1!$F$8763+유형화!$G$72*hourly1!$G6321/hourly1!$F$8763+유형화!$G$74*hourly1!I6321/hourly1!$I$8763+유형화!$H$63*hourly1!P6321/hourly1!$P$8763</f>
        <v>0.43971149792496206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799">
        <f>(유형화!$F$71+유형화!$F$72+유형화!$F$73+유형화!$F$74+유형화!$G$63)*hourly1!O6322/hourly1!$O$8763</f>
        <v>58.209443357064963</v>
      </c>
      <c r="C6321" s="441">
        <f>hourly1!$F6322*유형화!$G$71/hourly1!$F$8763+유형화!$G$72*hourly1!$G6322/hourly1!$F$8763+유형화!$G$74*hourly1!I6322/hourly1!$I$8763+유형화!$H$63*hourly1!P6322/hourly1!$P$8763</f>
        <v>0.59323430433604185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799">
        <f>(유형화!$F$71+유형화!$F$72+유형화!$F$73+유형화!$F$74+유형화!$G$63)*hourly1!O6323/hourly1!$O$8763</f>
        <v>60.244422731561805</v>
      </c>
      <c r="C6322" s="441">
        <f>hourly1!$F6323*유형화!$G$71/hourly1!$F$8763+유형화!$G$72*hourly1!$G6323/hourly1!$F$8763+유형화!$G$74*hourly1!I6323/hourly1!$I$8763+유형화!$H$63*hourly1!P6323/hourly1!$P$8763</f>
        <v>0.8270606580033002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799">
        <f>(유형화!$F$71+유형화!$F$72+유형화!$F$73+유형화!$F$74+유형화!$G$63)*hourly1!O6324/hourly1!$O$8763</f>
        <v>62.832311047592519</v>
      </c>
      <c r="C6323" s="441">
        <f>hourly1!$F6324*유형화!$G$71/hourly1!$F$8763+유형화!$G$72*hourly1!$G6324/hourly1!$F$8763+유형화!$G$74*hourly1!I6324/hourly1!$I$8763+유형화!$H$63*hourly1!P6324/hourly1!$P$8763</f>
        <v>0.82018938994628432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799">
        <f>(유형화!$F$71+유형화!$F$72+유형화!$F$73+유형화!$F$74+유형화!$G$63)*hourly1!O6325/hourly1!$O$8763</f>
        <v>63.521643616500853</v>
      </c>
      <c r="C6324" s="441">
        <f>hourly1!$F6325*유형화!$G$71/hourly1!$F$8763+유형화!$G$72*hourly1!$G6325/hourly1!$F$8763+유형화!$G$74*hourly1!I6325/hourly1!$I$8763+유형화!$H$63*hourly1!P6325/hourly1!$P$8763</f>
        <v>0.75990877267343848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799">
        <f>(유형화!$F$71+유형화!$F$72+유형화!$F$73+유형화!$F$74+유형화!$G$63)*hourly1!O6326/hourly1!$O$8763</f>
        <v>64.356695870651606</v>
      </c>
      <c r="C6325" s="441">
        <f>hourly1!$F6326*유형화!$G$71/hourly1!$F$8763+유형화!$G$72*hourly1!$G6326/hourly1!$F$8763+유형화!$G$74*hourly1!I6326/hourly1!$I$8763+유형화!$H$63*hourly1!P6326/hourly1!$P$8763</f>
        <v>0.79986816033770136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799">
        <f>(유형화!$F$71+유형화!$F$72+유형화!$F$73+유형화!$F$74+유형화!$G$63)*hourly1!O6327/hourly1!$O$8763</f>
        <v>62.214858725964099</v>
      </c>
      <c r="C6326" s="441">
        <f>hourly1!$F6327*유형화!$G$71/hourly1!$F$8763+유형화!$G$72*hourly1!$G6327/hourly1!$F$8763+유형화!$G$74*hourly1!I6327/hourly1!$I$8763+유형화!$H$63*hourly1!P6327/hourly1!$P$8763</f>
        <v>0.80626102783619347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799">
        <f>(유형화!$F$71+유형화!$F$72+유형화!$F$73+유형화!$F$74+유형화!$G$63)*hourly1!O6328/hourly1!$O$8763</f>
        <v>61.933378998199956</v>
      </c>
      <c r="C6327" s="441">
        <f>hourly1!$F6328*유형화!$G$71/hourly1!$F$8763+유형화!$G$72*hourly1!$G6328/hourly1!$F$8763+유형화!$G$74*hourly1!I6328/hourly1!$I$8763+유형화!$H$63*hourly1!P6328/hourly1!$P$8763</f>
        <v>0.68614754090872843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799">
        <f>(유형화!$F$71+유형화!$F$72+유형화!$F$73+유형화!$F$74+유형화!$G$63)*hourly1!O6329/hourly1!$O$8763</f>
        <v>64.747805645009024</v>
      </c>
      <c r="C6328" s="441">
        <f>hourly1!$F6329*유형화!$G$71/hourly1!$F$8763+유형화!$G$72*hourly1!$G6329/hourly1!$F$8763+유형화!$G$74*hourly1!I6329/hourly1!$I$8763+유형화!$H$63*hourly1!P6329/hourly1!$P$8763</f>
        <v>0.59270819492101956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799">
        <f>(유형화!$F$71+유형화!$F$72+유형화!$F$73+유형화!$F$74+유형화!$G$63)*hourly1!O6330/hourly1!$O$8763</f>
        <v>65.079640350839469</v>
      </c>
      <c r="C6329" s="441">
        <f>hourly1!$F6330*유형화!$G$71/hourly1!$F$8763+유형화!$G$72*hourly1!$G6330/hourly1!$F$8763+유형화!$G$74*hourly1!I6330/hourly1!$I$8763+유형화!$H$63*hourly1!P6330/hourly1!$P$8763</f>
        <v>0.51266633074272849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799">
        <f>(유형화!$F$71+유형화!$F$72+유형화!$F$73+유형화!$F$74+유형화!$G$63)*hourly1!O6331/hourly1!$O$8763</f>
        <v>65.483426520910257</v>
      </c>
      <c r="C6330" s="441">
        <f>hourly1!$F6331*유형화!$G$71/hourly1!$F$8763+유형화!$G$72*hourly1!$G6331/hourly1!$F$8763+유형화!$G$74*hourly1!I6331/hourly1!$I$8763+유형화!$H$63*hourly1!P6331/hourly1!$P$8763</f>
        <v>0.59274946308188847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799">
        <f>(유형화!$F$71+유형화!$F$72+유형화!$F$73+유형화!$F$74+유형화!$G$63)*hourly1!O6332/hourly1!$O$8763</f>
        <v>65.406512518821998</v>
      </c>
      <c r="C6331" s="441">
        <f>hourly1!$F6332*유형화!$G$71/hourly1!$F$8763+유형화!$G$72*hourly1!$G6332/hourly1!$F$8763+유형화!$G$74*hourly1!I6332/hourly1!$I$8763+유형화!$H$63*hourly1!P6332/hourly1!$P$8763</f>
        <v>0.69961670527503206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799">
        <f>(유형화!$F$71+유형화!$F$72+유형화!$F$73+유형화!$F$74+유형화!$G$63)*hourly1!O6333/hourly1!$O$8763</f>
        <v>64.666995904876089</v>
      </c>
      <c r="C6332" s="441">
        <f>hourly1!$F6333*유형화!$G$71/hourly1!$F$8763+유형화!$G$72*hourly1!$G6333/hourly1!$F$8763+유형화!$G$74*hourly1!I6333/hourly1!$I$8763+유형화!$H$63*hourly1!P6333/hourly1!$P$8763</f>
        <v>0.88660023746260364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799">
        <f>(유형화!$F$71+유형화!$F$72+유형화!$F$73+유형화!$F$74+유형화!$G$63)*hourly1!O6334/hourly1!$O$8763</f>
        <v>64.842350501550882</v>
      </c>
      <c r="C6333" s="441">
        <f>hourly1!$F6334*유형화!$G$71/hourly1!$F$8763+유형화!$G$72*hourly1!$G6334/hourly1!$F$8763+유형화!$G$74*hourly1!I6334/hourly1!$I$8763+유형화!$H$63*hourly1!P6334/hourly1!$P$8763</f>
        <v>0.74646918779816185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799">
        <f>(유형화!$F$71+유형화!$F$72+유형화!$F$73+유형화!$F$74+유형화!$G$63)*hourly1!O6335/hourly1!$O$8763</f>
        <v>63.753504392302759</v>
      </c>
      <c r="C6334" s="441">
        <f>hourly1!$F6335*유형화!$G$71/hourly1!$F$8763+유형화!$G$72*hourly1!$G6335/hourly1!$F$8763+유형화!$G$74*hourly1!I6335/hourly1!$I$8763+유형화!$H$63*hourly1!P6335/hourly1!$P$8763</f>
        <v>0.51298908115693242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799">
        <f>(유형화!$F$71+유형화!$F$72+유형화!$F$73+유형화!$F$74+유형화!$G$63)*hourly1!O6336/hourly1!$O$8763</f>
        <v>62.105091653744878</v>
      </c>
      <c r="C6335" s="441">
        <f>hourly1!$F6336*유형화!$G$71/hourly1!$F$8763+유형화!$G$72*hourly1!$G6336/hourly1!$F$8763+유형화!$G$74*hourly1!I6336/hourly1!$I$8763+유형화!$H$63*hourly1!P6336/hourly1!$P$8763</f>
        <v>0.50641062620666599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799">
        <f>(유형화!$F$71+유형화!$F$72+유형화!$F$73+유형화!$F$74+유형화!$G$63)*hourly1!O6337/hourly1!$O$8763</f>
        <v>60.300714910298886</v>
      </c>
      <c r="C6336" s="441">
        <f>hourly1!$F6337*유형화!$G$71/hourly1!$F$8763+유형화!$G$72*hourly1!$G6337/hourly1!$F$8763+유형화!$G$74*hourly1!I6337/hourly1!$I$8763+유형화!$H$63*hourly1!P6337/hourly1!$P$8763</f>
        <v>0.45312353093561147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799">
        <f>(유형화!$F$71+유형화!$F$72+유형화!$F$73+유형화!$F$74+유형화!$G$63)*hourly1!O6338/hourly1!$O$8763</f>
        <v>58.903611706278483</v>
      </c>
      <c r="C6337" s="441">
        <f>hourly1!$F6338*유형화!$G$71/hourly1!$F$8763+유형화!$G$72*hourly1!$G6338/hourly1!$F$8763+유형화!$G$74*hourly1!I6338/hourly1!$I$8763+유형화!$H$63*hourly1!P6338/hourly1!$P$8763</f>
        <v>0.36001504586771227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799">
        <f>(유형화!$F$71+유형화!$F$72+유형화!$F$73+유형화!$F$74+유형화!$G$63)*hourly1!O6339/hourly1!$O$8763</f>
        <v>57.339497527770838</v>
      </c>
      <c r="C6338" s="441">
        <f>hourly1!$F6339*유형화!$G$71/hourly1!$F$8763+유형화!$G$72*hourly1!$G6339/hourly1!$F$8763+유형화!$G$74*hourly1!I6339/hourly1!$I$8763+유형화!$H$63*hourly1!P6339/hourly1!$P$8763</f>
        <v>0.30171983265799951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799">
        <f>(유형화!$F$71+유형화!$F$72+유형화!$F$73+유형화!$F$74+유형화!$G$63)*hourly1!O6340/hourly1!$O$8763</f>
        <v>56.083240986809479</v>
      </c>
      <c r="C6339" s="441">
        <f>hourly1!$F6340*유형화!$G$71/hourly1!$F$8763+유형화!$G$72*hourly1!$G6340/hourly1!$F$8763+유형화!$G$74*hourly1!I6340/hourly1!$I$8763+유형화!$H$63*hourly1!P6340/hourly1!$P$8763</f>
        <v>0.28041329589060832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799">
        <f>(유형화!$F$71+유형화!$F$72+유형화!$F$73+유형화!$F$74+유형화!$G$63)*hourly1!O6341/hourly1!$O$8763</f>
        <v>55.51430117435671</v>
      </c>
      <c r="C6340" s="441">
        <f>hourly1!$F6341*유형화!$G$71/hourly1!$F$8763+유형화!$G$72*hourly1!$G6341/hourly1!$F$8763+유형화!$G$74*hourly1!I6341/hourly1!$I$8763+유형화!$H$63*hourly1!P6341/hourly1!$P$8763</f>
        <v>0.26667231031441024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799">
        <f>(유형화!$F$71+유형화!$F$72+유형화!$F$73+유형화!$F$74+유형화!$G$63)*hourly1!O6342/hourly1!$O$8763</f>
        <v>54.866005859132557</v>
      </c>
      <c r="C6341" s="441">
        <f>hourly1!$F6342*유형화!$G$71/hourly1!$F$8763+유형화!$G$72*hourly1!$G6342/hourly1!$F$8763+유형화!$G$74*hourly1!I6342/hourly1!$I$8763+유형화!$H$63*hourly1!P6342/hourly1!$P$8763</f>
        <v>0.24487556504650976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799">
        <f>(유형화!$F$71+유형화!$F$72+유형화!$F$73+유형화!$F$74+유형화!$G$63)*hourly1!O6343/hourly1!$O$8763</f>
        <v>55.343229752274738</v>
      </c>
      <c r="C6342" s="441">
        <f>hourly1!$F6343*유형화!$G$71/hourly1!$F$8763+유형화!$G$72*hourly1!$G6343/hourly1!$F$8763+유형화!$G$74*hourly1!I6343/hourly1!$I$8763+유형화!$H$63*hourly1!P6343/hourly1!$P$8763</f>
        <v>0.24495118358405793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799">
        <f>(유형화!$F$71+유형화!$F$72+유형화!$F$73+유형화!$F$74+유형화!$G$63)*hourly1!O6344/hourly1!$O$8763</f>
        <v>56.179294520241534</v>
      </c>
      <c r="C6343" s="441">
        <f>hourly1!$F6344*유형화!$G$71/hourly1!$F$8763+유형화!$G$72*hourly1!$G6344/hourly1!$F$8763+유형화!$G$74*hourly1!I6344/hourly1!$I$8763+유형화!$H$63*hourly1!P6344/hourly1!$P$8763</f>
        <v>0.2667822792286364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799">
        <f>(유형화!$F$71+유형화!$F$72+유형화!$F$73+유형화!$F$74+유형화!$G$63)*hourly1!O6345/hourly1!$O$8763</f>
        <v>57.284003245263648</v>
      </c>
      <c r="C6344" s="441">
        <f>hourly1!$F6345*유형화!$G$71/hourly1!$F$8763+유형화!$G$72*hourly1!$G6345/hourly1!$F$8763+유형화!$G$74*hourly1!I6345/hourly1!$I$8763+유형화!$H$63*hourly1!P6345/hourly1!$P$8763</f>
        <v>0.36755065975145362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799">
        <f>(유형화!$F$71+유형화!$F$72+유형화!$F$73+유형화!$F$74+유형화!$G$63)*hourly1!O6346/hourly1!$O$8763</f>
        <v>58.986146309636744</v>
      </c>
      <c r="C6345" s="441">
        <f>hourly1!$F6346*유형화!$G$71/hourly1!$F$8763+유형화!$G$72*hourly1!$G6346/hourly1!$F$8763+유형화!$G$74*hourly1!I6346/hourly1!$I$8763+유형화!$H$63*hourly1!P6346/hourly1!$P$8763</f>
        <v>0.52222575431908214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799">
        <f>(유형화!$F$71+유형화!$F$72+유형화!$F$73+유형화!$F$74+유형화!$G$63)*hourly1!O6347/hourly1!$O$8763</f>
        <v>60.440620577524314</v>
      </c>
      <c r="C6346" s="441">
        <f>hourly1!$F6347*유형화!$G$71/hourly1!$F$8763+유형화!$G$72*hourly1!$G6347/hourly1!$F$8763+유형화!$G$74*hourly1!I6347/hourly1!$I$8763+유형화!$H$63*hourly1!P6347/hourly1!$P$8763</f>
        <v>0.69925197106711179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799">
        <f>(유형화!$F$71+유형화!$F$72+유형화!$F$73+유형화!$F$74+유형화!$G$63)*hourly1!O6348/hourly1!$O$8763</f>
        <v>61.974269209700054</v>
      </c>
      <c r="C6347" s="441">
        <f>hourly1!$F6348*유형화!$G$71/hourly1!$F$8763+유형화!$G$72*hourly1!$G6348/hourly1!$F$8763+유형화!$G$74*hourly1!I6348/hourly1!$I$8763+유형화!$H$63*hourly1!P6348/hourly1!$P$8763</f>
        <v>0.85393982775385335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799">
        <f>(유형화!$F$71+유형화!$F$72+유형화!$F$73+유형화!$F$74+유형화!$G$63)*hourly1!O6349/hourly1!$O$8763</f>
        <v>63.374269077875034</v>
      </c>
      <c r="C6348" s="441">
        <f>hourly1!$F6349*유형화!$G$71/hourly1!$F$8763+유형화!$G$72*hourly1!$G6349/hourly1!$F$8763+유형화!$G$74*hourly1!I6349/hourly1!$I$8763+유형화!$H$63*hourly1!P6349/hourly1!$P$8763</f>
        <v>0.91992487372593457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799">
        <f>(유형화!$F$71+유형화!$F$72+유형화!$F$73+유형화!$F$74+유형화!$G$63)*hourly1!O6350/hourly1!$O$8763</f>
        <v>64.211945143965821</v>
      </c>
      <c r="C6349" s="441">
        <f>hourly1!$F6350*유형화!$G$71/hourly1!$F$8763+유형화!$G$72*hourly1!$G6350/hourly1!$F$8763+유형화!$G$74*hourly1!I6350/hourly1!$I$8763+유형화!$H$63*hourly1!P6350/hourly1!$P$8763</f>
        <v>0.95635917325575914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799">
        <f>(유형화!$F$71+유형화!$F$72+유형화!$F$73+유형화!$F$74+유형화!$G$63)*hourly1!O6351/hourly1!$O$8763</f>
        <v>62.283701831811698</v>
      </c>
      <c r="C6350" s="441">
        <f>hourly1!$F6351*유형화!$G$71/hourly1!$F$8763+유형화!$G$72*hourly1!$G6351/hourly1!$F$8763+유형화!$G$74*hourly1!I6351/hourly1!$I$8763+유형화!$H$63*hourly1!P6351/hourly1!$P$8763</f>
        <v>0.85254971094766452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799">
        <f>(유형화!$F$71+유형화!$F$72+유형화!$F$73+유형화!$F$74+유형화!$G$63)*hourly1!O6352/hourly1!$O$8763</f>
        <v>61.716698916229795</v>
      </c>
      <c r="C6351" s="441">
        <f>hourly1!$F6352*유형화!$G$71/hourly1!$F$8763+유형화!$G$72*hourly1!$G6352/hourly1!$F$8763+유형화!$G$74*hourly1!I6352/hourly1!$I$8763+유형화!$H$63*hourly1!P6352/hourly1!$P$8763</f>
        <v>0.76404346072177187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799">
        <f>(유형화!$F$71+유형화!$F$72+유형화!$F$73+유형화!$F$74+유형화!$G$63)*hourly1!O6353/hourly1!$O$8763</f>
        <v>65.489545321698628</v>
      </c>
      <c r="C6352" s="441">
        <f>hourly1!$F6353*유형화!$G$71/hourly1!$F$8763+유형화!$G$72*hourly1!$G6353/hourly1!$F$8763+유형화!$G$74*hourly1!I6353/hourly1!$I$8763+유형화!$H$63*hourly1!P6353/hourly1!$P$8763</f>
        <v>0.64608736828511382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799">
        <f>(유형화!$F$71+유형화!$F$72+유형화!$F$73+유형화!$F$74+유형화!$G$63)*hourly1!O6354/hourly1!$O$8763</f>
        <v>65.543644028762287</v>
      </c>
      <c r="C6353" s="441">
        <f>hourly1!$F6354*유형화!$G$71/hourly1!$F$8763+유형화!$G$72*hourly1!$G6354/hourly1!$F$8763+유형화!$G$74*hourly1!I6354/hourly1!$I$8763+유형화!$H$63*hourly1!P6354/hourly1!$P$8763</f>
        <v>0.59452363618288129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799">
        <f>(유형화!$F$71+유형화!$F$72+유형화!$F$73+유형화!$F$74+유형화!$G$63)*hourly1!O6355/hourly1!$O$8763</f>
        <v>65.615097696530498</v>
      </c>
      <c r="C6354" s="441">
        <f>hourly1!$F6355*유형화!$G$71/hourly1!$F$8763+유형화!$G$72*hourly1!$G6355/hourly1!$F$8763+유형화!$G$74*hourly1!I6355/hourly1!$I$8763+유형화!$H$63*hourly1!P6355/hourly1!$P$8763</f>
        <v>0.43273395839009854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799">
        <f>(유형화!$F$71+유형화!$F$72+유형화!$F$73+유형화!$F$74+유형화!$G$63)*hourly1!O6356/hourly1!$O$8763</f>
        <v>65.181369023053847</v>
      </c>
      <c r="C6355" s="441">
        <f>hourly1!$F6356*유형화!$G$71/hourly1!$F$8763+유형화!$G$72*hourly1!$G6356/hourly1!$F$8763+유형화!$G$74*hourly1!I6356/hourly1!$I$8763+유형화!$H$63*hourly1!P6356/hourly1!$P$8763</f>
        <v>0.62426819985465953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799">
        <f>(유형화!$F$71+유형화!$F$72+유형화!$F$73+유형화!$F$74+유형화!$G$63)*hourly1!O6357/hourly1!$O$8763</f>
        <v>64.070871346663523</v>
      </c>
      <c r="C6356" s="441">
        <f>hourly1!$F6357*유형화!$G$71/hourly1!$F$8763+유형화!$G$72*hourly1!$G6357/hourly1!$F$8763+유형화!$G$74*hourly1!I6357/hourly1!$I$8763+유형화!$H$63*hourly1!P6357/hourly1!$P$8763</f>
        <v>0.74977708136339782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799">
        <f>(유형화!$F$71+유형화!$F$72+유형화!$F$73+유형화!$F$74+유형화!$G$63)*hourly1!O6358/hourly1!$O$8763</f>
        <v>64.460592114524275</v>
      </c>
      <c r="C6357" s="441">
        <f>hourly1!$F6358*유형화!$G$71/hourly1!$F$8763+유형화!$G$72*hourly1!$G6358/hourly1!$F$8763+유형화!$G$74*hourly1!I6358/hourly1!$I$8763+유형화!$H$63*hourly1!P6358/hourly1!$P$8763</f>
        <v>0.7942323131196819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799">
        <f>(유형화!$F$71+유형화!$F$72+유형화!$F$73+유형화!$F$74+유형화!$G$63)*hourly1!O6359/hourly1!$O$8763</f>
        <v>62.76499153740744</v>
      </c>
      <c r="C6358" s="441">
        <f>hourly1!$F6359*유형화!$G$71/hourly1!$F$8763+유형화!$G$72*hourly1!$G6359/hourly1!$F$8763+유형화!$G$74*hourly1!I6359/hourly1!$I$8763+유형화!$H$63*hourly1!P6359/hourly1!$P$8763</f>
        <v>0.51424060373499547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799">
        <f>(유형화!$F$71+유형화!$F$72+유형화!$F$73+유형화!$F$74+유형화!$G$63)*hourly1!O6360/hourly1!$O$8763</f>
        <v>61.520571939739213</v>
      </c>
      <c r="C6359" s="441">
        <f>hourly1!$F6360*유형화!$G$71/hourly1!$F$8763+유형화!$G$72*hourly1!$G6360/hourly1!$F$8763+유형화!$G$74*hourly1!I6360/hourly1!$I$8763+유형화!$H$63*hourly1!P6360/hourly1!$P$8763</f>
        <v>0.49226673933734877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799">
        <f>(유형화!$F$71+유형화!$F$72+유형화!$F$73+유형화!$F$74+유형화!$G$63)*hourly1!O6361/hourly1!$O$8763</f>
        <v>60.825643701860919</v>
      </c>
      <c r="C6360" s="441">
        <f>hourly1!$F6361*유형화!$G$71/hourly1!$F$8763+유형화!$G$72*hourly1!$G6361/hourly1!$F$8763+유형화!$G$74*hourly1!I6361/hourly1!$I$8763+유형화!$H$63*hourly1!P6361/hourly1!$P$8763</f>
        <v>0.47028893895904222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799">
        <f>(유형화!$F$71+유형화!$F$72+유형화!$F$73+유형화!$F$74+유형화!$G$63)*hourly1!O6362/hourly1!$O$8763</f>
        <v>59.923610669115021</v>
      </c>
      <c r="C6361" s="441">
        <f>hourly1!$F6362*유형화!$G$71/hourly1!$F$8763+유형화!$G$72*hourly1!$G6362/hourly1!$F$8763+유형화!$G$74*hourly1!I6362/hourly1!$I$8763+유형화!$H$63*hourly1!P6362/hourly1!$P$8763</f>
        <v>0.36004784570655413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799">
        <f>(유형화!$F$71+유형화!$F$72+유형화!$F$73+유형화!$F$74+유형화!$G$63)*hourly1!O6363/hourly1!$O$8763</f>
        <v>58.028612767874563</v>
      </c>
      <c r="C6362" s="441">
        <f>hourly1!$F6363*유형화!$G$71/hourly1!$F$8763+유형화!$G$72*hourly1!$G6363/hourly1!$F$8763+유형화!$G$74*hourly1!I6363/hourly1!$I$8763+유형화!$H$63*hourly1!P6363/hourly1!$P$8763</f>
        <v>0.28369327977479447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799">
        <f>(유형화!$F$71+유형화!$F$72+유형화!$F$73+유형화!$F$74+유형화!$G$63)*hourly1!O6364/hourly1!$O$8763</f>
        <v>56.009700361685077</v>
      </c>
      <c r="C6363" s="441">
        <f>hourly1!$F6364*유형화!$G$71/hourly1!$F$8763+유형화!$G$72*hourly1!$G6364/hourly1!$F$8763+유형화!$G$74*hourly1!I6364/hourly1!$I$8763+유형화!$H$63*hourly1!P6364/hourly1!$P$8763</f>
        <v>0.25531271231027286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799">
        <f>(유형화!$F$71+유형화!$F$72+유형화!$F$73+유형화!$F$74+유형화!$G$63)*hourly1!O6365/hourly1!$O$8763</f>
        <v>54.605310073258003</v>
      </c>
      <c r="C6364" s="441">
        <f>hourly1!$F6365*유형화!$G$71/hourly1!$F$8763+유형화!$G$72*hourly1!$G6365/hourly1!$F$8763+유형화!$G$74*hourly1!I6365/hourly1!$I$8763+유형화!$H$63*hourly1!P6365/hourly1!$P$8763</f>
        <v>0.24784591845202883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799">
        <f>(유형화!$F$71+유형화!$F$72+유형화!$F$73+유형화!$F$74+유형화!$G$63)*hourly1!O6366/hourly1!$O$8763</f>
        <v>54.344672056336812</v>
      </c>
      <c r="C6365" s="441">
        <f>hourly1!$F6366*유형화!$G$71/hourly1!$F$8763+유형화!$G$72*hourly1!$G6366/hourly1!$F$8763+유형화!$G$74*hourly1!I6366/hourly1!$I$8763+유형화!$H$63*hourly1!P6366/hourly1!$P$8763</f>
        <v>0.24799942169780875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799">
        <f>(유형화!$F$71+유형화!$F$72+유형화!$F$73+유형화!$F$74+유형화!$G$63)*hourly1!O6367/hourly1!$O$8763</f>
        <v>54.178672331979229</v>
      </c>
      <c r="C6366" s="441">
        <f>hourly1!$F6367*유형화!$G$71/hourly1!$F$8763+유형화!$G$72*hourly1!$G6367/hourly1!$F$8763+유형화!$G$74*hourly1!I6367/hourly1!$I$8763+유형화!$H$63*hourly1!P6367/hourly1!$P$8763</f>
        <v>0.24549327546600797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799">
        <f>(유형화!$F$71+유형화!$F$72+유형화!$F$73+유형화!$F$74+유형화!$G$63)*hourly1!O6368/hourly1!$O$8763</f>
        <v>54.319410298816521</v>
      </c>
      <c r="C6367" s="441">
        <f>hourly1!$F6368*유형화!$G$71/hourly1!$F$8763+유형화!$G$72*hourly1!$G6368/hourly1!$F$8763+유형화!$G$74*hourly1!I6368/hourly1!$I$8763+유형화!$H$63*hourly1!P6368/hourly1!$P$8763</f>
        <v>0.51665980057582994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799">
        <f>(유형화!$F$71+유형화!$F$72+유형화!$F$73+유형화!$F$74+유형화!$G$63)*hourly1!O6369/hourly1!$O$8763</f>
        <v>54.954241650789108</v>
      </c>
      <c r="C6368" s="441">
        <f>hourly1!$F6369*유형화!$G$71/hourly1!$F$8763+유형화!$G$72*hourly1!$G6369/hourly1!$F$8763+유형화!$G$74*hourly1!I6369/hourly1!$I$8763+유형화!$H$63*hourly1!P6369/hourly1!$P$8763</f>
        <v>1.0019550044987486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799">
        <f>(유형화!$F$71+유형화!$F$72+유형화!$F$73+유형화!$F$74+유형화!$G$63)*hourly1!O6370/hourly1!$O$8763</f>
        <v>55.782717814333246</v>
      </c>
      <c r="C6369" s="441">
        <f>hourly1!$F6370*유형화!$G$71/hourly1!$F$8763+유형화!$G$72*hourly1!$G6370/hourly1!$F$8763+유형화!$G$74*hourly1!I6370/hourly1!$I$8763+유형화!$H$63*hourly1!P6370/hourly1!$P$8763</f>
        <v>0.85302787296190941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799">
        <f>(유형화!$F$71+유형화!$F$72+유형화!$F$73+유형화!$F$74+유형화!$G$63)*hourly1!O6371/hourly1!$O$8763</f>
        <v>56.638943629836447</v>
      </c>
      <c r="C6370" s="441">
        <f>hourly1!$F6371*유형화!$G$71/hourly1!$F$8763+유형화!$G$72*hourly1!$G6371/hourly1!$F$8763+유형화!$G$74*hourly1!I6371/hourly1!$I$8763+유형화!$H$63*hourly1!P6371/hourly1!$P$8763</f>
        <v>0.74317334071918917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799">
        <f>(유형화!$F$71+유형화!$F$72+유형화!$F$73+유형화!$F$74+유형화!$G$63)*hourly1!O6372/hourly1!$O$8763</f>
        <v>58.975076159322086</v>
      </c>
      <c r="C6371" s="441">
        <f>hourly1!$F6372*유형화!$G$71/hourly1!$F$8763+유형화!$G$72*hourly1!$G6372/hourly1!$F$8763+유형화!$G$74*hourly1!I6372/hourly1!$I$8763+유형화!$H$63*hourly1!P6372/hourly1!$P$8763</f>
        <v>0.61778826369306128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799">
        <f>(유형화!$F$71+유형화!$F$72+유형화!$F$73+유형화!$F$74+유형화!$G$63)*hourly1!O6373/hourly1!$O$8763</f>
        <v>59.942386904260175</v>
      </c>
      <c r="C6372" s="441">
        <f>hourly1!$F6373*유형화!$G$71/hourly1!$F$8763+유형화!$G$72*hourly1!$G6373/hourly1!$F$8763+유형화!$G$74*hourly1!I6373/hourly1!$I$8763+유형화!$H$63*hourly1!P6373/hourly1!$P$8763</f>
        <v>0.57071799024002268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799">
        <f>(유형화!$F$71+유형화!$F$72+유형화!$F$73+유형화!$F$74+유형화!$G$63)*hourly1!O6374/hourly1!$O$8763</f>
        <v>61.640103914647433</v>
      </c>
      <c r="C6373" s="441">
        <f>hourly1!$F6374*유형화!$G$71/hourly1!$F$8763+유형화!$G$72*hourly1!$G6374/hourly1!$F$8763+유형화!$G$74*hourly1!I6374/hourly1!$I$8763+유형화!$H$63*hourly1!P6374/hourly1!$P$8763</f>
        <v>0.54712894250566024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799">
        <f>(유형화!$F$71+유형화!$F$72+유형화!$F$73+유형화!$F$74+유형화!$G$63)*hourly1!O6375/hourly1!$O$8763</f>
        <v>59.363088309044997</v>
      </c>
      <c r="C6374" s="441">
        <f>hourly1!$F6375*유형화!$G$71/hourly1!$F$8763+유형화!$G$72*hourly1!$G6375/hourly1!$F$8763+유형화!$G$74*hourly1!I6375/hourly1!$I$8763+유형화!$H$63*hourly1!P6375/hourly1!$P$8763</f>
        <v>0.7108228000333896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799">
        <f>(유형화!$F$71+유형화!$F$72+유형화!$F$73+유형화!$F$74+유형화!$G$63)*hourly1!O6376/hourly1!$O$8763</f>
        <v>59.268572491026298</v>
      </c>
      <c r="C6375" s="441">
        <f>hourly1!$F6376*유형화!$G$71/hourly1!$F$8763+유형화!$G$72*hourly1!$G6376/hourly1!$F$8763+유형화!$G$74*hourly1!I6376/hourly1!$I$8763+유형화!$H$63*hourly1!P6376/hourly1!$P$8763</f>
        <v>0.65617397472576222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799">
        <f>(유형화!$F$71+유형화!$F$72+유형화!$F$73+유형화!$F$74+유형화!$G$63)*hourly1!O6377/hourly1!$O$8763</f>
        <v>60.13259314335793</v>
      </c>
      <c r="C6376" s="441">
        <f>hourly1!$F6377*유형화!$G$71/hourly1!$F$8763+유형화!$G$72*hourly1!$G6377/hourly1!$F$8763+유형화!$G$74*hourly1!I6377/hourly1!$I$8763+유형화!$H$63*hourly1!P6377/hourly1!$P$8763</f>
        <v>0.46894605392078581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799">
        <f>(유형화!$F$71+유형화!$F$72+유형화!$F$73+유형화!$F$74+유형화!$G$63)*hourly1!O6378/hourly1!$O$8763</f>
        <v>59.074422639261549</v>
      </c>
      <c r="C6377" s="441">
        <f>hourly1!$F6378*유형화!$G$71/hourly1!$F$8763+유형화!$G$72*hourly1!$G6378/hourly1!$F$8763+유형화!$G$74*hourly1!I6378/hourly1!$I$8763+유형화!$H$63*hourly1!P6378/hourly1!$P$8763</f>
        <v>0.43780719891787417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799">
        <f>(유형화!$F$71+유형화!$F$72+유형화!$F$73+유형화!$F$74+유형화!$G$63)*hourly1!O6379/hourly1!$O$8763</f>
        <v>58.792395791860791</v>
      </c>
      <c r="C6378" s="441">
        <f>hourly1!$F6379*유형화!$G$71/hourly1!$F$8763+유형화!$G$72*hourly1!$G6379/hourly1!$F$8763+유형화!$G$74*hourly1!I6379/hourly1!$I$8763+유형화!$H$63*hourly1!P6379/hourly1!$P$8763</f>
        <v>0.46904707742441876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799">
        <f>(유형화!$F$71+유형화!$F$72+유형화!$F$73+유형화!$F$74+유형화!$G$63)*hourly1!O6380/hourly1!$O$8763</f>
        <v>58.019846970390034</v>
      </c>
      <c r="C6379" s="441">
        <f>hourly1!$F6380*유형화!$G$71/hourly1!$F$8763+유형화!$G$72*hourly1!$G6380/hourly1!$F$8763+유형화!$G$74*hourly1!I6380/hourly1!$I$8763+유형화!$H$63*hourly1!P6380/hourly1!$P$8763</f>
        <v>0.65653668130728371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799">
        <f>(유형화!$F$71+유형화!$F$72+유형화!$F$73+유형화!$F$74+유형화!$G$63)*hourly1!O6381/hourly1!$O$8763</f>
        <v>57.592305995378439</v>
      </c>
      <c r="C6380" s="441">
        <f>hourly1!$F6381*유형화!$G$71/hourly1!$F$8763+유형화!$G$72*hourly1!$G6381/hourly1!$F$8763+유형화!$G$74*hourly1!I6381/hourly1!$I$8763+유형화!$H$63*hourly1!P6381/hourly1!$P$8763</f>
        <v>0.83647540447232827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799">
        <f>(유형화!$F$71+유형화!$F$72+유형화!$F$73+유형화!$F$74+유형화!$G$63)*hourly1!O6382/hourly1!$O$8763</f>
        <v>59.83469452325506</v>
      </c>
      <c r="C6381" s="441">
        <f>hourly1!$F6382*유형화!$G$71/hourly1!$F$8763+유형화!$G$72*hourly1!$G6382/hourly1!$F$8763+유형화!$G$74*hourly1!I6382/hourly1!$I$8763+유형화!$H$63*hourly1!P6382/hourly1!$P$8763</f>
        <v>0.84445149037367939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799">
        <f>(유형화!$F$71+유형화!$F$72+유형화!$F$73+유형화!$F$74+유형화!$G$63)*hourly1!O6383/hourly1!$O$8763</f>
        <v>59.557678955025509</v>
      </c>
      <c r="C6382" s="441">
        <f>hourly1!$F6383*유형화!$G$71/hourly1!$F$8763+유형화!$G$72*hourly1!$G6383/hourly1!$F$8763+유형화!$G$74*hourly1!I6383/hourly1!$I$8763+유형화!$H$63*hourly1!P6383/hourly1!$P$8763</f>
        <v>0.70400627788920445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799">
        <f>(유형화!$F$71+유형화!$F$72+유형화!$F$73+유형화!$F$74+유형화!$G$63)*hourly1!O6384/hourly1!$O$8763</f>
        <v>58.550742679960749</v>
      </c>
      <c r="C6383" s="441">
        <f>hourly1!$F6384*유형화!$G$71/hourly1!$F$8763+유형화!$G$72*hourly1!$G6384/hourly1!$F$8763+유형화!$G$74*hourly1!I6384/hourly1!$I$8763+유형화!$H$63*hourly1!P6384/hourly1!$P$8763</f>
        <v>0.5712012809563386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799">
        <f>(유형화!$F$71+유형화!$F$72+유형화!$F$73+유형화!$F$74+유형화!$G$63)*hourly1!O6385/hourly1!$O$8763</f>
        <v>57.322367886086184</v>
      </c>
      <c r="C6384" s="441">
        <f>hourly1!$F6385*유형화!$G$71/hourly1!$F$8763+유형화!$G$72*hourly1!$G6385/hourly1!$F$8763+유형화!$G$74*hourly1!I6385/hourly1!$I$8763+유형화!$H$63*hourly1!P6385/hourly1!$P$8763</f>
        <v>0.41509706759233478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799">
        <f>(유형화!$F$71+유형화!$F$72+유형화!$F$73+유형화!$F$74+유형화!$G$63)*hourly1!O6386/hourly1!$O$8763</f>
        <v>55.516573623903795</v>
      </c>
      <c r="C6385" s="441">
        <f>hourly1!$F6386*유형화!$G$71/hourly1!$F$8763+유형화!$G$72*hourly1!$G6386/hourly1!$F$8763+유형화!$G$74*hourly1!I6386/hourly1!$I$8763+유형화!$H$63*hourly1!P6386/hourly1!$P$8763</f>
        <v>0.36847585375107539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799">
        <f>(유형화!$F$71+유형화!$F$72+유형화!$F$73+유형화!$F$74+유형화!$G$63)*hourly1!O6387/hourly1!$O$8763</f>
        <v>53.622417975194409</v>
      </c>
      <c r="C6386" s="441">
        <f>hourly1!$F6387*유형화!$G$71/hourly1!$F$8763+유형화!$G$72*hourly1!$G6387/hourly1!$F$8763+유형화!$G$74*hourly1!I6387/hourly1!$I$8763+유형화!$H$63*hourly1!P6387/hourly1!$P$8763</f>
        <v>0.28403165483950132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799">
        <f>(유형화!$F$71+유형화!$F$72+유형화!$F$73+유형화!$F$74+유형화!$G$63)*hourly1!O6388/hourly1!$O$8763</f>
        <v>51.794382729609481</v>
      </c>
      <c r="C6387" s="441">
        <f>hourly1!$F6388*유형화!$G$71/hourly1!$F$8763+유형화!$G$72*hourly1!$G6388/hourly1!$F$8763+유형화!$G$74*hourly1!I6388/hourly1!$I$8763+유형화!$H$63*hourly1!P6388/hourly1!$P$8763</f>
        <v>0.25566396876623387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799">
        <f>(유형화!$F$71+유형화!$F$72+유형화!$F$73+유형화!$F$74+유형화!$G$63)*hourly1!O6389/hourly1!$O$8763</f>
        <v>51.229167349430639</v>
      </c>
      <c r="C6388" s="441">
        <f>hourly1!$F6389*유형화!$G$71/hourly1!$F$8763+유형화!$G$72*hourly1!$G6389/hourly1!$F$8763+유형화!$G$74*hourly1!I6389/hourly1!$I$8763+유형화!$H$63*hourly1!P6389/hourly1!$P$8763</f>
        <v>0.24870563204610935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799">
        <f>(유형화!$F$71+유형화!$F$72+유형화!$F$73+유형화!$F$74+유형화!$G$63)*hourly1!O6390/hourly1!$O$8763</f>
        <v>51.216607789655143</v>
      </c>
      <c r="C6389" s="441">
        <f>hourly1!$F6390*유형화!$G$71/hourly1!$F$8763+유형화!$G$72*hourly1!$G6390/hourly1!$F$8763+유형화!$G$74*hourly1!I6390/hourly1!$I$8763+유형화!$H$63*hourly1!P6390/hourly1!$P$8763</f>
        <v>0.2487674150152733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799">
        <f>(유형화!$F$71+유형화!$F$72+유형화!$F$73+유형화!$F$74+유형화!$G$63)*hourly1!O6391/hourly1!$O$8763</f>
        <v>51.277175250753444</v>
      </c>
      <c r="C6390" s="441">
        <f>hourly1!$F6391*유형화!$G$71/hourly1!$F$8763+유형화!$G$72*hourly1!$G6391/hourly1!$F$8763+유형화!$G$74*hourly1!I6391/hourly1!$I$8763+유형화!$H$63*hourly1!P6391/hourly1!$P$8763</f>
        <v>0.24584751372550009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799">
        <f>(유형화!$F$71+유형화!$F$72+유형화!$F$73+유형화!$F$74+유형화!$G$63)*hourly1!O6392/hourly1!$O$8763</f>
        <v>50.904167092918335</v>
      </c>
      <c r="C6391" s="441">
        <f>hourly1!$F6392*유형화!$G$71/hourly1!$F$8763+유형화!$G$72*hourly1!$G6392/hourly1!$F$8763+유형화!$G$74*hourly1!I6392/hourly1!$I$8763+유형화!$H$63*hourly1!P6392/hourly1!$P$8763</f>
        <v>0.51685373707749249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799">
        <f>(유형화!$F$71+유형화!$F$72+유형화!$F$73+유형화!$F$74+유형화!$G$63)*hourly1!O6393/hourly1!$O$8763</f>
        <v>51.403010556986686</v>
      </c>
      <c r="C6392" s="441">
        <f>hourly1!$F6393*유형화!$G$71/hourly1!$F$8763+유형화!$G$72*hourly1!$G6393/hourly1!$F$8763+유형화!$G$74*hourly1!I6393/hourly1!$I$8763+유형화!$H$63*hourly1!P6393/hourly1!$P$8763</f>
        <v>1.0023444280399076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799">
        <f>(유형화!$F$71+유형화!$F$72+유형화!$F$73+유형화!$F$74+유형화!$G$63)*hourly1!O6394/hourly1!$O$8763</f>
        <v>51.799719540858256</v>
      </c>
      <c r="C6393" s="441">
        <f>hourly1!$F6394*유형화!$G$71/hourly1!$F$8763+유형화!$G$72*hourly1!$G6394/hourly1!$F$8763+유형화!$G$74*hourly1!I6394/hourly1!$I$8763+유형화!$H$63*hourly1!P6394/hourly1!$P$8763</f>
        <v>0.85328418879344092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799">
        <f>(유형화!$F$71+유형화!$F$72+유형화!$F$73+유형화!$F$74+유형화!$G$63)*hourly1!O6395/hourly1!$O$8763</f>
        <v>52.061689193318308</v>
      </c>
      <c r="C6394" s="441">
        <f>hourly1!$F6395*유형화!$G$71/hourly1!$F$8763+유형화!$G$72*hourly1!$G6395/hourly1!$F$8763+유형화!$G$74*hourly1!I6395/hourly1!$I$8763+유형화!$H$63*hourly1!P6395/hourly1!$P$8763</f>
        <v>0.74329690665751824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799">
        <f>(유형화!$F$71+유형화!$F$72+유형화!$F$73+유형화!$F$74+유형화!$G$63)*hourly1!O6396/hourly1!$O$8763</f>
        <v>51.763052483393338</v>
      </c>
      <c r="C6395" s="441">
        <f>hourly1!$F6396*유형화!$G$71/hourly1!$F$8763+유형화!$G$72*hourly1!$G6396/hourly1!$F$8763+유형화!$G$74*hourly1!I6396/hourly1!$I$8763+유형화!$H$63*hourly1!P6396/hourly1!$P$8763</f>
        <v>0.61782583441755279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799">
        <f>(유형화!$F$71+유형화!$F$72+유형화!$F$73+유형화!$F$74+유형화!$G$63)*hourly1!O6397/hourly1!$O$8763</f>
        <v>52.293816685738349</v>
      </c>
      <c r="C6396" s="441">
        <f>hourly1!$F6397*유형화!$G$71/hourly1!$F$8763+유형화!$G$72*hourly1!$G6397/hourly1!$F$8763+유형화!$G$74*hourly1!I6397/hourly1!$I$8763+유형화!$H$63*hourly1!P6397/hourly1!$P$8763</f>
        <v>0.57069437435605652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799">
        <f>(유형화!$F$71+유형화!$F$72+유형화!$F$73+유형화!$F$74+유형화!$G$63)*hourly1!O6398/hourly1!$O$8763</f>
        <v>53.05569071395815</v>
      </c>
      <c r="C6397" s="441">
        <f>hourly1!$F6398*유형화!$G$71/hourly1!$F$8763+유형화!$G$72*hourly1!$G6398/hourly1!$F$8763+유형화!$G$74*hourly1!I6398/hourly1!$I$8763+유형화!$H$63*hourly1!P6398/hourly1!$P$8763</f>
        <v>0.547102344818163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799">
        <f>(유형화!$F$71+유형화!$F$72+유형화!$F$73+유형화!$F$74+유형화!$G$63)*hourly1!O6399/hourly1!$O$8763</f>
        <v>52.305781682585113</v>
      </c>
      <c r="C6398" s="441">
        <f>hourly1!$F6399*유형화!$G$71/hourly1!$F$8763+유형화!$G$72*hourly1!$G6399/hourly1!$F$8763+유형화!$G$74*hourly1!I6399/hourly1!$I$8763+유형화!$H$63*hourly1!P6399/hourly1!$P$8763</f>
        <v>0.71071700564410822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799">
        <f>(유형화!$F$71+유형화!$F$72+유형화!$F$73+유형화!$F$74+유형화!$G$63)*hourly1!O6400/hourly1!$O$8763</f>
        <v>53.3197206944375</v>
      </c>
      <c r="C6399" s="441">
        <f>hourly1!$F6400*유형화!$G$71/hourly1!$F$8763+유형화!$G$72*hourly1!$G6400/hourly1!$F$8763+유형화!$G$74*hourly1!I6400/hourly1!$I$8763+유형화!$H$63*hourly1!P6400/hourly1!$P$8763</f>
        <v>0.656038958661875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799">
        <f>(유형화!$F$71+유형화!$F$72+유형화!$F$73+유형화!$F$74+유형화!$G$63)*hourly1!O6401/hourly1!$O$8763</f>
        <v>54.573302215371243</v>
      </c>
      <c r="C6400" s="441">
        <f>hourly1!$F6401*유형화!$G$71/hourly1!$F$8763+유형화!$G$72*hourly1!$G6401/hourly1!$F$8763+유형화!$G$74*hourly1!I6401/hourly1!$I$8763+유형화!$H$63*hourly1!P6401/hourly1!$P$8763</f>
        <v>0.46881974472320931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799">
        <f>(유형화!$F$71+유형화!$F$72+유형화!$F$73+유형화!$F$74+유형화!$G$63)*hourly1!O6402/hourly1!$O$8763</f>
        <v>54.492172739349769</v>
      </c>
      <c r="C6401" s="441">
        <f>hourly1!$F6402*유형화!$G$71/hourly1!$F$8763+유형화!$G$72*hourly1!$G6402/hourly1!$F$8763+유형화!$G$74*hourly1!I6402/hourly1!$I$8763+유형화!$H$63*hourly1!P6402/hourly1!$P$8763</f>
        <v>0.43767003595544457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799">
        <f>(유형화!$F$71+유형화!$F$72+유형화!$F$73+유형화!$F$74+유형화!$G$63)*hourly1!O6403/hourly1!$O$8763</f>
        <v>54.548361801883942</v>
      </c>
      <c r="C6402" s="441">
        <f>hourly1!$F6403*유형화!$G$71/hourly1!$F$8763+유형화!$G$72*hourly1!$G6403/hourly1!$F$8763+유형화!$G$74*hourly1!I6403/hourly1!$I$8763+유형화!$H$63*hourly1!P6403/hourly1!$P$8763</f>
        <v>0.46887866516098231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799">
        <f>(유형화!$F$71+유형화!$F$72+유형화!$F$73+유형화!$F$74+유형화!$G$63)*hourly1!O6404/hourly1!$O$8763</f>
        <v>55.69029268816201</v>
      </c>
      <c r="C6403" s="441">
        <f>hourly1!$F6404*유형화!$G$71/hourly1!$F$8763+유형화!$G$72*hourly1!$G6404/hourly1!$F$8763+유형화!$G$74*hourly1!I6404/hourly1!$I$8763+유형화!$H$63*hourly1!P6404/hourly1!$P$8763</f>
        <v>0.65626092411672843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799">
        <f>(유형화!$F$71+유형화!$F$72+유형화!$F$73+유형화!$F$74+유형화!$G$63)*hourly1!O6405/hourly1!$O$8763</f>
        <v>56.266237484966112</v>
      </c>
      <c r="C6404" s="441">
        <f>hourly1!$F6405*유형화!$G$71/hourly1!$F$8763+유형화!$G$72*hourly1!$G6405/hourly1!$F$8763+유형화!$G$74*hourly1!I6405/hourly1!$I$8763+유형화!$H$63*hourly1!P6405/hourly1!$P$8763</f>
        <v>0.83604876802310057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799">
        <f>(유형화!$F$71+유형화!$F$72+유형화!$F$73+유형화!$F$74+유형화!$G$63)*hourly1!O6406/hourly1!$O$8763</f>
        <v>57.278162443358163</v>
      </c>
      <c r="C6405" s="441">
        <f>hourly1!$F6406*유형화!$G$71/hourly1!$F$8763+유형화!$G$72*hourly1!$G6406/hourly1!$F$8763+유형화!$G$74*hourly1!I6406/hourly1!$I$8763+유형화!$H$63*hourly1!P6406/hourly1!$P$8763</f>
        <v>0.8438094484373686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799">
        <f>(유형화!$F$71+유형화!$F$72+유형화!$F$73+유형화!$F$74+유형화!$G$63)*hourly1!O6407/hourly1!$O$8763</f>
        <v>57.201944148606309</v>
      </c>
      <c r="C6406" s="441">
        <f>hourly1!$F6407*유형화!$G$71/hourly1!$F$8763+유형화!$G$72*hourly1!$G6407/hourly1!$F$8763+유형화!$G$74*hourly1!I6407/hourly1!$I$8763+유형화!$H$63*hourly1!P6407/hourly1!$P$8763</f>
        <v>0.70333775753753547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799">
        <f>(유형화!$F$71+유형화!$F$72+유형화!$F$73+유형화!$F$74+유형화!$G$63)*hourly1!O6408/hourly1!$O$8763</f>
        <v>55.934896318873619</v>
      </c>
      <c r="C6407" s="441">
        <f>hourly1!$F6408*유형화!$G$71/hourly1!$F$8763+유형화!$G$72*hourly1!$G6408/hourly1!$F$8763+유형화!$G$74*hourly1!I6408/hourly1!$I$8763+유형화!$H$63*hourly1!P6408/hourly1!$P$8763</f>
        <v>0.57055518376722569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799">
        <f>(유형화!$F$71+유형화!$F$72+유형화!$F$73+유형화!$F$74+유형화!$G$63)*hourly1!O6409/hourly1!$O$8763</f>
        <v>55.277035090655318</v>
      </c>
      <c r="C6408" s="441">
        <f>hourly1!$F6409*유형화!$G$71/hourly1!$F$8763+유형화!$G$72*hourly1!$G6409/hourly1!$F$8763+유형화!$G$74*hourly1!I6409/hourly1!$I$8763+유형화!$H$63*hourly1!P6409/hourly1!$P$8763</f>
        <v>0.41459517042198252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799">
        <f>(유형화!$F$71+유형화!$F$72+유형화!$F$73+유형화!$F$74+유형화!$G$63)*hourly1!O6410/hourly1!$O$8763</f>
        <v>53.159917578998709</v>
      </c>
      <c r="C6409" s="441">
        <f>hourly1!$F6410*유형화!$G$71/hourly1!$F$8763+유형화!$G$72*hourly1!$G6410/hourly1!$F$8763+유형화!$G$74*hourly1!I6410/hourly1!$I$8763+유형화!$H$63*hourly1!P6410/hourly1!$P$8763</f>
        <v>0.36798087436491644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799">
        <f>(유형화!$F$71+유형화!$F$72+유형화!$F$73+유형화!$F$74+유형화!$G$63)*hourly1!O6411/hourly1!$O$8763</f>
        <v>51.149683423394009</v>
      </c>
      <c r="C6410" s="441">
        <f>hourly1!$F6411*유형화!$G$71/hourly1!$F$8763+유형화!$G$72*hourly1!$G6411/hourly1!$F$8763+유형화!$G$74*hourly1!I6411/hourly1!$I$8763+유형화!$H$63*hourly1!P6411/hourly1!$P$8763</f>
        <v>0.28366572791016731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799">
        <f>(유형화!$F$71+유형화!$F$72+유형화!$F$73+유형화!$F$74+유형화!$G$63)*hourly1!O6412/hourly1!$O$8763</f>
        <v>50.037667759643973</v>
      </c>
      <c r="C6411" s="441">
        <f>hourly1!$F6412*유형화!$G$71/hourly1!$F$8763+유형화!$G$72*hourly1!$G6412/hourly1!$F$8763+유형화!$G$74*hourly1!I6412/hourly1!$I$8763+유형화!$H$63*hourly1!P6412/hourly1!$P$8763</f>
        <v>0.25528301354710331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799">
        <f>(유형화!$F$71+유형화!$F$72+유형화!$F$73+유형화!$F$74+유형화!$G$63)*hourly1!O6413/hourly1!$O$8763</f>
        <v>50.049334259826772</v>
      </c>
      <c r="C6412" s="441">
        <f>hourly1!$F6413*유형화!$G$71/hourly1!$F$8763+유형화!$G$72*hourly1!$G6413/hourly1!$F$8763+유형화!$G$74*hourly1!I6413/hourly1!$I$8763+유형화!$H$63*hourly1!P6413/hourly1!$P$8763</f>
        <v>0.24774250950557103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799">
        <f>(유형화!$F$71+유형화!$F$72+유형화!$F$73+유형화!$F$74+유형화!$G$63)*hourly1!O6414/hourly1!$O$8763</f>
        <v>50.466982798818307</v>
      </c>
      <c r="C6413" s="441">
        <f>hourly1!$F6414*유형화!$G$71/hourly1!$F$8763+유형화!$G$72*hourly1!$G6414/hourly1!$F$8763+유형화!$G$74*hourly1!I6414/hourly1!$I$8763+유형화!$H$63*hourly1!P6414/hourly1!$P$8763</f>
        <v>0.24777733697081389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799">
        <f>(유형화!$F$71+유형화!$F$72+유형화!$F$73+유형화!$F$74+유형화!$G$63)*hourly1!O6415/hourly1!$O$8763</f>
        <v>50.627160463426435</v>
      </c>
      <c r="C6414" s="441">
        <f>hourly1!$F6415*유형화!$G$71/hourly1!$F$8763+유형화!$G$72*hourly1!$G6415/hourly1!$F$8763+유형화!$G$74*hourly1!I6415/hourly1!$I$8763+유형화!$H$63*hourly1!P6415/hourly1!$P$8763</f>
        <v>0.24519616856217119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799">
        <f>(유형화!$F$71+유형화!$F$72+유형화!$F$73+유형화!$F$74+유형화!$G$63)*hourly1!O6416/hourly1!$O$8763</f>
        <v>51.093288065825327</v>
      </c>
      <c r="C6415" s="441">
        <f>hourly1!$F6416*유형화!$G$71/hourly1!$F$8763+유형화!$G$72*hourly1!$G6416/hourly1!$F$8763+유형화!$G$74*hourly1!I6416/hourly1!$I$8763+유형화!$H$63*hourly1!P6416/hourly1!$P$8763</f>
        <v>0.51591733149659269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799">
        <f>(유형화!$F$71+유형화!$F$72+유형화!$F$73+유형화!$F$74+유형화!$G$63)*hourly1!O6417/hourly1!$O$8763</f>
        <v>52.896356325153931</v>
      </c>
      <c r="C6416" s="441">
        <f>hourly1!$F6417*유형화!$G$71/hourly1!$F$8763+유형화!$G$72*hourly1!$G6417/hourly1!$F$8763+유형화!$G$74*hourly1!I6417/hourly1!$I$8763+유형화!$H$63*hourly1!P6417/hourly1!$P$8763</f>
        <v>1.000211126521634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799">
        <f>(유형화!$F$71+유형화!$F$72+유형화!$F$73+유형화!$F$74+유형화!$G$63)*hourly1!O6418/hourly1!$O$8763</f>
        <v>56.26878648384379</v>
      </c>
      <c r="C6417" s="441">
        <f>hourly1!$F6418*유형화!$G$71/hourly1!$F$8763+유형화!$G$72*hourly1!$G6418/hourly1!$F$8763+유형화!$G$74*hourly1!I6418/hourly1!$I$8763+유형화!$H$63*hourly1!P6418/hourly1!$P$8763</f>
        <v>0.85178970886366456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799">
        <f>(유형화!$F$71+유형화!$F$72+유형화!$F$73+유형화!$F$74+유형화!$G$63)*hourly1!O6419/hourly1!$O$8763</f>
        <v>58.481611896059221</v>
      </c>
      <c r="C6418" s="441">
        <f>hourly1!$F6419*유형화!$G$71/hourly1!$F$8763+유형화!$G$72*hourly1!$G6419/hourly1!$F$8763+유형화!$G$74*hourly1!I6419/hourly1!$I$8763+유형화!$H$63*hourly1!P6419/hourly1!$P$8763</f>
        <v>0.74238853002981053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799">
        <f>(유형화!$F$71+유형화!$F$72+유형화!$F$73+유형화!$F$74+유형화!$G$63)*hourly1!O6420/hourly1!$O$8763</f>
        <v>62.496360557633494</v>
      </c>
      <c r="C6419" s="441">
        <f>hourly1!$F6420*유형화!$G$71/hourly1!$F$8763+유형화!$G$72*hourly1!$G6420/hourly1!$F$8763+유형화!$G$74*hourly1!I6420/hourly1!$I$8763+유형화!$H$63*hourly1!P6420/hourly1!$P$8763</f>
        <v>0.61735602145319612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799">
        <f>(유형화!$F$71+유형화!$F$72+유형화!$F$73+유형화!$F$74+유형화!$G$63)*hourly1!O6421/hourly1!$O$8763</f>
        <v>63.797440347595881</v>
      </c>
      <c r="C6420" s="441">
        <f>hourly1!$F6421*유형화!$G$71/hourly1!$F$8763+유형화!$G$72*hourly1!$G6421/hourly1!$F$8763+유형화!$G$74*hourly1!I6421/hourly1!$I$8763+유형화!$H$63*hourly1!P6421/hourly1!$P$8763</f>
        <v>0.5704844553874685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799">
        <f>(유형화!$F$71+유형화!$F$72+유형화!$F$73+유형화!$F$74+유형화!$G$63)*hourly1!O6422/hourly1!$O$8763</f>
        <v>64.406724730758569</v>
      </c>
      <c r="C6421" s="441">
        <f>hourly1!$F6422*유형화!$G$71/hourly1!$F$8763+유형화!$G$72*hourly1!$G6422/hourly1!$F$8763+유형화!$G$74*hourly1!I6422/hourly1!$I$8763+유형화!$H$63*hourly1!P6422/hourly1!$P$8763</f>
        <v>0.54704569055107366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799">
        <f>(유형화!$F$71+유형화!$F$72+유형화!$F$73+유형화!$F$74+유형화!$G$63)*hourly1!O6423/hourly1!$O$8763</f>
        <v>62.728085600789925</v>
      </c>
      <c r="C6422" s="441">
        <f>hourly1!$F6423*유형화!$G$71/hourly1!$F$8763+유형화!$G$72*hourly1!$G6423/hourly1!$F$8763+유형화!$G$74*hourly1!I6423/hourly1!$I$8763+유형화!$H$63*hourly1!P6423/hourly1!$P$8763</f>
        <v>0.7108254240204982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799">
        <f>(유형화!$F$71+유형화!$F$72+유형화!$F$73+유형화!$F$74+유형화!$G$63)*hourly1!O6424/hourly1!$O$8763</f>
        <v>62.724225314653602</v>
      </c>
      <c r="C6423" s="441">
        <f>hourly1!$F6424*유형화!$G$71/hourly1!$F$8763+유형화!$G$72*hourly1!$G6424/hourly1!$F$8763+유형화!$G$74*hourly1!I6424/hourly1!$I$8763+유형화!$H$63*hourly1!P6424/hourly1!$P$8763</f>
        <v>0.6562778607607862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799">
        <f>(유형화!$F$71+유형화!$F$72+유형화!$F$73+유형화!$F$74+유형화!$G$63)*hourly1!O6425/hourly1!$O$8763</f>
        <v>66.456422637358926</v>
      </c>
      <c r="C6424" s="441">
        <f>hourly1!$F6425*유형화!$G$71/hourly1!$F$8763+유형화!$G$72*hourly1!$G6425/hourly1!$F$8763+유형화!$G$74*hourly1!I6425/hourly1!$I$8763+유형화!$H$63*hourly1!P6425/hourly1!$P$8763</f>
        <v>0.4690393247352368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799">
        <f>(유형화!$F$71+유형화!$F$72+유형화!$F$73+유형화!$F$74+유형화!$G$63)*hourly1!O6426/hourly1!$O$8763</f>
        <v>67.22675391751666</v>
      </c>
      <c r="C6425" s="441">
        <f>hourly1!$F6426*유형화!$G$71/hourly1!$F$8763+유형화!$G$72*hourly1!$G6426/hourly1!$F$8763+유형화!$G$74*hourly1!I6426/hourly1!$I$8763+유형화!$H$63*hourly1!P6426/hourly1!$P$8763</f>
        <v>0.43799159364823725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799">
        <f>(유형화!$F$71+유형화!$F$72+유형화!$F$73+유형화!$F$74+유형화!$G$63)*hourly1!O6427/hourly1!$O$8763</f>
        <v>67.879010723893259</v>
      </c>
      <c r="C6426" s="441">
        <f>hourly1!$F6427*유형화!$G$71/hourly1!$F$8763+유형화!$G$72*hourly1!$G6427/hourly1!$F$8763+유형화!$G$74*hourly1!I6427/hourly1!$I$8763+유형화!$H$63*hourly1!P6427/hourly1!$P$8763</f>
        <v>0.46909574045804592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799">
        <f>(유형화!$F$71+유형화!$F$72+유형화!$F$73+유형화!$F$74+유형화!$G$63)*hourly1!O6428/hourly1!$O$8763</f>
        <v>67.393412445729666</v>
      </c>
      <c r="C6427" s="441">
        <f>hourly1!$F6428*유형화!$G$71/hourly1!$F$8763+유형화!$G$72*hourly1!$G6428/hourly1!$F$8763+유형화!$G$74*hourly1!I6428/hourly1!$I$8763+유형화!$H$63*hourly1!P6428/hourly1!$P$8763</f>
        <v>0.656445557391374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799">
        <f>(유형화!$F$71+유형화!$F$72+유형화!$F$73+유형화!$F$74+유형화!$G$63)*hourly1!O6429/hourly1!$O$8763</f>
        <v>66.237318283670433</v>
      </c>
      <c r="C6428" s="441">
        <f>hourly1!$F6429*유형화!$G$71/hourly1!$F$8763+유형화!$G$72*hourly1!$G6429/hourly1!$F$8763+유형화!$G$74*hourly1!I6429/hourly1!$I$8763+유형화!$H$63*hourly1!P6429/hourly1!$P$8763</f>
        <v>0.83624640196114031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799">
        <f>(유형화!$F$71+유형화!$F$72+유형화!$F$73+유형화!$F$74+유형화!$G$63)*hourly1!O6430/hourly1!$O$8763</f>
        <v>66.169926946399769</v>
      </c>
      <c r="C6429" s="441">
        <f>hourly1!$F6430*유형화!$G$71/hourly1!$F$8763+유형화!$G$72*hourly1!$G6430/hourly1!$F$8763+유형화!$G$74*hourly1!I6430/hourly1!$I$8763+유형화!$H$63*hourly1!P6430/hourly1!$P$8763</f>
        <v>0.84405562613689333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799">
        <f>(유형화!$F$71+유형화!$F$72+유형화!$F$73+유형화!$F$74+유형화!$G$63)*hourly1!O6431/hourly1!$O$8763</f>
        <v>64.599020704090123</v>
      </c>
      <c r="C6430" s="441">
        <f>hourly1!$F6431*유형화!$G$71/hourly1!$F$8763+유형화!$G$72*hourly1!$G6431/hourly1!$F$8763+유형화!$G$74*hourly1!I6431/hourly1!$I$8763+유형화!$H$63*hourly1!P6431/hourly1!$P$8763</f>
        <v>0.70328670906108337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799">
        <f>(유형화!$F$71+유형화!$F$72+유형화!$F$73+유형화!$F$74+유형화!$G$63)*hourly1!O6432/hourly1!$O$8763</f>
        <v>61.929339329205483</v>
      </c>
      <c r="C6431" s="441">
        <f>hourly1!$F6432*유형화!$G$71/hourly1!$F$8763+유형화!$G$72*hourly1!$G6432/hourly1!$F$8763+유형화!$G$74*hourly1!I6432/hourly1!$I$8763+유형화!$H$63*hourly1!P6432/hourly1!$P$8763</f>
        <v>0.57050008003797148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799">
        <f>(유형화!$F$71+유형화!$F$72+유형화!$F$73+유형화!$F$74+유형화!$G$63)*hourly1!O6433/hourly1!$O$8763</f>
        <v>60.108761149503145</v>
      </c>
      <c r="C6432" s="441">
        <f>hourly1!$F6433*유형화!$G$71/hourly1!$F$8763+유형화!$G$72*hourly1!$G6433/hourly1!$F$8763+유형화!$G$74*hourly1!I6433/hourly1!$I$8763+유형화!$H$63*hourly1!P6433/hourly1!$P$8763</f>
        <v>0.41456559093095535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799">
        <f>(유형화!$F$71+유형화!$F$72+유형화!$F$73+유형화!$F$74+유형화!$G$63)*hourly1!O6434/hourly1!$O$8763</f>
        <v>58.972866415287406</v>
      </c>
      <c r="C6433" s="441">
        <f>hourly1!$F6434*유형화!$G$71/hourly1!$F$8763+유형화!$G$72*hourly1!$G6434/hourly1!$F$8763+유형화!$G$74*hourly1!I6434/hourly1!$I$8763+유형화!$H$63*hourly1!P6434/hourly1!$P$8763</f>
        <v>0.36804671258688382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799">
        <f>(유형화!$F$71+유형화!$F$72+유형화!$F$73+유형화!$F$74+유형화!$G$63)*hourly1!O6435/hourly1!$O$8763</f>
        <v>56.681463790703859</v>
      </c>
      <c r="C6434" s="441">
        <f>hourly1!$F6435*유형화!$G$71/hourly1!$F$8763+유형화!$G$72*hourly1!$G6435/hourly1!$F$8763+유형화!$G$74*hourly1!I6435/hourly1!$I$8763+유형화!$H$63*hourly1!P6435/hourly1!$P$8763</f>
        <v>0.2836883896170036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799">
        <f>(유형화!$F$71+유형화!$F$72+유형화!$F$73+유형화!$F$74+유형화!$G$63)*hourly1!O6436/hourly1!$O$8763</f>
        <v>54.880341890236814</v>
      </c>
      <c r="C6435" s="441">
        <f>hourly1!$F6436*유형화!$G$71/hourly1!$F$8763+유형화!$G$72*hourly1!$G6436/hourly1!$F$8763+유형화!$G$74*hourly1!I6436/hourly1!$I$8763+유형화!$H$63*hourly1!P6436/hourly1!$P$8763</f>
        <v>0.2553395485420526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799">
        <f>(유형화!$F$71+유형화!$F$72+유형화!$F$73+유형화!$F$74+유형화!$G$63)*hourly1!O6437/hourly1!$O$8763</f>
        <v>54.675041830443014</v>
      </c>
      <c r="C6436" s="441">
        <f>hourly1!$F6437*유형화!$G$71/hourly1!$F$8763+유형화!$G$72*hourly1!$G6437/hourly1!$F$8763+유형화!$G$74*hourly1!I6437/hourly1!$I$8763+유형화!$H$63*hourly1!P6437/hourly1!$P$8763</f>
        <v>0.24793728091222106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799">
        <f>(유형화!$F$71+유형화!$F$72+유형화!$F$73+유형화!$F$74+유형화!$G$63)*hourly1!O6438/hourly1!$O$8763</f>
        <v>54.933440724388817</v>
      </c>
      <c r="C6437" s="441">
        <f>hourly1!$F6438*유형화!$G$71/hourly1!$F$8763+유형화!$G$72*hourly1!$G6438/hourly1!$F$8763+유형화!$G$74*hourly1!I6438/hourly1!$I$8763+유형화!$H$63*hourly1!P6438/hourly1!$P$8763</f>
        <v>0.24801433071546414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799">
        <f>(유형화!$F$71+유형화!$F$72+유형화!$F$73+유형화!$F$74+유형화!$G$63)*hourly1!O6439/hourly1!$O$8763</f>
        <v>54.547318984848189</v>
      </c>
      <c r="C6438" s="441">
        <f>hourly1!$F6439*유형화!$G$71/hourly1!$F$8763+유형화!$G$72*hourly1!$G6439/hourly1!$F$8763+유형화!$G$74*hourly1!I6439/hourly1!$I$8763+유형화!$H$63*hourly1!P6439/hourly1!$P$8763</f>
        <v>0.24536732408485509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799">
        <f>(유형화!$F$71+유형화!$F$72+유형화!$F$73+유형화!$F$74+유형화!$G$63)*hourly1!O6440/hourly1!$O$8763</f>
        <v>55.31357797754859</v>
      </c>
      <c r="C6439" s="441">
        <f>hourly1!$F6440*유형화!$G$71/hourly1!$F$8763+유형화!$G$72*hourly1!$G6440/hourly1!$F$8763+유형화!$G$74*hourly1!I6440/hourly1!$I$8763+유형화!$H$63*hourly1!P6440/hourly1!$P$8763</f>
        <v>0.51617424368882914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799">
        <f>(유형화!$F$71+유형화!$F$72+유형화!$F$73+유형화!$F$74+유형화!$G$63)*hourly1!O6441/hourly1!$O$8763</f>
        <v>57.063800954175733</v>
      </c>
      <c r="C6440" s="441">
        <f>hourly1!$F6441*유형화!$G$71/hourly1!$F$8763+유형화!$G$72*hourly1!$G6441/hourly1!$F$8763+유형화!$G$74*hourly1!I6441/hourly1!$I$8763+유형화!$H$63*hourly1!P6441/hourly1!$P$8763</f>
        <v>1.0007792197303751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799">
        <f>(유형화!$F$71+유형화!$F$72+유형화!$F$73+유형화!$F$74+유형화!$G$63)*hourly1!O6442/hourly1!$O$8763</f>
        <v>59.497495446499066</v>
      </c>
      <c r="C6441" s="441">
        <f>hourly1!$F6442*유형화!$G$71/hourly1!$F$8763+유형화!$G$72*hourly1!$G6442/hourly1!$F$8763+유형화!$G$74*hourly1!I6442/hourly1!$I$8763+유형화!$H$63*hourly1!P6442/hourly1!$P$8763</f>
        <v>0.85225725565733634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799">
        <f>(유형화!$F$71+유형화!$F$72+유형화!$F$73+유형화!$F$74+유형화!$G$63)*hourly1!O6443/hourly1!$O$8763</f>
        <v>61.282426483855609</v>
      </c>
      <c r="C6442" s="441">
        <f>hourly1!$F6443*유형화!$G$71/hourly1!$F$8763+유형화!$G$72*hourly1!$G6443/hourly1!$F$8763+유형화!$G$74*hourly1!I6443/hourly1!$I$8763+유형화!$H$63*hourly1!P6443/hourly1!$P$8763</f>
        <v>0.74270877572904703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799">
        <f>(유형화!$F$71+유형화!$F$72+유형화!$F$73+유형화!$F$74+유형화!$G$63)*hourly1!O6444/hourly1!$O$8763</f>
        <v>62.603832679414957</v>
      </c>
      <c r="C6443" s="441">
        <f>hourly1!$F6444*유형화!$G$71/hourly1!$F$8763+유형화!$G$72*hourly1!$G6444/hourly1!$F$8763+유형화!$G$74*hourly1!I6444/hourly1!$I$8763+유형화!$H$63*hourly1!P6444/hourly1!$P$8763</f>
        <v>0.61757762909162583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799">
        <f>(유형화!$F$71+유형화!$F$72+유형화!$F$73+유형화!$F$74+유형화!$G$63)*hourly1!O6445/hourly1!$O$8763</f>
        <v>64.53146502698101</v>
      </c>
      <c r="C6444" s="441">
        <f>hourly1!$F6445*유형화!$G$71/hourly1!$F$8763+유형화!$G$72*hourly1!$G6445/hourly1!$F$8763+유형화!$G$74*hourly1!I6445/hourly1!$I$8763+유형화!$H$63*hourly1!P6445/hourly1!$P$8763</f>
        <v>0.57067195119350278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799">
        <f>(유형화!$F$71+유형화!$F$72+유형화!$F$73+유형화!$F$74+유형화!$G$63)*hourly1!O6446/hourly1!$O$8763</f>
        <v>65.829981455881068</v>
      </c>
      <c r="C6445" s="441">
        <f>hourly1!$F6446*유형화!$G$71/hourly1!$F$8763+유형화!$G$72*hourly1!$G6446/hourly1!$F$8763+유형화!$G$74*hourly1!I6446/hourly1!$I$8763+유형화!$H$63*hourly1!P6446/hourly1!$P$8763</f>
        <v>0.54720885484029425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799">
        <f>(유형화!$F$71+유형화!$F$72+유형화!$F$73+유형화!$F$74+유형화!$G$63)*hourly1!O6447/hourly1!$O$8763</f>
        <v>63.77265622615375</v>
      </c>
      <c r="C6446" s="441">
        <f>hourly1!$F6447*유형화!$G$71/hourly1!$F$8763+유형화!$G$72*hourly1!$G6447/hourly1!$F$8763+유형화!$G$74*hourly1!I6447/hourly1!$I$8763+유형화!$H$63*hourly1!P6447/hourly1!$P$8763</f>
        <v>0.71109450197114277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799">
        <f>(유형화!$F$71+유형화!$F$72+유형화!$F$73+유형화!$F$74+유형화!$G$63)*hourly1!O6448/hourly1!$O$8763</f>
        <v>63.897624365738409</v>
      </c>
      <c r="C6447" s="441">
        <f>hourly1!$F6448*유형화!$G$71/hourly1!$F$8763+유형화!$G$72*hourly1!$G6448/hourly1!$F$8763+유형화!$G$74*hourly1!I6448/hourly1!$I$8763+유형화!$H$63*hourly1!P6448/hourly1!$P$8763</f>
        <v>0.65648837609008026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799">
        <f>(유형화!$F$71+유형화!$F$72+유형화!$F$73+유형화!$F$74+유형화!$G$63)*hourly1!O6449/hourly1!$O$8763</f>
        <v>67.715685309434178</v>
      </c>
      <c r="C6448" s="441">
        <f>hourly1!$F6449*유형화!$G$71/hourly1!$F$8763+유형화!$G$72*hourly1!$G6449/hourly1!$F$8763+유형화!$G$74*hourly1!I6449/hourly1!$I$8763+유형화!$H$63*hourly1!P6449/hourly1!$P$8763</f>
        <v>0.46914333004240194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799">
        <f>(유형화!$F$71+유형화!$F$72+유형화!$F$73+유형화!$F$74+유형화!$G$63)*hourly1!O6450/hourly1!$O$8763</f>
        <v>67.940653307346466</v>
      </c>
      <c r="C6449" s="441">
        <f>hourly1!$F6450*유형화!$G$71/hourly1!$F$8763+유형화!$G$72*hourly1!$G6450/hourly1!$F$8763+유형화!$G$74*hourly1!I6450/hourly1!$I$8763+유형화!$H$63*hourly1!P6450/hourly1!$P$8763</f>
        <v>0.43797024393495354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799">
        <f>(유형화!$F$71+유형화!$F$72+유형화!$F$73+유형화!$F$74+유형화!$G$63)*hourly1!O6451/hourly1!$O$8763</f>
        <v>68.350528127517208</v>
      </c>
      <c r="C6450" s="441">
        <f>hourly1!$F6451*유형화!$G$71/hourly1!$F$8763+유형화!$G$72*hourly1!$G6451/hourly1!$F$8763+유형화!$G$74*hourly1!I6451/hourly1!$I$8763+유형화!$H$63*hourly1!P6451/hourly1!$P$8763</f>
        <v>0.46919557124026645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799">
        <f>(유형화!$F$71+유형화!$F$72+유형화!$F$73+유형화!$F$74+유형화!$G$63)*hourly1!O6452/hourly1!$O$8763</f>
        <v>68.321757606865958</v>
      </c>
      <c r="C6451" s="441">
        <f>hourly1!$F6452*유형화!$G$71/hourly1!$F$8763+유형화!$G$72*hourly1!$G6452/hourly1!$F$8763+유형화!$G$74*hourly1!I6452/hourly1!$I$8763+유형화!$H$63*hourly1!P6452/hourly1!$P$8763</f>
        <v>0.656759600939266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799">
        <f>(유형화!$F$71+유형화!$F$72+유형화!$F$73+유형화!$F$74+유형화!$G$63)*hourly1!O6453/hourly1!$O$8763</f>
        <v>67.062687881822129</v>
      </c>
      <c r="C6452" s="441">
        <f>hourly1!$F6453*유형화!$G$71/hourly1!$F$8763+유형화!$G$72*hourly1!$G6453/hourly1!$F$8763+유형화!$G$74*hourly1!I6453/hourly1!$I$8763+유형화!$H$63*hourly1!P6453/hourly1!$P$8763</f>
        <v>0.83623352056988598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799">
        <f>(유형화!$F$71+유형화!$F$72+유형화!$F$73+유형화!$F$74+유형화!$G$63)*hourly1!O6454/hourly1!$O$8763</f>
        <v>66.806124953479227</v>
      </c>
      <c r="C6453" s="441">
        <f>hourly1!$F6454*유형화!$G$71/hourly1!$F$8763+유형화!$G$72*hourly1!$G6454/hourly1!$F$8763+유형화!$G$74*hourly1!I6454/hourly1!$I$8763+유형화!$H$63*hourly1!P6454/hourly1!$P$8763</f>
        <v>0.84412015236530591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799">
        <f>(유형화!$F$71+유형화!$F$72+유형화!$F$73+유형화!$F$74+유형화!$G$63)*hourly1!O6455/hourly1!$O$8763</f>
        <v>65.711040868018301</v>
      </c>
      <c r="C6454" s="441">
        <f>hourly1!$F6455*유형화!$G$71/hourly1!$F$8763+유형화!$G$72*hourly1!$G6455/hourly1!$F$8763+유형화!$G$74*hourly1!I6455/hourly1!$I$8763+유형화!$H$63*hourly1!P6455/hourly1!$P$8763</f>
        <v>0.70366754500807382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799">
        <f>(유형화!$F$71+유형화!$F$72+유형화!$F$73+유형화!$F$74+유형화!$G$63)*hourly1!O6456/hourly1!$O$8763</f>
        <v>63.054714358127356</v>
      </c>
      <c r="C6455" s="441">
        <f>hourly1!$F6456*유형화!$G$71/hourly1!$F$8763+유형화!$G$72*hourly1!$G6456/hourly1!$F$8763+유형화!$G$74*hourly1!I6456/hourly1!$I$8763+유형화!$H$63*hourly1!P6456/hourly1!$P$8763</f>
        <v>0.57088246652279573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799">
        <f>(유형화!$F$71+유형화!$F$72+유형화!$F$73+유형화!$F$74+유형화!$G$63)*hourly1!O6457/hourly1!$O$8763</f>
        <v>60.734084694822052</v>
      </c>
      <c r="C6456" s="441">
        <f>hourly1!$F6457*유형화!$G$71/hourly1!$F$8763+유형화!$G$72*hourly1!$G6457/hourly1!$F$8763+유형화!$G$74*hourly1!I6457/hourly1!$I$8763+유형화!$H$63*hourly1!P6457/hourly1!$P$8763</f>
        <v>0.41485470660132762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799">
        <f>(유형화!$F$71+유형화!$F$72+유형화!$F$73+유형화!$F$74+유형화!$G$63)*hourly1!O6458/hourly1!$O$8763</f>
        <v>58.685491659228894</v>
      </c>
      <c r="C6457" s="441">
        <f>hourly1!$F6458*유형화!$G$71/hourly1!$F$8763+유형화!$G$72*hourly1!$G6458/hourly1!$F$8763+유형화!$G$74*hourly1!I6458/hourly1!$I$8763+유형화!$H$63*hourly1!P6458/hourly1!$P$8763</f>
        <v>0.3682482825055835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799">
        <f>(유형화!$F$71+유형화!$F$72+유형화!$F$73+유형화!$F$74+유형화!$G$63)*hourly1!O6459/hourly1!$O$8763</f>
        <v>57.587997175326038</v>
      </c>
      <c r="C6458" s="441">
        <f>hourly1!$F6459*유형화!$G$71/hourly1!$F$8763+유형화!$G$72*hourly1!$G6459/hourly1!$F$8763+유형화!$G$74*hourly1!I6459/hourly1!$I$8763+유형화!$H$63*hourly1!P6459/hourly1!$P$8763</f>
        <v>0.28389973985128647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799">
        <f>(유형화!$F$71+유형화!$F$72+유형화!$F$73+유형화!$F$74+유형화!$G$63)*hourly1!O6460/hourly1!$O$8763</f>
        <v>55.829488655577983</v>
      </c>
      <c r="C6459" s="441">
        <f>hourly1!$F6460*유형화!$G$71/hourly1!$F$8763+유형화!$G$72*hourly1!$G6460/hourly1!$F$8763+유형화!$G$74*hourly1!I6460/hourly1!$I$8763+유형화!$H$63*hourly1!P6460/hourly1!$P$8763</f>
        <v>0.25557546883743149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799">
        <f>(유형화!$F$71+유형화!$F$72+유형화!$F$73+유형화!$F$74+유형화!$G$63)*hourly1!O6461/hourly1!$O$8763</f>
        <v>55.462700043933239</v>
      </c>
      <c r="C6460" s="441">
        <f>hourly1!$F6461*유형화!$G$71/hourly1!$F$8763+유형화!$G$72*hourly1!$G6461/hourly1!$F$8763+유형화!$G$74*hourly1!I6461/hourly1!$I$8763+유형화!$H$63*hourly1!P6461/hourly1!$P$8763</f>
        <v>0.24866496024594545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799">
        <f>(유형화!$F$71+유형화!$F$72+유형화!$F$73+유형화!$F$74+유형화!$G$63)*hourly1!O6462/hourly1!$O$8763</f>
        <v>54.826176500735649</v>
      </c>
      <c r="C6461" s="441">
        <f>hourly1!$F6462*유형화!$G$71/hourly1!$F$8763+유형화!$G$72*hourly1!$G6462/hourly1!$F$8763+유형화!$G$74*hourly1!I6462/hourly1!$I$8763+유형화!$H$63*hourly1!P6462/hourly1!$P$8763</f>
        <v>0.24874391840344839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799">
        <f>(유형화!$F$71+유형화!$F$72+유형화!$F$73+유형화!$F$74+유형화!$G$63)*hourly1!O6463/hourly1!$O$8763</f>
        <v>54.696938412334191</v>
      </c>
      <c r="C6462" s="441">
        <f>hourly1!$F6463*유형화!$G$71/hourly1!$F$8763+유형화!$G$72*hourly1!$G6463/hourly1!$F$8763+유형화!$G$74*hourly1!I6463/hourly1!$I$8763+유형화!$H$63*hourly1!P6463/hourly1!$P$8763</f>
        <v>0.24583355888497463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799">
        <f>(유형화!$F$71+유형화!$F$72+유형화!$F$73+유형화!$F$74+유형화!$G$63)*hourly1!O6464/hourly1!$O$8763</f>
        <v>55.265688515257423</v>
      </c>
      <c r="C6463" s="441">
        <f>hourly1!$F6464*유형화!$G$71/hourly1!$F$8763+유형화!$G$72*hourly1!$G6464/hourly1!$F$8763+유형화!$G$74*hourly1!I6464/hourly1!$I$8763+유형화!$H$63*hourly1!P6464/hourly1!$P$8763</f>
        <v>0.51673923582189907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799">
        <f>(유형화!$F$71+유형화!$F$72+유형화!$F$73+유형화!$F$74+유형화!$G$63)*hourly1!O6465/hourly1!$O$8763</f>
        <v>56.913347377509716</v>
      </c>
      <c r="C6464" s="441">
        <f>hourly1!$F6465*유형화!$G$71/hourly1!$F$8763+유형화!$G$72*hourly1!$G6465/hourly1!$F$8763+유형화!$G$74*hourly1!I6465/hourly1!$I$8763+유형화!$H$63*hourly1!P6465/hourly1!$P$8763</f>
        <v>1.0021007550553491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799">
        <f>(유형화!$F$71+유형화!$F$72+유형화!$F$73+유형화!$F$74+유형화!$G$63)*hourly1!O6466/hourly1!$O$8763</f>
        <v>58.991253552202465</v>
      </c>
      <c r="C6465" s="441">
        <f>hourly1!$F6466*유형화!$G$71/hourly1!$F$8763+유형화!$G$72*hourly1!$G6466/hourly1!$F$8763+유형화!$G$74*hourly1!I6466/hourly1!$I$8763+유형화!$H$63*hourly1!P6466/hourly1!$P$8763</f>
        <v>0.85308655485540119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799">
        <f>(유형화!$F$71+유형화!$F$72+유형화!$F$73+유형화!$F$74+유형화!$G$63)*hourly1!O6467/hourly1!$O$8763</f>
        <v>61.899769615303335</v>
      </c>
      <c r="C6466" s="441">
        <f>hourly1!$F6467*유형화!$G$71/hourly1!$F$8763+유형화!$G$72*hourly1!$G6467/hourly1!$F$8763+유형화!$G$74*hourly1!I6467/hourly1!$I$8763+유형화!$H$63*hourly1!P6467/hourly1!$P$8763</f>
        <v>0.74311704426852365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799">
        <f>(유형화!$F$71+유형화!$F$72+유형화!$F$73+유형화!$F$74+유형화!$G$63)*hourly1!O6468/hourly1!$O$8763</f>
        <v>64.228369801179184</v>
      </c>
      <c r="C6467" s="441">
        <f>hourly1!$F6468*유형화!$G$71/hourly1!$F$8763+유형화!$G$72*hourly1!$G6468/hourly1!$F$8763+유형화!$G$74*hourly1!I6468/hourly1!$I$8763+유형화!$H$63*hourly1!P6468/hourly1!$P$8763</f>
        <v>0.6177023877513661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799">
        <f>(유형화!$F$71+유형화!$F$72+유형화!$F$73+유형화!$F$74+유형화!$G$63)*hourly1!O6469/hourly1!$O$8763</f>
        <v>65.796380580391912</v>
      </c>
      <c r="C6468" s="441">
        <f>hourly1!$F6469*유형화!$G$71/hourly1!$F$8763+유형화!$G$72*hourly1!$G6469/hourly1!$F$8763+유형화!$G$74*hourly1!I6469/hourly1!$I$8763+유형화!$H$63*hourly1!P6469/hourly1!$P$8763</f>
        <v>0.57060169990231058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799">
        <f>(유형화!$F$71+유형화!$F$72+유형화!$F$73+유형화!$F$74+유형화!$G$63)*hourly1!O6470/hourly1!$O$8763</f>
        <v>65.701148464322785</v>
      </c>
      <c r="C6469" s="441">
        <f>hourly1!$F6470*유형화!$G$71/hourly1!$F$8763+유형화!$G$72*hourly1!$G6470/hourly1!$F$8763+유형화!$G$74*hourly1!I6470/hourly1!$I$8763+유형화!$H$63*hourly1!P6470/hourly1!$P$8763</f>
        <v>0.54699356862535042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799">
        <f>(유형화!$F$71+유형화!$F$72+유형화!$F$73+유형화!$F$74+유형화!$G$63)*hourly1!O6471/hourly1!$O$8763</f>
        <v>63.800699566505614</v>
      </c>
      <c r="C6470" s="441">
        <f>hourly1!$F6471*유형화!$G$71/hourly1!$F$8763+유형화!$G$72*hourly1!$G6471/hourly1!$F$8763+유형화!$G$74*hourly1!I6471/hourly1!$I$8763+유형화!$H$63*hourly1!P6471/hourly1!$P$8763</f>
        <v>0.71063482713879045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799">
        <f>(유형화!$F$71+유형화!$F$72+유형화!$F$73+유형화!$F$74+유형화!$G$63)*hourly1!O6472/hourly1!$O$8763</f>
        <v>63.72062671917773</v>
      </c>
      <c r="C6471" s="441">
        <f>hourly1!$F6472*유형화!$G$71/hourly1!$F$8763+유형화!$G$72*hourly1!$G6472/hourly1!$F$8763+유형화!$G$74*hourly1!I6472/hourly1!$I$8763+유형화!$H$63*hourly1!P6472/hourly1!$P$8763</f>
        <v>0.65596906518710763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799">
        <f>(유형화!$F$71+유형화!$F$72+유형화!$F$73+유형화!$F$74+유형화!$G$63)*hourly1!O6473/hourly1!$O$8763</f>
        <v>66.358425304762605</v>
      </c>
      <c r="C6472" s="441">
        <f>hourly1!$F6473*유형화!$G$71/hourly1!$F$8763+유형화!$G$72*hourly1!$G6473/hourly1!$F$8763+유형화!$G$74*hourly1!I6473/hourly1!$I$8763+유형화!$H$63*hourly1!P6473/hourly1!$P$8763</f>
        <v>0.46877692602450194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799">
        <f>(유형화!$F$71+유형화!$F$72+유형화!$F$73+유형화!$F$74+유형화!$G$63)*hourly1!O6474/hourly1!$O$8763</f>
        <v>65.740578767529811</v>
      </c>
      <c r="C6473" s="441">
        <f>hourly1!$F6474*유형화!$G$71/hourly1!$F$8763+유형화!$G$72*hourly1!$G6474/hourly1!$F$8763+유형화!$G$74*hourly1!I6474/hourly1!$I$8763+유형화!$H$63*hourly1!P6474/hourly1!$P$8763</f>
        <v>0.43763735538874393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799">
        <f>(유형화!$F$71+유형화!$F$72+유형화!$F$73+유형화!$F$74+유형화!$G$63)*hourly1!O6475/hourly1!$O$8763</f>
        <v>66.067817962161698</v>
      </c>
      <c r="C6474" s="441">
        <f>hourly1!$F6475*유형화!$G$71/hourly1!$F$8763+유형화!$G$72*hourly1!$G6475/hourly1!$F$8763+유형화!$G$74*hourly1!I6475/hourly1!$I$8763+유형화!$H$63*hourly1!P6475/hourly1!$P$8763</f>
        <v>0.46883739700011218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799">
        <f>(유형화!$F$71+유형화!$F$72+유형화!$F$73+유형화!$F$74+유형화!$G$63)*hourly1!O6476/hourly1!$O$8763</f>
        <v>65.454409844050673</v>
      </c>
      <c r="C6475" s="441">
        <f>hourly1!$F6476*유형화!$G$71/hourly1!$F$8763+유형화!$G$72*hourly1!$G6476/hourly1!$F$8763+유형화!$G$74*hourly1!I6476/hourly1!$I$8763+유형화!$H$63*hourly1!P6476/hourly1!$P$8763</f>
        <v>0.65618411285776901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799">
        <f>(유형화!$F$71+유형화!$F$72+유형화!$F$73+유형화!$F$74+유형화!$G$63)*hourly1!O6477/hourly1!$O$8763</f>
        <v>64.152910745571447</v>
      </c>
      <c r="C6476" s="441">
        <f>hourly1!$F6477*유형화!$G$71/hourly1!$F$8763+유형화!$G$72*hourly1!$G6477/hourly1!$F$8763+유형화!$G$74*hourly1!I6477/hourly1!$I$8763+유형화!$H$63*hourly1!P6477/hourly1!$P$8763</f>
        <v>0.83593271622967202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799">
        <f>(유형화!$F$71+유형화!$F$72+유형화!$F$73+유형화!$F$74+유형화!$G$63)*hourly1!O6478/hourly1!$O$8763</f>
        <v>64.519275763681279</v>
      </c>
      <c r="C6477" s="441">
        <f>hourly1!$F6478*유형화!$G$71/hourly1!$F$8763+유형화!$G$72*hourly1!$G6478/hourly1!$F$8763+유형화!$G$74*hourly1!I6478/hourly1!$I$8763+유형화!$H$63*hourly1!P6478/hourly1!$P$8763</f>
        <v>0.84383199087206362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799">
        <f>(유형화!$F$71+유형화!$F$72+유형화!$F$73+유형화!$F$74+유형화!$G$63)*hourly1!O6479/hourly1!$O$8763</f>
        <v>63.233020859527159</v>
      </c>
      <c r="C6478" s="441">
        <f>hourly1!$F6479*유형화!$G$71/hourly1!$F$8763+유형화!$G$72*hourly1!$G6479/hourly1!$F$8763+유형화!$G$74*hourly1!I6479/hourly1!$I$8763+유형화!$H$63*hourly1!P6479/hourly1!$P$8763</f>
        <v>0.70346847980433791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799">
        <f>(유형화!$F$71+유형화!$F$72+유형화!$F$73+유형화!$F$74+유형화!$G$63)*hourly1!O6480/hourly1!$O$8763</f>
        <v>61.078028576943744</v>
      </c>
      <c r="C6479" s="441">
        <f>hourly1!$F6480*유형화!$G$71/hourly1!$F$8763+유형화!$G$72*hourly1!$G6480/hourly1!$F$8763+유형화!$G$74*hourly1!I6480/hourly1!$I$8763+유형화!$H$63*hourly1!P6480/hourly1!$P$8763</f>
        <v>0.57074530356036735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799">
        <f>(유형화!$F$71+유형화!$F$72+유형화!$F$73+유형화!$F$74+유형화!$G$63)*hourly1!O6481/hourly1!$O$8763</f>
        <v>59.694076227821441</v>
      </c>
      <c r="C6480" s="441">
        <f>hourly1!$F6481*유형화!$G$71/hourly1!$F$8763+유형화!$G$72*hourly1!$G6481/hourly1!$F$8763+유형화!$G$74*hourly1!I6481/hourly1!$I$8763+유형화!$H$63*hourly1!P6481/hourly1!$P$8763</f>
        <v>0.41476596812824268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799">
        <f>(유형화!$F$71+유형화!$F$72+유형화!$F$73+유형화!$F$74+유형화!$G$63)*hourly1!O6482/hourly1!$O$8763</f>
        <v>58.390171631094283</v>
      </c>
      <c r="C6481" s="441">
        <f>hourly1!$F6482*유형화!$G$71/hourly1!$F$8763+유형화!$G$72*hourly1!$G6482/hourly1!$F$8763+유형화!$G$74*hourly1!I6482/hourly1!$I$8763+유형화!$H$63*hourly1!P6482/hourly1!$P$8763</f>
        <v>0.36817982029651114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799">
        <f>(유형화!$F$71+유형화!$F$72+유형화!$F$73+유형화!$F$74+유형화!$G$63)*hourly1!O6483/hourly1!$O$8763</f>
        <v>57.163762310979322</v>
      </c>
      <c r="C6482" s="441">
        <f>hourly1!$F6483*유형화!$G$71/hourly1!$F$8763+유형화!$G$72*hourly1!$G6483/hourly1!$F$8763+유형화!$G$74*hourly1!I6483/hourly1!$I$8763+유형화!$H$63*hourly1!P6483/hourly1!$P$8763</f>
        <v>0.28169153542831105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799">
        <f>(유형화!$F$71+유형화!$F$72+유형화!$F$73+유형화!$F$74+유형화!$G$63)*hourly1!O6484/hourly1!$O$8763</f>
        <v>55.283849474532751</v>
      </c>
      <c r="C6483" s="441">
        <f>hourly1!$F6484*유형화!$G$71/hourly1!$F$8763+유형화!$G$72*hourly1!$G6484/hourly1!$F$8763+유형화!$G$74*hourly1!I6484/hourly1!$I$8763+유형화!$H$63*hourly1!P6484/hourly1!$P$8763</f>
        <v>0.2881200652970336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799">
        <f>(유형화!$F$71+유형화!$F$72+유형화!$F$73+유형화!$F$74+유형화!$G$63)*hourly1!O6485/hourly1!$O$8763</f>
        <v>54.704914882614915</v>
      </c>
      <c r="C6484" s="441">
        <f>hourly1!$F6485*유형화!$G$71/hourly1!$F$8763+유형화!$G$72*hourly1!$G6485/hourly1!$F$8763+유형화!$G$74*hourly1!I6485/hourly1!$I$8763+유형화!$H$63*hourly1!P6485/hourly1!$P$8763</f>
        <v>0.26316535154543846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799">
        <f>(유형화!$F$71+유형화!$F$72+유형화!$F$73+유형화!$F$74+유형화!$G$63)*hourly1!O6486/hourly1!$O$8763</f>
        <v>54.390915415085864</v>
      </c>
      <c r="C6485" s="441">
        <f>hourly1!$F6486*유형화!$G$71/hourly1!$F$8763+유형화!$G$72*hourly1!$G6486/hourly1!$F$8763+유형화!$G$74*hourly1!I6486/hourly1!$I$8763+유형화!$H$63*hourly1!P6486/hourly1!$P$8763</f>
        <v>0.24525652026564024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799">
        <f>(유형화!$F$71+유형화!$F$72+유형화!$F$73+유형화!$F$74+유형화!$G$63)*hourly1!O6487/hourly1!$O$8763</f>
        <v>54.321229496078914</v>
      </c>
      <c r="C6486" s="441">
        <f>hourly1!$F6487*유형화!$G$71/hourly1!$F$8763+유형화!$G$72*hourly1!$G6487/hourly1!$F$8763+유형화!$G$74*hourly1!I6487/hourly1!$I$8763+유형화!$H$63*hourly1!P6487/hourly1!$P$8763</f>
        <v>0.24530458693856133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799">
        <f>(유형화!$F$71+유형화!$F$72+유형화!$F$73+유형화!$F$74+유형화!$G$63)*hourly1!O6488/hourly1!$O$8763</f>
        <v>54.73922860147232</v>
      </c>
      <c r="C6487" s="441">
        <f>hourly1!$F6488*유형화!$G$71/hourly1!$F$8763+유형화!$G$72*hourly1!$G6488/hourly1!$F$8763+유형화!$G$74*hourly1!I6488/hourly1!$I$8763+유형화!$H$63*hourly1!P6488/hourly1!$P$8763</f>
        <v>0.30115448270850709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799">
        <f>(유형화!$F$71+유형화!$F$72+유형화!$F$73+유형화!$F$74+유형화!$G$63)*hourly1!O6489/hourly1!$O$8763</f>
        <v>55.894580818001252</v>
      </c>
      <c r="C6488" s="441">
        <f>hourly1!$F6489*유형화!$G$71/hourly1!$F$8763+유형화!$G$72*hourly1!$G6489/hourly1!$F$8763+유형화!$G$74*hourly1!I6489/hourly1!$I$8763+유형화!$H$63*hourly1!P6489/hourly1!$P$8763</f>
        <v>0.44053447569954091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799">
        <f>(유형화!$F$71+유형화!$F$72+유형화!$F$73+유형화!$F$74+유형화!$G$63)*hourly1!O6490/hourly1!$O$8763</f>
        <v>57.129192602191019</v>
      </c>
      <c r="C6489" s="441">
        <f>hourly1!$F6490*유형화!$G$71/hourly1!$F$8763+유형화!$G$72*hourly1!$G6490/hourly1!$F$8763+유형화!$G$74*hourly1!I6490/hourly1!$I$8763+유형화!$H$63*hourly1!P6490/hourly1!$P$8763</f>
        <v>0.59442666793205068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799">
        <f>(유형화!$F$71+유형화!$F$72+유형화!$F$73+유형화!$F$74+유형화!$G$63)*hourly1!O6491/hourly1!$O$8763</f>
        <v>59.94363087067223</v>
      </c>
      <c r="C6490" s="441">
        <f>hourly1!$F6491*유형화!$G$71/hourly1!$F$8763+유형화!$G$72*hourly1!$G6491/hourly1!$F$8763+유형화!$G$74*hourly1!I6491/hourly1!$I$8763+유형화!$H$63*hourly1!P6491/hourly1!$P$8763</f>
        <v>0.82875623076321259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799">
        <f>(유형화!$F$71+유형화!$F$72+유형화!$F$73+유형화!$F$74+유형화!$G$63)*hourly1!O6492/hourly1!$O$8763</f>
        <v>61.926477160355752</v>
      </c>
      <c r="C6491" s="441">
        <f>hourly1!$F6492*유형화!$G$71/hourly1!$F$8763+유형화!$G$72*hourly1!$G6492/hourly1!$F$8763+유형화!$G$74*hourly1!I6492/hourly1!$I$8763+유형화!$H$63*hourly1!P6492/hourly1!$P$8763</f>
        <v>0.82168649386316694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799">
        <f>(유형화!$F$71+유형화!$F$72+유형화!$F$73+유형화!$F$74+유형화!$G$63)*hourly1!O6493/hourly1!$O$8763</f>
        <v>62.338259589369343</v>
      </c>
      <c r="C6492" s="441">
        <f>hourly1!$F6493*유형화!$G$71/hourly1!$F$8763+유형화!$G$72*hourly1!$G6493/hourly1!$F$8763+유형화!$G$74*hourly1!I6493/hourly1!$I$8763+유형화!$H$63*hourly1!P6493/hourly1!$P$8763</f>
        <v>0.76112367870414099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799">
        <f>(유형화!$F$71+유형화!$F$72+유형화!$F$73+유형화!$F$74+유형화!$G$63)*hourly1!O6494/hourly1!$O$8763</f>
        <v>62.271867696710522</v>
      </c>
      <c r="C6493" s="441">
        <f>hourly1!$F6494*유형화!$G$71/hourly1!$F$8763+유형화!$G$72*hourly1!$G6494/hourly1!$F$8763+유형화!$G$74*hourly1!I6494/hourly1!$I$8763+유형화!$H$63*hourly1!P6494/hourly1!$P$8763</f>
        <v>0.80100983327368191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799">
        <f>(유형화!$F$71+유형화!$F$72+유형화!$F$73+유형화!$F$74+유형화!$G$63)*hourly1!O6495/hourly1!$O$8763</f>
        <v>59.965339252184521</v>
      </c>
      <c r="C6494" s="441">
        <f>hourly1!$F6495*유형화!$G$71/hourly1!$F$8763+유형화!$G$72*hourly1!$G6495/hourly1!$F$8763+유형화!$G$74*hourly1!I6495/hourly1!$I$8763+유형화!$H$63*hourly1!P6495/hourly1!$P$8763</f>
        <v>0.80730227362924478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799">
        <f>(유형화!$F$71+유형화!$F$72+유형화!$F$73+유형화!$F$74+유형화!$G$63)*hourly1!O6496/hourly1!$O$8763</f>
        <v>59.566738781320389</v>
      </c>
      <c r="C6495" s="441">
        <f>hourly1!$F6496*유형화!$G$71/hourly1!$F$8763+유형화!$G$72*hourly1!$G6496/hourly1!$F$8763+유형화!$G$74*hourly1!I6496/hourly1!$I$8763+유형화!$H$63*hourly1!P6496/hourly1!$P$8763</f>
        <v>0.68692137856111268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799">
        <f>(유형화!$F$71+유형화!$F$72+유형화!$F$73+유형화!$F$74+유형화!$G$63)*hourly1!O6497/hourly1!$O$8763</f>
        <v>62.857658255969994</v>
      </c>
      <c r="C6496" s="441">
        <f>hourly1!$F6497*유형화!$G$71/hourly1!$F$8763+유형화!$G$72*hourly1!$G6497/hourly1!$F$8763+유형화!$G$74*hourly1!I6497/hourly1!$I$8763+유형화!$H$63*hourly1!P6497/hourly1!$P$8763</f>
        <v>0.59329835347588944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799">
        <f>(유형화!$F$71+유형화!$F$72+유형화!$F$73+유형화!$F$74+유형화!$G$63)*hourly1!O6498/hourly1!$O$8763</f>
        <v>62.403835735596772</v>
      </c>
      <c r="C6497" s="441">
        <f>hourly1!$F6498*유형화!$G$71/hourly1!$F$8763+유형화!$G$72*hourly1!$G6498/hourly1!$F$8763+유형화!$G$74*hourly1!I6498/hourly1!$I$8763+유형화!$H$63*hourly1!P6498/hourly1!$P$8763</f>
        <v>0.51314759383264452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799">
        <f>(유형화!$F$71+유형화!$F$72+유형화!$F$73+유형화!$F$74+유형화!$G$63)*hourly1!O6499/hourly1!$O$8763</f>
        <v>63.266299992987769</v>
      </c>
      <c r="C6498" s="441">
        <f>hourly1!$F6499*유형화!$G$71/hourly1!$F$8763+유형화!$G$72*hourly1!$G6499/hourly1!$F$8763+유형화!$G$74*hourly1!I6499/hourly1!$I$8763+유형화!$H$63*hourly1!P6499/hourly1!$P$8763</f>
        <v>0.59339043156893034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799">
        <f>(유형화!$F$71+유형화!$F$72+유형화!$F$73+유형화!$F$74+유형화!$G$63)*hourly1!O6500/hourly1!$O$8763</f>
        <v>63.281808625052925</v>
      </c>
      <c r="C6499" s="441">
        <f>hourly1!$F6500*유형화!$G$71/hourly1!$F$8763+유형화!$G$72*hourly1!$G6500/hourly1!$F$8763+유형화!$G$74*hourly1!I6500/hourly1!$I$8763+유형화!$H$63*hourly1!P6500/hourly1!$P$8763</f>
        <v>0.70051792557426529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799">
        <f>(유형화!$F$71+유형화!$F$72+유형화!$F$73+유형화!$F$74+유형화!$G$63)*hourly1!O6501/hourly1!$O$8763</f>
        <v>62.396237422709021</v>
      </c>
      <c r="C6500" s="441">
        <f>hourly1!$F6501*유형화!$G$71/hourly1!$F$8763+유형화!$G$72*hourly1!$G6501/hourly1!$F$8763+유형화!$G$74*hourly1!I6501/hourly1!$I$8763+유형화!$H$63*hourly1!P6501/hourly1!$P$8763</f>
        <v>0.88793489272311432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799">
        <f>(유형화!$F$71+유형화!$F$72+유형화!$F$73+유형화!$F$74+유형화!$G$63)*hourly1!O6502/hourly1!$O$8763</f>
        <v>63.199720086826161</v>
      </c>
      <c r="C6501" s="441">
        <f>hourly1!$F6502*유형화!$G$71/hourly1!$F$8763+유형화!$G$72*hourly1!$G6502/hourly1!$F$8763+유형화!$G$74*hourly1!I6502/hourly1!$I$8763+유형화!$H$63*hourly1!P6502/hourly1!$P$8763</f>
        <v>0.74740929081544027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799">
        <f>(유형화!$F$71+유형화!$F$72+유형화!$F$73+유형화!$F$74+유형화!$G$63)*hourly1!O6503/hourly1!$O$8763</f>
        <v>62.019126120639612</v>
      </c>
      <c r="C6502" s="441">
        <f>hourly1!$F6503*유형화!$G$71/hourly1!$F$8763+유형화!$G$72*hourly1!$G6503/hourly1!$F$8763+유형화!$G$74*hourly1!I6503/hourly1!$I$8763+유형화!$H$63*hourly1!P6503/hourly1!$P$8763</f>
        <v>0.51347571149320437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799">
        <f>(유형화!$F$71+유형화!$F$72+유형화!$F$73+유형화!$F$74+유형화!$G$63)*hourly1!O6504/hourly1!$O$8763</f>
        <v>60.236035428857363</v>
      </c>
      <c r="C6503" s="441">
        <f>hourly1!$F6504*유형화!$G$71/hourly1!$F$8763+유형화!$G$72*hourly1!$G6504/hourly1!$F$8763+유형화!$G$74*hourly1!I6504/hourly1!$I$8763+유형화!$H$63*hourly1!P6504/hourly1!$P$8763</f>
        <v>0.50680959151912441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799">
        <f>(유형화!$F$71+유형화!$F$72+유형화!$F$73+유형화!$F$74+유형화!$G$63)*hourly1!O6505/hourly1!$O$8763</f>
        <v>58.647490837858051</v>
      </c>
      <c r="C6504" s="441">
        <f>hourly1!$F6505*유형화!$G$71/hourly1!$F$8763+유형화!$G$72*hourly1!$G6505/hourly1!$F$8763+유형화!$G$74*hourly1!I6505/hourly1!$I$8763+유형화!$H$63*hourly1!P6505/hourly1!$P$8763</f>
        <v>0.45339988448687296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799">
        <f>(유형화!$F$71+유형화!$F$72+유형화!$F$73+유형화!$F$74+유형화!$G$63)*hourly1!O6506/hourly1!$O$8763</f>
        <v>57.724179983067081</v>
      </c>
      <c r="C6505" s="441">
        <f>hourly1!$F6506*유형화!$G$71/hourly1!$F$8763+유형화!$G$72*hourly1!$G6506/hourly1!$F$8763+유형화!$G$74*hourly1!I6506/hourly1!$I$8763+유형화!$H$63*hourly1!P6506/hourly1!$P$8763</f>
        <v>0.36017129237274081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799">
        <f>(유형화!$F$71+유형화!$F$72+유형화!$F$73+유형화!$F$74+유형화!$G$63)*hourly1!O6507/hourly1!$O$8763</f>
        <v>55.647202967375755</v>
      </c>
      <c r="C6506" s="441">
        <f>hourly1!$F6507*유형화!$G$71/hourly1!$F$8763+유형화!$G$72*hourly1!$G6507/hourly1!$F$8763+유형화!$G$74*hourly1!I6507/hourly1!$I$8763+유형화!$H$63*hourly1!P6507/hourly1!$P$8763</f>
        <v>0.30181047948534434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799">
        <f>(유형화!$F$71+유형화!$F$72+유형화!$F$73+유형화!$F$74+유형화!$G$63)*hourly1!O6508/hourly1!$O$8763</f>
        <v>53.925044633963942</v>
      </c>
      <c r="C6507" s="441">
        <f>hourly1!$F6508*유형화!$G$71/hourly1!$F$8763+유형화!$G$72*hourly1!$G6508/hourly1!$F$8763+유형화!$G$74*hourly1!I6508/hourly1!$I$8763+유형화!$H$63*hourly1!P6508/hourly1!$P$8763</f>
        <v>0.28045766512715076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799">
        <f>(유형화!$F$71+유형화!$F$72+유형화!$F$73+유형화!$F$74+유형화!$G$63)*hourly1!O6509/hourly1!$O$8763</f>
        <v>53.77436768481973</v>
      </c>
      <c r="C6508" s="441">
        <f>hourly1!$F6509*유형화!$G$71/hourly1!$F$8763+유형화!$G$72*hourly1!$G6509/hourly1!$F$8763+유형화!$G$74*hourly1!I6509/hourly1!$I$8763+유형화!$H$63*hourly1!P6509/hourly1!$P$8763</f>
        <v>0.26670809195678319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799">
        <f>(유형화!$F$71+유형화!$F$72+유형화!$F$73+유형화!$F$74+유형화!$G$63)*hourly1!O6510/hourly1!$O$8763</f>
        <v>53.03329186774122</v>
      </c>
      <c r="C6509" s="441">
        <f>hourly1!$F6510*유형화!$G$71/hourly1!$F$8763+유형화!$G$72*hourly1!$G6510/hourly1!$F$8763+유형화!$G$74*hourly1!I6510/hourly1!$I$8763+유형화!$H$63*hourly1!P6510/hourly1!$P$8763</f>
        <v>0.24499746117486026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799">
        <f>(유형화!$F$71+유형화!$F$72+유형화!$F$73+유형화!$F$74+유형화!$G$63)*hourly1!O6511/hourly1!$O$8763</f>
        <v>53.047008859190299</v>
      </c>
      <c r="C6510" s="441">
        <f>hourly1!$F6511*유형화!$G$71/hourly1!$F$8763+유형화!$G$72*hourly1!$G6511/hourly1!$F$8763+유형화!$G$74*hourly1!I6511/hourly1!$I$8763+유형화!$H$63*hourly1!P6511/hourly1!$P$8763</f>
        <v>0.24500175497194501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799">
        <f>(유형화!$F$71+유형화!$F$72+유형화!$F$73+유형화!$F$74+유형화!$G$63)*hourly1!O6512/hourly1!$O$8763</f>
        <v>53.898346091288076</v>
      </c>
      <c r="C6511" s="441">
        <f>hourly1!$F6512*유형화!$G$71/hourly1!$F$8763+유형화!$G$72*hourly1!$G6512/hourly1!$F$8763+유형화!$G$74*hourly1!I6512/hourly1!$I$8763+유형화!$H$63*hourly1!P6512/hourly1!$P$8763</f>
        <v>0.26669175167343301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799">
        <f>(유형화!$F$71+유형화!$F$72+유형화!$F$73+유형화!$F$74+유형화!$G$63)*hourly1!O6513/hourly1!$O$8763</f>
        <v>54.937389670600254</v>
      </c>
      <c r="C6512" s="441">
        <f>hourly1!$F6513*유형화!$G$71/hourly1!$F$8763+유형화!$G$72*hourly1!$G6513/hourly1!$F$8763+유형화!$G$74*hourly1!I6513/hourly1!$I$8763+유형화!$H$63*hourly1!P6513/hourly1!$P$8763</f>
        <v>0.36734622730136168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799">
        <f>(유형화!$F$71+유형화!$F$72+유형화!$F$73+유형화!$F$74+유형화!$G$63)*hourly1!O6514/hourly1!$O$8763</f>
        <v>56.163903311006187</v>
      </c>
      <c r="C6513" s="441">
        <f>hourly1!$F6514*유형화!$G$71/hourly1!$F$8763+유형화!$G$72*hourly1!$G6514/hourly1!$F$8763+유형화!$G$74*hourly1!I6514/hourly1!$I$8763+유형화!$H$63*hourly1!P6514/hourly1!$P$8763</f>
        <v>0.52208131575603667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799">
        <f>(유형화!$F$71+유형화!$F$72+유형화!$F$73+유형화!$F$74+유형화!$G$63)*hourly1!O6515/hourly1!$O$8763</f>
        <v>58.06302836955269</v>
      </c>
      <c r="C6514" s="441">
        <f>hourly1!$F6515*유형화!$G$71/hourly1!$F$8763+유형화!$G$72*hourly1!$G6515/hourly1!$F$8763+유형화!$G$74*hourly1!I6515/hourly1!$I$8763+유형화!$H$63*hourly1!P6515/hourly1!$P$8763</f>
        <v>0.69937911516967577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799">
        <f>(유형화!$F$71+유형화!$F$72+유형화!$F$73+유형화!$F$74+유형화!$G$63)*hourly1!O6516/hourly1!$O$8763</f>
        <v>59.748584352101311</v>
      </c>
      <c r="C6515" s="441">
        <f>hourly1!$F6516*유형화!$G$71/hourly1!$F$8763+유형화!$G$72*hourly1!$G6516/hourly1!$F$8763+유형화!$G$74*hourly1!I6516/hourly1!$I$8763+유형화!$H$63*hourly1!P6516/hourly1!$P$8763</f>
        <v>0.85452139871455479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799">
        <f>(유형화!$F$71+유형화!$F$72+유형화!$F$73+유형화!$F$74+유형화!$G$63)*hourly1!O6517/hourly1!$O$8763</f>
        <v>60.309542700136262</v>
      </c>
      <c r="C6516" s="441">
        <f>hourly1!$F6517*유형화!$G$71/hourly1!$F$8763+유형화!$G$72*hourly1!$G6517/hourly1!$F$8763+유형화!$G$74*hourly1!I6517/hourly1!$I$8763+유형화!$H$63*hourly1!P6517/hourly1!$P$8763</f>
        <v>0.92096075227263252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799">
        <f>(유형화!$F$71+유형화!$F$72+유형화!$F$73+유형화!$F$74+유형화!$G$63)*hourly1!O6518/hourly1!$O$8763</f>
        <v>60.139230209105406</v>
      </c>
      <c r="C6517" s="441">
        <f>hourly1!$F6518*유형화!$G$71/hourly1!$F$8763+유형화!$G$72*hourly1!$G6518/hourly1!$F$8763+유형화!$G$74*hourly1!I6518/hourly1!$I$8763+유형화!$H$63*hourly1!P6518/hourly1!$P$8763</f>
        <v>0.95781858717601009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799">
        <f>(유형화!$F$71+유형화!$F$72+유형화!$F$73+유형화!$F$74+유형화!$G$63)*hourly1!O6519/hourly1!$O$8763</f>
        <v>57.751720568164707</v>
      </c>
      <c r="C6518" s="441">
        <f>hourly1!$F6519*유형화!$G$71/hourly1!$F$8763+유형화!$G$72*hourly1!$G6519/hourly1!$F$8763+유형화!$G$74*hourly1!I6519/hourly1!$I$8763+유형화!$H$63*hourly1!P6519/hourly1!$P$8763</f>
        <v>0.85408378922833506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799">
        <f>(유형화!$F$71+유형화!$F$72+유형화!$F$73+유형화!$F$74+유형화!$G$63)*hourly1!O6520/hourly1!$O$8763</f>
        <v>57.193021225710318</v>
      </c>
      <c r="C6519" s="441">
        <f>hourly1!$F6520*유형화!$G$71/hourly1!$F$8763+유형화!$G$72*hourly1!$G6520/hourly1!$F$8763+유형화!$G$74*hourly1!I6520/hourly1!$I$8763+유형화!$H$63*hourly1!P6520/hourly1!$P$8763</f>
        <v>0.76554020682223189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799">
        <f>(유형화!$F$71+유형화!$F$72+유형화!$F$73+유형화!$F$74+유형화!$G$63)*hourly1!O6521/hourly1!$O$8763</f>
        <v>60.086382615201337</v>
      </c>
      <c r="C6520" s="441">
        <f>hourly1!$F6521*유형화!$G$71/hourly1!$F$8763+유형화!$G$72*hourly1!$G6521/hourly1!$F$8763+유형화!$G$74*hourly1!I6521/hourly1!$I$8763+유형화!$H$63*hourly1!P6521/hourly1!$P$8763</f>
        <v>0.64735857076648196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799">
        <f>(유형화!$F$71+유형화!$F$72+유형화!$F$73+유형화!$F$74+유형화!$G$63)*hourly1!O6522/hourly1!$O$8763</f>
        <v>60.703234919139668</v>
      </c>
      <c r="C6521" s="441">
        <f>hourly1!$F6522*유형화!$G$71/hourly1!$F$8763+유형화!$G$72*hourly1!$G6522/hourly1!$F$8763+유형화!$G$74*hourly1!I6522/hourly1!$I$8763+유형화!$H$63*hourly1!P6522/hourly1!$P$8763</f>
        <v>0.59577086496385967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799">
        <f>(유형화!$F$71+유형화!$F$72+유형화!$F$73+유형화!$F$74+유형화!$G$63)*hourly1!O6523/hourly1!$O$8763</f>
        <v>60.283611380758934</v>
      </c>
      <c r="C6522" s="441">
        <f>hourly1!$F6523*유형화!$G$71/hourly1!$F$8763+유형화!$G$72*hourly1!$G6523/hourly1!$F$8763+유형화!$G$74*hourly1!I6523/hourly1!$I$8763+유형화!$H$63*hourly1!P6523/hourly1!$P$8763</f>
        <v>0.43340498345673251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799">
        <f>(유형화!$F$71+유형화!$F$72+유형화!$F$73+유형화!$F$74+유형화!$G$63)*hourly1!O6524/hourly1!$O$8763</f>
        <v>60.270887944799711</v>
      </c>
      <c r="C6523" s="441">
        <f>hourly1!$F6524*유형화!$G$71/hourly1!$F$8763+유형화!$G$72*hourly1!$G6524/hourly1!$F$8763+유형화!$G$74*hourly1!I6524/hourly1!$I$8763+유형화!$H$63*hourly1!P6524/hourly1!$P$8763</f>
        <v>0.62527545308745791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799">
        <f>(유형화!$F$71+유형화!$F$72+유형화!$F$73+유형화!$F$74+유형화!$G$63)*hourly1!O6525/hourly1!$O$8763</f>
        <v>59.963794199106985</v>
      </c>
      <c r="C6524" s="441">
        <f>hourly1!$F6525*유형화!$G$71/hourly1!$F$8763+유형화!$G$72*hourly1!$G6525/hourly1!$F$8763+유형화!$G$74*hourly1!I6525/hourly1!$I$8763+유형화!$H$63*hourly1!P6525/hourly1!$P$8763</f>
        <v>0.75076489323717477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799">
        <f>(유형화!$F$71+유형화!$F$72+유형화!$F$73+유형화!$F$74+유형화!$G$63)*hourly1!O6526/hourly1!$O$8763</f>
        <v>60.404082284752285</v>
      </c>
      <c r="C6525" s="441">
        <f>hourly1!$F6526*유형화!$G$71/hourly1!$F$8763+유형화!$G$72*hourly1!$G6526/hourly1!$F$8763+유형화!$G$74*hourly1!I6526/hourly1!$I$8763+유형화!$H$63*hourly1!P6526/hourly1!$P$8763</f>
        <v>0.7951737281305139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799">
        <f>(유형화!$F$71+유형화!$F$72+유형화!$F$73+유형화!$F$74+유형화!$G$63)*hourly1!O6527/hourly1!$O$8763</f>
        <v>58.491273865380847</v>
      </c>
      <c r="C6526" s="441">
        <f>hourly1!$F6527*유형화!$G$71/hourly1!$F$8763+유형화!$G$72*hourly1!$G6527/hourly1!$F$8763+유형화!$G$74*hourly1!I6527/hourly1!$I$8763+유형화!$H$63*hourly1!P6527/hourly1!$P$8763</f>
        <v>0.51461941205558481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799">
        <f>(유형화!$F$71+유형화!$F$72+유형화!$F$73+유형화!$F$74+유형화!$G$63)*hourly1!O6528/hourly1!$O$8763</f>
        <v>57.406894784467731</v>
      </c>
      <c r="C6527" s="441">
        <f>hourly1!$F6528*유형화!$G$71/hourly1!$F$8763+유형화!$G$72*hourly1!$G6528/hourly1!$F$8763+유형화!$G$74*hourly1!I6528/hourly1!$I$8763+유형화!$H$63*hourly1!P6528/hourly1!$P$8763</f>
        <v>0.49268586164167838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799">
        <f>(유형화!$F$71+유형화!$F$72+유형화!$F$73+유형화!$F$74+유형화!$G$63)*hourly1!O6529/hourly1!$O$8763</f>
        <v>56.534749750950063</v>
      </c>
      <c r="C6528" s="441">
        <f>hourly1!$F6529*유형화!$G$71/hourly1!$F$8763+유형화!$G$72*hourly1!$G6529/hourly1!$F$8763+유형화!$G$74*hourly1!I6529/hourly1!$I$8763+유형화!$H$63*hourly1!P6529/hourly1!$P$8763</f>
        <v>0.47040451366390568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799">
        <f>(유형화!$F$71+유형화!$F$72+유형화!$F$73+유형화!$F$74+유형화!$G$63)*hourly1!O6530/hourly1!$O$8763</f>
        <v>56.044637035504131</v>
      </c>
      <c r="C6529" s="441">
        <f>hourly1!$F6530*유형화!$G$71/hourly1!$F$8763+유형화!$G$72*hourly1!$G6530/hourly1!$F$8763+유형화!$G$74*hourly1!I6530/hourly1!$I$8763+유형화!$H$63*hourly1!P6530/hourly1!$P$8763</f>
        <v>0.36011905117487508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799">
        <f>(유형화!$F$71+유형화!$F$72+유형화!$F$73+유형화!$F$74+유형화!$G$63)*hourly1!O6531/hourly1!$O$8763</f>
        <v>55.109386520222827</v>
      </c>
      <c r="C6530" s="441">
        <f>hourly1!$F6531*유형화!$G$71/hourly1!$F$8763+유형화!$G$72*hourly1!$G6531/hourly1!$F$8763+유형화!$G$74*hourly1!I6531/hourly1!$I$8763+유형화!$H$63*hourly1!P6531/hourly1!$P$8763</f>
        <v>0.28371152841240477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799">
        <f>(유형화!$F$71+유형화!$F$72+유형화!$F$73+유형화!$F$74+유형화!$G$63)*hourly1!O6532/hourly1!$O$8763</f>
        <v>53.216684031054541</v>
      </c>
      <c r="C6531" s="441">
        <f>hourly1!$F6532*유형화!$G$71/hourly1!$F$8763+유형화!$G$72*hourly1!$G6532/hourly1!$F$8763+유형화!$G$74*hourly1!I6532/hourly1!$I$8763+유형화!$H$63*hourly1!P6532/hourly1!$P$8763</f>
        <v>0.255370678570917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799">
        <f>(유형화!$F$71+유형화!$F$72+유형화!$F$73+유형화!$F$74+유형화!$G$63)*hourly1!O6533/hourly1!$O$8763</f>
        <v>52.385307813322648</v>
      </c>
      <c r="C6532" s="441">
        <f>hourly1!$F6533*유형화!$G$71/hourly1!$F$8763+유형화!$G$72*hourly1!$G6533/hourly1!$F$8763+유형화!$G$74*hourly1!I6533/hourly1!$I$8763+유형화!$H$63*hourly1!P6533/hourly1!$P$8763</f>
        <v>0.24818298152318194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799">
        <f>(유형화!$F$71+유형화!$F$72+유형화!$F$73+유형화!$F$74+유형화!$G$63)*hourly1!O6534/hourly1!$O$8763</f>
        <v>52.173398340391103</v>
      </c>
      <c r="C6533" s="441">
        <f>hourly1!$F6534*유형화!$G$71/hourly1!$F$8763+유형화!$G$72*hourly1!$G6534/hourly1!$F$8763+유형화!$G$74*hourly1!I6534/hourly1!$I$8763+유형화!$H$63*hourly1!P6534/hourly1!$P$8763</f>
        <v>0.24824559939733445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799">
        <f>(유형화!$F$71+유형화!$F$72+유형화!$F$73+유형화!$F$74+유형화!$G$63)*hourly1!O6535/hourly1!$O$8763</f>
        <v>52.805467464843723</v>
      </c>
      <c r="C6534" s="441">
        <f>hourly1!$F6535*유형화!$G$71/hourly1!$F$8763+유형화!$G$72*hourly1!$G6535/hourly1!$F$8763+유형화!$G$74*hourly1!I6535/hourly1!$I$8763+유형화!$H$63*hourly1!P6535/hourly1!$P$8763</f>
        <v>0.24553144255120565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799">
        <f>(유형화!$F$71+유형화!$F$72+유형화!$F$73+유형화!$F$74+유형화!$G$63)*hourly1!O6536/hourly1!$O$8763</f>
        <v>53.145286071552057</v>
      </c>
      <c r="C6535" s="441">
        <f>hourly1!$F6536*유형화!$G$71/hourly1!$F$8763+유형화!$G$72*hourly1!$G6536/hourly1!$F$8763+유형화!$G$74*hourly1!I6536/hourly1!$I$8763+유형화!$H$63*hourly1!P6536/hourly1!$P$8763</f>
        <v>0.51642566936257084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799">
        <f>(유형화!$F$71+유형화!$F$72+유형화!$F$73+유형화!$F$74+유형화!$G$63)*hourly1!O6537/hourly1!$O$8763</f>
        <v>53.809232222450063</v>
      </c>
      <c r="C6536" s="441">
        <f>hourly1!$F6537*유형화!$G$71/hourly1!$F$8763+유형화!$G$72*hourly1!$G6537/hourly1!$F$8763+유형화!$G$74*hourly1!I6537/hourly1!$I$8763+유형화!$H$63*hourly1!P6537/hourly1!$P$8763</f>
        <v>1.0013766538858619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799">
        <f>(유형화!$F$71+유형화!$F$72+유형화!$F$73+유형화!$F$74+유형화!$G$63)*hourly1!O6538/hourly1!$O$8763</f>
        <v>54.662582520090261</v>
      </c>
      <c r="C6537" s="441">
        <f>hourly1!$F6538*유형화!$G$71/hourly1!$F$8763+유형화!$G$72*hourly1!$G6538/hourly1!$F$8763+유형화!$G$74*hourly1!I6538/hourly1!$I$8763+유형화!$H$63*hourly1!P6538/hourly1!$P$8763</f>
        <v>0.85278109890167619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799">
        <f>(유형화!$F$71+유형화!$F$72+유형화!$F$73+유형화!$F$74+유형화!$G$63)*hourly1!O6539/hourly1!$O$8763</f>
        <v>54.90201667142918</v>
      </c>
      <c r="C6538" s="441">
        <f>hourly1!$F6539*유형화!$G$71/hourly1!$F$8763+유형화!$G$72*hourly1!$G6539/hourly1!$F$8763+유형화!$G$74*hourly1!I6539/hourly1!$I$8763+유형화!$H$63*hourly1!P6539/hourly1!$P$8763</f>
        <v>0.74319480970461294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799">
        <f>(유형화!$F$71+유형화!$F$72+유형화!$F$73+유형화!$F$74+유형화!$G$63)*hourly1!O6540/hourly1!$O$8763</f>
        <v>55.087273717651698</v>
      </c>
      <c r="C6539" s="441">
        <f>hourly1!$F6540*유형화!$G$71/hourly1!$F$8763+유형화!$G$72*hourly1!$G6540/hourly1!$F$8763+유형화!$G$74*hourly1!I6540/hourly1!$I$8763+유형화!$H$63*hourly1!P6540/hourly1!$P$8763</f>
        <v>0.61798196165044006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799">
        <f>(유형화!$F$71+유형화!$F$72+유형화!$F$73+유형화!$F$74+유형화!$G$63)*hourly1!O6541/hourly1!$O$8763</f>
        <v>55.444688070353244</v>
      </c>
      <c r="C6540" s="441">
        <f>hourly1!$F6541*유형화!$G$71/hourly1!$F$8763+유형화!$G$72*hourly1!$G6541/hourly1!$F$8763+유형화!$G$74*hourly1!I6541/hourly1!$I$8763+유형화!$H$63*hourly1!P6541/hourly1!$P$8763</f>
        <v>0.57099565578483658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799">
        <f>(유형화!$F$71+유형화!$F$72+유형화!$F$73+유형화!$F$74+유형화!$G$63)*hourly1!O6542/hourly1!$O$8763</f>
        <v>55.475596233195255</v>
      </c>
      <c r="C6541" s="441">
        <f>hourly1!$F6542*유형화!$G$71/hourly1!$F$8763+유형화!$G$72*hourly1!$G6542/hourly1!$F$8763+유형화!$G$74*hourly1!I6542/hourly1!$I$8763+유형화!$H$63*hourly1!P6542/hourly1!$P$8763</f>
        <v>0.54751908167966645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799">
        <f>(유형화!$F$71+유형화!$F$72+유형화!$F$73+유형화!$F$74+유형화!$G$63)*hourly1!O6543/hourly1!$O$8763</f>
        <v>54.219750095347713</v>
      </c>
      <c r="C6542" s="441">
        <f>hourly1!$F6543*유형화!$G$71/hourly1!$F$8763+유형화!$G$72*hourly1!$G6543/hourly1!$F$8763+유형화!$G$74*hourly1!I6543/hourly1!$I$8763+유형화!$H$63*hourly1!P6543/hourly1!$P$8763</f>
        <v>0.71145923617906304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799">
        <f>(유형화!$F$71+유형화!$F$72+유형화!$F$73+유형화!$F$74+유형화!$G$63)*hourly1!O6544/hourly1!$O$8763</f>
        <v>53.893389099114195</v>
      </c>
      <c r="C6543" s="441">
        <f>hourly1!$F6544*유형화!$G$71/hourly1!$F$8763+유형화!$G$72*hourly1!$G6544/hourly1!$F$8763+유형화!$G$74*hourly1!I6544/hourly1!$I$8763+유형화!$H$63*hourly1!P6544/hourly1!$P$8763</f>
        <v>0.65684225653314865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799">
        <f>(유형화!$F$71+유형화!$F$72+유형화!$F$73+유형화!$F$74+유형화!$G$63)*hourly1!O6545/hourly1!$O$8763</f>
        <v>56.015861826788523</v>
      </c>
      <c r="C6544" s="441">
        <f>hourly1!$F6545*유형화!$G$71/hourly1!$F$8763+유형화!$G$72*hourly1!$G6545/hourly1!$F$8763+유형화!$G$74*hourly1!I6545/hourly1!$I$8763+유형화!$H$63*hourly1!P6545/hourly1!$P$8763</f>
        <v>0.46939547134898996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799">
        <f>(유형화!$F$71+유형화!$F$72+유형화!$F$73+유형화!$F$74+유형화!$G$63)*hourly1!O6546/hourly1!$O$8763</f>
        <v>55.611635324136394</v>
      </c>
      <c r="C6545" s="441">
        <f>hourly1!$F6546*유형화!$G$71/hourly1!$F$8763+유형화!$G$72*hourly1!$G6546/hourly1!$F$8763+유형화!$G$74*hourly1!I6546/hourly1!$I$8763+유형화!$H$63*hourly1!P6546/hourly1!$P$8763</f>
        <v>0.43821188929311328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799">
        <f>(유형화!$F$71+유형화!$F$72+유형화!$F$73+유형화!$F$74+유형화!$G$63)*hourly1!O6547/hourly1!$O$8763</f>
        <v>55.604924766590969</v>
      </c>
      <c r="C6546" s="441">
        <f>hourly1!$F6547*유형화!$G$71/hourly1!$F$8763+유형화!$G$72*hourly1!$G6547/hourly1!$F$8763+유형화!$G$74*hourly1!I6547/hourly1!$I$8763+유형화!$H$63*hourly1!P6547/hourly1!$P$8763</f>
        <v>0.46944783181899574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799">
        <f>(유형화!$F$71+유형화!$F$72+유형화!$F$73+유형화!$F$74+유형화!$G$63)*hourly1!O6548/hourly1!$O$8763</f>
        <v>54.92080249483265</v>
      </c>
      <c r="C6547" s="441">
        <f>hourly1!$F6548*유형화!$G$71/hourly1!$F$8763+유형화!$G$72*hourly1!$G6548/hourly1!$F$8763+유형화!$G$74*hourly1!I6548/hourly1!$I$8763+유형화!$H$63*hourly1!P6548/hourly1!$P$8763</f>
        <v>0.65701114588514897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799">
        <f>(유형화!$F$71+유형화!$F$72+유형화!$F$73+유형화!$F$74+유형화!$G$63)*hourly1!O6549/hourly1!$O$8763</f>
        <v>54.902815832355564</v>
      </c>
      <c r="C6548" s="441">
        <f>hourly1!$F6549*유형화!$G$71/hourly1!$F$8763+유형화!$G$72*hourly1!$G6549/hourly1!$F$8763+유형화!$G$74*hourly1!I6549/hourly1!$I$8763+유형화!$H$63*hourly1!P6549/hourly1!$P$8763</f>
        <v>0.83687723231617528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799">
        <f>(유형화!$F$71+유형화!$F$72+유형화!$F$73+유형화!$F$74+유형화!$G$63)*hourly1!O6550/hourly1!$O$8763</f>
        <v>55.652490548393011</v>
      </c>
      <c r="C6549" s="441">
        <f>hourly1!$F6550*유형화!$G$71/hourly1!$F$8763+유형화!$G$72*hourly1!$G6550/hourly1!$F$8763+유형화!$G$74*hourly1!I6550/hourly1!$I$8763+유형화!$H$63*hourly1!P6550/hourly1!$P$8763</f>
        <v>0.84476338702303133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799">
        <f>(유형화!$F$71+유형화!$F$72+유형화!$F$73+유형화!$F$74+유형화!$G$63)*hourly1!O6551/hourly1!$O$8763</f>
        <v>55.160185625970207</v>
      </c>
      <c r="C6550" s="441">
        <f>hourly1!$F6551*유형화!$G$71/hourly1!$F$8763+유형화!$G$72*hourly1!$G6551/hourly1!$F$8763+유형화!$G$74*hourly1!I6551/hourly1!$I$8763+유형화!$H$63*hourly1!P6551/hourly1!$P$8763</f>
        <v>0.70416848800129395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799">
        <f>(유형화!$F$71+유형화!$F$72+유형화!$F$73+유형화!$F$74+유형화!$G$63)*hourly1!O6552/hourly1!$O$8763</f>
        <v>54.594205675123064</v>
      </c>
      <c r="C6551" s="441">
        <f>hourly1!$F6552*유형화!$G$71/hourly1!$F$8763+유형화!$G$72*hourly1!$G6552/hourly1!$F$8763+유형화!$G$74*hourly1!I6552/hourly1!$I$8763+유형화!$H$63*hourly1!P6552/hourly1!$P$8763</f>
        <v>0.57124278766149239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799">
        <f>(유형화!$F$71+유형화!$F$72+유형화!$F$73+유형화!$F$74+유형화!$G$63)*hourly1!O6553/hourly1!$O$8763</f>
        <v>53.666752526063256</v>
      </c>
      <c r="C6552" s="441">
        <f>hourly1!$F6553*유형화!$G$71/hourly1!$F$8763+유형화!$G$72*hourly1!$G6553/hourly1!$F$8763+유형화!$G$74*hourly1!I6553/hourly1!$I$8763+유형화!$H$63*hourly1!P6553/hourly1!$P$8763</f>
        <v>0.41506200158280815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799">
        <f>(유형화!$F$71+유형화!$F$72+유형화!$F$73+유형화!$F$74+유형화!$G$63)*hourly1!O6554/hourly1!$O$8763</f>
        <v>52.867390603846687</v>
      </c>
      <c r="C6553" s="441">
        <f>hourly1!$F6554*유형화!$G$71/hourly1!$F$8763+유형화!$G$72*hourly1!$G6554/hourly1!$F$8763+유형화!$G$74*hourly1!I6554/hourly1!$I$8763+유형화!$H$63*hourly1!P6554/hourly1!$P$8763</f>
        <v>0.36841287806049905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799">
        <f>(유형화!$F$71+유형화!$F$72+유형화!$F$73+유형화!$F$74+유형화!$G$63)*hourly1!O6555/hourly1!$O$8763</f>
        <v>51.597918876147837</v>
      </c>
      <c r="C6554" s="441">
        <f>hourly1!$F6555*유형화!$G$71/hourly1!$F$8763+유형화!$G$72*hourly1!$G6555/hourly1!$F$8763+유형화!$G$74*hourly1!I6555/hourly1!$I$8763+유형화!$H$63*hourly1!P6555/hourly1!$P$8763</f>
        <v>0.28400684623412276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799">
        <f>(유형화!$F$71+유형화!$F$72+유형화!$F$73+유형화!$F$74+유형화!$G$63)*hourly1!O6556/hourly1!$O$8763</f>
        <v>49.861255580702498</v>
      </c>
      <c r="C6555" s="441">
        <f>hourly1!$F6556*유형화!$G$71/hourly1!$F$8763+유형화!$G$72*hourly1!$G6556/hourly1!$F$8763+유형화!$G$74*hourly1!I6556/hourly1!$I$8763+유형화!$H$63*hourly1!P6556/hourly1!$P$8763</f>
        <v>0.25568197885956162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799">
        <f>(유형화!$F$71+유형화!$F$72+유형화!$F$73+유형화!$F$74+유형화!$G$63)*hourly1!O6557/hourly1!$O$8763</f>
        <v>49.179331122203578</v>
      </c>
      <c r="C6556" s="441">
        <f>hourly1!$F6557*유형화!$G$71/hourly1!$F$8763+유형화!$G$72*hourly1!$G6557/hourly1!$F$8763+유형화!$G$74*hourly1!I6557/hourly1!$I$8763+유형화!$H$63*hourly1!P6557/hourly1!$P$8763</f>
        <v>0.24890111908560672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799">
        <f>(유형화!$F$71+유형화!$F$72+유형화!$F$73+유형화!$F$74+유형화!$G$63)*hourly1!O6558/hourly1!$O$8763</f>
        <v>49.302621376180028</v>
      </c>
      <c r="C6557" s="441">
        <f>hourly1!$F6558*유형화!$G$71/hourly1!$F$8763+유형화!$G$72*hourly1!$G6558/hourly1!$F$8763+유형화!$G$74*hourly1!I6558/hourly1!$I$8763+유형화!$H$63*hourly1!P6558/hourly1!$P$8763</f>
        <v>0.24893678145583853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799">
        <f>(유형화!$F$71+유형화!$F$72+유형화!$F$73+유형화!$F$74+유형화!$G$63)*hourly1!O6559/hourly1!$O$8763</f>
        <v>49.362308753956846</v>
      </c>
      <c r="C6558" s="441">
        <f>hourly1!$F6559*유형화!$G$71/hourly1!$F$8763+유형화!$G$72*hourly1!$G6559/hourly1!$F$8763+유형화!$G$74*hourly1!I6559/hourly1!$I$8763+유형화!$H$63*hourly1!P6559/hourly1!$P$8763</f>
        <v>0.24590774615682776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799">
        <f>(유형화!$F$71+유형화!$F$72+유형화!$F$73+유형화!$F$74+유형화!$G$63)*hourly1!O6560/hourly1!$O$8763</f>
        <v>49.349986317708911</v>
      </c>
      <c r="C6559" s="441">
        <f>hourly1!$F6560*유형화!$G$71/hourly1!$F$8763+유형화!$G$72*hourly1!$G6560/hourly1!$F$8763+유형화!$G$74*hourly1!I6560/hourly1!$I$8763+유형화!$H$63*hourly1!P6560/hourly1!$P$8763</f>
        <v>0.51674698851107992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799">
        <f>(유형화!$F$71+유형화!$F$72+유형화!$F$73+유형화!$F$74+유형화!$G$63)*hourly1!O6561/hourly1!$O$8763</f>
        <v>49.75898684973707</v>
      </c>
      <c r="C6560" s="441">
        <f>hourly1!$F6561*유형화!$G$71/hourly1!$F$8763+유형화!$G$72*hourly1!$G6561/hourly1!$F$8763+유형화!$G$74*hourly1!I6561/hourly1!$I$8763+유형화!$H$63*hourly1!P6561/hourly1!$P$8763</f>
        <v>1.0021164989779932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799">
        <f>(유형화!$F$71+유형화!$F$72+유형화!$F$73+유형화!$F$74+유형화!$G$63)*hourly1!O6562/hourly1!$O$8763</f>
        <v>50.31525705159352</v>
      </c>
      <c r="C6561" s="441">
        <f>hourly1!$F6562*유형화!$G$71/hourly1!$F$8763+유형화!$G$72*hourly1!$G6562/hourly1!$F$8763+유형화!$G$74*hourly1!I6562/hourly1!$I$8763+유형화!$H$63*hourly1!P6562/hourly1!$P$8763</f>
        <v>0.85319020234614018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799">
        <f>(유형화!$F$71+유형화!$F$72+유형화!$F$73+유형화!$F$74+유형화!$G$63)*hourly1!O6563/hourly1!$O$8763</f>
        <v>50.026951411212771</v>
      </c>
      <c r="C6562" s="441">
        <f>hourly1!$F6563*유형화!$G$71/hourly1!$F$8763+유형화!$G$72*hourly1!$G6563/hourly1!$F$8763+유형화!$G$74*hourly1!I6563/hourly1!$I$8763+유형화!$H$63*hourly1!P6563/hourly1!$P$8763</f>
        <v>0.74311358537642624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799">
        <f>(유형화!$F$71+유형화!$F$72+유형화!$F$73+유형화!$F$74+유형화!$G$63)*hourly1!O6564/hourly1!$O$8763</f>
        <v>51.137386109352619</v>
      </c>
      <c r="C6563" s="441">
        <f>hourly1!$F6564*유형화!$G$71/hourly1!$F$8763+유형화!$G$72*hourly1!$G6564/hourly1!$F$8763+유형화!$G$74*hourly1!I6564/hourly1!$I$8763+유형화!$H$63*hourly1!P6564/hourly1!$P$8763</f>
        <v>0.61745334752045056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799">
        <f>(유형화!$F$71+유형화!$F$72+유형화!$F$73+유형화!$F$74+유형화!$G$63)*hourly1!O6565/hourly1!$O$8763</f>
        <v>52.138067235807654</v>
      </c>
      <c r="C6564" s="441">
        <f>hourly1!$F6565*유형화!$G$71/hourly1!$F$8763+유형화!$G$72*hourly1!$G6565/hourly1!$F$8763+유형화!$G$74*hourly1!I6565/hourly1!$I$8763+유형화!$H$63*hourly1!P6565/hourly1!$P$8763</f>
        <v>0.57054182528740649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799">
        <f>(유형화!$F$71+유형화!$F$72+유형화!$F$73+유형화!$F$74+유형화!$G$63)*hourly1!O6566/hourly1!$O$8763</f>
        <v>52.592887964380154</v>
      </c>
      <c r="C6565" s="441">
        <f>hourly1!$F6566*유형화!$G$71/hourly1!$F$8763+유형화!$G$72*hourly1!$G6566/hourly1!$F$8763+유형화!$G$74*hourly1!I6566/hourly1!$I$8763+유형화!$H$63*hourly1!P6566/hourly1!$P$8763</f>
        <v>0.54718655094988189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799">
        <f>(유형화!$F$71+유형화!$F$72+유형화!$F$73+유형화!$F$74+유형화!$G$63)*hourly1!O6567/hourly1!$O$8763</f>
        <v>51.423433325993997</v>
      </c>
      <c r="C6566" s="441">
        <f>hourly1!$F6567*유형화!$G$71/hourly1!$F$8763+유형화!$G$72*hourly1!$G6567/hourly1!$F$8763+유형화!$G$74*hourly1!I6567/hourly1!$I$8763+유형화!$H$63*hourly1!P6567/hourly1!$P$8763</f>
        <v>0.71074646586299406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799">
        <f>(유형화!$F$71+유형화!$F$72+유형화!$F$73+유형화!$F$74+유형화!$G$63)*hourly1!O6568/hourly1!$O$8763</f>
        <v>51.339895949609321</v>
      </c>
      <c r="C6567" s="441">
        <f>hourly1!$F6568*유형화!$G$71/hourly1!$F$8763+유형화!$G$72*hourly1!$G6568/hourly1!$F$8763+유형화!$G$74*hourly1!I6568/hourly1!$I$8763+유형화!$H$63*hourly1!P6568/hourly1!$P$8763</f>
        <v>0.65615668026528318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799">
        <f>(유형화!$F$71+유형화!$F$72+유형화!$F$73+유형화!$F$74+유형화!$G$63)*hourly1!O6569/hourly1!$O$8763</f>
        <v>51.635731713309973</v>
      </c>
      <c r="C6568" s="441">
        <f>hourly1!$F6569*유형화!$G$71/hourly1!$F$8763+유형화!$G$72*hourly1!$G6569/hourly1!$F$8763+유형화!$G$74*hourly1!I6569/hourly1!$I$8763+유형화!$H$63*hourly1!P6569/hourly1!$P$8763</f>
        <v>0.46883465374086475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799">
        <f>(유형화!$F$71+유형화!$F$72+유형화!$F$73+유형화!$F$74+유형화!$G$63)*hourly1!O6570/hourly1!$O$8763</f>
        <v>51.86386796390498</v>
      </c>
      <c r="C6569" s="441">
        <f>hourly1!$F6570*유형화!$G$71/hourly1!$F$8763+유형화!$G$72*hourly1!$G6570/hourly1!$F$8763+유형화!$G$74*hourly1!I6570/hourly1!$I$8763+유형화!$H$63*hourly1!P6570/hourly1!$P$8763</f>
        <v>0.43765417276066043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799">
        <f>(유형화!$F$71+유형화!$F$72+유형화!$F$73+유형화!$F$74+유형화!$G$63)*hourly1!O6571/hourly1!$O$8763</f>
        <v>51.64378226127041</v>
      </c>
      <c r="C6570" s="441">
        <f>hourly1!$F6571*유형화!$G$71/hourly1!$F$8763+유형화!$G$72*hourly1!$G6571/hourly1!$F$8763+유형화!$G$74*hourly1!I6571/hourly1!$I$8763+유형화!$H$63*hourly1!P6571/hourly1!$P$8763</f>
        <v>0.46878646779580135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799">
        <f>(유형화!$F$71+유형화!$F$72+유형화!$F$73+유형화!$F$74+유형화!$G$63)*hourly1!O6572/hourly1!$O$8763</f>
        <v>51.689651194087318</v>
      </c>
      <c r="C6571" s="441">
        <f>hourly1!$F6572*유형화!$G$71/hourly1!$F$8763+유형화!$G$72*hourly1!$G6572/hourly1!$F$8763+유형화!$G$74*hourly1!I6572/hourly1!$I$8763+유형화!$H$63*hourly1!P6572/hourly1!$P$8763</f>
        <v>0.6560736668549767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799">
        <f>(유형화!$F$71+유형화!$F$72+유형화!$F$73+유형화!$F$74+유형화!$G$63)*hourly1!O6573/hourly1!$O$8763</f>
        <v>52.066993636619181</v>
      </c>
      <c r="C6572" s="441">
        <f>hourly1!$F6573*유형화!$G$71/hourly1!$F$8763+유형화!$G$72*hourly1!$G6573/hourly1!$F$8763+유형화!$G$74*hourly1!I6573/hourly1!$I$8763+유형화!$H$63*hourly1!P6573/hourly1!$P$8763</f>
        <v>0.83575977162486825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799">
        <f>(유형화!$F$71+유형화!$F$72+유형화!$F$73+유형화!$F$74+유형화!$G$63)*hourly1!O6574/hourly1!$O$8763</f>
        <v>53.311856126566042</v>
      </c>
      <c r="C6573" s="441">
        <f>hourly1!$F6574*유형화!$G$71/hourly1!$F$8763+유형화!$G$72*hourly1!$G6574/hourly1!$F$8763+유형화!$G$74*hourly1!I6574/hourly1!$I$8763+유형화!$H$63*hourly1!P6574/hourly1!$P$8763</f>
        <v>0.84369101120111301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799">
        <f>(유형화!$F$71+유형화!$F$72+유형화!$F$73+유형화!$F$74+유형화!$G$63)*hourly1!O6575/hourly1!$O$8763</f>
        <v>52.781544002721859</v>
      </c>
      <c r="C6574" s="441">
        <f>hourly1!$F6575*유형화!$G$71/hourly1!$F$8763+유형화!$G$72*hourly1!$G6575/hourly1!$F$8763+유형화!$G$74*hourly1!I6575/hourly1!$I$8763+유형화!$H$63*hourly1!P6575/hourly1!$P$8763</f>
        <v>0.70337807152127563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799">
        <f>(유형화!$F$71+유형화!$F$72+유형화!$F$73+유형화!$F$74+유형화!$G$63)*hourly1!O6576/hourly1!$O$8763</f>
        <v>52.470820651741093</v>
      </c>
      <c r="C6575" s="441">
        <f>hourly1!$F6576*유형화!$G$71/hourly1!$F$8763+유형화!$G$72*hourly1!$G6576/hourly1!$F$8763+유형화!$G$74*hourly1!I6576/hourly1!$I$8763+유형화!$H$63*hourly1!P6576/hourly1!$P$8763</f>
        <v>0.57069425508391403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799">
        <f>(유형화!$F$71+유형화!$F$72+유형화!$F$73+유형화!$F$74+유형화!$G$63)*hourly1!O6577/hourly1!$O$8763</f>
        <v>51.820170918068698</v>
      </c>
      <c r="C6576" s="441">
        <f>hourly1!$F6577*유형화!$G$71/hourly1!$F$8763+유형화!$G$72*hourly1!$G6577/hourly1!$F$8763+유형화!$G$74*hourly1!I6577/hourly1!$I$8763+유형화!$H$63*hourly1!P6577/hourly1!$P$8763</f>
        <v>0.41474593040851382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799">
        <f>(유형화!$F$71+유형화!$F$72+유형화!$F$73+유형화!$F$74+유형화!$G$63)*hourly1!O6578/hourly1!$O$8763</f>
        <v>50.859845399124076</v>
      </c>
      <c r="C6577" s="441">
        <f>hourly1!$F6578*유형화!$G$71/hourly1!$F$8763+유형화!$G$72*hourly1!$G6578/hourly1!$F$8763+유형화!$G$74*hourly1!I6578/hourly1!$I$8763+유형화!$H$63*hourly1!P6578/hourly1!$P$8763</f>
        <v>0.36817481086657777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799">
        <f>(유형화!$F$71+유형화!$F$72+유형화!$F$73+유형화!$F$74+유형화!$G$63)*hourly1!O6579/hourly1!$O$8763</f>
        <v>48.760629807196217</v>
      </c>
      <c r="C6578" s="441">
        <f>hourly1!$F6579*유형화!$G$71/hourly1!$F$8763+유형화!$G$72*hourly1!$G6579/hourly1!$F$8763+유형화!$G$74*hourly1!I6579/hourly1!$I$8763+유형화!$H$63*hourly1!P6579/hourly1!$P$8763</f>
        <v>0.28386216912679485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799">
        <f>(유형화!$F$71+유형화!$F$72+유형화!$F$73+유형화!$F$74+유형화!$G$63)*hourly1!O6580/hourly1!$O$8763</f>
        <v>47.881436476501626</v>
      </c>
      <c r="C6579" s="441">
        <f>hourly1!$F6580*유형화!$G$71/hourly1!$F$8763+유형화!$G$72*hourly1!$G6580/hourly1!$F$8763+유형화!$G$74*hourly1!I6580/hourly1!$I$8763+유형화!$H$63*hourly1!P6580/hourly1!$P$8763</f>
        <v>0.25555471548485509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799">
        <f>(유형화!$F$71+유형화!$F$72+유형화!$F$73+유형화!$F$74+유형화!$G$63)*hourly1!O6581/hourly1!$O$8763</f>
        <v>46.704569533600655</v>
      </c>
      <c r="C6580" s="441">
        <f>hourly1!$F6581*유형화!$G$71/hourly1!$F$8763+유형화!$G$72*hourly1!$G6581/hourly1!$F$8763+유형화!$G$74*hourly1!I6581/hourly1!$I$8763+유형화!$H$63*hourly1!P6581/hourly1!$P$8763</f>
        <v>0.24866162062599062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799">
        <f>(유형화!$F$71+유형화!$F$72+유형화!$F$73+유형화!$F$74+유형화!$G$63)*hourly1!O6582/hourly1!$O$8763</f>
        <v>46.736178211040055</v>
      </c>
      <c r="C6581" s="441">
        <f>hourly1!$F6582*유형화!$G$71/hourly1!$F$8763+유형화!$G$72*hourly1!$G6582/hourly1!$F$8763+유형화!$G$74*hourly1!I6582/hourly1!$I$8763+유형화!$H$63*hourly1!P6582/hourly1!$P$8763</f>
        <v>0.24875560707329009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799">
        <f>(유형화!$F$71+유형화!$F$72+유형화!$F$73+유형화!$F$74+유형화!$G$63)*hourly1!O6583/hourly1!$O$8763</f>
        <v>46.784525085376515</v>
      </c>
      <c r="C6582" s="441">
        <f>hourly1!$F6583*유형화!$G$71/hourly1!$F$8763+유형화!$G$72*hourly1!$G6583/hourly1!$F$8763+유형화!$G$74*hourly1!I6583/hourly1!$I$8763+유형화!$H$63*hourly1!P6583/hourly1!$P$8763</f>
        <v>0.24583999958060165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799">
        <f>(유형화!$F$71+유형화!$F$72+유형화!$F$73+유형화!$F$74+유형화!$G$63)*hourly1!O6584/hourly1!$O$8763</f>
        <v>47.17624995276821</v>
      </c>
      <c r="C6583" s="441">
        <f>hourly1!$F6584*유형화!$G$71/hourly1!$F$8763+유형화!$G$72*hourly1!$G6584/hourly1!$F$8763+유형화!$G$74*hourly1!I6584/hourly1!$I$8763+유형화!$H$63*hourly1!P6584/hourly1!$P$8763</f>
        <v>0.51674758487178607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799">
        <f>(유형화!$F$71+유형화!$F$72+유형화!$F$73+유형화!$F$74+유형화!$G$63)*hourly1!O6585/hourly1!$O$8763</f>
        <v>47.777627656291507</v>
      </c>
      <c r="C6584" s="441">
        <f>hourly1!$F6585*유형화!$G$71/hourly1!$F$8763+유형화!$G$72*hourly1!$G6585/hourly1!$F$8763+유형화!$G$74*hourly1!I6585/hourly1!$I$8763+유형화!$H$63*hourly1!P6585/hourly1!$P$8763</f>
        <v>1.0021466748297276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799">
        <f>(유형화!$F$71+유형화!$F$72+유형화!$F$73+유형화!$F$74+유형화!$G$63)*hourly1!O6586/hourly1!$O$8763</f>
        <v>48.393986975059278</v>
      </c>
      <c r="C6585" s="441">
        <f>hourly1!$F6586*유형화!$G$71/hourly1!$F$8763+유형화!$G$72*hourly1!$G6586/hourly1!$F$8763+유형화!$G$74*hourly1!I6586/hourly1!$I$8763+유형화!$H$63*hourly1!P6586/hourly1!$P$8763</f>
        <v>0.85317064171497636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799">
        <f>(유형화!$F$71+유형화!$F$72+유형화!$F$73+유형화!$F$74+유형화!$G$63)*hourly1!O6587/hourly1!$O$8763</f>
        <v>49.636260763546815</v>
      </c>
      <c r="C6586" s="441">
        <f>hourly1!$F6587*유형화!$G$71/hourly1!$F$8763+유형화!$G$72*hourly1!$G6587/hourly1!$F$8763+유형화!$G$74*hourly1!I6587/hourly1!$I$8763+유형화!$H$63*hourly1!P6587/hourly1!$P$8763</f>
        <v>0.7433128891244436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799">
        <f>(유형화!$F$71+유형화!$F$72+유형화!$F$73+유형화!$F$74+유형화!$G$63)*hourly1!O6588/hourly1!$O$8763</f>
        <v>50.001870394180116</v>
      </c>
      <c r="C6587" s="441">
        <f>hourly1!$F6588*유형화!$G$71/hourly1!$F$8763+유형화!$G$72*hourly1!$G6588/hourly1!$F$8763+유형화!$G$74*hourly1!I6588/hourly1!$I$8763+유형화!$H$63*hourly1!P6588/hourly1!$P$8763</f>
        <v>0.61788690175386807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799">
        <f>(유형화!$F$71+유형화!$F$72+유형화!$F$73+유형화!$F$74+유형화!$G$63)*hourly1!O6589/hourly1!$O$8763</f>
        <v>49.750647114572061</v>
      </c>
      <c r="C6588" s="441">
        <f>hourly1!$F6589*유형화!$G$71/hourly1!$F$8763+유형화!$G$72*hourly1!$G6589/hourly1!$F$8763+유형화!$G$74*hourly1!I6589/hourly1!$I$8763+유형화!$H$63*hourly1!P6589/hourly1!$P$8763</f>
        <v>0.57082927114780246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799">
        <f>(유형화!$F$71+유형화!$F$72+유형화!$F$73+유형화!$F$74+유형화!$G$63)*hourly1!O6590/hourly1!$O$8763</f>
        <v>50.256004857709399</v>
      </c>
      <c r="C6589" s="441">
        <f>hourly1!$F6590*유형화!$G$71/hourly1!$F$8763+유형화!$G$72*hourly1!$G6590/hourly1!$F$8763+유형화!$G$74*hourly1!I6590/hourly1!$I$8763+유형화!$H$63*hourly1!P6590/hourly1!$P$8763</f>
        <v>0.54723712233776778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799">
        <f>(유형화!$F$71+유형화!$F$72+유형화!$F$73+유형화!$F$74+유형화!$G$63)*hourly1!O6591/hourly1!$O$8763</f>
        <v>49.342554653841923</v>
      </c>
      <c r="C6590" s="441">
        <f>hourly1!$F6591*유형화!$G$71/hourly1!$F$8763+유형화!$G$72*hourly1!$G6591/hourly1!$F$8763+유형화!$G$74*hourly1!I6591/hourly1!$I$8763+유형화!$H$63*hourly1!P6591/hourly1!$P$8763</f>
        <v>0.71104404985539571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799">
        <f>(유형화!$F$71+유형화!$F$72+유형화!$F$73+유형화!$F$74+유형화!$G$63)*hourly1!O6592/hourly1!$O$8763</f>
        <v>49.539143973886112</v>
      </c>
      <c r="C6591" s="441">
        <f>hourly1!$F6592*유형화!$G$71/hourly1!$F$8763+유형화!$G$72*hourly1!$G6592/hourly1!$F$8763+유형화!$G$74*hourly1!I6592/hourly1!$I$8763+유형화!$H$63*hourly1!P6592/hourly1!$P$8763</f>
        <v>0.65630481626470705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799">
        <f>(유형화!$F$71+유형화!$F$72+유형화!$F$73+유형화!$F$74+유형화!$G$63)*hourly1!O6593/hourly1!$O$8763</f>
        <v>51.04101394714656</v>
      </c>
      <c r="C6592" s="441">
        <f>hourly1!$F6593*유형화!$G$71/hourly1!$F$8763+유형화!$G$72*hourly1!$G6593/hourly1!$F$8763+유형화!$G$74*hourly1!I6593/hourly1!$I$8763+유형화!$H$63*hourly1!P6593/hourly1!$P$8763</f>
        <v>0.46894772373076199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799">
        <f>(유형화!$F$71+유형화!$F$72+유형화!$F$73+유형화!$F$74+유형화!$G$63)*hourly1!O6594/hourly1!$O$8763</f>
        <v>50.837913367344804</v>
      </c>
      <c r="C6593" s="441">
        <f>hourly1!$F6594*유형화!$G$71/hourly1!$F$8763+유형화!$G$72*hourly1!$G6594/hourly1!$F$8763+유형화!$G$74*hourly1!I6594/hourly1!$I$8763+유형화!$H$63*hourly1!P6594/hourly1!$P$8763</f>
        <v>0.43777511471187974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799">
        <f>(유형화!$F$71+유형화!$F$72+유형화!$F$73+유형화!$F$74+유형화!$G$63)*hourly1!O6595/hourly1!$O$8763</f>
        <v>50.741057929443436</v>
      </c>
      <c r="C6594" s="441">
        <f>hourly1!$F6595*유형화!$G$71/hourly1!$F$8763+유형화!$G$72*hourly1!$G6595/hourly1!$F$8763+유형화!$G$74*hourly1!I6595/hourly1!$I$8763+유형화!$H$63*hourly1!P6595/hourly1!$P$8763</f>
        <v>0.46896120148272369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799">
        <f>(유형화!$F$71+유형화!$F$72+유형화!$F$73+유형화!$F$74+유형화!$G$63)*hourly1!O6596/hourly1!$O$8763</f>
        <v>50.790716125383327</v>
      </c>
      <c r="C6595" s="441">
        <f>hourly1!$F6596*유형화!$G$71/hourly1!$F$8763+유형화!$G$72*hourly1!$G6596/hourly1!$F$8763+유형화!$G$74*hourly1!I6596/hourly1!$I$8763+유형화!$H$63*hourly1!P6596/hourly1!$P$8763</f>
        <v>0.6563456073370123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799">
        <f>(유형화!$F$71+유형화!$F$72+유형화!$F$73+유형화!$F$74+유형화!$G$63)*hourly1!O6597/hourly1!$O$8763</f>
        <v>51.177942400564348</v>
      </c>
      <c r="C6596" s="441">
        <f>hourly1!$F6597*유형화!$G$71/hourly1!$F$8763+유형화!$G$72*hourly1!$G6597/hourly1!$F$8763+유형화!$G$74*hourly1!I6597/hourly1!$I$8763+유형화!$H$63*hourly1!P6597/hourly1!$P$8763</f>
        <v>0.83613428614837293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799">
        <f>(유형화!$F$71+유형화!$F$72+유형화!$F$73+유형화!$F$74+유형화!$G$63)*hourly1!O6598/hourly1!$O$8763</f>
        <v>52.166455718104224</v>
      </c>
      <c r="C6597" s="441">
        <f>hourly1!$F6598*유형화!$G$71/hourly1!$F$8763+유형화!$G$72*hourly1!$G6598/hourly1!$F$8763+유형화!$G$74*hourly1!I6598/hourly1!$I$8763+유형화!$H$63*hourly1!P6598/hourly1!$P$8763</f>
        <v>0.84407769148302458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799">
        <f>(유형화!$F$71+유형화!$F$72+유형화!$F$73+유형화!$F$74+유형화!$G$63)*hourly1!O6599/hourly1!$O$8763</f>
        <v>51.88849104462917</v>
      </c>
      <c r="C6598" s="441">
        <f>hourly1!$F6599*유형화!$G$71/hourly1!$F$8763+유형화!$G$72*hourly1!$G6599/hourly1!$F$8763+유형화!$G$74*hourly1!I6599/hourly1!$I$8763+유형화!$H$63*hourly1!P6599/hourly1!$P$8763</f>
        <v>0.70370392301115181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799">
        <f>(유형화!$F$71+유형화!$F$72+유형화!$F$73+유형화!$F$74+유형화!$G$63)*hourly1!O6600/hourly1!$O$8763</f>
        <v>50.989609706334818</v>
      </c>
      <c r="C6599" s="441">
        <f>hourly1!$F6600*유형화!$G$71/hourly1!$F$8763+유형화!$G$72*hourly1!$G6600/hourly1!$F$8763+유형화!$G$74*hourly1!I6600/hourly1!$I$8763+유형화!$H$63*hourly1!P6600/hourly1!$P$8763</f>
        <v>0.57094866256118681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799">
        <f>(유형화!$F$71+유형화!$F$72+유형화!$F$73+유형화!$F$74+유형화!$G$63)*hourly1!O6601/hourly1!$O$8763</f>
        <v>49.692404568733977</v>
      </c>
      <c r="C6600" s="441">
        <f>hourly1!$F6601*유형화!$G$71/hourly1!$F$8763+유형화!$G$72*hourly1!$G6601/hourly1!$F$8763+유형화!$G$74*hourly1!I6601/hourly1!$I$8763+유형화!$H$63*hourly1!P6601/hourly1!$P$8763</f>
        <v>0.41492603134179218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799">
        <f>(유형화!$F$71+유형화!$F$72+유형화!$F$73+유형화!$F$74+유형화!$G$63)*hourly1!O6602/hourly1!$O$8763</f>
        <v>48.798375564935441</v>
      </c>
      <c r="C6601" s="441">
        <f>hourly1!$F6602*유형화!$G$71/hourly1!$F$8763+유형화!$G$72*hourly1!$G6602/hourly1!$F$8763+유형화!$G$74*hourly1!I6602/hourly1!$I$8763+유형화!$H$63*hourly1!P6602/hourly1!$P$8763</f>
        <v>0.36833081882732499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799">
        <f>(유형화!$F$71+유형화!$F$72+유형화!$F$73+유형화!$F$74+유형화!$G$63)*hourly1!O6603/hourly1!$O$8763</f>
        <v>47.852574245149455</v>
      </c>
      <c r="C6602" s="441">
        <f>hourly1!$F6603*유형화!$G$71/hourly1!$F$8763+유형화!$G$72*hourly1!$G6603/hourly1!$F$8763+유형화!$G$74*hourly1!I6603/hourly1!$I$8763+유형화!$H$63*hourly1!P6603/hourly1!$P$8763</f>
        <v>0.28396581661753512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799">
        <f>(유형화!$F$71+유형화!$F$72+유형화!$F$73+유형화!$F$74+유형화!$G$63)*hourly1!O6604/hourly1!$O$8763</f>
        <v>46.258006972317979</v>
      </c>
      <c r="C6603" s="441">
        <f>hourly1!$F6604*유형화!$G$71/hourly1!$F$8763+유형화!$G$72*hourly1!$G6604/hourly1!$F$8763+유형화!$G$74*hourly1!I6604/hourly1!$I$8763+유형화!$H$63*hourly1!P6604/hourly1!$P$8763</f>
        <v>0.25565800515917164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799">
        <f>(유형화!$F$71+유형화!$F$72+유형화!$F$73+유형화!$F$74+유형화!$G$63)*hourly1!O6605/hourly1!$O$8763</f>
        <v>45.859993908543757</v>
      </c>
      <c r="C6604" s="441">
        <f>hourly1!$F6605*유형화!$G$71/hourly1!$F$8763+유형화!$G$72*hourly1!$G6605/hourly1!$F$8763+유형화!$G$74*hourly1!I6605/hourly1!$I$8763+유형화!$H$63*hourly1!P6605/hourly1!$P$8763</f>
        <v>0.24888835696649383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799">
        <f>(유형화!$F$71+유형화!$F$72+유형화!$F$73+유형화!$F$74+유형화!$G$63)*hourly1!O6606/hourly1!$O$8763</f>
        <v>45.052678578575517</v>
      </c>
      <c r="C6605" s="441">
        <f>hourly1!$F6606*유형화!$G$71/hourly1!$F$8763+유형화!$G$72*hourly1!$G6606/hourly1!$F$8763+유형화!$G$74*hourly1!I6606/hourly1!$I$8763+유형화!$H$63*hourly1!P6606/hourly1!$P$8763</f>
        <v>0.24896361768761813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799">
        <f>(유형화!$F$71+유형화!$F$72+유형화!$F$73+유형화!$F$74+유형화!$G$63)*hourly1!O6607/hourly1!$O$8763</f>
        <v>44.865220943226149</v>
      </c>
      <c r="C6606" s="441">
        <f>hourly1!$F6607*유형화!$G$71/hourly1!$F$8763+유형화!$G$72*hourly1!$G6607/hourly1!$F$8763+유형화!$G$74*hourly1!I6607/hourly1!$I$8763+유형화!$H$63*hourly1!P6607/hourly1!$P$8763</f>
        <v>0.2459521153933702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799">
        <f>(유형화!$F$71+유형화!$F$72+유형화!$F$73+유형화!$F$74+유형화!$G$63)*hourly1!O6608/hourly1!$O$8763</f>
        <v>45.187279280257172</v>
      </c>
      <c r="C6607" s="441">
        <f>hourly1!$F6608*유형화!$G$71/hourly1!$F$8763+유형화!$G$72*hourly1!$G6608/hourly1!$F$8763+유형화!$G$74*hourly1!I6608/hourly1!$I$8763+유형화!$H$63*hourly1!P6608/hourly1!$P$8763</f>
        <v>0.51685838869100098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799">
        <f>(유형화!$F$71+유형화!$F$72+유형화!$F$73+유형화!$F$74+유형화!$G$63)*hourly1!O6609/hourly1!$O$8763</f>
        <v>45.732354018757853</v>
      </c>
      <c r="C6608" s="441">
        <f>hourly1!$F6609*유형화!$G$71/hourly1!$F$8763+유형화!$G$72*hourly1!$G6609/hourly1!$F$8763+유형화!$G$74*hourly1!I6609/hourly1!$I$8763+유형화!$H$63*hourly1!P6609/hourly1!$P$8763</f>
        <v>1.0023959536049258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799">
        <f>(유형화!$F$71+유형화!$F$72+유형화!$F$73+유형화!$F$74+유형화!$G$63)*hourly1!O6610/hourly1!$O$8763</f>
        <v>45.77474791200094</v>
      </c>
      <c r="C6609" s="441">
        <f>hourly1!$F6610*유형화!$G$71/hourly1!$F$8763+유형화!$G$72*hourly1!$G6610/hourly1!$F$8763+유형화!$G$74*hourly1!I6610/hourly1!$I$8763+유형화!$H$63*hourly1!P6610/hourly1!$P$8763</f>
        <v>0.85332987002353722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799">
        <f>(유형화!$F$71+유형화!$F$72+유형화!$F$73+유형화!$F$74+유형화!$G$63)*hourly1!O6611/hourly1!$O$8763</f>
        <v>44.988091054309308</v>
      </c>
      <c r="C6610" s="441">
        <f>hourly1!$F6611*유형화!$G$71/hourly1!$F$8763+유형화!$G$72*hourly1!$G6611/hourly1!$F$8763+유형화!$G$74*hourly1!I6611/hourly1!$I$8763+유형화!$H$63*hourly1!P6611/hourly1!$P$8763</f>
        <v>0.74334199152690805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799">
        <f>(유형화!$F$71+유형화!$F$72+유형화!$F$73+유형화!$F$74+유형화!$G$63)*hourly1!O6612/hourly1!$O$8763</f>
        <v>45.043713085307587</v>
      </c>
      <c r="C6611" s="441">
        <f>hourly1!$F6612*유형화!$G$71/hourly1!$F$8763+유형화!$G$72*hourly1!$G6612/hourly1!$F$8763+유형화!$G$74*hourly1!I6612/hourly1!$I$8763+유형화!$H$63*hourly1!P6612/hourly1!$P$8763</f>
        <v>0.6178128337541573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799">
        <f>(유형화!$F$71+유형화!$F$72+유형화!$F$73+유형화!$F$74+유형화!$G$63)*hourly1!O6613/hourly1!$O$8763</f>
        <v>45.66484667992578</v>
      </c>
      <c r="C6612" s="441">
        <f>hourly1!$F6613*유형화!$G$71/hourly1!$F$8763+유형화!$G$72*hourly1!$G6613/hourly1!$F$8763+유형화!$G$74*hourly1!I6613/hourly1!$I$8763+유형화!$H$63*hourly1!P6613/hourly1!$P$8763</f>
        <v>0.57064773894883036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799">
        <f>(유형화!$F$71+유형화!$F$72+유형화!$F$73+유형화!$F$74+유형화!$G$63)*hourly1!O6614/hourly1!$O$8763</f>
        <v>46.0508683559096</v>
      </c>
      <c r="C6613" s="441">
        <f>hourly1!$F6614*유형화!$G$71/hourly1!$F$8763+유형화!$G$72*hourly1!$G6614/hourly1!$F$8763+유형화!$G$74*hourly1!I6614/hourly1!$I$8763+유형화!$H$63*hourly1!P6614/hourly1!$P$8763</f>
        <v>0.54699666970102279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799">
        <f>(유형화!$F$71+유형화!$F$72+유형화!$F$73+유형화!$F$74+유형화!$G$63)*hourly1!O6615/hourly1!$O$8763</f>
        <v>45.020460913393975</v>
      </c>
      <c r="C6614" s="441">
        <f>hourly1!$F6615*유형화!$G$71/hourly1!$F$8763+유형화!$G$72*hourly1!$G6615/hourly1!$F$8763+유형화!$G$74*hourly1!I6615/hourly1!$I$8763+유형화!$H$63*hourly1!P6615/hourly1!$P$8763</f>
        <v>0.71054453812787066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799">
        <f>(유형화!$F$71+유형화!$F$72+유형화!$F$73+유형화!$F$74+유형화!$G$63)*hourly1!O6616/hourly1!$O$8763</f>
        <v>44.786160794570108</v>
      </c>
      <c r="C6615" s="441">
        <f>hourly1!$F6616*유형화!$G$71/hourly1!$F$8763+유형화!$G$72*hourly1!$G6616/hourly1!$F$8763+유형화!$G$74*hourly1!I6616/hourly1!$I$8763+유형화!$H$63*hourly1!P6616/hourly1!$P$8763</f>
        <v>0.65588879503605113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799">
        <f>(유형화!$F$71+유형화!$F$72+유형화!$F$73+유형화!$F$74+유형화!$G$63)*hourly1!O6617/hourly1!$O$8763</f>
        <v>44.028229390089258</v>
      </c>
      <c r="C6616" s="441">
        <f>hourly1!$F6617*유형화!$G$71/hourly1!$F$8763+유형화!$G$72*hourly1!$G6617/hourly1!$F$8763+유형화!$G$74*hourly1!I6617/hourly1!$I$8763+유형화!$H$63*hourly1!P6617/hourly1!$P$8763</f>
        <v>0.46871478523891541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799">
        <f>(유형화!$F$71+유형화!$F$72+유형화!$F$73+유형화!$F$74+유형화!$G$63)*hourly1!O6618/hourly1!$O$8763</f>
        <v>44.164205071449722</v>
      </c>
      <c r="C6617" s="441">
        <f>hourly1!$F6618*유형화!$G$71/hourly1!$F$8763+유형화!$G$72*hourly1!$G6618/hourly1!$F$8763+유형화!$G$74*hourly1!I6618/hourly1!$I$8763+유형화!$H$63*hourly1!P6618/hourly1!$P$8763</f>
        <v>0.43759644504429751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799">
        <f>(유형화!$F$71+유형화!$F$72+유형화!$F$73+유형화!$F$74+유형화!$G$63)*hourly1!O6619/hourly1!$O$8763</f>
        <v>44.07385340412057</v>
      </c>
      <c r="C6618" s="441">
        <f>hourly1!$F6619*유형화!$G$71/hourly1!$F$8763+유형화!$G$72*hourly1!$G6619/hourly1!$F$8763+유형화!$G$74*hourly1!I6619/hourly1!$I$8763+유형화!$H$63*hourly1!P6619/hourly1!$P$8763</f>
        <v>0.46880447788912905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799">
        <f>(유형화!$F$71+유형화!$F$72+유형화!$F$73+유형화!$F$74+유형화!$G$63)*hourly1!O6620/hourly1!$O$8763</f>
        <v>45.0937469092474</v>
      </c>
      <c r="C6619" s="441">
        <f>hourly1!$F6620*유형화!$G$71/hourly1!$F$8763+유형화!$G$72*hourly1!$G6620/hourly1!$F$8763+유형화!$G$74*hourly1!I6620/hourly1!$I$8763+유형화!$H$63*hourly1!P6620/hourly1!$P$8763</f>
        <v>0.65614344105760514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799">
        <f>(유형화!$F$71+유형화!$F$72+유형화!$F$73+유형화!$F$74+유형화!$G$63)*hourly1!O6621/hourly1!$O$8763</f>
        <v>45.925187246689077</v>
      </c>
      <c r="C6620" s="441">
        <f>hourly1!$F6621*유형화!$G$71/hourly1!$F$8763+유형화!$G$72*hourly1!$G6621/hourly1!$F$8763+유형화!$G$74*hourly1!I6621/hourly1!$I$8763+유형화!$H$63*hourly1!P6621/hourly1!$P$8763</f>
        <v>0.83588989753096576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799">
        <f>(유형화!$F$71+유형화!$F$72+유형화!$F$73+유형화!$F$74+유형화!$G$63)*hourly1!O6622/hourly1!$O$8763</f>
        <v>46.849623721793414</v>
      </c>
      <c r="C6621" s="441">
        <f>hourly1!$F6622*유형화!$G$71/hourly1!$F$8763+유형화!$G$72*hourly1!$G6622/hourly1!$F$8763+유형화!$G$74*hourly1!I6622/hourly1!$I$8763+유형화!$H$63*hourly1!P6622/hourly1!$P$8763</f>
        <v>0.84383103669493376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799">
        <f>(유형화!$F$71+유형화!$F$72+유형화!$F$73+유형화!$F$74+유형화!$G$63)*hourly1!O6623/hourly1!$O$8763</f>
        <v>46.646000592014467</v>
      </c>
      <c r="C6622" s="441">
        <f>hourly1!$F6623*유형화!$G$71/hourly1!$F$8763+유형화!$G$72*hourly1!$G6623/hourly1!$F$8763+유형화!$G$74*hourly1!I6623/hourly1!$I$8763+유형화!$H$63*hourly1!P6623/hourly1!$P$8763</f>
        <v>0.70349448113112889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799">
        <f>(유형화!$F$71+유형화!$F$72+유형화!$F$73+유형화!$F$74+유형화!$G$63)*hourly1!O6624/hourly1!$O$8763</f>
        <v>46.474455667351293</v>
      </c>
      <c r="C6623" s="441">
        <f>hourly1!$F6624*유형화!$G$71/hourly1!$F$8763+유형화!$G$72*hourly1!$G6624/hourly1!$F$8763+유형화!$G$74*hourly1!I6624/hourly1!$I$8763+유형화!$H$63*hourly1!P6624/hourly1!$P$8763</f>
        <v>0.57078227792415148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799">
        <f>(유형화!$F$71+유형화!$F$72+유형화!$F$73+유형화!$F$74+유형화!$G$63)*hourly1!O6625/hourly1!$O$8763</f>
        <v>46.194069096999371</v>
      </c>
      <c r="C6624" s="441">
        <f>hourly1!$F6625*유형화!$G$71/hourly1!$F$8763+유형화!$G$72*hourly1!$G6625/hourly1!$F$8763+유형화!$G$74*hourly1!I6625/hourly1!$I$8763+유형화!$H$63*hourly1!P6625/hourly1!$P$8763</f>
        <v>0.4148037773970179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799">
        <f>(유형화!$F$71+유형화!$F$72+유형화!$F$73+유형화!$F$74+유형화!$G$63)*hourly1!O6626/hourly1!$O$8763</f>
        <v>45.659880008580899</v>
      </c>
      <c r="C6625" s="441">
        <f>hourly1!$F6626*유형화!$G$71/hourly1!$F$8763+유형화!$G$72*hourly1!$G6626/hourly1!$F$8763+유형화!$G$74*hourly1!I6626/hourly1!$I$8763+유형화!$H$63*hourly1!P6626/hourly1!$P$8763</f>
        <v>0.36822526298232483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799">
        <f>(유형화!$F$71+유형화!$F$72+유형화!$F$73+유형화!$F$74+유형화!$G$63)*hourly1!O6627/hourly1!$O$8763</f>
        <v>43.934149159009515</v>
      </c>
      <c r="C6626" s="441">
        <f>hourly1!$F6627*유형화!$G$71/hourly1!$F$8763+유형화!$G$72*hourly1!$G6627/hourly1!$F$8763+유형화!$G$74*hourly1!I6627/hourly1!$I$8763+유형화!$H$63*hourly1!P6627/hourly1!$P$8763</f>
        <v>0.28390367583194731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799">
        <f>(유형화!$F$71+유형화!$F$72+유형화!$F$73+유형화!$F$74+유형화!$G$63)*hourly1!O6628/hourly1!$O$8763</f>
        <v>41.140146764094737</v>
      </c>
      <c r="C6627" s="441">
        <f>hourly1!$F6628*유형화!$G$71/hourly1!$F$8763+유형화!$G$72*hourly1!$G6628/hourly1!$F$8763+유형화!$G$74*hourly1!I6628/hourly1!$I$8763+유형화!$H$63*hourly1!P6628/hourly1!$P$8763</f>
        <v>0.25560385560704735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799">
        <f>(유형화!$F$71+유형화!$F$72+유형화!$F$73+유형화!$F$74+유형화!$G$63)*hourly1!O6629/hourly1!$O$8763</f>
        <v>40.801557910104513</v>
      </c>
      <c r="C6628" s="441">
        <f>hourly1!$F6629*유형화!$G$71/hourly1!$F$8763+유형화!$G$72*hourly1!$G6629/hourly1!$F$8763+유형화!$G$74*hourly1!I6629/hourly1!$I$8763+유형화!$H$63*hourly1!P6629/hourly1!$P$8763</f>
        <v>0.24878661783001343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799">
        <f>(유형화!$F$71+유형화!$F$72+유형화!$F$73+유형화!$F$74+유형화!$G$63)*hourly1!O6630/hourly1!$O$8763</f>
        <v>40.353971950736572</v>
      </c>
      <c r="C6629" s="441">
        <f>hourly1!$F6630*유형화!$G$71/hourly1!$F$8763+유형화!$G$72*hourly1!$G6630/hourly1!$F$8763+유형화!$G$74*hourly1!I6630/hourly1!$I$8763+유형화!$H$63*hourly1!P6630/hourly1!$P$8763</f>
        <v>0.24890553215483285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799">
        <f>(유형화!$F$71+유형화!$F$72+유형화!$F$73+유형화!$F$74+유형화!$G$63)*hourly1!O6631/hourly1!$O$8763</f>
        <v>40.614766169800376</v>
      </c>
      <c r="C6630" s="441">
        <f>hourly1!$F6631*유형화!$G$71/hourly1!$F$8763+유형화!$G$72*hourly1!$G6631/hourly1!$F$8763+유형화!$G$74*hourly1!I6631/hourly1!$I$8763+유형화!$H$63*hourly1!P6631/hourly1!$P$8763</f>
        <v>0.24593804128070351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799">
        <f>(유형화!$F$71+유형화!$F$72+유형화!$F$73+유형화!$F$74+유형화!$G$63)*hourly1!O6632/hourly1!$O$8763</f>
        <v>41.129237038312048</v>
      </c>
      <c r="C6631" s="441">
        <f>hourly1!$F6632*유형화!$G$71/hourly1!$F$8763+유형화!$G$72*hourly1!$G6632/hourly1!$F$8763+유형화!$G$74*hourly1!I6632/hourly1!$I$8763+유형화!$H$63*hourly1!P6632/hourly1!$P$8763</f>
        <v>0.51689345470052639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799">
        <f>(유형화!$F$71+유형화!$F$72+유형화!$F$73+유형화!$F$74+유형화!$G$63)*hourly1!O6633/hourly1!$O$8763</f>
        <v>41.811558704452956</v>
      </c>
      <c r="C6632" s="441">
        <f>hourly1!$F6633*유형화!$G$71/hourly1!$F$8763+유형화!$G$72*hourly1!$G6633/hourly1!$F$8763+유형화!$G$74*hourly1!I6633/hourly1!$I$8763+유형화!$H$63*hourly1!P6633/hourly1!$P$8763</f>
        <v>1.0024984083742525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799">
        <f>(유형화!$F$71+유형화!$F$72+유형화!$F$73+유형화!$F$74+유형화!$G$63)*hourly1!O6634/hourly1!$O$8763</f>
        <v>41.609979438405233</v>
      </c>
      <c r="C6633" s="441">
        <f>hourly1!$F6634*유형화!$G$71/hourly1!$F$8763+유형화!$G$72*hourly1!$G6634/hourly1!$F$8763+유형화!$G$74*hourly1!I6634/hourly1!$I$8763+유형화!$H$63*hourly1!P6634/hourly1!$P$8763</f>
        <v>0.85346584026455308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799">
        <f>(유형화!$F$71+유형화!$F$72+유형화!$F$73+유형화!$F$74+유형화!$G$63)*hourly1!O6635/hourly1!$O$8763</f>
        <v>41.475967842870631</v>
      </c>
      <c r="C6634" s="441">
        <f>hourly1!$F6635*유형화!$G$71/hourly1!$F$8763+유형화!$G$72*hourly1!$G6635/hourly1!$F$8763+유형화!$G$74*hourly1!I6635/hourly1!$I$8763+유형화!$H$63*hourly1!P6635/hourly1!$P$8763</f>
        <v>0.74346162148457506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799">
        <f>(유형화!$F$71+유형화!$F$72+유형화!$F$73+유형화!$F$74+유형화!$G$63)*hourly1!O6636/hourly1!$O$8763</f>
        <v>40.17126744696634</v>
      </c>
      <c r="C6635" s="441">
        <f>hourly1!$F6636*유형화!$G$71/hourly1!$F$8763+유형화!$G$72*hourly1!$G6636/hourly1!$F$8763+유형화!$G$74*hourly1!I6636/hourly1!$I$8763+유형화!$H$63*hourly1!P6636/hourly1!$P$8763</f>
        <v>0.61797897984690897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799">
        <f>(유형화!$F$71+유형화!$F$72+유형화!$F$73+유형화!$F$74+유형화!$G$63)*hourly1!O6637/hourly1!$O$8763</f>
        <v>41.507424572881312</v>
      </c>
      <c r="C6636" s="441">
        <f>hourly1!$F6637*유형화!$G$71/hourly1!$F$8763+유형화!$G$72*hourly1!$G6637/hourly1!$F$8763+유형화!$G$74*hourly1!I6637/hourly1!$I$8763+유형화!$H$63*hourly1!P6637/hourly1!$P$8763</f>
        <v>0.57082378462930417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799">
        <f>(유형화!$F$71+유형화!$F$72+유형화!$F$73+유형화!$F$74+유형화!$G$63)*hourly1!O6638/hourly1!$O$8763</f>
        <v>40.462831475920936</v>
      </c>
      <c r="C6637" s="441">
        <f>hourly1!$F6638*유형화!$G$71/hourly1!$F$8763+유형화!$G$72*hourly1!$G6638/hourly1!$F$8763+유형화!$G$74*hourly1!I6638/hourly1!$I$8763+유형화!$H$63*hourly1!P6638/hourly1!$P$8763</f>
        <v>0.54721016683384671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799">
        <f>(유형화!$F$71+유형화!$F$72+유형화!$F$73+유형화!$F$74+유형화!$G$63)*hourly1!O6639/hourly1!$O$8763</f>
        <v>39.970922804536592</v>
      </c>
      <c r="C6638" s="441">
        <f>hourly1!$F6639*유형화!$G$71/hourly1!$F$8763+유형화!$G$72*hourly1!$G6639/hourly1!$F$8763+유형화!$G$74*hourly1!I6639/hourly1!$I$8763+유형화!$H$63*hourly1!P6639/hourly1!$P$8763</f>
        <v>0.71092692461269613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799">
        <f>(유형화!$F$71+유형화!$F$72+유형화!$F$73+유형화!$F$74+유형화!$G$63)*hourly1!O6640/hourly1!$O$8763</f>
        <v>39.967626128588627</v>
      </c>
      <c r="C6639" s="441">
        <f>hourly1!$F6640*유형화!$G$71/hourly1!$F$8763+유형화!$G$72*hourly1!$G6640/hourly1!$F$8763+유형화!$G$74*hourly1!I6640/hourly1!$I$8763+유형화!$H$63*hourly1!P6640/hourly1!$P$8763</f>
        <v>0.65629300832272408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799">
        <f>(유형화!$F$71+유형화!$F$72+유형화!$F$73+유형화!$F$74+유형화!$G$63)*hourly1!O6641/hourly1!$O$8763</f>
        <v>39.626807584319636</v>
      </c>
      <c r="C6640" s="441">
        <f>hourly1!$F6641*유형화!$G$71/hourly1!$F$8763+유형화!$G$72*hourly1!$G6641/hourly1!$F$8763+유형화!$G$74*hourly1!I6641/hourly1!$I$8763+유형화!$H$63*hourly1!P6641/hourly1!$P$8763</f>
        <v>0.46897229379185934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799">
        <f>(유형화!$F$71+유형화!$F$72+유형화!$F$73+유형화!$F$74+유형화!$G$63)*hourly1!O6642/hourly1!$O$8763</f>
        <v>39.904714055490864</v>
      </c>
      <c r="C6641" s="441">
        <f>hourly1!$F6642*유형화!$G$71/hourly1!$F$8763+유형화!$G$72*hourly1!$G6642/hourly1!$F$8763+유형화!$G$74*hourly1!I6642/hourly1!$I$8763+유형화!$H$63*hourly1!P6642/hourly1!$P$8763</f>
        <v>0.43783558568749126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799">
        <f>(유형화!$F$71+유형화!$F$72+유형화!$F$73+유형화!$F$74+유형화!$G$63)*hourly1!O6643/hourly1!$O$8763</f>
        <v>40.118741594080682</v>
      </c>
      <c r="C6642" s="441">
        <f>hourly1!$F6643*유형화!$G$71/hourly1!$F$8763+유형화!$G$72*hourly1!$G6643/hourly1!$F$8763+유형화!$G$74*hourly1!I6643/hourly1!$I$8763+유형화!$H$63*hourly1!P6643/hourly1!$P$8763</f>
        <v>0.46907152821337361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799">
        <f>(유형화!$F$71+유형화!$F$72+유형화!$F$73+유형화!$F$74+유형화!$G$63)*hourly1!O6644/hourly1!$O$8763</f>
        <v>40.804705013465238</v>
      </c>
      <c r="C6643" s="441">
        <f>hourly1!$F6644*유형화!$G$71/hourly1!$F$8763+유형화!$G$72*hourly1!$G6644/hourly1!$F$8763+유형화!$G$74*hourly1!I6644/hourly1!$I$8763+유형화!$H$63*hourly1!P6644/hourly1!$P$8763</f>
        <v>0.65657329785464535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799">
        <f>(유형화!$F$71+유형화!$F$72+유형화!$F$73+유형화!$F$74+유형화!$G$63)*hourly1!O6645/hourly1!$O$8763</f>
        <v>42.605882002981595</v>
      </c>
      <c r="C6644" s="441">
        <f>hourly1!$F6645*유형화!$G$71/hourly1!$F$8763+유형화!$G$72*hourly1!$G6645/hourly1!$F$8763+유형화!$G$74*hourly1!I6645/hourly1!$I$8763+유형화!$H$63*hourly1!P6645/hourly1!$P$8763</f>
        <v>0.8364527427654922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799">
        <f>(유형화!$F$71+유형화!$F$72+유형화!$F$73+유형화!$F$74+유형화!$G$63)*hourly1!O6646/hourly1!$O$8763</f>
        <v>43.917094460695395</v>
      </c>
      <c r="C6645" s="441">
        <f>hourly1!$F6646*유형화!$G$71/hourly1!$F$8763+유형화!$G$72*hourly1!$G6646/hourly1!$F$8763+유형화!$G$74*hourly1!I6646/hourly1!$I$8763+유형화!$H$63*hourly1!P6646/hourly1!$P$8763</f>
        <v>0.84436561443198554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799">
        <f>(유형화!$F$71+유형화!$F$72+유형화!$F$73+유형화!$F$74+유형화!$G$63)*hourly1!O6647/hourly1!$O$8763</f>
        <v>44.092993614279123</v>
      </c>
      <c r="C6646" s="441">
        <f>hourly1!$F6647*유형화!$G$71/hourly1!$F$8763+유형화!$G$72*hourly1!$G6647/hourly1!$F$8763+유형화!$G$74*hourly1!I6647/hourly1!$I$8763+유형화!$H$63*hourly1!P6647/hourly1!$P$8763</f>
        <v>0.70389964859493304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799">
        <f>(유형화!$F$71+유형화!$F$72+유형화!$F$73+유형화!$F$74+유형화!$G$63)*hourly1!O6648/hourly1!$O$8763</f>
        <v>44.072691778341564</v>
      </c>
      <c r="C6647" s="441">
        <f>hourly1!$F6648*유형화!$G$71/hourly1!$F$8763+유형화!$G$72*hourly1!$G6648/hourly1!$F$8763+유형화!$G$74*hourly1!I6648/hourly1!$I$8763+유형화!$H$63*hourly1!P6648/hourly1!$P$8763</f>
        <v>0.57107616448017584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799">
        <f>(유형화!$F$71+유형화!$F$72+유형화!$F$73+유형화!$F$74+유형화!$G$63)*hourly1!O6649/hourly1!$O$8763</f>
        <v>44.25538577159476</v>
      </c>
      <c r="C6648" s="441">
        <f>hourly1!$F6649*유형화!$G$71/hourly1!$F$8763+유형화!$G$72*hourly1!$G6649/hourly1!$F$8763+유형화!$G$74*hourly1!I6649/hourly1!$I$8763+유형화!$H$63*hourly1!P6649/hourly1!$P$8763</f>
        <v>0.41498781431095494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799">
        <f>(유형화!$F$71+유형화!$F$72+유형화!$F$73+유형화!$F$74+유형화!$G$63)*hourly1!O6650/hourly1!$O$8763</f>
        <v>44.58930374069579</v>
      </c>
      <c r="C6649" s="441">
        <f>hourly1!$F6650*유형화!$G$71/hourly1!$F$8763+유형화!$G$72*hourly1!$G6650/hourly1!$F$8763+유형화!$G$74*hourly1!I6650/hourly1!$I$8763+유형화!$H$63*hourly1!P6650/hourly1!$P$8763</f>
        <v>0.36836970154536902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799">
        <f>(유형화!$F$71+유형화!$F$72+유형화!$F$73+유형화!$F$74+유형화!$G$63)*hourly1!O6651/hourly1!$O$8763</f>
        <v>43.237321144921637</v>
      </c>
      <c r="C6650" s="441">
        <f>hourly1!$F6651*유형화!$G$71/hourly1!$F$8763+유형화!$G$72*hourly1!$G6651/hourly1!$F$8763+유형화!$G$74*hourly1!I6651/hourly1!$I$8763+유형화!$H$63*hourly1!P6651/hourly1!$P$8763</f>
        <v>0.28183251509926027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799">
        <f>(유형화!$F$71+유형화!$F$72+유형화!$F$73+유형화!$F$74+유형화!$G$63)*hourly1!O6652/hourly1!$O$8763</f>
        <v>41.021313394617437</v>
      </c>
      <c r="C6651" s="441">
        <f>hourly1!$F6652*유형화!$G$71/hourly1!$F$8763+유형화!$G$72*hourly1!$G6652/hourly1!$F$8763+유형화!$G$74*hourly1!I6652/hourly1!$I$8763+유형화!$H$63*hourly1!P6652/hourly1!$P$8763</f>
        <v>0.28825293446237832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799">
        <f>(유형화!$F$71+유형화!$F$72+유형화!$F$73+유형화!$F$74+유형화!$G$63)*hourly1!O6653/hourly1!$O$8763</f>
        <v>40.886829093502897</v>
      </c>
      <c r="C6652" s="441">
        <f>hourly1!$F6653*유형화!$G$71/hourly1!$F$8763+유형화!$G$72*hourly1!$G6653/hourly1!$F$8763+유형화!$G$74*hourly1!I6653/hourly1!$I$8763+유형화!$H$63*hourly1!P6653/hourly1!$P$8763</f>
        <v>0.26330907447563628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799">
        <f>(유형화!$F$71+유형화!$F$72+유형화!$F$73+유형화!$F$74+유형화!$G$63)*hourly1!O6654/hourly1!$O$8763</f>
        <v>40.895388134318459</v>
      </c>
      <c r="C6653" s="441">
        <f>hourly1!$F6654*유형화!$G$71/hourly1!$F$8763+유형화!$G$72*hourly1!$G6654/hourly1!$F$8763+유형화!$G$74*hourly1!I6654/hourly1!$I$8763+유형화!$H$63*hourly1!P6654/hourly1!$P$8763</f>
        <v>0.24554348903747134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799">
        <f>(유형화!$F$71+유형화!$F$72+유형화!$F$73+유형화!$F$74+유형화!$G$63)*hourly1!O6655/hourly1!$O$8763</f>
        <v>40.814878097967998</v>
      </c>
      <c r="C6654" s="441">
        <f>hourly1!$F6655*유형화!$G$71/hourly1!$F$8763+유형화!$G$72*hourly1!$G6655/hourly1!$F$8763+유형화!$G$74*hourly1!I6655/hourly1!$I$8763+유형화!$H$63*hourly1!P6655/hourly1!$P$8763</f>
        <v>0.24558451865405886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799">
        <f>(유형화!$F$71+유형화!$F$72+유형화!$F$73+유형화!$F$74+유형화!$G$63)*hourly1!O6656/hourly1!$O$8763</f>
        <v>41.397297903599792</v>
      </c>
      <c r="C6655" s="441">
        <f>hourly1!$F6656*유형화!$G$71/hourly1!$F$8763+유형화!$G$72*hourly1!$G6656/hourly1!$F$8763+유형화!$G$74*hourly1!I6656/hourly1!$I$8763+유형화!$H$63*hourly1!P6656/hourly1!$P$8763</f>
        <v>0.30127733301398762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799">
        <f>(유형화!$F$71+유형화!$F$72+유형화!$F$73+유형화!$F$74+유형화!$G$63)*hourly1!O6657/hourly1!$O$8763</f>
        <v>41.451086461012942</v>
      </c>
      <c r="C6656" s="441">
        <f>hourly1!$F6657*유형화!$G$71/hourly1!$F$8763+유형화!$G$72*hourly1!$G6657/hourly1!$F$8763+유형화!$G$74*hourly1!I6657/hourly1!$I$8763+유형화!$H$63*hourly1!P6657/hourly1!$P$8763</f>
        <v>0.44074177068102149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799">
        <f>(유형화!$F$71+유형화!$F$72+유형화!$F$73+유형화!$F$74+유형화!$G$63)*hourly1!O6658/hourly1!$O$8763</f>
        <v>41.770300943050458</v>
      </c>
      <c r="C6657" s="441">
        <f>hourly1!$F6658*유형화!$G$71/hourly1!$F$8763+유형화!$G$72*hourly1!$G6658/hourly1!$F$8763+유형화!$G$74*hourly1!I6658/hourly1!$I$8763+유형화!$H$63*hourly1!P6658/hourly1!$P$8763</f>
        <v>0.59480464134765021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799">
        <f>(유형화!$F$71+유형화!$F$72+유형화!$F$73+유형화!$F$74+유형화!$G$63)*hourly1!O6659/hourly1!$O$8763</f>
        <v>41.447035631980754</v>
      </c>
      <c r="C6658" s="441">
        <f>hourly1!$F6659*유형화!$G$71/hourly1!$F$8763+유형화!$G$72*hourly1!$G6659/hourly1!$F$8763+유형화!$G$74*hourly1!I6659/hourly1!$I$8763+유형화!$H$63*hourly1!P6659/hourly1!$P$8763</f>
        <v>0.82948200174267828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799">
        <f>(유형화!$F$71+유형화!$F$72+유형화!$F$73+유형화!$F$74+유형화!$G$63)*hourly1!O6660/hourly1!$O$8763</f>
        <v>41.494147205904753</v>
      </c>
      <c r="C6659" s="441">
        <f>hourly1!$F6660*유형화!$G$71/hourly1!$F$8763+유형화!$G$72*hourly1!$G6660/hourly1!$F$8763+유형화!$G$74*hourly1!I6660/hourly1!$I$8763+유형화!$H$63*hourly1!P6660/hourly1!$P$8763</f>
        <v>0.82253308752171195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799">
        <f>(유형화!$F$71+유형화!$F$72+유형화!$F$73+유형화!$F$74+유형화!$G$63)*hourly1!O6661/hourly1!$O$8763</f>
        <v>41.705356626883471</v>
      </c>
      <c r="C6660" s="441">
        <f>hourly1!$F6661*유형화!$G$71/hourly1!$F$8763+유형화!$G$72*hourly1!$G6661/hourly1!$F$8763+유형화!$G$74*hourly1!I6661/hourly1!$I$8763+유형화!$H$63*hourly1!P6661/hourly1!$P$8763</f>
        <v>0.76194307831448138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799">
        <f>(유형화!$F$71+유형화!$F$72+유형화!$F$73+유형화!$F$74+유형화!$G$63)*hourly1!O6662/hourly1!$O$8763</f>
        <v>42.161785357489897</v>
      </c>
      <c r="C6661" s="441">
        <f>hourly1!$F6662*유형화!$G$71/hourly1!$F$8763+유형화!$G$72*hourly1!$G6662/hourly1!$F$8763+유형화!$G$74*hourly1!I6662/hourly1!$I$8763+유형화!$H$63*hourly1!P6662/hourly1!$P$8763</f>
        <v>0.80203187625199301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799">
        <f>(유형화!$F$71+유형화!$F$72+유형화!$F$73+유형화!$F$74+유형화!$G$63)*hourly1!O6663/hourly1!$O$8763</f>
        <v>42.673460829491887</v>
      </c>
      <c r="C6662" s="441">
        <f>hourly1!$F6663*유형화!$G$71/hourly1!$F$8763+유형화!$G$72*hourly1!$G6663/hourly1!$F$8763+유형화!$G$74*hourly1!I6663/hourly1!$I$8763+유형화!$H$63*hourly1!P6663/hourly1!$P$8763</f>
        <v>0.80841055036567722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799">
        <f>(유형화!$F$71+유형화!$F$72+유형화!$F$73+유형화!$F$74+유형화!$G$63)*hourly1!O6664/hourly1!$O$8763</f>
        <v>42.415501806492976</v>
      </c>
      <c r="C6663" s="441">
        <f>hourly1!$F6664*유형화!$G$71/hourly1!$F$8763+유형화!$G$72*hourly1!$G6664/hourly1!$F$8763+유형화!$G$74*hourly1!I6664/hourly1!$I$8763+유형화!$H$63*hourly1!P6664/hourly1!$P$8763</f>
        <v>0.68783488389089509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799">
        <f>(유형화!$F$71+유형화!$F$72+유형화!$F$73+유형화!$F$74+유형화!$G$63)*hourly1!O6665/hourly1!$O$8763</f>
        <v>42.507112205465098</v>
      </c>
      <c r="C6664" s="441">
        <f>hourly1!$F6665*유형화!$G$71/hourly1!$F$8763+유형화!$G$72*hourly1!$G6665/hourly1!$F$8763+유형화!$G$74*hourly1!I6665/hourly1!$I$8763+유형화!$H$63*hourly1!P6665/hourly1!$P$8763</f>
        <v>0.59406360353410537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799">
        <f>(유형화!$F$71+유형화!$F$72+유형화!$F$73+유형화!$F$74+유형화!$G$63)*hourly1!O6666/hourly1!$O$8763</f>
        <v>42.992833607694287</v>
      </c>
      <c r="C6665" s="441">
        <f>hourly1!$F6666*유형화!$G$71/hourly1!$F$8763+유형화!$G$72*hourly1!$G6666/hourly1!$F$8763+유형화!$G$74*hourly1!I6666/hourly1!$I$8763+유형화!$H$63*hourly1!P6666/hourly1!$P$8763</f>
        <v>0.51377484602344214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799">
        <f>(유형화!$F$71+유형화!$F$72+유형화!$F$73+유형화!$F$74+유형화!$G$63)*hourly1!O6667/hourly1!$O$8763</f>
        <v>43.273790971347175</v>
      </c>
      <c r="C6666" s="441">
        <f>hourly1!$F6667*유형화!$G$71/hourly1!$F$8763+유형화!$G$72*hourly1!$G6667/hourly1!$F$8763+유형화!$G$74*hourly1!I6667/hourly1!$I$8763+유형화!$H$63*hourly1!P6667/hourly1!$P$8763</f>
        <v>0.59415401181716765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799">
        <f>(유형화!$F$71+유형화!$F$72+유형화!$F$73+유형화!$F$74+유형화!$G$63)*hourly1!O6668/hourly1!$O$8763</f>
        <v>43.756845739739269</v>
      </c>
      <c r="C6667" s="441">
        <f>hourly1!$F6668*유형화!$G$71/hourly1!$F$8763+유형화!$G$72*hourly1!$G6668/hourly1!$F$8763+유형화!$G$74*hourly1!I6668/hourly1!$I$8763+유형화!$H$63*hourly1!P6668/hourly1!$P$8763</f>
        <v>0.70142654074625543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799">
        <f>(유형화!$F$71+유형화!$F$72+유형화!$F$73+유형화!$F$74+유형화!$G$63)*hourly1!O6669/hourly1!$O$8763</f>
        <v>45.601561352659424</v>
      </c>
      <c r="C6668" s="441">
        <f>hourly1!$F6669*유형화!$G$71/hourly1!$F$8763+유형화!$G$72*hourly1!$G6669/hourly1!$F$8763+유형화!$G$74*hourly1!I6669/hourly1!$I$8763+유형화!$H$63*hourly1!P6669/hourly1!$P$8763</f>
        <v>0.88910006227091731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799">
        <f>(유형화!$F$71+유형화!$F$72+유형화!$F$73+유형화!$F$74+유형화!$G$63)*hourly1!O6670/hourly1!$O$8763</f>
        <v>47.433487805806671</v>
      </c>
      <c r="C6669" s="441">
        <f>hourly1!$F6670*유형화!$G$71/hourly1!$F$8763+유형화!$G$72*hourly1!$G6670/hourly1!$F$8763+유형화!$G$74*hourly1!I6670/hourly1!$I$8763+유형화!$H$63*hourly1!P6670/hourly1!$P$8763</f>
        <v>0.74837611079235722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799">
        <f>(유형화!$F$71+유형화!$F$72+유형화!$F$73+유형화!$F$74+유형화!$G$63)*hourly1!O6671/hourly1!$O$8763</f>
        <v>47.703691891283725</v>
      </c>
      <c r="C6670" s="441">
        <f>hourly1!$F6671*유형화!$G$71/hourly1!$F$8763+유형화!$G$72*hourly1!$G6671/hourly1!$F$8763+유형화!$G$74*hourly1!I6671/hourly1!$I$8763+유형화!$H$63*hourly1!P6671/hourly1!$P$8763</f>
        <v>0.51407398055368003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799">
        <f>(유형화!$F$71+유형화!$F$72+유형화!$F$73+유형화!$F$74+유형화!$G$63)*hourly1!O6672/hourly1!$O$8763</f>
        <v>47.055369786110241</v>
      </c>
      <c r="C6671" s="441">
        <f>hourly1!$F6672*유형화!$G$71/hourly1!$F$8763+유형화!$G$72*hourly1!$G6672/hourly1!$F$8763+유형화!$G$74*hourly1!I6672/hourly1!$I$8763+유형화!$H$63*hourly1!P6672/hourly1!$P$8763</f>
        <v>0.50744519275981026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799">
        <f>(유형화!$F$71+유형화!$F$72+유형화!$F$73+유형화!$F$74+유형화!$G$63)*hourly1!O6673/hourly1!$O$8763</f>
        <v>47.315214623149892</v>
      </c>
      <c r="C6672" s="441">
        <f>hourly1!$F6673*유형화!$G$71/hourly1!$F$8763+유형화!$G$72*hourly1!$G6673/hourly1!$F$8763+유형화!$G$74*hourly1!I6673/hourly1!$I$8763+유형화!$H$63*hourly1!P6673/hourly1!$P$8763</f>
        <v>0.45404872493523446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799">
        <f>(유형화!$F$71+유형화!$F$72+유형화!$F$73+유형화!$F$74+유형화!$G$63)*hourly1!O6674/hourly1!$O$8763</f>
        <v>46.573682506191332</v>
      </c>
      <c r="C6673" s="441">
        <f>hourly1!$F6674*유형화!$G$71/hourly1!$F$8763+유형화!$G$72*hourly1!$G6674/hourly1!$F$8763+유형화!$G$74*hourly1!I6674/hourly1!$I$8763+유형화!$H$63*hourly1!P6674/hourly1!$P$8763</f>
        <v>0.36060269970761721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799">
        <f>(유형화!$F$71+유형화!$F$72+유형화!$F$73+유형화!$F$74+유형화!$G$63)*hourly1!O6675/hourly1!$O$8763</f>
        <v>44.817637746593356</v>
      </c>
      <c r="C6674" s="441">
        <f>hourly1!$F6675*유형화!$G$71/hourly1!$F$8763+유형화!$G$72*hourly1!$G6675/hourly1!$F$8763+유형화!$G$74*hourly1!I6675/hourly1!$I$8763+유형화!$H$63*hourly1!P6675/hourly1!$P$8763</f>
        <v>0.30215958904276308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799">
        <f>(유형화!$F$71+유형화!$F$72+유형화!$F$73+유형화!$F$74+유형화!$G$63)*hourly1!O6676/hourly1!$O$8763</f>
        <v>42.668523844170565</v>
      </c>
      <c r="C6675" s="441">
        <f>hourly1!$F6676*유형화!$G$71/hourly1!$F$8763+유형화!$G$72*hourly1!$G6676/hourly1!$F$8763+유형화!$G$74*hourly1!I6676/hourly1!$I$8763+유형화!$H$63*hourly1!P6676/hourly1!$P$8763</f>
        <v>0.28083217965065421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799">
        <f>(유형화!$F$71+유형화!$F$72+유형화!$F$73+유형화!$F$74+유형화!$G$63)*hourly1!O6677/hourly1!$O$8763</f>
        <v>42.431747080848204</v>
      </c>
      <c r="C6676" s="441">
        <f>hourly1!$F6677*유형화!$G$71/hourly1!$F$8763+유형화!$G$72*hourly1!$G6677/hourly1!$F$8763+유형화!$G$74*hourly1!I6677/hourly1!$I$8763+유형화!$H$63*hourly1!P6677/hourly1!$P$8763</f>
        <v>0.2671231590083093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799">
        <f>(유형화!$F$71+유형화!$F$72+유형화!$F$73+유형화!$F$74+유형화!$G$63)*hourly1!O6678/hourly1!$O$8763</f>
        <v>41.930029794943593</v>
      </c>
      <c r="C6677" s="441">
        <f>hourly1!$F6678*유형화!$G$71/hourly1!$F$8763+유형화!$G$72*hourly1!$G6678/hourly1!$F$8763+유형화!$G$74*hourly1!I6678/hourly1!$I$8763+유형화!$H$63*hourly1!P6678/hourly1!$P$8763</f>
        <v>0.24578823547130213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799">
        <f>(유형화!$F$71+유형화!$F$72+유형화!$F$73+유형화!$F$74+유형화!$G$63)*hourly1!O6679/hourly1!$O$8763</f>
        <v>41.841546863201373</v>
      </c>
      <c r="C6678" s="441">
        <f>hourly1!$F6679*유형화!$G$71/hourly1!$F$8763+유형화!$G$72*hourly1!$G6679/hourly1!$F$8763+유형화!$G$74*hourly1!I6679/hourly1!$I$8763+유형화!$H$63*hourly1!P6679/hourly1!$P$8763</f>
        <v>0.24580552993178237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799">
        <f>(유형화!$F$71+유형화!$F$72+유형화!$F$73+유형화!$F$74+유형화!$G$63)*hourly1!O6680/hourly1!$O$8763</f>
        <v>42.297046344903833</v>
      </c>
      <c r="C6679" s="441">
        <f>hourly1!$F6680*유형화!$G$71/hourly1!$F$8763+유형화!$G$72*hourly1!$G6680/hourly1!$F$8763+유형화!$G$74*hourly1!I6680/hourly1!$I$8763+유형화!$H$63*hourly1!P6680/hourly1!$P$8763</f>
        <v>0.26712280119188558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799">
        <f>(유형화!$F$71+유형화!$F$72+유형화!$F$73+유형화!$F$74+유형화!$G$63)*hourly1!O6681/hourly1!$O$8763</f>
        <v>43.491504808378217</v>
      </c>
      <c r="C6680" s="441">
        <f>hourly1!$F6681*유형화!$G$71/hourly1!$F$8763+유형화!$G$72*hourly1!$G6681/hourly1!$F$8763+유형화!$G$74*hourly1!I6681/hourly1!$I$8763+유형화!$H$63*hourly1!P6681/hourly1!$P$8763</f>
        <v>0.36787197889996259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799">
        <f>(유형화!$F$71+유형화!$F$72+유형화!$F$73+유형화!$F$74+유형화!$G$63)*hourly1!O6682/hourly1!$O$8763</f>
        <v>44.306581590015028</v>
      </c>
      <c r="C6681" s="441">
        <f>hourly1!$F6682*유형화!$G$71/hourly1!$F$8763+유형화!$G$72*hourly1!$G6682/hourly1!$F$8763+유형화!$G$74*hourly1!I6682/hourly1!$I$8763+유형화!$H$63*hourly1!P6682/hourly1!$P$8763</f>
        <v>0.52743448799931225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799">
        <f>(유형화!$F$71+유형화!$F$72+유형화!$F$73+유형화!$F$74+유형화!$G$63)*hourly1!O6683/hourly1!$O$8763</f>
        <v>44.399044018672924</v>
      </c>
      <c r="C6682" s="441">
        <f>hourly1!$F6683*유형화!$G$71/hourly1!$F$8763+유형화!$G$72*hourly1!$G6683/hourly1!$F$8763+유형화!$G$74*hourly1!I6683/hourly1!$I$8763+유형화!$H$63*hourly1!P6683/hourly1!$P$8763</f>
        <v>0.71071402384057714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799">
        <f>(유형화!$F$71+유형화!$F$72+유형화!$F$73+유형화!$F$74+유형화!$G$63)*hourly1!O6684/hourly1!$O$8763</f>
        <v>46.152166988879358</v>
      </c>
      <c r="C6683" s="441">
        <f>hourly1!$F6684*유형화!$G$71/hourly1!$F$8763+유형화!$G$72*hourly1!$G6684/hourly1!$F$8763+유형화!$G$74*hourly1!I6684/hourly1!$I$8763+유형화!$H$63*hourly1!P6684/hourly1!$P$8763</f>
        <v>0.85857569733969163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799">
        <f>(유형화!$F$71+유형화!$F$72+유형화!$F$73+유형화!$F$74+유형화!$G$63)*hourly1!O6685/hourly1!$O$8763</f>
        <v>46.638291239377835</v>
      </c>
      <c r="C6684" s="441">
        <f>hourly1!$F6685*유형화!$G$71/hourly1!$F$8763+유형화!$G$72*hourly1!$G6685/hourly1!$F$8763+유형화!$G$74*hourly1!I6685/hourly1!$I$8763+유형화!$H$63*hourly1!P6685/hourly1!$P$8763</f>
        <v>0.92285896840051695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799">
        <f>(유형화!$F$71+유형화!$F$72+유형화!$F$73+유형화!$F$74+유형화!$G$63)*hourly1!O6686/hourly1!$O$8763</f>
        <v>47.31012541665163</v>
      </c>
      <c r="C6685" s="441">
        <f>hourly1!$F6686*유형화!$G$71/hourly1!$F$8763+유형화!$G$72*hourly1!$G6686/hourly1!$F$8763+유형화!$G$74*hourly1!I6686/hourly1!$I$8763+유형화!$H$63*hourly1!P6686/hourly1!$P$8763</f>
        <v>0.95974363953567421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799">
        <f>(유형화!$F$71+유형화!$F$72+유형화!$F$73+유형화!$F$74+유형화!$G$63)*hourly1!O6687/hourly1!$O$8763</f>
        <v>46.937433605682024</v>
      </c>
      <c r="C6686" s="441">
        <f>hourly1!$F6687*유형화!$G$71/hourly1!$F$8763+유형화!$G$72*hourly1!$G6687/hourly1!$F$8763+유형화!$G$74*hourly1!I6687/hourly1!$I$8763+유형화!$H$63*hourly1!P6687/hourly1!$P$8763</f>
        <v>0.85544027129069311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799">
        <f>(유형화!$F$71+유형화!$F$72+유형화!$F$73+유형화!$F$74+유형화!$G$63)*hourly1!O6688/hourly1!$O$8763</f>
        <v>47.317324919813778</v>
      </c>
      <c r="C6687" s="441">
        <f>hourly1!$F6688*유형화!$G$71/hourly1!$F$8763+유형화!$G$72*hourly1!$G6688/hourly1!$F$8763+유형화!$G$74*hourly1!I6688/hourly1!$I$8763+유형화!$H$63*hourly1!P6688/hourly1!$P$8763</f>
        <v>0.76644023440005382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799">
        <f>(유형화!$F$71+유형화!$F$72+유형화!$F$73+유형화!$F$74+유형화!$G$63)*hourly1!O6689/hourly1!$O$8763</f>
        <v>47.26322278938229</v>
      </c>
      <c r="C6688" s="441">
        <f>hourly1!$F6689*유형화!$G$71/hourly1!$F$8763+유형화!$G$72*hourly1!$G6689/hourly1!$F$8763+유형화!$G$74*hourly1!I6689/hourly1!$I$8763+유형화!$H$63*hourly1!P6689/hourly1!$P$8763</f>
        <v>0.64785223815908854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799">
        <f>(유형화!$F$71+유형화!$F$72+유형화!$F$73+유형화!$F$74+유형화!$G$63)*hourly1!O6690/hourly1!$O$8763</f>
        <v>46.997893726167774</v>
      </c>
      <c r="C6689" s="441">
        <f>hourly1!$F6690*유형화!$G$71/hourly1!$F$8763+유형화!$G$72*hourly1!$G6690/hourly1!$F$8763+유형화!$G$74*hourly1!I6690/hourly1!$I$8763+유형화!$H$63*hourly1!P6690/hourly1!$P$8763</f>
        <v>0.5959778021289176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799">
        <f>(유형화!$F$71+유형화!$F$72+유형화!$F$73+유형화!$F$74+유형화!$G$63)*hourly1!O6691/hourly1!$O$8763</f>
        <v>47.105938859519839</v>
      </c>
      <c r="C6690" s="441">
        <f>hourly1!$F6691*유형화!$G$71/hourly1!$F$8763+유형화!$G$72*hourly1!$G6691/hourly1!$F$8763+유형화!$G$74*hourly1!I6691/hourly1!$I$8763+유형화!$H$63*hourly1!P6691/hourly1!$P$8763</f>
        <v>0.433565165942422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799">
        <f>(유형화!$F$71+유형화!$F$72+유형화!$F$73+유형화!$F$74+유형화!$G$63)*hourly1!O6692/hourly1!$O$8763</f>
        <v>48.145806140123746</v>
      </c>
      <c r="C6691" s="441">
        <f>hourly1!$F6692*유형화!$G$71/hourly1!$F$8763+유형화!$G$72*hourly1!$G6692/hourly1!$F$8763+유형화!$G$74*hourly1!I6692/hourly1!$I$8763+유형화!$H$63*hourly1!P6692/hourly1!$P$8763</f>
        <v>0.62557530325054311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799">
        <f>(유형화!$F$71+유형화!$F$72+유형화!$F$73+유형화!$F$74+유형화!$G$63)*hourly1!O6693/hourly1!$O$8763</f>
        <v>49.601955641999417</v>
      </c>
      <c r="C6692" s="441">
        <f>hourly1!$F6693*유형화!$G$71/hourly1!$F$8763+유형화!$G$72*hourly1!$G6693/hourly1!$F$8763+유형화!$G$74*hourly1!I6693/hourly1!$I$8763+유형화!$H$63*hourly1!P6693/hourly1!$P$8763</f>
        <v>0.75129076410791451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799">
        <f>(유형화!$F$71+유형화!$F$72+유형화!$F$73+유형화!$F$74+유형화!$G$63)*hourly1!O6694/hourly1!$O$8763</f>
        <v>50.736416115401937</v>
      </c>
      <c r="C6693" s="441">
        <f>hourly1!$F6694*유형화!$G$71/hourly1!$F$8763+유형화!$G$72*hourly1!$G6694/hourly1!$F$8763+유형화!$G$74*hourly1!I6694/hourly1!$I$8763+유형화!$H$63*hourly1!P6694/hourly1!$P$8763</f>
        <v>0.79573645409289906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799">
        <f>(유형화!$F$71+유형화!$F$72+유형화!$F$73+유형화!$F$74+유형화!$G$63)*hourly1!O6695/hourly1!$O$8763</f>
        <v>50.201629844759147</v>
      </c>
      <c r="C6694" s="441">
        <f>hourly1!$F6695*유형화!$G$71/hourly1!$F$8763+유형화!$G$72*hourly1!$G6695/hourly1!$F$8763+유형화!$G$74*hourly1!I6695/hourly1!$I$8763+유형화!$H$63*hourly1!P6695/hourly1!$P$8763</f>
        <v>0.51500322980610402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799">
        <f>(유형화!$F$71+유형화!$F$72+유형화!$F$73+유형화!$F$74+유형화!$G$63)*hourly1!O6696/hourly1!$O$8763</f>
        <v>49.755693380986763</v>
      </c>
      <c r="C6695" s="441">
        <f>hourly1!$F6696*유형화!$G$71/hourly1!$F$8763+유형화!$G$72*hourly1!$G6696/hourly1!$F$8763+유형화!$G$74*hourly1!I6696/hourly1!$I$8763+유형화!$H$63*hourly1!P6696/hourly1!$P$8763</f>
        <v>0.49291068962792162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799">
        <f>(유형화!$F$71+유형화!$F$72+유형화!$F$73+유형화!$F$74+유형화!$G$63)*hourly1!O6697/hourly1!$O$8763</f>
        <v>49.591278259757097</v>
      </c>
      <c r="C6696" s="441">
        <f>hourly1!$F6697*유형화!$G$71/hourly1!$F$8763+유형화!$G$72*hourly1!$G6697/hourly1!$F$8763+유형화!$G$74*hourly1!I6697/hourly1!$I$8763+유형화!$H$63*hourly1!P6697/hourly1!$P$8763</f>
        <v>0.47082280106324659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799">
        <f>(유형화!$F$71+유형화!$F$72+유형화!$F$73+유형화!$F$74+유형화!$G$63)*hourly1!O6698/hourly1!$O$8763</f>
        <v>49.544998307640356</v>
      </c>
      <c r="C6697" s="441">
        <f>hourly1!$F6698*유형화!$G$71/hourly1!$F$8763+유형화!$G$72*hourly1!$G6698/hourly1!$F$8763+유형화!$G$74*hourly1!I6698/hourly1!$I$8763+유형화!$H$63*hourly1!P6698/hourly1!$P$8763</f>
        <v>0.36036630232367212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799">
        <f>(유형화!$F$71+유형화!$F$72+유형화!$F$73+유형화!$F$74+유형화!$G$63)*hourly1!O6699/hourly1!$O$8763</f>
        <v>47.257758230652598</v>
      </c>
      <c r="C6698" s="441">
        <f>hourly1!$F6699*유형화!$G$71/hourly1!$F$8763+유형화!$G$72*hourly1!$G6699/hourly1!$F$8763+유형화!$G$74*hourly1!I6699/hourly1!$I$8763+유형화!$H$63*hourly1!P6699/hourly1!$P$8763</f>
        <v>0.28398823978008886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799">
        <f>(유형화!$F$71+유형화!$F$72+유형화!$F$73+유형화!$F$74+유형화!$G$63)*hourly1!O6700/hourly1!$O$8763</f>
        <v>45.83098648154526</v>
      </c>
      <c r="C6699" s="441">
        <f>hourly1!$F6700*유형화!$G$71/hourly1!$F$8763+유형화!$G$72*hourly1!$G6700/hourly1!$F$8763+유형화!$G$74*hourly1!I6700/hourly1!$I$8763+유형화!$H$63*hourly1!P6700/hourly1!$P$8763</f>
        <v>0.25572432046970295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799">
        <f>(유형화!$F$71+유형화!$F$72+유형화!$F$73+유형화!$F$74+유형화!$G$63)*hourly1!O6701/hourly1!$O$8763</f>
        <v>45.735514530730143</v>
      </c>
      <c r="C6700" s="441">
        <f>hourly1!$F6701*유형화!$G$71/hourly1!$F$8763+유형화!$G$72*hourly1!$G6701/hourly1!$F$8763+유형화!$G$74*hourly1!I6701/hourly1!$I$8763+유형화!$H$63*hourly1!P6701/hourly1!$P$8763</f>
        <v>0.24916494906203654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799">
        <f>(유형화!$F$71+유형화!$F$72+유형화!$F$73+유형화!$F$74+유형화!$G$63)*hourly1!O6702/hourly1!$O$8763</f>
        <v>44.822742492090541</v>
      </c>
      <c r="C6701" s="441">
        <f>hourly1!$F6702*유형화!$G$71/hourly1!$F$8763+유형화!$G$72*hourly1!$G6702/hourly1!$F$8763+유형화!$G$74*hourly1!I6702/hourly1!$I$8763+유형화!$H$63*hourly1!P6702/hourly1!$P$8763</f>
        <v>0.24926835800849445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799">
        <f>(유형화!$F$71+유형화!$F$72+유형화!$F$73+유형화!$F$74+유형화!$G$63)*hourly1!O6703/hourly1!$O$8763</f>
        <v>44.934131775997045</v>
      </c>
      <c r="C6702" s="441">
        <f>hourly1!$F6703*유형화!$G$71/hourly1!$F$8763+유형화!$G$72*hourly1!$G6703/hourly1!$F$8763+유형화!$G$74*hourly1!I6703/hourly1!$I$8763+유형화!$H$63*hourly1!P6703/hourly1!$P$8763</f>
        <v>0.24612816107384505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799">
        <f>(유형화!$F$71+유형화!$F$72+유형화!$F$73+유형화!$F$74+유형화!$G$63)*hourly1!O6704/hourly1!$O$8763</f>
        <v>45.158833367404469</v>
      </c>
      <c r="C6703" s="441">
        <f>hourly1!$F6704*유형화!$G$71/hourly1!$F$8763+유형화!$G$72*hourly1!$G6704/hourly1!$F$8763+유형화!$G$74*hourly1!I6704/hourly1!$I$8763+유형화!$H$63*hourly1!P6704/hourly1!$P$8763</f>
        <v>0.51700187307691647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799">
        <f>(유형화!$F$71+유형화!$F$72+유형화!$F$73+유형화!$F$74+유형화!$G$63)*hourly1!O6705/hourly1!$O$8763</f>
        <v>46.620360989234761</v>
      </c>
      <c r="C6704" s="441">
        <f>hourly1!$F6705*유형화!$G$71/hourly1!$F$8763+유형화!$G$72*hourly1!$G6705/hourly1!$F$8763+유형화!$G$74*hourly1!I6705/hourly1!$I$8763+유형화!$H$63*hourly1!P6705/hourly1!$P$8763</f>
        <v>1.0161890611068469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799">
        <f>(유형화!$F$71+유형화!$F$72+유형화!$F$73+유형화!$F$74+유형화!$G$63)*hourly1!O6706/hourly1!$O$8763</f>
        <v>47.147932402572287</v>
      </c>
      <c r="C6705" s="441">
        <f>hourly1!$F6706*유형화!$G$71/hourly1!$F$8763+유형화!$G$72*hourly1!$G6706/hourly1!$F$8763+유형화!$G$74*hourly1!I6706/hourly1!$I$8763+유형화!$H$63*hourly1!P6706/hourly1!$P$8763</f>
        <v>0.93220060104696068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799">
        <f>(유형화!$F$71+유형화!$F$72+유형화!$F$73+유형화!$F$74+유형화!$G$63)*hourly1!O6707/hourly1!$O$8763</f>
        <v>47.441975975130028</v>
      </c>
      <c r="C6706" s="441">
        <f>hourly1!$F6707*유형화!$G$71/hourly1!$F$8763+유형화!$G$72*hourly1!$G6707/hourly1!$F$8763+유형화!$G$74*hourly1!I6707/hourly1!$I$8763+유형화!$H$63*hourly1!P6707/hourly1!$P$8763</f>
        <v>0.75601060128118769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799">
        <f>(유형화!$F$71+유형화!$F$72+유형화!$F$73+유형화!$F$74+유형화!$G$63)*hourly1!O6708/hourly1!$O$8763</f>
        <v>47.339158739624672</v>
      </c>
      <c r="C6707" s="441">
        <f>hourly1!$F6708*유형화!$G$71/hourly1!$F$8763+유형화!$G$72*hourly1!$G6708/hourly1!$F$8763+유형화!$G$74*hourly1!I6708/hourly1!$I$8763+유형화!$H$63*hourly1!P6708/hourly1!$P$8763</f>
        <v>0.61917182053148156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799">
        <f>(유형화!$F$71+유형화!$F$72+유형화!$F$73+유형화!$F$74+유형화!$G$63)*hourly1!O6709/hourly1!$O$8763</f>
        <v>48.705572991500347</v>
      </c>
      <c r="C6708" s="441">
        <f>hourly1!$F6709*유형화!$G$71/hourly1!$F$8763+유형화!$G$72*hourly1!$G6709/hourly1!$F$8763+유형화!$G$74*hourly1!I6709/hourly1!$I$8763+유형화!$H$63*hourly1!P6709/hourly1!$P$8763</f>
        <v>0.57125376069848555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799">
        <f>(유형화!$F$71+유형화!$F$72+유형화!$F$73+유형화!$F$74+유형화!$G$63)*hourly1!O6710/hourly1!$O$8763</f>
        <v>48.96233318118685</v>
      </c>
      <c r="C6709" s="441">
        <f>hourly1!$F6710*유형화!$G$71/hourly1!$F$8763+유형화!$G$72*hourly1!$G6710/hourly1!$F$8763+유형화!$G$74*hourly1!I6710/hourly1!$I$8763+유형화!$H$63*hourly1!P6710/hourly1!$P$8763</f>
        <v>0.54763942727018089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799">
        <f>(유형화!$F$71+유형화!$F$72+유형화!$F$73+유형화!$F$74+유형화!$G$63)*hourly1!O6711/hourly1!$O$8763</f>
        <v>48.677041471218615</v>
      </c>
      <c r="C6710" s="441">
        <f>hourly1!$F6711*유형화!$G$71/hourly1!$F$8763+유형화!$G$72*hourly1!$G6711/hourly1!$F$8763+유형화!$G$74*hourly1!I6711/hourly1!$I$8763+유형화!$H$63*hourly1!P6711/hourly1!$P$8763</f>
        <v>0.71153938705797959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799">
        <f>(유형화!$F$71+유형화!$F$72+유형화!$F$73+유형화!$F$74+유형화!$G$63)*hourly1!O6712/hourly1!$O$8763</f>
        <v>48.855284161001642</v>
      </c>
      <c r="C6711" s="441">
        <f>hourly1!$F6712*유형화!$G$71/hourly1!$F$8763+유형화!$G$72*hourly1!$G6712/hourly1!$F$8763+유형화!$G$74*hourly1!I6712/hourly1!$I$8763+유형화!$H$63*hourly1!P6712/hourly1!$P$8763</f>
        <v>0.65681518175708531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799">
        <f>(유형화!$F$71+유형화!$F$72+유형화!$F$73+유형화!$F$74+유형화!$G$63)*hourly1!O6713/hourly1!$O$8763</f>
        <v>48.657438515470325</v>
      </c>
      <c r="C6712" s="441">
        <f>hourly1!$F6713*유형화!$G$71/hourly1!$F$8763+유형화!$G$72*hourly1!$G6713/hourly1!$F$8763+유형화!$G$74*hourly1!I6713/hourly1!$I$8763+유형화!$H$63*hourly1!P6713/hourly1!$P$8763</f>
        <v>0.46932772477276385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799">
        <f>(유형화!$F$71+유형화!$F$72+유형화!$F$73+유형화!$F$74+유형화!$G$63)*hourly1!O6714/hourly1!$O$8763</f>
        <v>48.632563947013637</v>
      </c>
      <c r="C6713" s="441">
        <f>hourly1!$F6714*유형화!$G$71/hourly1!$F$8763+유형화!$G$72*hourly1!$G6714/hourly1!$F$8763+유형화!$G$74*hourly1!I6714/hourly1!$I$8763+유형화!$H$63*hourly1!P6714/hourly1!$P$8763</f>
        <v>0.43813281186346792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799">
        <f>(유형화!$F$71+유형화!$F$72+유형화!$F$73+유형화!$F$74+유형화!$G$63)*hourly1!O6715/hourly1!$O$8763</f>
        <v>48.980162101056322</v>
      </c>
      <c r="C6714" s="441">
        <f>hourly1!$F6715*유형화!$G$71/hourly1!$F$8763+유형화!$G$72*hourly1!$G6715/hourly1!$F$8763+유형화!$G$74*hourly1!I6715/hourly1!$I$8763+유형화!$H$63*hourly1!P6715/hourly1!$P$8763</f>
        <v>0.46939296663402386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799">
        <f>(유형화!$F$71+유형화!$F$72+유형화!$F$73+유형화!$F$74+유형화!$G$63)*hourly1!O6716/hourly1!$O$8763</f>
        <v>50.04027375572727</v>
      </c>
      <c r="C6715" s="441">
        <f>hourly1!$F6716*유형화!$G$71/hourly1!$F$8763+유형화!$G$72*hourly1!$G6716/hourly1!$F$8763+유형화!$G$74*hourly1!I6716/hourly1!$I$8763+유형화!$H$63*hourly1!P6716/hourly1!$P$8763</f>
        <v>0.65703750502836367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799">
        <f>(유형화!$F$71+유형화!$F$72+유형화!$F$73+유형화!$F$74+유형화!$G$63)*hourly1!O6717/hourly1!$O$8763</f>
        <v>51.832818952053344</v>
      </c>
      <c r="C6716" s="441">
        <f>hourly1!$F6717*유형화!$G$71/hourly1!$F$8763+유형화!$G$72*hourly1!$G6717/hourly1!$F$8763+유형화!$G$74*hourly1!I6717/hourly1!$I$8763+유형화!$H$63*hourly1!P6717/hourly1!$P$8763</f>
        <v>0.83702835011913035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799">
        <f>(유형화!$F$71+유형화!$F$72+유형화!$F$73+유형화!$F$74+유형화!$G$63)*hourly1!O6718/hourly1!$O$8763</f>
        <v>53.079080990328279</v>
      </c>
      <c r="C6717" s="441">
        <f>hourly1!$F6718*유형화!$G$71/hourly1!$F$8763+유형화!$G$72*hourly1!$G6718/hourly1!$F$8763+유형화!$G$74*hourly1!I6718/hourly1!$I$8763+유형화!$H$63*hourly1!P6718/hourly1!$P$8763</f>
        <v>0.84494754320911081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799">
        <f>(유형화!$F$71+유형화!$F$72+유형화!$F$73+유형화!$F$74+유형화!$G$63)*hourly1!O6719/hourly1!$O$8763</f>
        <v>53.262441772601456</v>
      </c>
      <c r="C6718" s="441">
        <f>hourly1!$F6719*유형화!$G$71/hourly1!$F$8763+유형화!$G$72*hourly1!$G6719/hourly1!$F$8763+유형화!$G$74*hourly1!I6719/hourly1!$I$8763+유형화!$H$63*hourly1!P6719/hourly1!$P$8763</f>
        <v>0.70435491035805808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799">
        <f>(유형화!$F$71+유형화!$F$72+유형화!$F$73+유형화!$F$74+유형화!$G$63)*hourly1!O6720/hourly1!$O$8763</f>
        <v>52.599357454807581</v>
      </c>
      <c r="C6719" s="441">
        <f>hourly1!$F6720*유형화!$G$71/hourly1!$F$8763+유형화!$G$72*hourly1!$G6720/hourly1!$F$8763+유형화!$G$74*hourly1!I6720/hourly1!$I$8763+유형화!$H$63*hourly1!P6720/hourly1!$P$8763</f>
        <v>0.57141525517772995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799">
        <f>(유형화!$F$71+유형화!$F$72+유형화!$F$73+유형화!$F$74+유형화!$G$63)*hourly1!O6721/hourly1!$O$8763</f>
        <v>51.769721977697174</v>
      </c>
      <c r="C6720" s="441">
        <f>hourly1!$F6721*유형화!$G$71/hourly1!$F$8763+유형화!$G$72*hourly1!$G6721/hourly1!$F$8763+유형화!$G$74*hourly1!I6721/hourly1!$I$8763+유형화!$H$63*hourly1!P6721/hourly1!$P$8763</f>
        <v>0.41519940308952141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799">
        <f>(유형화!$F$71+유형화!$F$72+유형화!$F$73+유형화!$F$74+유형화!$G$63)*hourly1!O6722/hourly1!$O$8763</f>
        <v>51.200743755643217</v>
      </c>
      <c r="C6721" s="441">
        <f>hourly1!$F6722*유형화!$G$71/hourly1!$F$8763+유형화!$G$72*hourly1!$G6722/hourly1!$F$8763+유형화!$G$74*hourly1!I6722/hourly1!$I$8763+유형화!$H$63*hourly1!P6722/hourly1!$P$8763</f>
        <v>0.36854813266866993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799">
        <f>(유형화!$F$71+유형화!$F$72+유형화!$F$73+유형화!$F$74+유형화!$G$63)*hourly1!O6723/hourly1!$O$8763</f>
        <v>50.413965657798968</v>
      </c>
      <c r="C6722" s="441">
        <f>hourly1!$F6723*유형화!$G$71/hourly1!$F$8763+유형화!$G$72*hourly1!$G6723/hourly1!$F$8763+유형화!$G$74*hourly1!I6723/hourly1!$I$8763+유형화!$H$63*hourly1!P6723/hourly1!$P$8763</f>
        <v>0.28413899976662005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799">
        <f>(유형화!$F$71+유형화!$F$72+유형화!$F$73+유형화!$F$74+유형화!$G$63)*hourly1!O6724/hourly1!$O$8763</f>
        <v>49.30283778171578</v>
      </c>
      <c r="C6723" s="441">
        <f>hourly1!$F6724*유형화!$G$71/hourly1!$F$8763+유형화!$G$72*hourly1!$G6724/hourly1!$F$8763+유형화!$G$74*hourly1!I6724/hourly1!$I$8763+유형화!$H$63*hourly1!P6724/hourly1!$P$8763</f>
        <v>0.25586565795707594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799">
        <f>(유형화!$F$71+유형화!$F$72+유형화!$F$73+유형화!$F$74+유형화!$G$63)*hourly1!O6725/hourly1!$O$8763</f>
        <v>48.532202025869523</v>
      </c>
      <c r="C6724" s="441">
        <f>hourly1!$F6725*유형화!$G$71/hourly1!$F$8763+유형화!$G$72*hourly1!$G6725/hourly1!$F$8763+유형화!$G$74*hourly1!I6725/hourly1!$I$8763+유형화!$H$63*hourly1!P6725/hourly1!$P$8763</f>
        <v>0.24948197441346093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799">
        <f>(유형화!$F$71+유형화!$F$72+유형화!$F$73+유형화!$F$74+유형화!$G$63)*hourly1!O6726/hourly1!$O$8763</f>
        <v>48.179376711383057</v>
      </c>
      <c r="C6725" s="441">
        <f>hourly1!$F6726*유형화!$G$71/hourly1!$F$8763+유형화!$G$72*hourly1!$G6726/hourly1!$F$8763+유형화!$G$74*hourly1!I6726/hourly1!$I$8763+유형화!$H$63*hourly1!P6726/hourly1!$P$8763</f>
        <v>0.24965050594903748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799">
        <f>(유형화!$F$71+유형화!$F$72+유형화!$F$73+유형화!$F$74+유형화!$G$63)*hourly1!O6727/hourly1!$O$8763</f>
        <v>47.834964596585721</v>
      </c>
      <c r="C6726" s="441">
        <f>hourly1!$F6727*유형화!$G$71/hourly1!$F$8763+유형화!$G$72*hourly1!$G6727/hourly1!$F$8763+유형화!$G$74*hourly1!I6727/hourly1!$I$8763+유형화!$H$63*hourly1!P6727/hourly1!$P$8763</f>
        <v>0.2464089276943314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799">
        <f>(유형화!$F$71+유형화!$F$72+유형화!$F$73+유형화!$F$74+유형화!$G$63)*hourly1!O6728/hourly1!$O$8763</f>
        <v>47.911676800787156</v>
      </c>
      <c r="C6727" s="441">
        <f>hourly1!$F6728*유형화!$G$71/hourly1!$F$8763+유형화!$G$72*hourly1!$G6728/hourly1!$F$8763+유형화!$G$74*hourly1!I6728/hourly1!$I$8763+유형화!$H$63*hourly1!P6728/hourly1!$P$8763</f>
        <v>0.5171781573016726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799">
        <f>(유형화!$F$71+유형화!$F$72+유형화!$F$73+유형화!$F$74+유형화!$G$63)*hourly1!O6729/hourly1!$O$8763</f>
        <v>48.471782072630283</v>
      </c>
      <c r="C6728" s="441">
        <f>hourly1!$F6729*유형화!$G$71/hourly1!$F$8763+유형화!$G$72*hourly1!$G6729/hourly1!$F$8763+유형화!$G$74*hourly1!I6729/hourly1!$I$8763+유형화!$H$63*hourly1!P6729/hourly1!$P$8763</f>
        <v>1.3330674692530908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799">
        <f>(유형화!$F$71+유형화!$F$72+유형화!$F$73+유형화!$F$74+유형화!$G$63)*hourly1!O6730/hourly1!$O$8763</f>
        <v>48.820532018729381</v>
      </c>
      <c r="C6729" s="441">
        <f>hourly1!$F6730*유형화!$G$71/hourly1!$F$8763+유형화!$G$72*hourly1!$G6730/hourly1!$F$8763+유형화!$G$74*hourly1!I6730/hourly1!$I$8763+유형화!$H$63*hourly1!P6730/hourly1!$P$8763</f>
        <v>1.6363650743088261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799">
        <f>(유형화!$F$71+유형화!$F$72+유형화!$F$73+유형화!$F$74+유형화!$G$63)*hourly1!O6731/hourly1!$O$8763</f>
        <v>48.71199075361757</v>
      </c>
      <c r="C6730" s="441">
        <f>hourly1!$F6731*유형화!$G$71/hourly1!$F$8763+유형화!$G$72*hourly1!$G6731/hourly1!$F$8763+유형화!$G$74*hourly1!I6731/hourly1!$I$8763+유형화!$H$63*hourly1!P6731/hourly1!$P$8763</f>
        <v>1.3216305829014265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799">
        <f>(유형화!$F$71+유형화!$F$72+유형화!$F$73+유형화!$F$74+유형화!$G$63)*hourly1!O6732/hourly1!$O$8763</f>
        <v>48.468559783465174</v>
      </c>
      <c r="C6731" s="441">
        <f>hourly1!$F6732*유형화!$G$71/hourly1!$F$8763+유형화!$G$72*hourly1!$G6732/hourly1!$F$8763+유형화!$G$74*hourly1!I6732/hourly1!$I$8763+유형화!$H$63*hourly1!P6732/hourly1!$P$8763</f>
        <v>0.73815949771775025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799">
        <f>(유형화!$F$71+유형화!$F$72+유형화!$F$73+유형화!$F$74+유형화!$G$63)*hourly1!O6733/hourly1!$O$8763</f>
        <v>49.320791799466335</v>
      </c>
      <c r="C6732" s="441">
        <f>hourly1!$F6733*유형화!$G$71/hourly1!$F$8763+유형화!$G$72*hourly1!$G6733/hourly1!$F$8763+유형화!$G$74*hourly1!I6733/hourly1!$I$8763+유형화!$H$63*hourly1!P6733/hourly1!$P$8763</f>
        <v>0.58465171959646833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799">
        <f>(유형화!$F$71+유형화!$F$72+유형화!$F$73+유형화!$F$74+유형화!$G$63)*hourly1!O6734/hourly1!$O$8763</f>
        <v>50.185324982186636</v>
      </c>
      <c r="C6733" s="441">
        <f>hourly1!$F6734*유형화!$G$71/hourly1!$F$8763+유형화!$G$72*hourly1!$G6734/hourly1!$F$8763+유형화!$G$74*hourly1!I6734/hourly1!$I$8763+유형화!$H$63*hourly1!P6734/hourly1!$P$8763</f>
        <v>0.54863201002960738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799">
        <f>(유형화!$F$71+유형화!$F$72+유형화!$F$73+유형화!$F$74+유형화!$G$63)*hourly1!O6735/hourly1!$O$8763</f>
        <v>49.737541176603443</v>
      </c>
      <c r="C6734" s="441">
        <f>hourly1!$F6735*유형화!$G$71/hourly1!$F$8763+유형화!$G$72*hourly1!$G6735/hourly1!$F$8763+유형화!$G$74*hourly1!I6735/hourly1!$I$8763+유형화!$H$63*hourly1!P6735/hourly1!$P$8763</f>
        <v>0.71201886106577705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799">
        <f>(유형화!$F$71+유형화!$F$72+유형화!$F$73+유형화!$F$74+유형화!$G$63)*hourly1!O6736/hourly1!$O$8763</f>
        <v>50.194656919252566</v>
      </c>
      <c r="C6735" s="441">
        <f>hourly1!$F6736*유형화!$G$71/hourly1!$F$8763+유형화!$G$72*hourly1!$G6736/hourly1!$F$8763+유형화!$G$74*hourly1!I6736/hourly1!$I$8763+유형화!$H$63*hourly1!P6736/hourly1!$P$8763</f>
        <v>0.65731588620602388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799">
        <f>(유형화!$F$71+유형화!$F$72+유형화!$F$73+유형화!$F$74+유형화!$G$63)*hourly1!O6737/hourly1!$O$8763</f>
        <v>50.614326203888531</v>
      </c>
      <c r="C6736" s="441">
        <f>hourly1!$F6737*유형화!$G$71/hourly1!$F$8763+유형화!$G$72*hourly1!$G6737/hourly1!$F$8763+유형화!$G$74*hourly1!I6737/hourly1!$I$8763+유형화!$H$63*hourly1!P6737/hourly1!$P$8763</f>
        <v>0.46962924474582646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799">
        <f>(유형화!$F$71+유형화!$F$72+유형화!$F$73+유형화!$F$74+유형화!$G$63)*hourly1!O6738/hourly1!$O$8763</f>
        <v>51.057636204100781</v>
      </c>
      <c r="C6737" s="441">
        <f>hourly1!$F6738*유형화!$G$71/hourly1!$F$8763+유형화!$G$72*hourly1!$G6738/hourly1!$F$8763+유형화!$G$74*hourly1!I6738/hourly1!$I$8763+유형화!$H$63*hourly1!P6738/hourly1!$P$8763</f>
        <v>0.43840880759830569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799">
        <f>(유형화!$F$71+유형화!$F$72+유형화!$F$73+유형화!$F$74+유형화!$G$63)*hourly1!O6739/hourly1!$O$8763</f>
        <v>51.127929599678922</v>
      </c>
      <c r="C6738" s="441">
        <f>hourly1!$F6739*유형화!$G$71/hourly1!$F$8763+유형화!$G$72*hourly1!$G6739/hourly1!$F$8763+유형화!$G$74*hourly1!I6739/hourly1!$I$8763+유형화!$H$63*hourly1!P6739/hourly1!$P$8763</f>
        <v>0.4697018814798436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799">
        <f>(유형화!$F$71+유형화!$F$72+유형화!$F$73+유형화!$F$74+유형화!$G$63)*hourly1!O6740/hourly1!$O$8763</f>
        <v>51.845049249300573</v>
      </c>
      <c r="C6739" s="441">
        <f>hourly1!$F6740*유형화!$G$71/hourly1!$F$8763+유형화!$G$72*hourly1!$G6740/hourly1!$F$8763+유형화!$G$74*hourly1!I6740/hourly1!$I$8763+유형화!$H$63*hourly1!P6740/hourly1!$P$8763</f>
        <v>0.65744040632148182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799">
        <f>(유형화!$F$71+유형화!$F$72+유형화!$F$73+유형화!$F$74+유형화!$G$63)*hourly1!O6741/hourly1!$O$8763</f>
        <v>53.460305390561359</v>
      </c>
      <c r="C6740" s="441">
        <f>hourly1!$F6741*유형화!$G$71/hourly1!$F$8763+유형화!$G$72*hourly1!$G6741/hourly1!$F$8763+유형화!$G$74*hourly1!I6741/hourly1!$I$8763+유형화!$H$63*hourly1!P6741/hourly1!$P$8763</f>
        <v>0.83751772371465216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799">
        <f>(유형화!$F$71+유형화!$F$72+유형화!$F$73+유형화!$F$74+유형화!$G$63)*hourly1!O6742/hourly1!$O$8763</f>
        <v>55.793980663184634</v>
      </c>
      <c r="C6741" s="441">
        <f>hourly1!$F6742*유형화!$G$71/hourly1!$F$8763+유형화!$G$72*hourly1!$G6742/hourly1!$F$8763+유형화!$G$74*hourly1!I6742/hourly1!$I$8763+유형화!$H$63*hourly1!P6742/hourly1!$P$8763</f>
        <v>0.8454678082892132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799">
        <f>(유형화!$F$71+유형화!$F$72+유형화!$F$73+유형화!$F$74+유형화!$G$63)*hourly1!O6743/hourly1!$O$8763</f>
        <v>55.453388912741381</v>
      </c>
      <c r="C6742" s="441">
        <f>hourly1!$F6743*유형화!$G$71/hourly1!$F$8763+유형화!$G$72*hourly1!$G6743/hourly1!$F$8763+유형화!$G$74*hourly1!I6743/hourly1!$I$8763+유형화!$H$63*hourly1!P6743/hourly1!$P$8763</f>
        <v>0.79108710675509919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799">
        <f>(유형화!$F$71+유형화!$F$72+유형화!$F$73+유형화!$F$74+유형화!$G$63)*hourly1!O6744/hourly1!$O$8763</f>
        <v>54.287745640373302</v>
      </c>
      <c r="C6743" s="441">
        <f>hourly1!$F6744*유형화!$G$71/hourly1!$F$8763+유형화!$G$72*hourly1!$G6744/hourly1!$F$8763+유형화!$G$74*hourly1!I6744/hourly1!$I$8763+유형화!$H$63*hourly1!P6744/hourly1!$P$8763</f>
        <v>0.57174253793330121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799">
        <f>(유형화!$F$71+유형화!$F$72+유형화!$F$73+유형화!$F$74+유형화!$G$63)*hourly1!O6745/hourly1!$O$8763</f>
        <v>53.659963788655539</v>
      </c>
      <c r="C6744" s="441">
        <f>hourly1!$F6745*유형화!$G$71/hourly1!$F$8763+유형화!$G$72*hourly1!$G6745/hourly1!$F$8763+유형화!$G$74*hourly1!I6745/hourly1!$I$8763+유형화!$H$63*hourly1!P6745/hourly1!$P$8763</f>
        <v>0.4154092027859681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799">
        <f>(유형화!$F$71+유형화!$F$72+유형화!$F$73+유형화!$F$74+유형화!$G$63)*hourly1!O6746/hourly1!$O$8763</f>
        <v>52.405719023286558</v>
      </c>
      <c r="C6745" s="441">
        <f>hourly1!$F6746*유형화!$G$71/hourly1!$F$8763+유형화!$G$72*hourly1!$G6746/hourly1!$F$8763+유형화!$G$74*hourly1!I6746/hourly1!$I$8763+유형화!$H$63*hourly1!P6746/hourly1!$P$8763</f>
        <v>0.36873336230402054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799">
        <f>(유형화!$F$71+유형화!$F$72+유형화!$F$73+유형화!$F$74+유형화!$G$63)*hourly1!O6747/hourly1!$O$8763</f>
        <v>50.194881957453269</v>
      </c>
      <c r="C6746" s="441">
        <f>hourly1!$F6747*유형화!$G$71/hourly1!$F$8763+유형화!$G$72*hourly1!$G6747/hourly1!$F$8763+유형화!$G$74*hourly1!I6747/hourly1!$I$8763+유형화!$H$63*hourly1!P6747/hourly1!$P$8763</f>
        <v>0.28430013642943952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799">
        <f>(유형화!$F$71+유형화!$F$72+유형화!$F$73+유형화!$F$74+유형화!$G$63)*hourly1!O6748/hourly1!$O$8763</f>
        <v>48.849460190065422</v>
      </c>
      <c r="C6747" s="441">
        <f>hourly1!$F6748*유형화!$G$71/hourly1!$F$8763+유형화!$G$72*hourly1!$G6748/hourly1!$F$8763+유형화!$G$74*hourly1!I6748/hourly1!$I$8763+유형화!$H$63*hourly1!P6748/hourly1!$P$8763</f>
        <v>0.25609120157616672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799">
        <f>(유형화!$F$71+유형화!$F$72+유형화!$F$73+유형화!$F$74+유형화!$G$63)*hourly1!O6749/hourly1!$O$8763</f>
        <v>49.000252063960772</v>
      </c>
      <c r="C6748" s="441">
        <f>hourly1!$F6749*유형화!$G$71/hourly1!$F$8763+유형화!$G$72*hourly1!$G6749/hourly1!$F$8763+유형화!$G$74*hourly1!I6749/hourly1!$I$8763+유형화!$H$63*hourly1!P6749/hourly1!$P$8763</f>
        <v>0.25016039435285176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799">
        <f>(유형화!$F$71+유형화!$F$72+유형화!$F$73+유형화!$F$74+유형화!$G$63)*hourly1!O6750/hourly1!$O$8763</f>
        <v>48.268269273481209</v>
      </c>
      <c r="C6749" s="441">
        <f>hourly1!$F6750*유형화!$G$71/hourly1!$F$8763+유형화!$G$72*hourly1!$G6750/hourly1!$F$8763+유형화!$G$74*hourly1!I6750/hourly1!$I$8763+유형화!$H$63*hourly1!P6750/hourly1!$P$8763</f>
        <v>0.25025927095794231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799">
        <f>(유형화!$F$71+유형화!$F$72+유형화!$F$73+유형화!$F$74+유형화!$G$63)*hourly1!O6751/hourly1!$O$8763</f>
        <v>48.659961000167151</v>
      </c>
      <c r="C6750" s="441">
        <f>hourly1!$F6751*유형화!$G$71/hourly1!$F$8763+유형화!$G$72*hourly1!$G6751/hourly1!$F$8763+유형화!$G$74*hourly1!I6751/hourly1!$I$8763+유형화!$H$63*hourly1!P6751/hourly1!$P$8763</f>
        <v>0.24669243757406645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799">
        <f>(유형화!$F$71+유형화!$F$72+유형화!$F$73+유형화!$F$74+유형화!$G$63)*hourly1!O6752/hourly1!$O$8763</f>
        <v>49.392814377632696</v>
      </c>
      <c r="C6751" s="441">
        <f>hourly1!$F6752*유형화!$G$71/hourly1!$F$8763+유형화!$G$72*hourly1!$G6752/hourly1!$F$8763+유형화!$G$74*hourly1!I6752/hourly1!$I$8763+유형화!$H$63*hourly1!P6752/hourly1!$P$8763</f>
        <v>0.51760228903593442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799">
        <f>(유형화!$F$71+유형화!$F$72+유형화!$F$73+유형화!$F$74+유형화!$G$63)*hourly1!O6753/hourly1!$O$8763</f>
        <v>50.634834181319178</v>
      </c>
      <c r="C6752" s="441">
        <f>hourly1!$F6753*유형화!$G$71/hourly1!$F$8763+유형화!$G$72*hourly1!$G6753/hourly1!$F$8763+유형화!$G$74*hourly1!I6753/hourly1!$I$8763+유형화!$H$63*hourly1!P6753/hourly1!$P$8763</f>
        <v>4.8203262972001708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799">
        <f>(유형화!$F$71+유형화!$F$72+유형화!$F$73+유형화!$F$74+유형화!$G$63)*hourly1!O6754/hourly1!$O$8763</f>
        <v>51.408310713249186</v>
      </c>
      <c r="C6753" s="441">
        <f>hourly1!$F6754*유형화!$G$71/hourly1!$F$8763+유형화!$G$72*hourly1!$G6754/hourly1!$F$8763+유형화!$G$74*hourly1!I6754/hourly1!$I$8763+유형화!$H$63*hourly1!P6754/hourly1!$P$8763</f>
        <v>4.8282041028571365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799">
        <f>(유형화!$F$71+유형화!$F$72+유형화!$F$73+유형화!$F$74+유형화!$G$63)*hourly1!O6755/hourly1!$O$8763</f>
        <v>52.690464230814328</v>
      </c>
      <c r="C6754" s="441">
        <f>hourly1!$F6755*유형화!$G$71/hourly1!$F$8763+유형화!$G$72*hourly1!$G6755/hourly1!$F$8763+유형화!$G$74*hourly1!I6755/hourly1!$I$8763+유형화!$H$63*hourly1!P6755/hourly1!$P$8763</f>
        <v>3.5836356869880923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799">
        <f>(유형화!$F$71+유형화!$F$72+유형화!$F$73+유형화!$F$74+유형화!$G$63)*hourly1!O6756/hourly1!$O$8763</f>
        <v>55.863167091713009</v>
      </c>
      <c r="C6755" s="441">
        <f>hourly1!$F6756*유형화!$G$71/hourly1!$F$8763+유형화!$G$72*hourly1!$G6756/hourly1!$F$8763+유형화!$G$74*hourly1!I6756/hourly1!$I$8763+유형화!$H$63*hourly1!P6756/hourly1!$P$8763</f>
        <v>2.1506655931720853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799">
        <f>(유형화!$F$71+유형화!$F$72+유형화!$F$73+유형화!$F$74+유형화!$G$63)*hourly1!O6757/hourly1!$O$8763</f>
        <v>56.742093552248029</v>
      </c>
      <c r="C6756" s="441">
        <f>hourly1!$F6757*유형화!$G$71/hourly1!$F$8763+유형화!$G$72*hourly1!$G6757/hourly1!$F$8763+유형화!$G$74*hourly1!I6757/hourly1!$I$8763+유형화!$H$63*hourly1!P6757/hourly1!$P$8763</f>
        <v>0.79691068832343659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799">
        <f>(유형화!$F$71+유형화!$F$72+유형화!$F$73+유형화!$F$74+유형화!$G$63)*hourly1!O6758/hourly1!$O$8763</f>
        <v>57.609599358695277</v>
      </c>
      <c r="C6757" s="441">
        <f>hourly1!$F6758*유형화!$G$71/hourly1!$F$8763+유형화!$G$72*hourly1!$G6758/hourly1!$F$8763+유형화!$G$74*hourly1!I6758/hourly1!$I$8763+유형화!$H$63*hourly1!P6758/hourly1!$P$8763</f>
        <v>0.54976783863066581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799">
        <f>(유형화!$F$71+유형화!$F$72+유형화!$F$73+유형화!$F$74+유형화!$G$63)*hourly1!O6759/hourly1!$O$8763</f>
        <v>55.696867789840582</v>
      </c>
      <c r="C6758" s="441">
        <f>hourly1!$F6759*유형화!$G$71/hourly1!$F$8763+유형화!$G$72*hourly1!$G6759/hourly1!$F$8763+유형화!$G$74*hourly1!I6759/hourly1!$I$8763+유형화!$H$63*hourly1!P6759/hourly1!$P$8763</f>
        <v>0.71185426551086151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799">
        <f>(유형화!$F$71+유형화!$F$72+유형화!$F$73+유형화!$F$74+유형화!$G$63)*hourly1!O6760/hourly1!$O$8763</f>
        <v>56.139824111406583</v>
      </c>
      <c r="C6759" s="441">
        <f>hourly1!$F6760*유형화!$G$71/hourly1!$F$8763+유형화!$G$72*hourly1!$G6760/hourly1!$F$8763+유형화!$G$74*hourly1!I6760/hourly1!$I$8763+유형화!$H$63*hourly1!P6760/hourly1!$P$8763</f>
        <v>0.65711038030666202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799">
        <f>(유형화!$F$71+유형화!$F$72+유형화!$F$73+유형화!$F$74+유형화!$G$63)*hourly1!O6761/hourly1!$O$8763</f>
        <v>58.560599907516398</v>
      </c>
      <c r="C6760" s="441">
        <f>hourly1!$F6761*유형화!$G$71/hourly1!$F$8763+유형화!$G$72*hourly1!$G6761/hourly1!$F$8763+유형화!$G$74*hourly1!I6761/hourly1!$I$8763+유형화!$H$63*hourly1!P6761/hourly1!$P$8763</f>
        <v>0.46950699080105229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799">
        <f>(유형화!$F$71+유형화!$F$72+유형화!$F$73+유형화!$F$74+유형화!$G$63)*hourly1!O6762/hourly1!$O$8763</f>
        <v>58.763259507236427</v>
      </c>
      <c r="C6761" s="441">
        <f>hourly1!$F6762*유형화!$G$71/hourly1!$F$8763+유형화!$G$72*hourly1!$G6762/hourly1!$F$8763+유형화!$G$74*hourly1!I6762/hourly1!$I$8763+유형화!$H$63*hourly1!P6762/hourly1!$P$8763</f>
        <v>0.43833342760503891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799">
        <f>(유형화!$F$71+유형화!$F$72+유형화!$F$73+유형화!$F$74+유형화!$G$63)*hourly1!O6763/hourly1!$O$8763</f>
        <v>58.807366396568433</v>
      </c>
      <c r="C6762" s="441">
        <f>hourly1!$F6763*유형화!$G$71/hourly1!$F$8763+유형화!$G$72*hourly1!$G6763/hourly1!$F$8763+유형화!$G$74*hourly1!I6763/hourly1!$I$8763+유형화!$H$63*hourly1!P6763/hourly1!$P$8763</f>
        <v>0.46963103382794402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799">
        <f>(유형화!$F$71+유형화!$F$72+유형화!$F$73+유형화!$F$74+유형화!$G$63)*hourly1!O6764/hourly1!$O$8763</f>
        <v>58.589308622690872</v>
      </c>
      <c r="C6763" s="441">
        <f>hourly1!$F6764*유형화!$G$71/hourly1!$F$8763+유형화!$G$72*hourly1!$G6764/hourly1!$F$8763+유형화!$G$74*hourly1!I6764/hourly1!$I$8763+유형화!$H$63*hourly1!P6764/hourly1!$P$8763</f>
        <v>0.65780311290300342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799">
        <f>(유형화!$F$71+유형화!$F$72+유형화!$F$73+유형화!$F$74+유형화!$G$63)*hourly1!O6765/hourly1!$O$8763</f>
        <v>58.731632517961067</v>
      </c>
      <c r="C6764" s="441">
        <f>hourly1!$F6765*유형화!$G$71/hourly1!$F$8763+유형화!$G$72*hourly1!$G6765/hourly1!$F$8763+유형화!$G$74*hourly1!I6765/hourly1!$I$8763+유형화!$H$63*hourly1!P6765/hourly1!$P$8763</f>
        <v>0.8376697956947371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799">
        <f>(유형화!$F$71+유형화!$F$72+유형화!$F$73+유형화!$F$74+유형화!$G$63)*hourly1!O6766/hourly1!$O$8763</f>
        <v>59.429463802064731</v>
      </c>
      <c r="C6765" s="441">
        <f>hourly1!$F6766*유형화!$G$71/hourly1!$F$8763+유형화!$G$72*hourly1!$G6766/hourly1!$F$8763+유형화!$G$74*hourly1!I6766/hourly1!$I$8763+유형화!$H$63*hourly1!P6766/hourly1!$P$8763</f>
        <v>0.8456238162499593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799">
        <f>(유형화!$F$71+유형화!$F$72+유형화!$F$73+유형화!$F$74+유형화!$G$63)*hourly1!O6767/hourly1!$O$8763</f>
        <v>59.325367303800697</v>
      </c>
      <c r="C6766" s="441">
        <f>hourly1!$F6767*유형화!$G$71/hourly1!$F$8763+유형화!$G$72*hourly1!$G6767/hourly1!$F$8763+유형화!$G$74*hourly1!I6767/hourly1!$I$8763+유형화!$H$63*hourly1!P6767/hourly1!$P$8763</f>
        <v>1.2504265458449704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799">
        <f>(유형화!$F$71+유형화!$F$72+유형화!$F$73+유형화!$F$74+유형화!$G$63)*hourly1!O6768/hourly1!$O$8763</f>
        <v>57.916870019471695</v>
      </c>
      <c r="C6767" s="441">
        <f>hourly1!$F6768*유형화!$G$71/hourly1!$F$8763+유형화!$G$72*hourly1!$G6768/hourly1!$F$8763+유형화!$G$74*hourly1!I6768/hourly1!$I$8763+유형화!$H$63*hourly1!P6768/hourly1!$P$8763</f>
        <v>0.57184833232258381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799">
        <f>(유형화!$F$71+유형화!$F$72+유형화!$F$73+유형화!$F$74+유형화!$G$63)*hourly1!O6769/hourly1!$O$8763</f>
        <v>56.302215528288869</v>
      </c>
      <c r="C6768" s="441">
        <f>hourly1!$F6769*유형화!$G$71/hourly1!$F$8763+유형화!$G$72*hourly1!$G6769/hourly1!$F$8763+유형화!$G$74*hourly1!I6769/hourly1!$I$8763+유형화!$H$63*hourly1!P6769/hourly1!$P$8763</f>
        <v>0.41548339005782131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799">
        <f>(유형화!$F$71+유형화!$F$72+유형화!$F$73+유형화!$F$74+유형화!$G$63)*hourly1!O6770/hourly1!$O$8763</f>
        <v>55.513917838981001</v>
      </c>
      <c r="C6769" s="441">
        <f>hourly1!$F6770*유형화!$G$71/hourly1!$F$8763+유형화!$G$72*hourly1!$G6770/hourly1!$F$8763+유형화!$G$74*hourly1!I6770/hourly1!$I$8763+유형화!$H$63*hourly1!P6770/hourly1!$P$8763</f>
        <v>0.36879657653887943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799">
        <f>(유형화!$F$71+유형화!$F$72+유형화!$F$73+유형화!$F$74+유형화!$G$63)*hourly1!O6771/hourly1!$O$8763</f>
        <v>54.031540308003457</v>
      </c>
      <c r="C6770" s="441">
        <f>hourly1!$F6771*유형화!$G$71/hourly1!$F$8763+유형화!$G$72*hourly1!$G6771/hourly1!$F$8763+유형화!$G$74*hourly1!I6771/hourly1!$I$8763+유형화!$H$63*hourly1!P6771/hourly1!$P$8763</f>
        <v>0.28434903800734923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799">
        <f>(유형화!$F$71+유형화!$F$72+유형화!$F$73+유형화!$F$74+유형화!$G$63)*hourly1!O6772/hourly1!$O$8763</f>
        <v>52.010323518679606</v>
      </c>
      <c r="C6771" s="441">
        <f>hourly1!$F6772*유형화!$G$71/hourly1!$F$8763+유형화!$G$72*hourly1!$G6772/hourly1!$F$8763+유형화!$G$74*hourly1!I6772/hourly1!$I$8763+유형화!$H$63*hourly1!P6772/hourly1!$P$8763</f>
        <v>0.25615155327963585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799">
        <f>(유형화!$F$71+유형화!$F$72+유형화!$F$73+유형화!$F$74+유형화!$G$63)*hourly1!O6773/hourly1!$O$8763</f>
        <v>52.737016539166362</v>
      </c>
      <c r="C6772" s="441">
        <f>hourly1!$F6773*유형화!$G$71/hourly1!$F$8763+유형화!$G$72*hourly1!$G6773/hourly1!$F$8763+유형화!$G$74*hourly1!I6773/hourly1!$I$8763+유형화!$H$63*hourly1!P6773/hourly1!$P$8763</f>
        <v>0.25032654044560354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799">
        <f>(유형화!$F$71+유형화!$F$72+유형화!$F$73+유형화!$F$74+유형화!$G$63)*hourly1!O6774/hourly1!$O$8763</f>
        <v>52.934832344122562</v>
      </c>
      <c r="C6773" s="441">
        <f>hourly1!$F6774*유형화!$G$71/hourly1!$F$8763+유형화!$G$72*hourly1!$G6774/hourly1!$F$8763+유형화!$G$74*hourly1!I6774/hourly1!$I$8763+유형화!$H$63*hourly1!P6774/hourly1!$P$8763</f>
        <v>0.25043448173342847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799">
        <f>(유형화!$F$71+유형화!$F$72+유형화!$F$73+유형화!$F$74+유형화!$G$63)*hourly1!O6775/hourly1!$O$8763</f>
        <v>52.825210991812845</v>
      </c>
      <c r="C6774" s="441">
        <f>hourly1!$F6775*유형화!$G$71/hourly1!$F$8763+유형화!$G$72*hourly1!$G6775/hourly1!$F$8763+유형화!$G$74*hourly1!I6775/hourly1!$I$8763+유형화!$H$63*hourly1!P6775/hourly1!$P$8763</f>
        <v>0.24679525015981793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799">
        <f>(유형화!$F$71+유형화!$F$72+유형화!$F$73+유형화!$F$74+유형화!$G$63)*hourly1!O6776/hourly1!$O$8763</f>
        <v>53.437710513352542</v>
      </c>
      <c r="C6775" s="441">
        <f>hourly1!$F6776*유형화!$G$71/hourly1!$F$8763+유형화!$G$72*hourly1!$G6776/hourly1!$F$8763+유형화!$G$74*hourly1!I6776/hourly1!$I$8763+유형화!$H$63*hourly1!P6776/hourly1!$P$8763</f>
        <v>0.51770033073603627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799">
        <f>(유형화!$F$71+유형화!$F$72+유형화!$F$73+유형화!$F$74+유형화!$G$63)*hourly1!O6777/hourly1!$O$8763</f>
        <v>55.119502605499676</v>
      </c>
      <c r="C6776" s="441">
        <f>hourly1!$F6777*유형화!$G$71/hourly1!$F$8763+유형화!$G$72*hourly1!$G6777/hourly1!$F$8763+유형화!$G$74*hourly1!I6777/hourly1!$I$8763+유형화!$H$63*hourly1!P6777/hourly1!$P$8763</f>
        <v>5.5963540246431416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799">
        <f>(유형화!$F$71+유형화!$F$72+유형화!$F$73+유형화!$F$74+유형화!$G$63)*hourly1!O6778/hourly1!$O$8763</f>
        <v>57.258913227874721</v>
      </c>
      <c r="C6777" s="441">
        <f>hourly1!$F6778*유형화!$G$71/hourly1!$F$8763+유형화!$G$72*hourly1!$G6778/hourly1!$F$8763+유형화!$G$74*hourly1!I6778/hourly1!$I$8763+유형화!$H$63*hourly1!P6778/hourly1!$P$8763</f>
        <v>5.468706235825489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799">
        <f>(유형화!$F$71+유형화!$F$72+유형화!$F$73+유형화!$F$74+유형화!$G$63)*hourly1!O6779/hourly1!$O$8763</f>
        <v>60.05320619691765</v>
      </c>
      <c r="C6778" s="441">
        <f>hourly1!$F6779*유형화!$G$71/hourly1!$F$8763+유형화!$G$72*hourly1!$G6779/hourly1!$F$8763+유형화!$G$74*hourly1!I6779/hourly1!$I$8763+유형화!$H$63*hourly1!P6779/hourly1!$P$8763</f>
        <v>4.2857443856234907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799">
        <f>(유형화!$F$71+유형화!$F$72+유형화!$F$73+유형화!$F$74+유형화!$G$63)*hourly1!O6780/hourly1!$O$8763</f>
        <v>61.263003928177447</v>
      </c>
      <c r="C6779" s="441">
        <f>hourly1!$F6780*유형화!$G$71/hourly1!$F$8763+유형화!$G$72*hourly1!$G6780/hourly1!$F$8763+유형화!$G$74*hourly1!I6780/hourly1!$I$8763+유형화!$H$63*hourly1!P6780/hourly1!$P$8763</f>
        <v>2.6792742366431672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799">
        <f>(유형화!$F$71+유형화!$F$72+유형화!$F$73+유형화!$F$74+유형화!$G$63)*hourly1!O6781/hourly1!$O$8763</f>
        <v>63.341292265472219</v>
      </c>
      <c r="C6780" s="441">
        <f>hourly1!$F6781*유형화!$G$71/hourly1!$F$8763+유형화!$G$72*hourly1!$G6781/hourly1!$F$8763+유형화!$G$74*hourly1!I6781/hourly1!$I$8763+유형화!$H$63*hourly1!P6781/hourly1!$P$8763</f>
        <v>1.2697463665556739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799">
        <f>(유형화!$F$71+유형화!$F$72+유형화!$F$73+유형화!$F$74+유형화!$G$63)*hourly1!O6782/hourly1!$O$8763</f>
        <v>63.87847592394089</v>
      </c>
      <c r="C6781" s="441">
        <f>hourly1!$F6782*유형화!$G$71/hourly1!$F$8763+유형화!$G$72*hourly1!$G6782/hourly1!$F$8763+유형화!$G$74*hourly1!I6782/hourly1!$I$8763+유형화!$H$63*hourly1!P6782/hourly1!$P$8763</f>
        <v>0.58935748265707621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799">
        <f>(유형화!$F$71+유형화!$F$72+유형화!$F$73+유형화!$F$74+유형화!$G$63)*hourly1!O6783/hourly1!$O$8763</f>
        <v>62.529469309602362</v>
      </c>
      <c r="C6782" s="441">
        <f>hourly1!$F6783*유형화!$G$71/hourly1!$F$8763+유형화!$G$72*hourly1!$G6783/hourly1!$F$8763+유형화!$G$74*hourly1!I6783/hourly1!$I$8763+유형화!$H$63*hourly1!P6783/hourly1!$P$8763</f>
        <v>0.71197878562631933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799">
        <f>(유형화!$F$71+유형화!$F$72+유형화!$F$73+유형화!$F$74+유형화!$G$63)*hourly1!O6784/hourly1!$O$8763</f>
        <v>61.715438337038933</v>
      </c>
      <c r="C6783" s="441">
        <f>hourly1!$F6784*유형화!$G$71/hourly1!$F$8763+유형화!$G$72*hourly1!$G6784/hourly1!$F$8763+유형화!$G$74*hourly1!I6784/hourly1!$I$8763+유형화!$H$63*hourly1!P6784/hourly1!$P$8763</f>
        <v>0.65718683374920006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799">
        <f>(유형화!$F$71+유형화!$F$72+유형화!$F$73+유형화!$F$74+유형화!$G$63)*hourly1!O6785/hourly1!$O$8763</f>
        <v>64.619404602871953</v>
      </c>
      <c r="C6784" s="441">
        <f>hourly1!$F6785*유형화!$G$71/hourly1!$F$8763+유형화!$G$72*hourly1!$G6785/hourly1!$F$8763+유형화!$G$74*hourly1!I6785/hourly1!$I$8763+유형화!$H$63*hourly1!P6785/hourly1!$P$8763</f>
        <v>0.46954396516483765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799">
        <f>(유형화!$F$71+유형화!$F$72+유형화!$F$73+유형화!$F$74+유형화!$G$63)*hourly1!O6786/hourly1!$O$8763</f>
        <v>65.122535093200739</v>
      </c>
      <c r="C6785" s="441">
        <f>hourly1!$F6786*유형화!$G$71/hourly1!$F$8763+유형화!$G$72*hourly1!$G6786/hourly1!$F$8763+유형화!$G$74*hourly1!I6786/hourly1!$I$8763+유형화!$H$63*hourly1!P6786/hourly1!$P$8763</f>
        <v>0.43834201519920835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799">
        <f>(유형화!$F$71+유형화!$F$72+유형화!$F$73+유형화!$F$74+유형화!$G$63)*hourly1!O6787/hourly1!$O$8763</f>
        <v>65.439942491586663</v>
      </c>
      <c r="C6786" s="441">
        <f>hourly1!$F6787*유형화!$G$71/hourly1!$F$8763+유형화!$G$72*hourly1!$G6787/hourly1!$F$8763+유형화!$G$74*hourly1!I6787/hourly1!$I$8763+유형화!$H$63*hourly1!P6787/hourly1!$P$8763</f>
        <v>0.46963473126432376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799">
        <f>(유형화!$F$71+유형화!$F$72+유형화!$F$73+유형화!$F$74+유형화!$G$63)*hourly1!O6788/hourly1!$O$8763</f>
        <v>65.539789663062336</v>
      </c>
      <c r="C6787" s="441">
        <f>hourly1!$F6788*유형화!$G$71/hourly1!$F$8763+유형화!$G$72*hourly1!$G6788/hourly1!$F$8763+유형화!$G$74*hourly1!I6788/hourly1!$I$8763+유형화!$H$63*hourly1!P6788/hourly1!$P$8763</f>
        <v>0.65979114095324398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799">
        <f>(유형화!$F$71+유형화!$F$72+유형화!$F$73+유형화!$F$74+유형화!$G$63)*hourly1!O6789/hourly1!$O$8763</f>
        <v>65.270840485844587</v>
      </c>
      <c r="C6788" s="441">
        <f>hourly1!$F6789*유형화!$G$71/hourly1!$F$8763+유형화!$G$72*hourly1!$G6789/hourly1!$F$8763+유형화!$G$74*hourly1!I6789/hourly1!$I$8763+유형화!$H$63*hourly1!P6789/hourly1!$P$8763</f>
        <v>0.83764534490578224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799">
        <f>(유형화!$F$71+유형화!$F$72+유형화!$F$73+유형화!$F$74+유형화!$G$63)*hourly1!O6790/hourly1!$O$8763</f>
        <v>64.852768444230804</v>
      </c>
      <c r="C6789" s="441">
        <f>hourly1!$F6790*유형화!$G$71/hourly1!$F$8763+유형화!$G$72*hourly1!$G6790/hourly1!$F$8763+유형화!$G$74*hourly1!I6790/hourly1!$I$8763+유형화!$H$63*hourly1!P6790/hourly1!$P$8763</f>
        <v>0.84561570574435474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799">
        <f>(유형화!$F$71+유형화!$F$72+유형화!$F$73+유형화!$F$74+유형화!$G$63)*hourly1!O6791/hourly1!$O$8763</f>
        <v>63.210705770160963</v>
      </c>
      <c r="C6790" s="441">
        <f>hourly1!$F6791*유형화!$G$71/hourly1!$F$8763+유형화!$G$72*hourly1!$G6791/hourly1!$F$8763+유형화!$G$74*hourly1!I6791/hourly1!$I$8763+유형화!$H$63*hourly1!P6791/hourly1!$P$8763</f>
        <v>1.3042529897387254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799">
        <f>(유형화!$F$71+유형화!$F$72+유형화!$F$73+유형화!$F$74+유형화!$G$63)*hourly1!O6792/hourly1!$O$8763</f>
        <v>60.705370091535698</v>
      </c>
      <c r="C6791" s="441">
        <f>hourly1!$F6792*유형화!$G$71/hourly1!$F$8763+유형화!$G$72*hourly1!$G6792/hourly1!$F$8763+유형화!$G$74*hourly1!I6792/hourly1!$I$8763+유형화!$H$63*hourly1!P6792/hourly1!$P$8763</f>
        <v>0.57184129526625049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799">
        <f>(유형화!$F$71+유형화!$F$72+유형화!$F$73+유형화!$F$74+유형화!$G$63)*hourly1!O6793/hourly1!$O$8763</f>
        <v>59.846193509736402</v>
      </c>
      <c r="C6792" s="441">
        <f>hourly1!$F6793*유형화!$G$71/hourly1!$F$8763+유형화!$G$72*hourly1!$G6793/hourly1!$F$8763+유형화!$G$74*hourly1!I6793/hourly1!$I$8763+유형화!$H$63*hourly1!P6793/hourly1!$P$8763</f>
        <v>0.41547909626073659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799">
        <f>(유형화!$F$71+유형화!$F$72+유형화!$F$73+유형화!$F$74+유형화!$G$63)*hourly1!O6794/hourly1!$O$8763</f>
        <v>58.166479378629759</v>
      </c>
      <c r="C6793" s="441">
        <f>hourly1!$F6794*유형화!$G$71/hourly1!$F$8763+유형화!$G$72*hourly1!$G6794/hourly1!$F$8763+유형화!$G$74*hourly1!I6794/hourly1!$I$8763+유형화!$H$63*hourly1!P6794/hourly1!$P$8763</f>
        <v>0.36879287910250086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799">
        <f>(유형화!$F$71+유형화!$F$72+유형화!$F$73+유형화!$F$74+유형화!$G$63)*hourly1!O6795/hourly1!$O$8763</f>
        <v>57.214651029364774</v>
      </c>
      <c r="C6794" s="441">
        <f>hourly1!$F6795*유형화!$G$71/hourly1!$F$8763+유형화!$G$72*hourly1!$G6795/hourly1!$F$8763+유형화!$G$74*hourly1!I6795/hourly1!$I$8763+유형화!$H$63*hourly1!P6795/hourly1!$P$8763</f>
        <v>0.28434200095101586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799">
        <f>(유형화!$F$71+유형화!$F$72+유형화!$F$73+유형화!$F$74+유형화!$G$63)*hourly1!O6796/hourly1!$O$8763</f>
        <v>55.354419882086056</v>
      </c>
      <c r="C6795" s="441">
        <f>hourly1!$F6796*유형화!$G$71/hourly1!$F$8763+유형화!$G$72*hourly1!$G6796/hourly1!$F$8763+유형화!$G$74*hourly1!I6796/hourly1!$I$8763+유형화!$H$63*hourly1!P6796/hourly1!$P$8763</f>
        <v>0.25614773657111595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799">
        <f>(유형화!$F$71+유형화!$F$72+유형화!$F$73+유형화!$F$74+유형화!$G$63)*hourly1!O6797/hourly1!$O$8763</f>
        <v>54.575457119861461</v>
      </c>
      <c r="C6796" s="441">
        <f>hourly1!$F6797*유형화!$G$71/hourly1!$F$8763+유형화!$G$72*hourly1!$G6797/hourly1!$F$8763+유형화!$G$74*hourly1!I6797/hourly1!$I$8763+유형화!$H$63*hourly1!P6797/hourly1!$P$8763</f>
        <v>0.25030876889655834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799">
        <f>(유형화!$F$71+유형화!$F$72+유형화!$F$73+유형화!$F$74+유형화!$G$63)*hourly1!O6798/hourly1!$O$8763</f>
        <v>55.06869671867581</v>
      </c>
      <c r="C6797" s="441">
        <f>hourly1!$F6798*유형화!$G$71/hourly1!$F$8763+유형화!$G$72*hourly1!$G6798/hourly1!$F$8763+유형화!$G$74*hourly1!I6798/hourly1!$I$8763+유형화!$H$63*hourly1!P6798/hourly1!$P$8763</f>
        <v>0.25040466369811781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799">
        <f>(유형화!$F$71+유형화!$F$72+유형화!$F$73+유형화!$F$74+유형화!$G$63)*hourly1!O6799/hourly1!$O$8763</f>
        <v>54.66084643419849</v>
      </c>
      <c r="C6798" s="441">
        <f>hourly1!$F6799*유형화!$G$71/hourly1!$F$8763+유형화!$G$72*hourly1!$G6799/hourly1!$F$8763+유형화!$G$74*hourly1!I6799/hourly1!$I$8763+유형화!$H$63*hourly1!P6799/hourly1!$P$8763</f>
        <v>0.24676960664945077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799">
        <f>(유형화!$F$71+유형화!$F$72+유형화!$F$73+유형화!$F$74+유형화!$G$63)*hourly1!O6800/hourly1!$O$8763</f>
        <v>55.125665395908108</v>
      </c>
      <c r="C6799" s="441">
        <f>hourly1!$F6800*유형화!$G$71/hourly1!$F$8763+유형화!$G$72*hourly1!$G6800/hourly1!$F$8763+유형화!$G$74*hourly1!I6800/hourly1!$I$8763+유형화!$H$63*hourly1!P6800/hourly1!$P$8763</f>
        <v>0.51766454909366333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799">
        <f>(유형화!$F$71+유형화!$F$72+유형화!$F$73+유형화!$F$74+유형화!$G$63)*hourly1!O6801/hourly1!$O$8763</f>
        <v>55.865881260765022</v>
      </c>
      <c r="C6800" s="441">
        <f>hourly1!$F6801*유형화!$G$71/hourly1!$F$8763+유형화!$G$72*hourly1!$G6801/hourly1!$F$8763+유형화!$G$74*hourly1!I6801/hourly1!$I$8763+유형화!$H$63*hourly1!P6801/hourly1!$P$8763</f>
        <v>5.5623364172391874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799">
        <f>(유형화!$F$71+유형화!$F$72+유형화!$F$73+유형화!$F$74+유형화!$G$63)*hourly1!O6802/hourly1!$O$8763</f>
        <v>57.608098420495253</v>
      </c>
      <c r="C6801" s="441">
        <f>hourly1!$F6802*유형화!$G$71/hourly1!$F$8763+유형화!$G$72*hourly1!$G6802/hourly1!$F$8763+유형화!$G$74*hourly1!I6802/hourly1!$I$8763+유형화!$H$63*hourly1!P6802/hourly1!$P$8763</f>
        <v>5.4347489801250015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799">
        <f>(유형화!$F$71+유형화!$F$72+유형화!$F$73+유형화!$F$74+유형화!$G$63)*hourly1!O6803/hourly1!$O$8763</f>
        <v>59.674839805773701</v>
      </c>
      <c r="C6802" s="441">
        <f>hourly1!$F6803*유형화!$G$71/hourly1!$F$8763+유형화!$G$72*hourly1!$G6803/hourly1!$F$8763+유형화!$G$74*hourly1!I6803/hourly1!$I$8763+유형화!$H$63*hourly1!P6803/hourly1!$P$8763</f>
        <v>4.2798194227350965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799">
        <f>(유형화!$F$71+유형화!$F$72+유형화!$F$73+유형화!$F$74+유형화!$G$63)*hourly1!O6804/hourly1!$O$8763</f>
        <v>63.070903217118151</v>
      </c>
      <c r="C6803" s="441">
        <f>hourly1!$F6804*유형화!$G$71/hourly1!$F$8763+유형화!$G$72*hourly1!$G6804/hourly1!$F$8763+유형화!$G$74*hourly1!I6804/hourly1!$I$8763+유형화!$H$63*hourly1!P6804/hourly1!$P$8763</f>
        <v>2.6176745887603126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799">
        <f>(유형화!$F$71+유형화!$F$72+유형화!$F$73+유형화!$F$74+유형화!$G$63)*hourly1!O6805/hourly1!$O$8763</f>
        <v>64.363021028093115</v>
      </c>
      <c r="C6804" s="441">
        <f>hourly1!$F6805*유형화!$G$71/hourly1!$F$8763+유형화!$G$72*hourly1!$G6805/hourly1!$F$8763+유형화!$G$74*hourly1!I6805/hourly1!$I$8763+유형화!$H$63*hourly1!P6805/hourly1!$P$8763</f>
        <v>1.2722881751577062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799">
        <f>(유형화!$F$71+유형화!$F$72+유형화!$F$73+유형화!$F$74+유형화!$G$63)*hourly1!O6806/hourly1!$O$8763</f>
        <v>64.589294089785383</v>
      </c>
      <c r="C6805" s="441">
        <f>hourly1!$F6806*유형화!$G$71/hourly1!$F$8763+유형화!$G$72*hourly1!$G6806/hourly1!$F$8763+유형화!$G$74*hourly1!I6806/hourly1!$I$8763+유형화!$H$63*hourly1!P6806/hourly1!$P$8763</f>
        <v>0.55526366035486574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799">
        <f>(유형화!$F$71+유형화!$F$72+유형화!$F$73+유형화!$F$74+유형화!$G$63)*hourly1!O6807/hourly1!$O$8763</f>
        <v>62.265185716053864</v>
      </c>
      <c r="C6806" s="441">
        <f>hourly1!$F6807*유형화!$G$71/hourly1!$F$8763+유형화!$G$72*hourly1!$G6807/hourly1!$F$8763+유형화!$G$74*hourly1!I6807/hourly1!$I$8763+유형화!$H$63*hourly1!P6807/hourly1!$P$8763</f>
        <v>0.71181717187493498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799">
        <f>(유형화!$F$71+유형화!$F$72+유형화!$F$73+유형화!$F$74+유형화!$G$63)*hourly1!O6808/hourly1!$O$8763</f>
        <v>61.206560513150926</v>
      </c>
      <c r="C6807" s="441">
        <f>hourly1!$F6808*유형화!$G$71/hourly1!$F$8763+유형화!$G$72*hourly1!$G6808/hourly1!$F$8763+유형화!$G$74*hourly1!I6808/hourly1!$I$8763+유형화!$H$63*hourly1!P6808/hourly1!$P$8763</f>
        <v>0.65698562164692176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799">
        <f>(유형화!$F$71+유형화!$F$72+유형화!$F$73+유형화!$F$74+유형화!$G$63)*hourly1!O6809/hourly1!$O$8763</f>
        <v>64.19009190419429</v>
      </c>
      <c r="C6808" s="441">
        <f>hourly1!$F6809*유형화!$G$71/hourly1!$F$8763+유형화!$G$72*hourly1!$G6809/hourly1!$F$8763+유형화!$G$74*hourly1!I6809/hourly1!$I$8763+유형화!$H$63*hourly1!P6809/hourly1!$P$8763</f>
        <v>0.46940286622174587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799">
        <f>(유형화!$F$71+유형화!$F$72+유형화!$F$73+유형화!$F$74+유형화!$G$63)*hourly1!O6810/hourly1!$O$8763</f>
        <v>63.501465335959097</v>
      </c>
      <c r="C6809" s="441">
        <f>hourly1!$F6810*유형화!$G$71/hourly1!$F$8763+유형화!$G$72*hourly1!$G6810/hourly1!$F$8763+유형화!$G$74*hourly1!I6810/hourly1!$I$8763+유형화!$H$63*hourly1!P6810/hourly1!$P$8763</f>
        <v>0.43820318242680256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799">
        <f>(유형화!$F$71+유형화!$F$72+유형화!$F$73+유형화!$F$74+유형화!$G$63)*hourly1!O6811/hourly1!$O$8763</f>
        <v>63.426048113320377</v>
      </c>
      <c r="C6810" s="441">
        <f>hourly1!$F6811*유형화!$G$71/hourly1!$F$8763+유형화!$G$72*hourly1!$G6811/hourly1!$F$8763+유형화!$G$74*hourly1!I6811/hourly1!$I$8763+유형화!$H$63*hourly1!P6811/hourly1!$P$8763</f>
        <v>0.46949327450480938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799">
        <f>(유형화!$F$71+유형화!$F$72+유형화!$F$73+유형화!$F$74+유형화!$G$63)*hourly1!O6812/hourly1!$O$8763</f>
        <v>62.74651019272293</v>
      </c>
      <c r="C6811" s="441">
        <f>hourly1!$F6812*유형화!$G$71/hourly1!$F$8763+유형화!$G$72*hourly1!$G6812/hourly1!$F$8763+유형화!$G$74*hourly1!I6812/hourly1!$I$8763+유형화!$H$63*hourly1!P6812/hourly1!$P$8763</f>
        <v>0.65729298595490648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799">
        <f>(유형화!$F$71+유형화!$F$72+유형화!$F$73+유형화!$F$74+유형화!$G$63)*hourly1!O6813/hourly1!$O$8763</f>
        <v>62.305709760534619</v>
      </c>
      <c r="C6812" s="441">
        <f>hourly1!$F6813*유형화!$G$71/hourly1!$F$8763+유형화!$G$72*hourly1!$G6813/hourly1!$F$8763+유형화!$G$74*hourly1!I6813/hourly1!$I$8763+유형화!$H$63*hourly1!P6813/hourly1!$P$8763</f>
        <v>0.83737101898092292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799">
        <f>(유형화!$F$71+유형화!$F$72+유형화!$F$73+유형화!$F$74+유형화!$G$63)*hourly1!O6814/hourly1!$O$8763</f>
        <v>62.409719078580103</v>
      </c>
      <c r="C6813" s="441">
        <f>hourly1!$F6814*유형화!$G$71/hourly1!$F$8763+유형화!$G$72*hourly1!$G6814/hourly1!$F$8763+유형화!$G$74*hourly1!I6814/hourly1!$I$8763+유형화!$H$63*hourly1!P6814/hourly1!$P$8763</f>
        <v>0.84537644582902105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799">
        <f>(유형화!$F$71+유형화!$F$72+유형화!$F$73+유형화!$F$74+유형화!$G$63)*hourly1!O6815/hourly1!$O$8763</f>
        <v>60.336620724499944</v>
      </c>
      <c r="C6814" s="441">
        <f>hourly1!$F6815*유형화!$G$71/hourly1!$F$8763+유형화!$G$72*hourly1!$G6815/hourly1!$F$8763+유형화!$G$74*hourly1!I6815/hourly1!$I$8763+유형화!$H$63*hourly1!P6815/hourly1!$P$8763</f>
        <v>0.83898059652699908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799">
        <f>(유형화!$F$71+유형화!$F$72+유형화!$F$73+유형화!$F$74+유형화!$G$63)*hourly1!O6816/hourly1!$O$8763</f>
        <v>59.363174715495553</v>
      </c>
      <c r="C6815" s="441">
        <f>hourly1!$F6816*유형화!$G$71/hourly1!$F$8763+유형화!$G$72*hourly1!$G6816/hourly1!$F$8763+유형화!$G$74*hourly1!I6816/hourly1!$I$8763+유형화!$H$63*hourly1!P6816/hourly1!$P$8763</f>
        <v>0.57175685059025028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799">
        <f>(유형화!$F$71+유형화!$F$72+유형화!$F$73+유형화!$F$74+유형화!$G$63)*hourly1!O6817/hourly1!$O$8763</f>
        <v>58.075738520137548</v>
      </c>
      <c r="C6816" s="441">
        <f>hourly1!$F6817*유형화!$G$71/hourly1!$F$8763+유형화!$G$72*hourly1!$G6817/hourly1!$F$8763+유형화!$G$74*hourly1!I6817/hourly1!$I$8763+유형화!$H$63*hourly1!P6817/hourly1!$P$8763</f>
        <v>0.41544164480838625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799">
        <f>(유형화!$F$71+유형화!$F$72+유형화!$F$73+유형화!$F$74+유형화!$G$63)*hourly1!O6818/hourly1!$O$8763</f>
        <v>57.624740190343083</v>
      </c>
      <c r="C6817" s="441">
        <f>hourly1!$F6818*유형화!$G$71/hourly1!$F$8763+유형화!$G$72*hourly1!$G6818/hourly1!$F$8763+유형화!$G$74*hourly1!I6818/hourly1!$I$8763+유형화!$H$63*hourly1!P6818/hourly1!$P$8763</f>
        <v>0.36877522682559688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799">
        <f>(유형화!$F$71+유형화!$F$72+유형화!$F$73+유형화!$F$74+유형화!$G$63)*hourly1!O6819/hourly1!$O$8763</f>
        <v>55.715185936145978</v>
      </c>
      <c r="C6818" s="441">
        <f>hourly1!$F6819*유형화!$G$71/hourly1!$F$8763+유형화!$G$72*hourly1!$G6819/hourly1!$F$8763+유형화!$G$74*hourly1!I6819/hourly1!$I$8763+유형화!$H$63*hourly1!P6819/hourly1!$P$8763</f>
        <v>0.28219939620572421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799">
        <f>(유형화!$F$71+유형화!$F$72+유형화!$F$73+유형화!$F$74+유형화!$G$63)*hourly1!O6820/hourly1!$O$8763</f>
        <v>55.339427234081633</v>
      </c>
      <c r="C6819" s="441">
        <f>hourly1!$F6820*유형화!$G$71/hourly1!$F$8763+유형화!$G$72*hourly1!$G6820/hourly1!$F$8763+유형화!$G$74*hourly1!I6820/hourly1!$I$8763+유형화!$H$63*hourly1!P6820/hourly1!$P$8763</f>
        <v>0.28865619357192146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799">
        <f>(유형화!$F$71+유형화!$F$72+유형화!$F$73+유형화!$F$74+유형화!$G$63)*hourly1!O6821/hourly1!$O$8763</f>
        <v>54.966376351323007</v>
      </c>
      <c r="C6820" s="441">
        <f>hourly1!$F6821*유형화!$G$71/hourly1!$F$8763+유형화!$G$72*hourly1!$G6821/hourly1!$F$8763+유형화!$G$74*hourly1!I6821/hourly1!$I$8763+유형화!$H$63*hourly1!P6821/hourly1!$P$8763</f>
        <v>0.26379701680546197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799">
        <f>(유형화!$F$71+유형화!$F$72+유형화!$F$73+유형화!$F$74+유형화!$G$63)*hourly1!O6822/hourly1!$O$8763</f>
        <v>54.315691231401402</v>
      </c>
      <c r="C6821" s="441">
        <f>hourly1!$F6822*유형화!$G$71/hourly1!$F$8763+유형화!$G$72*hourly1!$G6822/hourly1!$F$8763+유형화!$G$74*hourly1!I6822/hourly1!$I$8763+유형화!$H$63*hourly1!P6822/hourly1!$P$8763</f>
        <v>0.24656732109790241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799">
        <f>(유형화!$F$71+유형화!$F$72+유형화!$F$73+유형화!$F$74+유형화!$G$63)*hourly1!O6823/hourly1!$O$8763</f>
        <v>54.012914138394351</v>
      </c>
      <c r="C6822" s="441">
        <f>hourly1!$F6823*유형화!$G$71/hourly1!$F$8763+유형화!$G$72*hourly1!$G6823/hourly1!$F$8763+유형화!$G$74*hourly1!I6823/hourly1!$I$8763+유형화!$H$63*hourly1!P6823/hourly1!$P$8763</f>
        <v>0.24666345444374427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799">
        <f>(유형화!$F$71+유형화!$F$72+유형화!$F$73+유형화!$F$74+유형화!$G$63)*hourly1!O6824/hourly1!$O$8763</f>
        <v>55.072585920098113</v>
      </c>
      <c r="C6823" s="441">
        <f>hourly1!$F6824*유형화!$G$71/hourly1!$F$8763+유형화!$G$72*hourly1!$G6824/hourly1!$F$8763+유형화!$G$74*hourly1!I6824/hourly1!$I$8763+유형화!$H$63*hourly1!P6824/hourly1!$P$8763</f>
        <v>0.30179449701841787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799">
        <f>(유형화!$F$71+유형화!$F$72+유형화!$F$73+유형화!$F$74+유형화!$G$63)*hourly1!O6825/hourly1!$O$8763</f>
        <v>56.365498883759997</v>
      </c>
      <c r="C6824" s="441">
        <f>hourly1!$F6825*유형화!$G$71/hourly1!$F$8763+유형화!$G$72*hourly1!$G6825/hourly1!$F$8763+유형화!$G$74*hourly1!I6825/hourly1!$I$8763+유형화!$H$63*hourly1!P6825/hourly1!$P$8763</f>
        <v>5.8412717332688819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799">
        <f>(유형화!$F$71+유형화!$F$72+유형화!$F$73+유형화!$F$74+유형화!$G$63)*hourly1!O6826/hourly1!$O$8763</f>
        <v>57.408428645183051</v>
      </c>
      <c r="C6825" s="441">
        <f>hourly1!$F6826*유형화!$G$71/hourly1!$F$8763+유형화!$G$72*hourly1!$G6826/hourly1!$F$8763+유형화!$G$74*hourly1!I6826/hourly1!$I$8763+유형화!$H$63*hourly1!P6826/hourly1!$P$8763</f>
        <v>6.0640259347923982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799">
        <f>(유형화!$F$71+유형화!$F$72+유형화!$F$73+유형화!$F$74+유형화!$G$63)*hourly1!O6827/hourly1!$O$8763</f>
        <v>58.80185973011136</v>
      </c>
      <c r="C6826" s="441">
        <f>hourly1!$F6827*유형화!$G$71/hourly1!$F$8763+유형화!$G$72*hourly1!$G6827/hourly1!$F$8763+유형화!$G$74*hourly1!I6827/hourly1!$I$8763+유형화!$H$63*hourly1!P6827/hourly1!$P$8763</f>
        <v>5.4380549653359811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799">
        <f>(유형화!$F$71+유형화!$F$72+유형화!$F$73+유형화!$F$74+유형화!$G$63)*hourly1!O6828/hourly1!$O$8763</f>
        <v>62.354930491683447</v>
      </c>
      <c r="C6827" s="441">
        <f>hourly1!$F6828*유형화!$G$71/hourly1!$F$8763+유형화!$G$72*hourly1!$G6828/hourly1!$F$8763+유형화!$G$74*hourly1!I6828/hourly1!$I$8763+유형화!$H$63*hourly1!P6828/hourly1!$P$8763</f>
        <v>4.0562794563450568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799">
        <f>(유형화!$F$71+유형화!$F$72+유형화!$F$73+유형화!$F$74+유형화!$G$63)*hourly1!O6829/hourly1!$O$8763</f>
        <v>62.910672346363548</v>
      </c>
      <c r="C6828" s="441">
        <f>hourly1!$F6829*유형화!$G$71/hourly1!$F$8763+유형화!$G$72*hourly1!$G6829/hourly1!$F$8763+유형화!$G$74*hourly1!I6829/hourly1!$I$8763+유형화!$H$63*hourly1!P6829/hourly1!$P$8763</f>
        <v>3.0882628220351171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799">
        <f>(유형화!$F$71+유형화!$F$72+유형화!$F$73+유형화!$F$74+유형화!$G$63)*hourly1!O6830/hourly1!$O$8763</f>
        <v>63.60496489847322</v>
      </c>
      <c r="C6829" s="441">
        <f>hourly1!$F6830*유형화!$G$71/hourly1!$F$8763+유형화!$G$72*hourly1!$G6830/hourly1!$F$8763+유형화!$G$74*hourly1!I6830/hourly1!$I$8763+유형화!$H$63*hourly1!P6830/hourly1!$P$8763</f>
        <v>2.1585955207547896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799">
        <f>(유형화!$F$71+유형화!$F$72+유형화!$F$73+유형화!$F$74+유형화!$G$63)*hourly1!O6831/hourly1!$O$8763</f>
        <v>60.891889168521672</v>
      </c>
      <c r="C6830" s="441">
        <f>hourly1!$F6831*유형화!$G$71/hourly1!$F$8763+유형화!$G$72*hourly1!$G6831/hourly1!$F$8763+유형화!$G$74*hourly1!I6831/hourly1!$I$8763+유형화!$H$63*hourly1!P6831/hourly1!$P$8763</f>
        <v>0.80989882814410785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799">
        <f>(유형화!$F$71+유형화!$F$72+유형화!$F$73+유형화!$F$74+유형화!$G$63)*hourly1!O6832/hourly1!$O$8763</f>
        <v>60.274444246176039</v>
      </c>
      <c r="C6831" s="441">
        <f>hourly1!$F6832*유형화!$G$71/hourly1!$F$8763+유형화!$G$72*hourly1!$G6832/hourly1!$F$8763+유형화!$G$74*hourly1!I6832/hourly1!$I$8763+유형화!$H$63*hourly1!P6832/hourly1!$P$8763</f>
        <v>0.7815846952622586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799">
        <f>(유형화!$F$71+유형화!$F$72+유형화!$F$73+유형화!$F$74+유형화!$G$63)*hourly1!O6833/hourly1!$O$8763</f>
        <v>62.809669961483905</v>
      </c>
      <c r="C6832" s="441">
        <f>hourly1!$F6833*유형화!$G$71/hourly1!$F$8763+유형화!$G$72*hourly1!$G6833/hourly1!$F$8763+유형화!$G$74*hourly1!I6833/hourly1!$I$8763+유형화!$H$63*hourly1!P6833/hourly1!$P$8763</f>
        <v>0.88033594533237158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799">
        <f>(유형화!$F$71+유형화!$F$72+유형화!$F$73+유형화!$F$74+유형화!$G$63)*hourly1!O6834/hourly1!$O$8763</f>
        <v>62.309107581900392</v>
      </c>
      <c r="C6833" s="441">
        <f>hourly1!$F6834*유형화!$G$71/hourly1!$F$8763+유형화!$G$72*hourly1!$G6834/hourly1!$F$8763+유형화!$G$74*hourly1!I6834/hourly1!$I$8763+유형화!$H$63*hourly1!P6834/hourly1!$P$8763</f>
        <v>0.91115348118677186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799">
        <f>(유형화!$F$71+유형화!$F$72+유형화!$F$73+유형화!$F$74+유형화!$G$63)*hourly1!O6835/hourly1!$O$8763</f>
        <v>62.864392457885685</v>
      </c>
      <c r="C6834" s="441">
        <f>hourly1!$F6835*유형화!$G$71/hourly1!$F$8763+유형화!$G$72*hourly1!$G6835/hourly1!$F$8763+유형화!$G$74*hourly1!I6835/hourly1!$I$8763+유형화!$H$63*hourly1!P6835/hourly1!$P$8763</f>
        <v>1.475565355288359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799">
        <f>(유형화!$F$71+유형화!$F$72+유형화!$F$73+유형화!$F$74+유형화!$G$63)*hourly1!O6836/hourly1!$O$8763</f>
        <v>62.876567355970337</v>
      </c>
      <c r="C6835" s="441">
        <f>hourly1!$F6836*유형화!$G$71/hourly1!$F$8763+유형화!$G$72*hourly1!$G6836/hourly1!$F$8763+유형화!$G$74*hourly1!I6836/hourly1!$I$8763+유형화!$H$63*hourly1!P6836/hourly1!$P$8763</f>
        <v>2.1516891866882348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799">
        <f>(유형화!$F$71+유형화!$F$72+유형화!$F$73+유형화!$F$74+유형화!$G$63)*hourly1!O6837/hourly1!$O$8763</f>
        <v>62.75442352919147</v>
      </c>
      <c r="C6836" s="441">
        <f>hourly1!$F6837*유형화!$G$71/hourly1!$F$8763+유형화!$G$72*hourly1!$G6837/hourly1!$F$8763+유형화!$G$74*hourly1!I6837/hourly1!$I$8763+유형화!$H$63*hourly1!P6837/hourly1!$P$8763</f>
        <v>1.7133614436326137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799">
        <f>(유형화!$F$71+유형화!$F$72+유형화!$F$73+유형화!$F$74+유형화!$G$63)*hourly1!O6838/hourly1!$O$8763</f>
        <v>62.783617647418218</v>
      </c>
      <c r="C6837" s="441">
        <f>hourly1!$F6838*유형화!$G$71/hourly1!$F$8763+유형화!$G$72*hourly1!$G6838/hourly1!$F$8763+유형화!$G$74*hourly1!I6838/hourly1!$I$8763+유형화!$H$63*hourly1!P6838/hourly1!$P$8763</f>
        <v>1.6794773017547102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799">
        <f>(유형화!$F$71+유형화!$F$72+유형화!$F$73+유형화!$F$74+유형화!$G$63)*hourly1!O6839/hourly1!$O$8763</f>
        <v>61.537806238091797</v>
      </c>
      <c r="C6838" s="441">
        <f>hourly1!$F6839*유형화!$G$71/hourly1!$F$8763+유형화!$G$72*hourly1!$G6839/hourly1!$F$8763+유형화!$G$74*hourly1!I6839/hourly1!$I$8763+유형화!$H$63*hourly1!P6839/hourly1!$P$8763</f>
        <v>3.3194165255613992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799">
        <f>(유형화!$F$71+유형화!$F$72+유형화!$F$73+유형화!$F$74+유형화!$G$63)*hourly1!O6840/hourly1!$O$8763</f>
        <v>59.949092838390257</v>
      </c>
      <c r="C6839" s="441">
        <f>hourly1!$F6840*유형화!$G$71/hourly1!$F$8763+유형화!$G$72*hourly1!$G6840/hourly1!$F$8763+유형화!$G$74*hourly1!I6840/hourly1!$I$8763+유형화!$H$63*hourly1!P6840/hourly1!$P$8763</f>
        <v>0.50833567856633144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799">
        <f>(유형화!$F$71+유형화!$F$72+유형화!$F$73+유형화!$F$74+유형화!$G$63)*hourly1!O6841/hourly1!$O$8763</f>
        <v>58.739988624481171</v>
      </c>
      <c r="C6840" s="441">
        <f>hourly1!$F6841*유형화!$G$71/hourly1!$F$8763+유형화!$G$72*hourly1!$G6841/hourly1!$F$8763+유형화!$G$74*hourly1!I6841/hourly1!$I$8763+유형화!$H$63*hourly1!P6841/hourly1!$P$8763</f>
        <v>0.45477151411116906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799">
        <f>(유형화!$F$71+유형화!$F$72+유형화!$F$73+유형화!$F$74+유형화!$G$63)*hourly1!O6842/hourly1!$O$8763</f>
        <v>58.184019758795039</v>
      </c>
      <c r="C6841" s="441">
        <f>hourly1!$F6842*유형화!$G$71/hourly1!$F$8763+유형화!$G$72*hourly1!$G6842/hourly1!$F$8763+유형화!$G$74*hourly1!I6842/hourly1!$I$8763+유형화!$H$63*hourly1!P6842/hourly1!$P$8763</f>
        <v>0.36120848291299107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799">
        <f>(유형화!$F$71+유형화!$F$72+유형화!$F$73+유형화!$F$74+유형화!$G$63)*hourly1!O6843/hourly1!$O$8763</f>
        <v>56.26191124907281</v>
      </c>
      <c r="C6842" s="441">
        <f>hourly1!$F6843*유형화!$G$71/hourly1!$F$8763+유형화!$G$72*hourly1!$G6843/hourly1!$F$8763+유형화!$G$74*hourly1!I6843/hourly1!$I$8763+유형화!$H$63*hourly1!P6843/hourly1!$P$8763</f>
        <v>0.3026958365897921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799">
        <f>(유형화!$F$71+유형화!$F$72+유형화!$F$73+유형화!$F$74+유형화!$G$63)*hourly1!O6844/hourly1!$O$8763</f>
        <v>56.316923981205512</v>
      </c>
      <c r="C6843" s="441">
        <f>hourly1!$F6844*유형화!$G$71/hourly1!$F$8763+유형화!$G$72*hourly1!$G6844/hourly1!$F$8763+유형화!$G$74*hourly1!I6844/hourly1!$I$8763+유형화!$H$63*hourly1!P6844/hourly1!$P$8763</f>
        <v>0.28137212463406192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799">
        <f>(유형화!$F$71+유형화!$F$72+유형화!$F$73+유형화!$F$74+유형화!$G$63)*hourly1!O6845/hourly1!$O$8763</f>
        <v>55.181157828847148</v>
      </c>
      <c r="C6844" s="441">
        <f>hourly1!$F6845*유형화!$G$71/hourly1!$F$8763+유형화!$G$72*hourly1!$G6845/hourly1!$F$8763+유형화!$G$74*hourly1!I6845/hourly1!$I$8763+유형화!$H$63*hourly1!P6845/hourly1!$P$8763</f>
        <v>0.26769220639418029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799">
        <f>(유형화!$F$71+유형화!$F$72+유형화!$F$73+유형화!$F$74+유형화!$G$63)*hourly1!O6846/hourly1!$O$8763</f>
        <v>54.86928400909467</v>
      </c>
      <c r="C6845" s="441">
        <f>hourly1!$F6846*유형화!$G$71/hourly1!$F$8763+유형화!$G$72*hourly1!$G6846/hourly1!$F$8763+유형화!$G$74*hourly1!I6846/hourly1!$I$8763+유형화!$H$63*hourly1!P6846/hourly1!$P$8763</f>
        <v>0.24692525679377295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799">
        <f>(유형화!$F$71+유형화!$F$72+유형화!$F$73+유형화!$F$74+유형화!$G$63)*hourly1!O6847/hourly1!$O$8763</f>
        <v>54.808024512522493</v>
      </c>
      <c r="C6846" s="441">
        <f>hourly1!$F6847*유형화!$G$71/hourly1!$F$8763+유형화!$G$72*hourly1!$G6847/hourly1!$F$8763+유형화!$G$74*hourly1!I6847/hourly1!$I$8763+유형화!$H$63*hourly1!P6847/hourly1!$P$8763</f>
        <v>0.24749990997028248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799">
        <f>(유형화!$F$71+유형화!$F$72+유형화!$F$73+유형화!$F$74+유형화!$G$63)*hourly1!O6848/hourly1!$O$8763</f>
        <v>55.471757615593418</v>
      </c>
      <c r="C6847" s="441">
        <f>hourly1!$F6848*유형화!$G$71/hourly1!$F$8763+유형화!$G$72*hourly1!$G6848/hourly1!$F$8763+유형화!$G$74*hourly1!I6848/hourly1!$I$8763+유형화!$H$63*hourly1!P6848/hourly1!$P$8763</f>
        <v>0.26924357913532976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799">
        <f>(유형화!$F$71+유형화!$F$72+유형화!$F$73+유형화!$F$74+유형화!$G$63)*hourly1!O6849/hourly1!$O$8763</f>
        <v>56.415366918309033</v>
      </c>
      <c r="C6848" s="441">
        <f>hourly1!$F6849*유형화!$G$71/hourly1!$F$8763+유형화!$G$72*hourly1!$G6849/hourly1!$F$8763+유형화!$G$74*hourly1!I6849/hourly1!$I$8763+유형화!$H$63*hourly1!P6849/hourly1!$P$8763</f>
        <v>7.7551648721262474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799">
        <f>(유형화!$F$71+유형화!$F$72+유형화!$F$73+유형화!$F$74+유형화!$G$63)*hourly1!O6850/hourly1!$O$8763</f>
        <v>57.919597658753887</v>
      </c>
      <c r="C6849" s="441">
        <f>hourly1!$F6850*유형화!$G$71/hourly1!$F$8763+유형화!$G$72*hourly1!$G6850/hourly1!$F$8763+유형화!$G$74*hourly1!I6850/hourly1!$I$8763+유형화!$H$63*hourly1!P6850/hourly1!$P$8763</f>
        <v>7.9668380953675708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799">
        <f>(유형화!$F$71+유형화!$F$72+유형화!$F$73+유형화!$F$74+유형화!$G$63)*hourly1!O6851/hourly1!$O$8763</f>
        <v>58.348595951046903</v>
      </c>
      <c r="C6850" s="441">
        <f>hourly1!$F6851*유형화!$G$71/hourly1!$F$8763+유형화!$G$72*hourly1!$G6851/hourly1!$F$8763+유형화!$G$74*hourly1!I6851/hourly1!$I$8763+유형화!$H$63*hourly1!P6851/hourly1!$P$8763</f>
        <v>7.2830827552823845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799">
        <f>(유형화!$F$71+유형화!$F$72+유형화!$F$73+유형화!$F$74+유형화!$G$63)*hourly1!O6852/hourly1!$O$8763</f>
        <v>59.676264138921219</v>
      </c>
      <c r="C6851" s="441">
        <f>hourly1!$F6852*유형화!$G$71/hourly1!$F$8763+유형화!$G$72*hourly1!$G6852/hourly1!$F$8763+유형화!$G$74*hourly1!I6852/hourly1!$I$8763+유형화!$H$63*hourly1!P6852/hourly1!$P$8763</f>
        <v>5.9138019572638223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799">
        <f>(유형화!$F$71+유형화!$F$72+유형화!$F$73+유형화!$F$74+유형화!$G$63)*hourly1!O6853/hourly1!$O$8763</f>
        <v>59.233423851241163</v>
      </c>
      <c r="C6852" s="441">
        <f>hourly1!$F6853*유형화!$G$71/hourly1!$F$8763+유형화!$G$72*hourly1!$G6853/hourly1!$F$8763+유형화!$G$74*hourly1!I6853/hourly1!$I$8763+유형화!$H$63*hourly1!P6853/hourly1!$P$8763</f>
        <v>4.49924795914432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799">
        <f>(유형화!$F$71+유형화!$F$72+유형화!$F$73+유형화!$F$74+유형화!$G$63)*hourly1!O6854/hourly1!$O$8763</f>
        <v>59.572277817745629</v>
      </c>
      <c r="C6853" s="441">
        <f>hourly1!$F6854*유형화!$G$71/hourly1!$F$8763+유형화!$G$72*hourly1!$G6854/hourly1!$F$8763+유형화!$G$74*hourly1!I6854/hourly1!$I$8763+유형화!$H$63*hourly1!P6854/hourly1!$P$8763</f>
        <v>3.3765980947883261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799">
        <f>(유형화!$F$71+유형화!$F$72+유형화!$F$73+유형화!$F$74+유형화!$G$63)*hourly1!O6855/hourly1!$O$8763</f>
        <v>57.616206891960644</v>
      </c>
      <c r="C6854" s="441">
        <f>hourly1!$F6855*유형화!$G$71/hourly1!$F$8763+유형화!$G$72*hourly1!$G6855/hourly1!$F$8763+유형화!$G$74*hourly1!I6855/hourly1!$I$8763+유형화!$H$63*hourly1!P6855/hourly1!$P$8763</f>
        <v>1.033785518648727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799">
        <f>(유형화!$F$71+유형화!$F$72+유형화!$F$73+유형화!$F$74+유형화!$G$63)*hourly1!O6856/hourly1!$O$8763</f>
        <v>57.608290225057225</v>
      </c>
      <c r="C6855" s="441">
        <f>hourly1!$F6856*유형화!$G$71/hourly1!$F$8763+유형화!$G$72*hourly1!$G6856/hourly1!$F$8763+유형화!$G$74*hourly1!I6856/hourly1!$I$8763+유형화!$H$63*hourly1!P6856/hourly1!$P$8763</f>
        <v>1.6706639254218312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799">
        <f>(유형화!$F$71+유형화!$F$72+유형화!$F$73+유형화!$F$74+유형화!$G$63)*hourly1!O6857/hourly1!$O$8763</f>
        <v>60.295698514763551</v>
      </c>
      <c r="C6856" s="441">
        <f>hourly1!$F6857*유형화!$G$71/hourly1!$F$8763+유형화!$G$72*hourly1!$G6857/hourly1!$F$8763+유형화!$G$74*hourly1!I6857/hourly1!$I$8763+유형화!$H$63*hourly1!P6857/hourly1!$P$8763</f>
        <v>1.3164013344129037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799">
        <f>(유형화!$F$71+유형화!$F$72+유형화!$F$73+유형화!$F$74+유형화!$G$63)*hourly1!O6858/hourly1!$O$8763</f>
        <v>60.496612039307486</v>
      </c>
      <c r="C6857" s="441">
        <f>hourly1!$F6858*유형화!$G$71/hourly1!$F$8763+유형화!$G$72*hourly1!$G6858/hourly1!$F$8763+유형화!$G$74*hourly1!I6858/hourly1!$I$8763+유형화!$H$63*hourly1!P6858/hourly1!$P$8763</f>
        <v>1.2925186386668019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799">
        <f>(유형화!$F$71+유형화!$F$72+유형화!$F$73+유형화!$F$74+유형화!$G$63)*hourly1!O6859/hourly1!$O$8763</f>
        <v>60.719793887730134</v>
      </c>
      <c r="C6858" s="441">
        <f>hourly1!$F6859*유형화!$G$71/hourly1!$F$8763+유형화!$G$72*hourly1!$G6859/hourly1!$F$8763+유형화!$G$74*hourly1!I6859/hourly1!$I$8763+유형화!$H$63*hourly1!P6859/hourly1!$P$8763</f>
        <v>1.6388443843088472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799">
        <f>(유형화!$F$71+유형화!$F$72+유형화!$F$73+유형화!$F$74+유형화!$G$63)*hourly1!O6860/hourly1!$O$8763</f>
        <v>61.177098416639936</v>
      </c>
      <c r="C6859" s="441">
        <f>hourly1!$F6860*유형화!$G$71/hourly1!$F$8763+유형화!$G$72*hourly1!$G6860/hourly1!$F$8763+유형화!$G$74*hourly1!I6860/hourly1!$I$8763+유형화!$H$63*hourly1!P6860/hourly1!$P$8763</f>
        <v>2.5878280474077724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799">
        <f>(유형화!$F$71+유형화!$F$72+유형화!$F$73+유형화!$F$74+유형화!$G$63)*hourly1!O6861/hourly1!$O$8763</f>
        <v>61.501860563727057</v>
      </c>
      <c r="C6860" s="441">
        <f>hourly1!$F6861*유형화!$G$71/hourly1!$F$8763+유형화!$G$72*hourly1!$G6861/hourly1!$F$8763+유형화!$G$74*hourly1!I6861/hourly1!$I$8763+유형화!$H$63*hourly1!P6861/hourly1!$P$8763</f>
        <v>1.9134179181332784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799">
        <f>(유형화!$F$71+유형화!$F$72+유형화!$F$73+유형화!$F$74+유형화!$G$63)*hourly1!O6862/hourly1!$O$8763</f>
        <v>61.643303300885755</v>
      </c>
      <c r="C6861" s="441">
        <f>hourly1!$F6862*유형화!$G$71/hourly1!$F$8763+유형화!$G$72*hourly1!$G6862/hourly1!$F$8763+유형화!$G$74*hourly1!I6862/hourly1!$I$8763+유형화!$H$63*hourly1!P6862/hourly1!$P$8763</f>
        <v>1.9644296587658385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799">
        <f>(유형화!$F$71+유형화!$F$72+유형화!$F$73+유형화!$F$74+유형화!$G$63)*hourly1!O6863/hourly1!$O$8763</f>
        <v>60.584700907976618</v>
      </c>
      <c r="C6862" s="441">
        <f>hourly1!$F6863*유형화!$G$71/hourly1!$F$8763+유형화!$G$72*hourly1!$G6863/hourly1!$F$8763+유형화!$G$74*hourly1!I6863/hourly1!$I$8763+유형화!$H$63*hourly1!P6863/hourly1!$P$8763</f>
        <v>3.4993652675862963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799">
        <f>(유형화!$F$71+유형화!$F$72+유형화!$F$73+유형화!$F$74+유형화!$G$63)*hourly1!O6864/hourly1!$O$8763</f>
        <v>59.73738984534905</v>
      </c>
      <c r="C6863" s="441">
        <f>hourly1!$F6864*유형화!$G$71/hourly1!$F$8763+유형화!$G$72*hourly1!$G6864/hourly1!$F$8763+유형화!$G$74*hourly1!I6864/hourly1!$I$8763+유형화!$H$63*hourly1!P6864/hourly1!$P$8763</f>
        <v>0.49391066726010402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799">
        <f>(유형화!$F$71+유형화!$F$72+유형화!$F$73+유형화!$F$74+유형화!$G$63)*hourly1!O6865/hourly1!$O$8763</f>
        <v>59.161384872425607</v>
      </c>
      <c r="C6864" s="441">
        <f>hourly1!$F6865*유형화!$G$71/hourly1!$F$8763+유형화!$G$72*hourly1!$G6865/hourly1!$F$8763+유형화!$G$74*hourly1!I6865/hourly1!$I$8763+유형화!$H$63*hourly1!P6865/hourly1!$P$8763</f>
        <v>0.47177733600961425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799">
        <f>(유형화!$F$71+유형화!$F$72+유형화!$F$73+유형화!$F$74+유형화!$G$63)*hourly1!O6866/hourly1!$O$8763</f>
        <v>59.138673901732538</v>
      </c>
      <c r="C6865" s="441">
        <f>hourly1!$F6866*유형화!$G$71/hourly1!$F$8763+유형화!$G$72*hourly1!$G6866/hourly1!$F$8763+유형화!$G$74*hourly1!I6866/hourly1!$I$8763+유형화!$H$63*hourly1!P6866/hourly1!$P$8763</f>
        <v>0.3610329143210812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799">
        <f>(유형화!$F$71+유형화!$F$72+유형화!$F$73+유형화!$F$74+유형화!$G$63)*hourly1!O6867/hourly1!$O$8763</f>
        <v>57.409599795581485</v>
      </c>
      <c r="C6866" s="441">
        <f>hourly1!$F6867*유형화!$G$71/hourly1!$F$8763+유형화!$G$72*hourly1!$G6867/hourly1!$F$8763+유형화!$G$74*hourly1!I6867/hourly1!$I$8763+유형화!$H$63*hourly1!P6867/hourly1!$P$8763</f>
        <v>0.28451112884729862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799">
        <f>(유형화!$F$71+유형화!$F$72+유형화!$F$73+유형화!$F$74+유형화!$G$63)*hourly1!O6868/hourly1!$O$8763</f>
        <v>54.735560800732983</v>
      </c>
      <c r="C6867" s="441">
        <f>hourly1!$F6868*유형화!$G$71/hourly1!$F$8763+유형화!$G$72*hourly1!$G6868/hourly1!$F$8763+유형화!$G$74*hourly1!I6868/hourly1!$I$8763+유형화!$H$63*hourly1!P6868/hourly1!$P$8763</f>
        <v>0.25634680177485086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799">
        <f>(유형화!$F$71+유형화!$F$72+유형화!$F$73+유형화!$F$74+유형화!$G$63)*hourly1!O6869/hourly1!$O$8763</f>
        <v>54.405736601757809</v>
      </c>
      <c r="C6868" s="441">
        <f>hourly1!$F6869*유형화!$G$71/hourly1!$F$8763+유형화!$G$72*hourly1!$G6869/hourly1!$F$8763+유형화!$G$74*hourly1!I6869/hourly1!$I$8763+유형화!$H$63*hourly1!P6869/hourly1!$P$8763</f>
        <v>0.25085157641135586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799">
        <f>(유형화!$F$71+유형화!$F$72+유형화!$F$73+유형화!$F$74+유형화!$G$63)*hourly1!O6870/hourly1!$O$8763</f>
        <v>54.209523802678177</v>
      </c>
      <c r="C6869" s="441">
        <f>hourly1!$F6870*유형화!$G$71/hourly1!$F$8763+유형화!$G$72*hourly1!$G6870/hourly1!$F$8763+유형화!$G$74*hourly1!I6870/hourly1!$I$8763+유형화!$H$63*hourly1!P6870/hourly1!$P$8763</f>
        <v>0.25095009520002265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799">
        <f>(유형화!$F$71+유형화!$F$72+유형화!$F$73+유형화!$F$74+유형화!$G$63)*hourly1!O6871/hourly1!$O$8763</f>
        <v>53.926562342524754</v>
      </c>
      <c r="C6870" s="441">
        <f>hourly1!$F6871*유형화!$G$71/hourly1!$F$8763+유형화!$G$72*hourly1!$G6871/hourly1!$F$8763+유형화!$G$74*hourly1!I6871/hourly1!$I$8763+유형화!$H$63*hourly1!P6871/hourly1!$P$8763</f>
        <v>0.24732410283409012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799">
        <f>(유형화!$F$71+유형화!$F$72+유형화!$F$73+유형화!$F$74+유형화!$G$63)*hourly1!O6872/hourly1!$O$8763</f>
        <v>54.568346520218412</v>
      </c>
      <c r="C6871" s="441">
        <f>hourly1!$F6872*유형화!$G$71/hourly1!$F$8763+유형화!$G$72*hourly1!$G6872/hourly1!$F$8763+유형화!$G$74*hourly1!I6872/hourly1!$I$8763+유형화!$H$63*hourly1!P6872/hourly1!$P$8763</f>
        <v>0.51888112493434213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799">
        <f>(유형화!$F$71+유형화!$F$72+유형화!$F$73+유형화!$F$74+유형화!$G$63)*hourly1!O6873/hourly1!$O$8763</f>
        <v>55.44576242399085</v>
      </c>
      <c r="C6872" s="441">
        <f>hourly1!$F6873*유형화!$G$71/hourly1!$F$8763+유형화!$G$72*hourly1!$G6873/hourly1!$F$8763+유형화!$G$74*hourly1!I6873/hourly1!$I$8763+유형화!$H$63*hourly1!P6873/hourly1!$P$8763</f>
        <v>8.1463313370850585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799">
        <f>(유형화!$F$71+유형화!$F$72+유형화!$F$73+유형화!$F$74+유형화!$G$63)*hourly1!O6874/hourly1!$O$8763</f>
        <v>55.74756735427404</v>
      </c>
      <c r="C6873" s="441">
        <f>hourly1!$F6874*유형화!$G$71/hourly1!$F$8763+유형화!$G$72*hourly1!$G6874/hourly1!$F$8763+유형화!$G$74*hourly1!I6874/hourly1!$I$8763+유형화!$H$63*hourly1!P6874/hourly1!$P$8763</f>
        <v>7.8439105015396127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799">
        <f>(유형화!$F$71+유형화!$F$72+유형화!$F$73+유형화!$F$74+유형화!$G$63)*hourly1!O6875/hourly1!$O$8763</f>
        <v>56.44224851267515</v>
      </c>
      <c r="C6874" s="441">
        <f>hourly1!$F6875*유형화!$G$71/hourly1!$F$8763+유형화!$G$72*hourly1!$G6875/hourly1!$F$8763+유형화!$G$74*hourly1!I6875/hourly1!$I$8763+유형화!$H$63*hourly1!P6875/hourly1!$P$8763</f>
        <v>6.3299809829627343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799">
        <f>(유형화!$F$71+유형화!$F$72+유형화!$F$73+유형화!$F$74+유형화!$G$63)*hourly1!O6876/hourly1!$O$8763</f>
        <v>57.731608008406205</v>
      </c>
      <c r="C6875" s="441">
        <f>hourly1!$F6876*유형화!$G$71/hourly1!$F$8763+유형화!$G$72*hourly1!$G6876/hourly1!$F$8763+유형화!$G$74*hourly1!I6876/hourly1!$I$8763+유형화!$H$63*hourly1!P6876/hourly1!$P$8763</f>
        <v>4.5104906704500385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799">
        <f>(유형화!$F$71+유형화!$F$72+유형화!$F$73+유형화!$F$74+유형화!$G$63)*hourly1!O6877/hourly1!$O$8763</f>
        <v>57.886269663763215</v>
      </c>
      <c r="C6876" s="441">
        <f>hourly1!$F6877*유형화!$G$71/hourly1!$F$8763+유형화!$G$72*hourly1!$G6877/hourly1!$F$8763+유형화!$G$74*hourly1!I6877/hourly1!$I$8763+유형화!$H$63*hourly1!P6877/hourly1!$P$8763</f>
        <v>3.0249018824425273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799">
        <f>(유형화!$F$71+유형화!$F$72+유형화!$F$73+유형화!$F$74+유형화!$G$63)*hourly1!O6878/hourly1!$O$8763</f>
        <v>57.570999475227715</v>
      </c>
      <c r="C6877" s="441">
        <f>hourly1!$F6878*유형화!$G$71/hourly1!$F$8763+유형화!$G$72*hourly1!$G6878/hourly1!$F$8763+유형화!$G$74*hourly1!I6878/hourly1!$I$8763+유형화!$H$63*hourly1!P6878/hourly1!$P$8763</f>
        <v>1.8677587533832776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799">
        <f>(유형화!$F$71+유형화!$F$72+유형화!$F$73+유형화!$F$74+유형화!$G$63)*hourly1!O6879/hourly1!$O$8763</f>
        <v>54.712839192245099</v>
      </c>
      <c r="C6878" s="441">
        <f>hourly1!$F6879*유형화!$G$71/hourly1!$F$8763+유형화!$G$72*hourly1!$G6879/hourly1!$F$8763+유형화!$G$74*hourly1!I6879/hourly1!$I$8763+유형화!$H$63*hourly1!P6879/hourly1!$P$8763</f>
        <v>0.71249642671931457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799">
        <f>(유형화!$F$71+유형화!$F$72+유형화!$F$73+유형화!$F$74+유형화!$G$63)*hourly1!O6880/hourly1!$O$8763</f>
        <v>55.282182345915984</v>
      </c>
      <c r="C6879" s="441">
        <f>hourly1!$F6880*유형화!$G$71/hourly1!$F$8763+유형화!$G$72*hourly1!$G6880/hourly1!$F$8763+유형화!$G$74*hourly1!I6880/hourly1!$I$8763+유형화!$H$63*hourly1!P6880/hourly1!$P$8763</f>
        <v>0.67453460887659034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799">
        <f>(유형화!$F$71+유형화!$F$72+유형화!$F$73+유형화!$F$74+유형화!$G$63)*hourly1!O6881/hourly1!$O$8763</f>
        <v>56.007603782735899</v>
      </c>
      <c r="C6880" s="441">
        <f>hourly1!$F6881*유형화!$G$71/hourly1!$F$8763+유형화!$G$72*hourly1!$G6881/hourly1!$F$8763+유형화!$G$74*hourly1!I6881/hourly1!$I$8763+유형화!$H$63*hourly1!P6881/hourly1!$P$8763</f>
        <v>0.49131315856811109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799">
        <f>(유형화!$F$71+유형화!$F$72+유형화!$F$73+유형화!$F$74+유형화!$G$63)*hourly1!O6882/hourly1!$O$8763</f>
        <v>55.922227046674543</v>
      </c>
      <c r="C6881" s="441">
        <f>hourly1!$F6882*유형화!$G$71/hourly1!$F$8763+유형화!$G$72*hourly1!$G6882/hourly1!$F$8763+유형화!$G$74*hourly1!I6882/hourly1!$I$8763+유형화!$H$63*hourly1!P6882/hourly1!$P$8763</f>
        <v>0.46315992380479765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799">
        <f>(유형화!$F$71+유형화!$F$72+유형화!$F$73+유형화!$F$74+유형화!$G$63)*hourly1!O6883/hourly1!$O$8763</f>
        <v>56.726746548802879</v>
      </c>
      <c r="C6882" s="441">
        <f>hourly1!$F6883*유형화!$G$71/hourly1!$F$8763+유형화!$G$72*hourly1!$G6883/hourly1!$F$8763+유형화!$G$74*hourly1!I6883/hourly1!$I$8763+유형화!$H$63*hourly1!P6883/hourly1!$P$8763</f>
        <v>0.79585346006345847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799">
        <f>(유형화!$F$71+유형화!$F$72+유형화!$F$73+유형화!$F$74+유형화!$G$63)*hourly1!O6884/hourly1!$O$8763</f>
        <v>56.216640142950162</v>
      </c>
      <c r="C6883" s="441">
        <f>hourly1!$F6884*유형화!$G$71/hourly1!$F$8763+유형화!$G$72*hourly1!$G6884/hourly1!$F$8763+유형화!$G$74*hourly1!I6884/hourly1!$I$8763+유형화!$H$63*hourly1!P6884/hourly1!$P$8763</f>
        <v>1.7140819666378637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799">
        <f>(유형화!$F$71+유형화!$F$72+유형화!$F$73+유형화!$F$74+유형화!$G$63)*hourly1!O6885/hourly1!$O$8763</f>
        <v>57.583024214843334</v>
      </c>
      <c r="C6884" s="441">
        <f>hourly1!$F6885*유형화!$G$71/hourly1!$F$8763+유형화!$G$72*hourly1!$G6885/hourly1!$F$8763+유형화!$G$74*hourly1!I6885/hourly1!$I$8763+유형화!$H$63*hourly1!P6885/hourly1!$P$8763</f>
        <v>1.317341914518747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799">
        <f>(유형화!$F$71+유형화!$F$72+유형화!$F$73+유형화!$F$74+유형화!$G$63)*hourly1!O6886/hourly1!$O$8763</f>
        <v>58.625997320406334</v>
      </c>
      <c r="C6885" s="441">
        <f>hourly1!$F6886*유형화!$G$71/hourly1!$F$8763+유형화!$G$72*hourly1!$G6886/hourly1!$F$8763+유형화!$G$74*hourly1!I6886/hourly1!$I$8763+유형화!$H$63*hourly1!P6886/hourly1!$P$8763</f>
        <v>1.6521273648626691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799">
        <f>(유형화!$F$71+유형화!$F$72+유형화!$F$73+유형화!$F$74+유형화!$G$63)*hourly1!O6887/hourly1!$O$8763</f>
        <v>58.081179094079445</v>
      </c>
      <c r="C6886" s="441">
        <f>hourly1!$F6887*유형화!$G$71/hourly1!$F$8763+유형화!$G$72*hourly1!$G6887/hourly1!$F$8763+유형화!$G$74*hourly1!I6887/hourly1!$I$8763+유형화!$H$63*hourly1!P6887/hourly1!$P$8763</f>
        <v>3.5332056365883764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799">
        <f>(유형화!$F$71+유형화!$F$72+유형화!$F$73+유형화!$F$74+유형화!$G$63)*hourly1!O6888/hourly1!$O$8763</f>
        <v>57.262658713507271</v>
      </c>
      <c r="C6887" s="441">
        <f>hourly1!$F6888*유형화!$G$71/hourly1!$F$8763+유형화!$G$72*hourly1!$G6888/hourly1!$F$8763+유형화!$G$74*hourly1!I6888/hourly1!$I$8763+유형화!$H$63*hourly1!P6888/hourly1!$P$8763</f>
        <v>0.57227079424686578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799">
        <f>(유형화!$F$71+유형화!$F$72+유형화!$F$73+유형화!$F$74+유형화!$G$63)*hourly1!O6889/hourly1!$O$8763</f>
        <v>56.760664358049461</v>
      </c>
      <c r="C6888" s="441">
        <f>hourly1!$F6889*유형화!$G$71/hourly1!$F$8763+유형화!$G$72*hourly1!$G6889/hourly1!$F$8763+유형화!$G$74*hourly1!I6889/hourly1!$I$8763+유형화!$H$63*hourly1!P6889/hourly1!$P$8763</f>
        <v>0.41579135072650997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799">
        <f>(유형화!$F$71+유형화!$F$72+유형화!$F$73+유형화!$F$74+유형화!$G$63)*hourly1!O6890/hourly1!$O$8763</f>
        <v>55.836611032454883</v>
      </c>
      <c r="C6889" s="441">
        <f>hourly1!$F6890*유형화!$G$71/hourly1!$F$8763+유형화!$G$72*hourly1!$G6890/hourly1!$F$8763+유형화!$G$74*hourly1!I6890/hourly1!$I$8763+유형화!$H$63*hourly1!P6890/hourly1!$P$8763</f>
        <v>0.36908724274708893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799">
        <f>(유형화!$F$71+유형화!$F$72+유형화!$F$73+유형화!$F$74+유형화!$G$63)*hourly1!O6891/hourly1!$O$8763</f>
        <v>54.23399228637382</v>
      </c>
      <c r="C6890" s="441">
        <f>hourly1!$F6891*유형화!$G$71/hourly1!$F$8763+유형화!$G$72*hourly1!$G6891/hourly1!$F$8763+유형화!$G$74*hourly1!I6891/hourly1!$I$8763+유형화!$H$63*hourly1!P6891/hourly1!$P$8763</f>
        <v>0.28460296839605587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799">
        <f>(유형화!$F$71+유형화!$F$72+유형화!$F$73+유형화!$F$74+유형화!$G$63)*hourly1!O6892/hourly1!$O$8763</f>
        <v>51.657453813547122</v>
      </c>
      <c r="C6891" s="441">
        <f>hourly1!$F6892*유형화!$G$71/hourly1!$F$8763+유형화!$G$72*hourly1!$G6892/hourly1!$F$8763+유형화!$G$74*hourly1!I6892/hourly1!$I$8763+유형화!$H$63*hourly1!P6892/hourly1!$P$8763</f>
        <v>0.25649016688862497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799">
        <f>(유형화!$F$71+유형화!$F$72+유형화!$F$73+유형화!$F$74+유형화!$G$63)*hourly1!O6893/hourly1!$O$8763</f>
        <v>50.586642397970238</v>
      </c>
      <c r="C6892" s="441">
        <f>hourly1!$F6893*유형화!$G$71/hourly1!$F$8763+유형화!$G$72*hourly1!$G6893/hourly1!$F$8763+유형화!$G$74*hourly1!I6893/hourly1!$I$8763+유형화!$H$63*hourly1!P6893/hourly1!$P$8763</f>
        <v>0.25286858759191844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799">
        <f>(유형화!$F$71+유형화!$F$72+유형화!$F$73+유형화!$F$74+유형화!$G$63)*hourly1!O6894/hourly1!$O$8763</f>
        <v>51.480445563536421</v>
      </c>
      <c r="C6893" s="441">
        <f>hourly1!$F6894*유형화!$G$71/hourly1!$F$8763+유형화!$G$72*hourly1!$G6894/hourly1!$F$8763+유형화!$G$74*hourly1!I6894/hourly1!$I$8763+유형화!$H$63*hourly1!P6894/hourly1!$P$8763</f>
        <v>0.26435950422356469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799">
        <f>(유형화!$F$71+유형화!$F$72+유형화!$F$73+유형화!$F$74+유형화!$G$63)*hourly1!O6895/hourly1!$O$8763</f>
        <v>51.284265318270627</v>
      </c>
      <c r="C6894" s="441">
        <f>hourly1!$F6895*유형화!$G$71/hourly1!$F$8763+유형화!$G$72*hourly1!$G6895/hourly1!$F$8763+유형화!$G$74*hourly1!I6895/hourly1!$I$8763+유형화!$H$63*hourly1!P6895/hourly1!$P$8763</f>
        <v>0.45270273882130674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799">
        <f>(유형화!$F$71+유형화!$F$72+유형화!$F$73+유형화!$F$74+유형화!$G$63)*hourly1!O6896/hourly1!$O$8763</f>
        <v>51.656989929528478</v>
      </c>
      <c r="C6895" s="441">
        <f>hourly1!$F6896*유형화!$G$71/hourly1!$F$8763+유형화!$G$72*hourly1!$G6896/hourly1!$F$8763+유형화!$G$74*hourly1!I6896/hourly1!$I$8763+유형화!$H$63*hourly1!P6896/hourly1!$P$8763</f>
        <v>1.2271099156812073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799">
        <f>(유형화!$F$71+유형화!$F$72+유형화!$F$73+유형화!$F$74+유형화!$G$63)*hourly1!O6897/hourly1!$O$8763</f>
        <v>51.950894718814936</v>
      </c>
      <c r="C6896" s="441">
        <f>hourly1!$F6897*유형화!$G$71/hourly1!$F$8763+유형화!$G$72*hourly1!$G6897/hourly1!$F$8763+유형화!$G$74*hourly1!I6897/hourly1!$I$8763+유형화!$H$63*hourly1!P6897/hourly1!$P$8763</f>
        <v>10.874310631662528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799">
        <f>(유형화!$F$71+유형화!$F$72+유형화!$F$73+유형화!$F$74+유형화!$G$63)*hourly1!O6898/hourly1!$O$8763</f>
        <v>51.514811073332751</v>
      </c>
      <c r="C6897" s="441">
        <f>hourly1!$F6898*유형화!$G$71/hourly1!$F$8763+유형화!$G$72*hourly1!$G6898/hourly1!$F$8763+유형화!$G$74*hourly1!I6898/hourly1!$I$8763+유형화!$H$63*hourly1!P6898/hourly1!$P$8763</f>
        <v>10.788619203969985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799">
        <f>(유형화!$F$71+유형화!$F$72+유형화!$F$73+유형화!$F$74+유형화!$G$63)*hourly1!O6899/hourly1!$O$8763</f>
        <v>51.135694319153593</v>
      </c>
      <c r="C6898" s="441">
        <f>hourly1!$F6899*유형화!$G$71/hourly1!$F$8763+유형화!$G$72*hourly1!$G6899/hourly1!$F$8763+유형화!$G$74*hourly1!I6899/hourly1!$I$8763+유형화!$H$63*hourly1!P6899/hourly1!$P$8763</f>
        <v>9.7206124398588134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799">
        <f>(유형화!$F$71+유형화!$F$72+유형화!$F$73+유형화!$F$74+유형화!$G$63)*hourly1!O6900/hourly1!$O$8763</f>
        <v>51.619739438868308</v>
      </c>
      <c r="C6899" s="441">
        <f>hourly1!$F6900*유형화!$G$71/hourly1!$F$8763+유형화!$G$72*hourly1!$G6900/hourly1!$F$8763+유형화!$G$74*hourly1!I6900/hourly1!$I$8763+유형화!$H$63*hourly1!P6900/hourly1!$P$8763</f>
        <v>8.368526629354724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799">
        <f>(유형화!$F$71+유형화!$F$72+유형화!$F$73+유형화!$F$74+유형화!$G$63)*hourly1!O6901/hourly1!$O$8763</f>
        <v>51.160050622651184</v>
      </c>
      <c r="C6900" s="441">
        <f>hourly1!$F6901*유형화!$G$71/hourly1!$F$8763+유형화!$G$72*hourly1!$G6901/hourly1!$F$8763+유형화!$G$74*hourly1!I6901/hourly1!$I$8763+유형화!$H$63*hourly1!P6901/hourly1!$P$8763</f>
        <v>7.2146836411715416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799">
        <f>(유형화!$F$71+유형화!$F$72+유형화!$F$73+유형화!$F$74+유형화!$G$63)*hourly1!O6902/hourly1!$O$8763</f>
        <v>50.329261938276836</v>
      </c>
      <c r="C6901" s="441">
        <f>hourly1!$F6902*유형화!$G$71/hourly1!$F$8763+유형화!$G$72*hourly1!$G6902/hourly1!$F$8763+유형화!$G$74*hourly1!I6902/hourly1!$I$8763+유형화!$H$63*hourly1!P6902/hourly1!$P$8763</f>
        <v>6.2031153808473638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799">
        <f>(유형화!$F$71+유형화!$F$72+유형화!$F$73+유형화!$F$74+유형화!$G$63)*hourly1!O6903/hourly1!$O$8763</f>
        <v>49.388121144384144</v>
      </c>
      <c r="C6902" s="441">
        <f>hourly1!$F6903*유형화!$G$71/hourly1!$F$8763+유형화!$G$72*hourly1!$G6903/hourly1!$F$8763+유형화!$G$74*hourly1!I6903/hourly1!$I$8763+유형화!$H$63*hourly1!P6903/hourly1!$P$8763</f>
        <v>4.2846185758822974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799">
        <f>(유형화!$F$71+유형화!$F$72+유형화!$F$73+유형화!$F$74+유형화!$G$63)*hourly1!O6904/hourly1!$O$8763</f>
        <v>49.82803797897045</v>
      </c>
      <c r="C6903" s="441">
        <f>hourly1!$F6904*유형화!$G$71/hourly1!$F$8763+유형화!$G$72*hourly1!$G6904/hourly1!$F$8763+유형화!$G$74*hourly1!I6904/hourly1!$I$8763+유형화!$H$63*hourly1!P6904/hourly1!$P$8763</f>
        <v>4.9009119230703888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799">
        <f>(유형화!$F$71+유형화!$F$72+유형화!$F$73+유형화!$F$74+유형화!$G$63)*hourly1!O6905/hourly1!$O$8763</f>
        <v>49.959411888278453</v>
      </c>
      <c r="C6904" s="441">
        <f>hourly1!$F6905*유형화!$G$71/hourly1!$F$8763+유형화!$G$72*hourly1!$G6905/hourly1!$F$8763+유형화!$G$74*hourly1!I6905/hourly1!$I$8763+유형화!$H$63*hourly1!P6905/hourly1!$P$8763</f>
        <v>4.737581487757013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799">
        <f>(유형화!$F$71+유형화!$F$72+유형화!$F$73+유형화!$F$74+유형화!$G$63)*hourly1!O6906/hourly1!$O$8763</f>
        <v>50.00160654535226</v>
      </c>
      <c r="C6905" s="441">
        <f>hourly1!$F6906*유형화!$G$71/hourly1!$F$8763+유형화!$G$72*hourly1!$G6906/hourly1!$F$8763+유형화!$G$74*hourly1!I6906/hourly1!$I$8763+유형화!$H$63*hourly1!P6906/hourly1!$P$8763</f>
        <v>4.7002103055577269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799">
        <f>(유형화!$F$71+유형화!$F$72+유형화!$F$73+유형화!$F$74+유형화!$G$63)*hourly1!O6907/hourly1!$O$8763</f>
        <v>50.717274145577768</v>
      </c>
      <c r="C6906" s="441">
        <f>hourly1!$F6907*유형화!$G$71/hourly1!$F$8763+유형화!$G$72*hourly1!$G6907/hourly1!$F$8763+유형화!$G$74*hourly1!I6907/hourly1!$I$8763+유형화!$H$63*hourly1!P6907/hourly1!$P$8763</f>
        <v>5.119144994807943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799">
        <f>(유형화!$F$71+유형화!$F$72+유형화!$F$73+유형화!$F$74+유형화!$G$63)*hourly1!O6908/hourly1!$O$8763</f>
        <v>51.763094654759591</v>
      </c>
      <c r="C6907" s="441">
        <f>hourly1!$F6908*유형화!$G$71/hourly1!$F$8763+유형화!$G$72*hourly1!$G6908/hourly1!$F$8763+유형화!$G$74*hourly1!I6908/hourly1!$I$8763+유형화!$H$63*hourly1!P6908/hourly1!$P$8763</f>
        <v>5.7066908934250478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799">
        <f>(유형화!$F$71+유형화!$F$72+유형화!$F$73+유형화!$F$74+유형화!$G$63)*hourly1!O6909/hourly1!$O$8763</f>
        <v>53.992267593862593</v>
      </c>
      <c r="C6908" s="441">
        <f>hourly1!$F6909*유형화!$G$71/hourly1!$F$8763+유형화!$G$72*hourly1!$G6909/hourly1!$F$8763+유형화!$G$74*hourly1!I6909/hourly1!$I$8763+유형화!$H$63*hourly1!P6909/hourly1!$P$8763</f>
        <v>5.0813617273606608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799">
        <f>(유형화!$F$71+유형화!$F$72+유형화!$F$73+유형화!$F$74+유형화!$G$63)*hourly1!O6910/hourly1!$O$8763</f>
        <v>55.370368444696432</v>
      </c>
      <c r="C6909" s="441">
        <f>hourly1!$F6910*유형화!$G$71/hourly1!$F$8763+유형화!$G$72*hourly1!$G6910/hourly1!$F$8763+유형화!$G$74*hourly1!I6910/hourly1!$I$8763+유형화!$H$63*hourly1!P6910/hourly1!$P$8763</f>
        <v>5.0324138718601601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799">
        <f>(유형화!$F$71+유형화!$F$72+유형화!$F$73+유형화!$F$74+유형화!$G$63)*hourly1!O6911/hourly1!$O$8763</f>
        <v>54.740402496423833</v>
      </c>
      <c r="C6910" s="441">
        <f>hourly1!$F6911*유형화!$G$71/hourly1!$F$8763+유형화!$G$72*hourly1!$G6911/hourly1!$F$8763+유형화!$G$74*hourly1!I6911/hourly1!$I$8763+유형화!$H$63*hourly1!P6911/hourly1!$P$8763</f>
        <v>6.4730018773373654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799">
        <f>(유형화!$F$71+유형화!$F$72+유형화!$F$73+유형화!$F$74+유형화!$G$63)*hourly1!O6912/hourly1!$O$8763</f>
        <v>53.98478201372</v>
      </c>
      <c r="C6911" s="441">
        <f>hourly1!$F6912*유형화!$G$71/hourly1!$F$8763+유형화!$G$72*hourly1!$G6912/hourly1!$F$8763+유형화!$G$74*hourly1!I6912/hourly1!$I$8763+유형화!$H$63*hourly1!P6912/hourly1!$P$8763</f>
        <v>0.57303890683647163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799">
        <f>(유형화!$F$71+유형화!$F$72+유형화!$F$73+유형화!$F$74+유형화!$G$63)*hourly1!O6913/hourly1!$O$8763</f>
        <v>53.802818990815211</v>
      </c>
      <c r="C6912" s="441">
        <f>hourly1!$F6913*유형화!$G$71/hourly1!$F$8763+유형화!$G$72*hourly1!$G6913/hourly1!$F$8763+유형화!$G$74*hourly1!I6913/hourly1!$I$8763+유형화!$H$63*hourly1!P6913/hourly1!$P$8763</f>
        <v>0.41625436517881698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799">
        <f>(유형화!$F$71+유형화!$F$72+유형화!$F$73+유형화!$F$74+유형화!$G$63)*hourly1!O6914/hourly1!$O$8763</f>
        <v>53.216676079224641</v>
      </c>
      <c r="C6913" s="441">
        <f>hourly1!$F6914*유형화!$G$71/hourly1!$F$8763+유형화!$G$72*hourly1!$G6914/hourly1!$F$8763+유형화!$G$74*hourly1!I6914/hourly1!$I$8763+유형화!$H$63*hourly1!P6914/hourly1!$P$8763</f>
        <v>0.370228319322362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799">
        <f>(유형화!$F$71+유형화!$F$72+유형화!$F$73+유형화!$F$74+유형화!$G$63)*hourly1!O6915/hourly1!$O$8763</f>
        <v>51.079515676223799</v>
      </c>
      <c r="C6914" s="441">
        <f>hourly1!$F6915*유형화!$G$71/hourly1!$F$8763+유형화!$G$72*hourly1!$G6915/hourly1!$F$8763+유형화!$G$74*hourly1!I6915/hourly1!$I$8763+유형화!$H$63*hourly1!P6915/hourly1!$P$8763</f>
        <v>0.28936908316013166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799">
        <f>(유형화!$F$71+유형화!$F$72+유형화!$F$73+유형화!$F$74+유형화!$G$63)*hourly1!O6916/hourly1!$O$8763</f>
        <v>48.95289134684154</v>
      </c>
      <c r="C6915" s="441">
        <f>hourly1!$F6916*유형화!$G$71/hourly1!$F$8763+유형화!$G$72*hourly1!$G6916/hourly1!$F$8763+유형화!$G$74*hourly1!I6916/hourly1!$I$8763+유형화!$H$63*hourly1!P6916/hourly1!$P$8763</f>
        <v>0.27275184989785539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799">
        <f>(유형화!$F$71+유형화!$F$72+유형화!$F$73+유형화!$F$74+유형화!$G$63)*hourly1!O6917/hourly1!$O$8763</f>
        <v>48.909548474620564</v>
      </c>
      <c r="C6916" s="441">
        <f>hourly1!$F6917*유형화!$G$71/hourly1!$F$8763+유형화!$G$72*hourly1!$G6917/hourly1!$F$8763+유형화!$G$74*hourly1!I6917/hourly1!$I$8763+유형화!$H$63*hourly1!P6917/hourly1!$P$8763</f>
        <v>0.31229139962494379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799">
        <f>(유형화!$F$71+유형화!$F$72+유형화!$F$73+유형화!$F$74+유형화!$G$63)*hourly1!O6918/hourly1!$O$8763</f>
        <v>49.313871155827229</v>
      </c>
      <c r="C6917" s="441">
        <f>hourly1!$F6918*유형화!$G$71/hourly1!$F$8763+유형화!$G$72*hourly1!$G6918/hourly1!$F$8763+유형화!$G$74*hourly1!I6918/hourly1!$I$8763+유형화!$H$63*hourly1!P6918/hourly1!$P$8763</f>
        <v>0.44021745034811649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799">
        <f>(유형화!$F$71+유형화!$F$72+유형화!$F$73+유형화!$F$74+유형화!$G$63)*hourly1!O6919/hourly1!$O$8763</f>
        <v>49.615734503574288</v>
      </c>
      <c r="C6918" s="441">
        <f>hourly1!$F6919*유형화!$G$71/hourly1!$F$8763+유형화!$G$72*hourly1!$G6919/hourly1!$F$8763+유형화!$G$74*hourly1!I6919/hourly1!$I$8763+유형화!$H$63*hourly1!P6919/hourly1!$P$8763</f>
        <v>0.72880247896508721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799">
        <f>(유형화!$F$71+유형화!$F$72+유형화!$F$73+유형화!$F$74+유형화!$G$63)*hourly1!O6920/hourly1!$O$8763</f>
        <v>50.875376409852819</v>
      </c>
      <c r="C6919" s="441">
        <f>hourly1!$F6920*유형화!$G$71/hourly1!$F$8763+유형화!$G$72*hourly1!$G6920/hourly1!$F$8763+유형화!$G$74*hourly1!I6920/hourly1!$I$8763+유형화!$H$63*hourly1!P6920/hourly1!$P$8763</f>
        <v>1.1549767486444673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799">
        <f>(유형화!$F$71+유형화!$F$72+유형화!$F$73+유형화!$F$74+유형화!$G$63)*hourly1!O6921/hourly1!$O$8763</f>
        <v>52.369408944598526</v>
      </c>
      <c r="C6920" s="441">
        <f>hourly1!$F6921*유형화!$G$71/hourly1!$F$8763+유형화!$G$72*hourly1!$G6921/hourly1!$F$8763+유형화!$G$74*hourly1!I6921/hourly1!$I$8763+유형화!$H$63*hourly1!P6921/hourly1!$P$8763</f>
        <v>10.73924387711528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799">
        <f>(유형화!$F$71+유형화!$F$72+유형화!$F$73+유형화!$F$74+유형화!$G$63)*hourly1!O6922/hourly1!$O$8763</f>
        <v>54.508622180372448</v>
      </c>
      <c r="C6921" s="441">
        <f>hourly1!$F6922*유형화!$G$71/hourly1!$F$8763+유형화!$G$72*hourly1!$G6922/hourly1!$F$8763+유형화!$G$74*hourly1!I6922/hourly1!$I$8763+유형화!$H$63*hourly1!P6922/hourly1!$P$8763</f>
        <v>10.305480678905013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799">
        <f>(유형화!$F$71+유형화!$F$72+유형화!$F$73+유형화!$F$74+유형화!$G$63)*hourly1!O6923/hourly1!$O$8763</f>
        <v>56.757244619654514</v>
      </c>
      <c r="C6922" s="441">
        <f>hourly1!$F6923*유형화!$G$71/hourly1!$F$8763+유형화!$G$72*hourly1!$G6923/hourly1!$F$8763+유형화!$G$74*hourly1!I6923/hourly1!$I$8763+유형화!$H$63*hourly1!P6923/hourly1!$P$8763</f>
        <v>8.7571279083718192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799">
        <f>(유형화!$F$71+유형화!$F$72+유형화!$F$73+유형화!$F$74+유형화!$G$63)*hourly1!O6924/hourly1!$O$8763</f>
        <v>61.094677470305854</v>
      </c>
      <c r="C6923" s="441">
        <f>hourly1!$F6924*유형화!$G$71/hourly1!$F$8763+유형화!$G$72*hourly1!$G6924/hourly1!$F$8763+유형화!$G$74*hourly1!I6924/hourly1!$I$8763+유형화!$H$63*hourly1!P6924/hourly1!$P$8763</f>
        <v>6.9611511443280794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799">
        <f>(유형화!$F$71+유형화!$F$72+유형화!$F$73+유형화!$F$74+유형화!$G$63)*hourly1!O6925/hourly1!$O$8763</f>
        <v>62.484603888224932</v>
      </c>
      <c r="C6924" s="441">
        <f>hourly1!$F6925*유형화!$G$71/hourly1!$F$8763+유형화!$G$72*hourly1!$G6925/hourly1!$F$8763+유형화!$G$74*hourly1!I6925/hourly1!$I$8763+유형화!$H$63*hourly1!P6925/hourly1!$P$8763</f>
        <v>5.6542109127337872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799">
        <f>(유형화!$F$71+유형화!$F$72+유형화!$F$73+유형화!$F$74+유형화!$G$63)*hourly1!O6926/hourly1!$O$8763</f>
        <v>62.231804329050767</v>
      </c>
      <c r="C6925" s="441">
        <f>hourly1!$F6926*유형화!$G$71/hourly1!$F$8763+유형화!$G$72*hourly1!$G6926/hourly1!$F$8763+유형화!$G$74*hourly1!I6926/hourly1!$I$8763+유형화!$H$63*hourly1!P6926/hourly1!$P$8763</f>
        <v>4.6307500272062558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799">
        <f>(유형화!$F$71+유형화!$F$72+유형화!$F$73+유형화!$F$74+유형화!$G$63)*hourly1!O6927/hourly1!$O$8763</f>
        <v>59.244057644889423</v>
      </c>
      <c r="C6926" s="441">
        <f>hourly1!$F6927*유형화!$G$71/hourly1!$F$8763+유형화!$G$72*hourly1!$G6927/hourly1!$F$8763+유형화!$G$74*hourly1!I6927/hourly1!$I$8763+유형화!$H$63*hourly1!P6927/hourly1!$P$8763</f>
        <v>2.5582206466984245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799">
        <f>(유형화!$F$71+유형화!$F$72+유형화!$F$73+유형화!$F$74+유형화!$G$63)*hourly1!O6928/hourly1!$O$8763</f>
        <v>59.058174621363385</v>
      </c>
      <c r="C6927" s="441">
        <f>hourly1!$F6928*유형화!$G$71/hourly1!$F$8763+유형화!$G$72*hourly1!$G6928/hourly1!$F$8763+유형화!$G$74*hourly1!I6928/hourly1!$I$8763+유형화!$H$63*hourly1!P6928/hourly1!$P$8763</f>
        <v>2.7341016123462358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799">
        <f>(유형화!$F$71+유형화!$F$72+유형화!$F$73+유형화!$F$74+유형화!$G$63)*hourly1!O6929/hourly1!$O$8763</f>
        <v>61.225469427285326</v>
      </c>
      <c r="C6928" s="441">
        <f>hourly1!$F6929*유형화!$G$71/hourly1!$F$8763+유형화!$G$72*hourly1!$G6929/hourly1!$F$8763+유형화!$G$74*hourly1!I6929/hourly1!$I$8763+유형화!$H$63*hourly1!P6929/hourly1!$P$8763</f>
        <v>2.37175678323025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799">
        <f>(유형화!$F$71+유형화!$F$72+유형화!$F$73+유형화!$F$74+유형화!$G$63)*hourly1!O6930/hourly1!$O$8763</f>
        <v>61.269497371068127</v>
      </c>
      <c r="C6929" s="441">
        <f>hourly1!$F6930*유형화!$G$71/hourly1!$F$8763+유형화!$G$72*hourly1!$G6930/hourly1!$F$8763+유형화!$G$74*hourly1!I6930/hourly1!$I$8763+유형화!$H$63*hourly1!P6930/hourly1!$P$8763</f>
        <v>2.3551884515458941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799">
        <f>(유형화!$F$71+유형화!$F$72+유형화!$F$73+유형화!$F$74+유형화!$G$63)*hourly1!O6931/hourly1!$O$8763</f>
        <v>61.880152170092614</v>
      </c>
      <c r="C6930" s="441">
        <f>hourly1!$F6931*유형화!$G$71/hourly1!$F$8763+유형화!$G$72*hourly1!$G6931/hourly1!$F$8763+유형화!$G$74*hourly1!I6931/hourly1!$I$8763+유형화!$H$63*hourly1!P6931/hourly1!$P$8763</f>
        <v>2.8663509203730606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799">
        <f>(유형화!$F$71+유형화!$F$72+유형화!$F$73+유형화!$F$74+유형화!$G$63)*hourly1!O6932/hourly1!$O$8763</f>
        <v>62.117890031054387</v>
      </c>
      <c r="C6931" s="441">
        <f>hourly1!$F6932*유형화!$G$71/hourly1!$F$8763+유형화!$G$72*hourly1!$G6932/hourly1!$F$8763+유형화!$G$74*hourly1!I6932/hourly1!$I$8763+유형화!$H$63*hourly1!P6932/hourly1!$P$8763</f>
        <v>3.7407992755106201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799">
        <f>(유형화!$F$71+유형화!$F$72+유형화!$F$73+유형화!$F$74+유형화!$G$63)*hourly1!O6933/hourly1!$O$8763</f>
        <v>63.033305122799689</v>
      </c>
      <c r="C6932" s="441">
        <f>hourly1!$F6933*유형화!$G$71/hourly1!$F$8763+유형화!$G$72*hourly1!$G6933/hourly1!$F$8763+유형화!$G$74*hourly1!I6933/hourly1!$I$8763+유형화!$H$63*hourly1!P6933/hourly1!$P$8763</f>
        <v>3.125414543494518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799">
        <f>(유형화!$F$71+유형화!$F$72+유형화!$F$73+유형화!$F$74+유형화!$G$63)*hourly1!O6934/hourly1!$O$8763</f>
        <v>62.821383379685486</v>
      </c>
      <c r="C6933" s="441">
        <f>hourly1!$F6934*유형화!$G$71/hourly1!$F$8763+유형화!$G$72*hourly1!$G6934/hourly1!$F$8763+유형화!$G$74*hourly1!I6934/hourly1!$I$8763+유형화!$H$63*hourly1!P6934/hourly1!$P$8763</f>
        <v>3.153453873362944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799">
        <f>(유형화!$F$71+유형화!$F$72+유형화!$F$73+유형화!$F$74+유형화!$G$63)*hourly1!O6935/hourly1!$O$8763</f>
        <v>60.862514498703653</v>
      </c>
      <c r="C6934" s="441">
        <f>hourly1!$F6935*유형화!$G$71/hourly1!$F$8763+유형화!$G$72*hourly1!$G6935/hourly1!$F$8763+유형화!$G$74*hourly1!I6935/hourly1!$I$8763+유형화!$H$63*hourly1!P6935/hourly1!$P$8763</f>
        <v>4.6883773164250071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799">
        <f>(유형화!$F$71+유형화!$F$72+유형화!$F$73+유형화!$F$74+유형화!$G$63)*hourly1!O6936/hourly1!$O$8763</f>
        <v>59.063228904257031</v>
      </c>
      <c r="C6935" s="441">
        <f>hourly1!$F6936*유형화!$G$71/hourly1!$F$8763+유형화!$G$72*hourly1!$G6936/hourly1!$F$8763+유형화!$G$74*hourly1!I6936/hourly1!$I$8763+유형화!$H$63*hourly1!P6936/hourly1!$P$8763</f>
        <v>0.57252114647133512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799">
        <f>(유형화!$F$71+유형화!$F$72+유형화!$F$73+유형화!$F$74+유형화!$G$63)*hourly1!O6937/hourly1!$O$8763</f>
        <v>58.444863546487589</v>
      </c>
      <c r="C6936" s="441">
        <f>hourly1!$F6937*유형화!$G$71/hourly1!$F$8763+유형화!$G$72*hourly1!$G6937/hourly1!$F$8763+유형화!$G$74*hourly1!I6937/hourly1!$I$8763+유형화!$H$63*hourly1!P6937/hourly1!$P$8763</f>
        <v>0.41593125694818811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799">
        <f>(유형화!$F$71+유형화!$F$72+유형화!$F$73+유형화!$F$74+유형화!$G$63)*hourly1!O6938/hourly1!$O$8763</f>
        <v>58.031121626779523</v>
      </c>
      <c r="C6937" s="441">
        <f>hourly1!$F6938*유형화!$G$71/hourly1!$F$8763+유형화!$G$72*hourly1!$G6938/hourly1!$F$8763+유형화!$G$74*hourly1!I6938/hourly1!$I$8763+유형화!$H$63*hourly1!P6938/hourly1!$P$8763</f>
        <v>0.3691812291943885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799">
        <f>(유형화!$F$71+유형화!$F$72+유형화!$F$73+유형화!$F$74+유형화!$G$63)*hourly1!O6939/hourly1!$O$8763</f>
        <v>55.934533022674962</v>
      </c>
      <c r="C6938" s="441">
        <f>hourly1!$F6939*유형화!$G$71/hourly1!$F$8763+유형화!$G$72*hourly1!$G6939/hourly1!$F$8763+유형화!$G$74*hourly1!I6939/hourly1!$I$8763+유형화!$H$63*hourly1!P6939/hourly1!$P$8763</f>
        <v>0.28466332009952489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799">
        <f>(유형화!$F$71+유형화!$F$72+유형화!$F$73+유형화!$F$74+유형화!$G$63)*hourly1!O6940/hourly1!$O$8763</f>
        <v>53.785653714386669</v>
      </c>
      <c r="C6939" s="441">
        <f>hourly1!$F6940*유형화!$G$71/hourly1!$F$8763+유형화!$G$72*hourly1!$G6940/hourly1!$F$8763+유형화!$G$74*hourly1!I6940/hourly1!$I$8763+유형화!$H$63*hourly1!P6940/hourly1!$P$8763</f>
        <v>0.25704597506681809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799">
        <f>(유형화!$F$71+유형화!$F$72+유형화!$F$73+유형화!$F$74+유형화!$G$63)*hourly1!O6941/hourly1!$O$8763</f>
        <v>53.599811909663934</v>
      </c>
      <c r="C6940" s="441">
        <f>hourly1!$F6941*유형화!$G$71/hourly1!$F$8763+유형화!$G$72*hourly1!$G6941/hourly1!$F$8763+유형화!$G$74*hourly1!I6941/hourly1!$I$8763+유형화!$H$63*hourly1!P6941/hourly1!$P$8763</f>
        <v>0.258628954925397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799">
        <f>(유형화!$F$71+유형화!$F$72+유형화!$F$73+유형화!$F$74+유형화!$G$63)*hourly1!O6942/hourly1!$O$8763</f>
        <v>53.655703737200234</v>
      </c>
      <c r="C6941" s="441">
        <f>hourly1!$F6942*유형화!$G$71/hourly1!$F$8763+유형화!$G$72*hourly1!$G6942/hourly1!$F$8763+유형화!$G$74*hourly1!I6942/hourly1!$I$8763+유형화!$H$63*hourly1!P6942/hourly1!$P$8763</f>
        <v>0.33101879561009351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799">
        <f>(유형화!$F$71+유형화!$F$72+유형화!$F$73+유형화!$F$74+유형화!$G$63)*hourly1!O6943/hourly1!$O$8763</f>
        <v>53.741171690003561</v>
      </c>
      <c r="C6942" s="441">
        <f>hourly1!$F6943*유형화!$G$71/hourly1!$F$8763+유형화!$G$72*hourly1!$G6943/hourly1!$F$8763+유형화!$G$74*hourly1!I6943/hourly1!$I$8763+유형화!$H$63*hourly1!P6943/hourly1!$P$8763</f>
        <v>0.72704249924890363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799">
        <f>(유형화!$F$71+유형화!$F$72+유형화!$F$73+유형화!$F$74+유형화!$G$63)*hourly1!O6944/hourly1!$O$8763</f>
        <v>55.218934813074952</v>
      </c>
      <c r="C6943" s="441">
        <f>hourly1!$F6944*유형화!$G$71/hourly1!$F$8763+유형화!$G$72*hourly1!$G6944/hourly1!$F$8763+유형화!$G$74*hourly1!I6944/hourly1!$I$8763+유형화!$H$63*hourly1!P6944/hourly1!$P$8763</f>
        <v>1.5017867391799589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799">
        <f>(유형화!$F$71+유형화!$F$72+유형화!$F$73+유형화!$F$74+유형화!$G$63)*hourly1!O6945/hourly1!$O$8763</f>
        <v>57.044379755116935</v>
      </c>
      <c r="C6944" s="441">
        <f>hourly1!$F6945*유형화!$G$71/hourly1!$F$8763+유형화!$G$72*hourly1!$G6945/hourly1!$F$8763+유형화!$G$74*hourly1!I6945/hourly1!$I$8763+유형화!$H$63*hourly1!P6945/hourly1!$P$8763</f>
        <v>11.114712935565096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799">
        <f>(유형화!$F$71+유형화!$F$72+유형화!$F$73+유형화!$F$74+유형화!$G$63)*hourly1!O6946/hourly1!$O$8763</f>
        <v>58.417892183921694</v>
      </c>
      <c r="C6945" s="441">
        <f>hourly1!$F6946*유형화!$G$71/hourly1!$F$8763+유형화!$G$72*hourly1!$G6946/hourly1!$F$8763+유형화!$G$74*hourly1!I6946/hourly1!$I$8763+유형화!$H$63*hourly1!P6946/hourly1!$P$8763</f>
        <v>10.87004808387878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799">
        <f>(유형화!$F$71+유형화!$F$72+유형화!$F$73+유형화!$F$74+유형화!$G$63)*hourly1!O6947/hourly1!$O$8763</f>
        <v>58.943451114568148</v>
      </c>
      <c r="C6946" s="441">
        <f>hourly1!$F6947*유형화!$G$71/hourly1!$F$8763+유형화!$G$72*hourly1!$G6947/hourly1!$F$8763+유형화!$G$74*hourly1!I6947/hourly1!$I$8763+유형화!$H$63*hourly1!P6947/hourly1!$P$8763</f>
        <v>9.593779279765867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799">
        <f>(유형화!$F$71+유형화!$F$72+유형화!$F$73+유형화!$F$74+유형화!$G$63)*hourly1!O6948/hourly1!$O$8763</f>
        <v>60.195149348833908</v>
      </c>
      <c r="C6947" s="441">
        <f>hourly1!$F6948*유형화!$G$71/hourly1!$F$8763+유형화!$G$72*hourly1!$G6948/hourly1!$F$8763+유형화!$G$74*hourly1!I6948/hourly1!$I$8763+유형화!$H$63*hourly1!P6948/hourly1!$P$8763</f>
        <v>8.0242354278980041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799">
        <f>(유형화!$F$71+유형화!$F$72+유형화!$F$73+유형화!$F$74+유형화!$G$63)*hourly1!O6949/hourly1!$O$8763</f>
        <v>60.41454717575521</v>
      </c>
      <c r="C6948" s="441">
        <f>hourly1!$F6949*유형화!$G$71/hourly1!$F$8763+유형화!$G$72*hourly1!$G6949/hourly1!$F$8763+유형화!$G$74*hourly1!I6949/hourly1!$I$8763+유형화!$H$63*hourly1!P6949/hourly1!$P$8763</f>
        <v>6.5579199444660885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799">
        <f>(유형화!$F$71+유형화!$F$72+유형화!$F$73+유형화!$F$74+유형화!$G$63)*hourly1!O6950/hourly1!$O$8763</f>
        <v>60.368905870130362</v>
      </c>
      <c r="C6949" s="441">
        <f>hourly1!$F6950*유형화!$G$71/hourly1!$F$8763+유형화!$G$72*hourly1!$G6950/hourly1!$F$8763+유형화!$G$74*hourly1!I6950/hourly1!$I$8763+유형화!$H$63*hourly1!P6950/hourly1!$P$8763</f>
        <v>5.367442041011512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799">
        <f>(유형화!$F$71+유형화!$F$72+유형화!$F$73+유형화!$F$74+유형화!$G$63)*hourly1!O6951/hourly1!$O$8763</f>
        <v>57.729456804062451</v>
      </c>
      <c r="C6950" s="441">
        <f>hourly1!$F6951*유형화!$G$71/hourly1!$F$8763+유형화!$G$72*hourly1!$G6951/hourly1!$F$8763+유형화!$G$74*hourly1!I6951/hourly1!$I$8763+유형화!$H$63*hourly1!P6951/hourly1!$P$8763</f>
        <v>3.1235444755919684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799">
        <f>(유형화!$F$71+유형화!$F$72+유형화!$F$73+유형화!$F$74+유형화!$G$63)*hourly1!O6952/hourly1!$O$8763</f>
        <v>56.894300510439933</v>
      </c>
      <c r="C6951" s="441">
        <f>hourly1!$F6952*유형화!$G$71/hourly1!$F$8763+유형화!$G$72*hourly1!$G6952/hourly1!$F$8763+유형화!$G$74*hourly1!I6952/hourly1!$I$8763+유형화!$H$63*hourly1!P6952/hourly1!$P$8763</f>
        <v>3.5894337443181921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799">
        <f>(유형화!$F$71+유형화!$F$72+유형화!$F$73+유형화!$F$74+유형화!$G$63)*hourly1!O6953/hourly1!$O$8763</f>
        <v>60.190012512167463</v>
      </c>
      <c r="C6952" s="441">
        <f>hourly1!$F6953*유형화!$G$71/hourly1!$F$8763+유형화!$G$72*hourly1!$G6953/hourly1!$F$8763+유형화!$G$74*hourly1!I6953/hourly1!$I$8763+유형화!$H$63*hourly1!P6953/hourly1!$P$8763</f>
        <v>3.3253621225302297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799">
        <f>(유형화!$F$71+유형화!$F$72+유형화!$F$73+유형화!$F$74+유형화!$G$63)*hourly1!O6954/hourly1!$O$8763</f>
        <v>60.48735229903874</v>
      </c>
      <c r="C6953" s="441">
        <f>hourly1!$F6954*유형화!$G$71/hourly1!$F$8763+유형화!$G$72*hourly1!$G6954/hourly1!$F$8763+유형화!$G$74*hourly1!I6954/hourly1!$I$8763+유형화!$H$63*hourly1!P6954/hourly1!$P$8763</f>
        <v>3.3633118938866882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799">
        <f>(유형화!$F$71+유형화!$F$72+유형화!$F$73+유형화!$F$74+유형화!$G$63)*hourly1!O6955/hourly1!$O$8763</f>
        <v>61.082908408487576</v>
      </c>
      <c r="C6954" s="441">
        <f>hourly1!$F6955*유형화!$G$71/hourly1!$F$8763+유형화!$G$72*hourly1!$G6955/hourly1!$F$8763+유형화!$G$74*hourly1!I6955/hourly1!$I$8763+유형화!$H$63*hourly1!P6955/hourly1!$P$8763</f>
        <v>3.8864191098429295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799">
        <f>(유형화!$F$71+유형화!$F$72+유형화!$F$73+유형화!$F$74+유형화!$G$63)*hourly1!O6956/hourly1!$O$8763</f>
        <v>61.468492802515854</v>
      </c>
      <c r="C6955" s="441">
        <f>hourly1!$F6956*유형화!$G$71/hourly1!$F$8763+유형화!$G$72*hourly1!$G6956/hourly1!$F$8763+유형화!$G$74*hourly1!I6956/hourly1!$I$8763+유형화!$H$63*hourly1!P6956/hourly1!$P$8763</f>
        <v>4.7453957213627129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799">
        <f>(유형화!$F$71+유형화!$F$72+유형화!$F$73+유형화!$F$74+유형화!$G$63)*hourly1!O6957/hourly1!$O$8763</f>
        <v>62.380728514875379</v>
      </c>
      <c r="C6956" s="441">
        <f>hourly1!$F6957*유형화!$G$71/hourly1!$F$8763+유형화!$G$72*hourly1!$G6957/hourly1!$F$8763+유형화!$G$74*hourly1!I6957/hourly1!$I$8763+유형화!$H$63*hourly1!P6957/hourly1!$P$8763</f>
        <v>4.0216068063414081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799">
        <f>(유형화!$F$71+유형화!$F$72+유형화!$F$73+유형화!$F$74+유형화!$G$63)*hourly1!O6958/hourly1!$O$8763</f>
        <v>62.614876409491877</v>
      </c>
      <c r="C6957" s="441">
        <f>hourly1!$F6958*유형화!$G$71/hourly1!$F$8763+유형화!$G$72*hourly1!$G6958/hourly1!$F$8763+유형화!$G$74*hourly1!I6958/hourly1!$I$8763+유형화!$H$63*hourly1!P6958/hourly1!$P$8763</f>
        <v>3.905842816588657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799">
        <f>(유형화!$F$71+유형화!$F$72+유형화!$F$73+유형화!$F$74+유형화!$G$63)*hourly1!O6959/hourly1!$O$8763</f>
        <v>60.847179362394925</v>
      </c>
      <c r="C6958" s="441">
        <f>hourly1!$F6959*유형화!$G$71/hourly1!$F$8763+유형화!$G$72*hourly1!$G6959/hourly1!$F$8763+유형화!$G$74*hourly1!I6959/hourly1!$I$8763+유형화!$H$63*hourly1!P6959/hourly1!$P$8763</f>
        <v>5.3243283822999459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799">
        <f>(유형화!$F$71+유형화!$F$72+유형화!$F$73+유형화!$F$74+유형화!$G$63)*hourly1!O6960/hourly1!$O$8763</f>
        <v>58.995517736144571</v>
      </c>
      <c r="C6959" s="441">
        <f>hourly1!$F6960*유형화!$G$71/hourly1!$F$8763+유형화!$G$72*hourly1!$G6960/hourly1!$F$8763+유형화!$G$74*hourly1!I6960/hourly1!$I$8763+유형화!$H$63*hourly1!P6960/hourly1!$P$8763</f>
        <v>0.57270733028381571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799">
        <f>(유형화!$F$71+유형화!$F$72+유형화!$F$73+유형화!$F$74+유형화!$G$63)*hourly1!O6961/hourly1!$O$8763</f>
        <v>57.13669233238867</v>
      </c>
      <c r="C6960" s="441">
        <f>hourly1!$F6961*유형화!$G$71/hourly1!$F$8763+유형화!$G$72*hourly1!$G6961/hourly1!$F$8763+유형화!$G$74*hourly1!I6961/hourly1!$I$8763+유형화!$H$63*hourly1!P6961/hourly1!$P$8763</f>
        <v>0.41601939906056684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799">
        <f>(유형화!$F$71+유형화!$F$72+유형화!$F$73+유형화!$F$74+유형화!$G$63)*hourly1!O6962/hourly1!$O$8763</f>
        <v>57.981611831663315</v>
      </c>
      <c r="C6961" s="441">
        <f>hourly1!$F6962*유형화!$G$71/hourly1!$F$8763+유형화!$G$72*hourly1!$G6962/hourly1!$F$8763+유형화!$G$74*hourly1!I6962/hourly1!$I$8763+유형화!$H$63*hourly1!P6962/hourly1!$P$8763</f>
        <v>0.36924301216355249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799">
        <f>(유형화!$F$71+유형화!$F$72+유형화!$F$73+유형화!$F$74+유형화!$G$63)*hourly1!O6963/hourly1!$O$8763</f>
        <v>56.535035857224592</v>
      </c>
      <c r="C6962" s="441">
        <f>hourly1!$F6963*유형화!$G$71/hourly1!$F$8763+유형화!$G$72*hourly1!$G6963/hourly1!$F$8763+유형화!$G$74*hourly1!I6963/hourly1!$I$8763+유형화!$H$63*hourly1!P6963/hourly1!$P$8763</f>
        <v>0.28466284301096001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799">
        <f>(유형화!$F$71+유형화!$F$72+유형화!$F$73+유형화!$F$74+유형화!$G$63)*hourly1!O6964/hourly1!$O$8763</f>
        <v>53.510258970920816</v>
      </c>
      <c r="C6963" s="441">
        <f>hourly1!$F6964*유형화!$G$71/hourly1!$F$8763+유형화!$G$72*hourly1!$G6964/hourly1!$F$8763+유형화!$G$74*hourly1!I6964/hourly1!$I$8763+유형화!$H$63*hourly1!P6964/hourly1!$P$8763</f>
        <v>0.25649016688862508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799">
        <f>(유형화!$F$71+유형화!$F$72+유형화!$F$73+유형화!$F$74+유형화!$G$63)*hourly1!O6965/hourly1!$O$8763</f>
        <v>53.148957604762366</v>
      </c>
      <c r="C6964" s="441">
        <f>hourly1!$F6965*유형화!$G$71/hourly1!$F$8763+유형화!$G$72*hourly1!$G6965/hourly1!$F$8763+유형화!$G$74*hourly1!I6965/hourly1!$I$8763+유형화!$H$63*hourly1!P6965/hourly1!$P$8763</f>
        <v>0.25141919253153183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799">
        <f>(유형화!$F$71+유형화!$F$72+유형화!$F$73+유형화!$F$74+유형화!$G$63)*hourly1!O6966/hourly1!$O$8763</f>
        <v>53.155355915604588</v>
      </c>
      <c r="C6965" s="441">
        <f>hourly1!$F6966*유형화!$G$71/hourly1!$F$8763+유형화!$G$72*hourly1!$G6966/hourly1!$F$8763+유형화!$G$74*hourly1!I6966/hourly1!$I$8763+유형화!$H$63*hourly1!P6966/hourly1!$P$8763</f>
        <v>0.25227389669568023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799">
        <f>(유형화!$F$71+유형화!$F$72+유형화!$F$73+유형화!$F$74+유형화!$G$63)*hourly1!O6967/hourly1!$O$8763</f>
        <v>53.427041546594843</v>
      </c>
      <c r="C6966" s="441">
        <f>hourly1!$F6967*유형화!$G$71/hourly1!$F$8763+유형화!$G$72*hourly1!$G6967/hourly1!$F$8763+유형화!$G$74*hourly1!I6967/hourly1!$I$8763+유형화!$H$63*hourly1!P6967/hourly1!$P$8763</f>
        <v>0.25189675818506929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799">
        <f>(유형화!$F$71+유형화!$F$72+유형화!$F$73+유형화!$F$74+유형화!$G$63)*hourly1!O6968/hourly1!$O$8763</f>
        <v>54.038356416191554</v>
      </c>
      <c r="C6967" s="441">
        <f>hourly1!$F6968*유형화!$G$71/hourly1!$F$8763+유형화!$G$72*hourly1!$G6968/hourly1!$F$8763+유형화!$G$74*hourly1!I6968/hourly1!$I$8763+유형화!$H$63*hourly1!P6968/hourly1!$P$8763</f>
        <v>0.52513647165398081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799">
        <f>(유형화!$F$71+유형화!$F$72+유형화!$F$73+유형화!$F$74+유형화!$G$63)*hourly1!O6969/hourly1!$O$8763</f>
        <v>54.985492734275773</v>
      </c>
      <c r="C6968" s="441">
        <f>hourly1!$F6969*유형화!$G$71/hourly1!$F$8763+유형화!$G$72*hourly1!$G6969/hourly1!$F$8763+유형화!$G$74*hourly1!I6969/hourly1!$I$8763+유형화!$H$63*hourly1!P6969/hourly1!$P$8763</f>
        <v>8.9543540549607847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799">
        <f>(유형화!$F$71+유형화!$F$72+유형화!$F$73+유형화!$F$74+유형화!$G$63)*hourly1!O6970/hourly1!$O$8763</f>
        <v>57.024546643793677</v>
      </c>
      <c r="C6969" s="441">
        <f>hourly1!$F6970*유형화!$G$71/hourly1!$F$8763+유형화!$G$72*hourly1!$G6970/hourly1!$F$8763+유형화!$G$74*hourly1!I6970/hourly1!$I$8763+유형화!$H$63*hourly1!P6970/hourly1!$P$8763</f>
        <v>8.8538549909329056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799">
        <f>(유형화!$F$71+유형화!$F$72+유형화!$F$73+유형화!$F$74+유형화!$G$63)*hourly1!O6971/hourly1!$O$8763</f>
        <v>58.523674490329768</v>
      </c>
      <c r="C6970" s="441">
        <f>hourly1!$F6971*유형화!$G$71/hourly1!$F$8763+유형화!$G$72*hourly1!$G6971/hourly1!$F$8763+유형화!$G$74*hourly1!I6971/hourly1!$I$8763+유형화!$H$63*hourly1!P6971/hourly1!$P$8763</f>
        <v>7.674831983923311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799">
        <f>(유형화!$F$71+유형화!$F$72+유형화!$F$73+유형화!$F$74+유형화!$G$63)*hourly1!O6972/hourly1!$O$8763</f>
        <v>61.109831558033932</v>
      </c>
      <c r="C6971" s="441">
        <f>hourly1!$F6972*유형화!$G$71/hourly1!$F$8763+유형화!$G$72*hourly1!$G6972/hourly1!$F$8763+유형화!$G$74*hourly1!I6972/hourly1!$I$8763+유형화!$H$63*hourly1!P6972/hourly1!$P$8763</f>
        <v>6.2569456414496285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799">
        <f>(유형화!$F$71+유형화!$F$72+유형화!$F$73+유형화!$F$74+유형화!$G$63)*hourly1!O6973/hourly1!$O$8763</f>
        <v>61.829026545359923</v>
      </c>
      <c r="C6972" s="441">
        <f>hourly1!$F6973*유형화!$G$71/hourly1!$F$8763+유형화!$G$72*hourly1!$G6973/hourly1!$F$8763+유형화!$G$74*hourly1!I6973/hourly1!$I$8763+유형화!$H$63*hourly1!P6973/hourly1!$P$8763</f>
        <v>4.9742653633841876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799">
        <f>(유형화!$F$71+유형화!$F$72+유형화!$F$73+유형화!$F$74+유형화!$G$63)*hourly1!O6974/hourly1!$O$8763</f>
        <v>61.601489942743406</v>
      </c>
      <c r="C6973" s="441">
        <f>hourly1!$F6974*유형화!$G$71/hourly1!$F$8763+유형화!$G$72*hourly1!$G6974/hourly1!$F$8763+유형화!$G$74*hourly1!I6974/hourly1!$I$8763+유형화!$H$63*hourly1!P6974/hourly1!$P$8763</f>
        <v>3.8906236913660202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799">
        <f>(유형화!$F$71+유형화!$F$72+유형화!$F$73+유형화!$F$74+유형화!$G$63)*hourly1!O6975/hourly1!$O$8763</f>
        <v>58.961483554614844</v>
      </c>
      <c r="C6974" s="441">
        <f>hourly1!$F6975*유형화!$G$71/hourly1!$F$8763+유형화!$G$72*hourly1!$G6975/hourly1!$F$8763+유형화!$G$74*hourly1!I6975/hourly1!$I$8763+유형화!$H$63*hourly1!P6975/hourly1!$P$8763</f>
        <v>1.6618821562063801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799">
        <f>(유형화!$F$71+유형화!$F$72+유형화!$F$73+유형화!$F$74+유형화!$G$63)*hourly1!O6976/hourly1!$O$8763</f>
        <v>58.916622636445972</v>
      </c>
      <c r="C6975" s="441">
        <f>hourly1!$F6976*유형화!$G$71/hourly1!$F$8763+유형화!$G$72*hourly1!$G6976/hourly1!$F$8763+유형화!$G$74*hourly1!I6976/hourly1!$I$8763+유형화!$H$63*hourly1!P6976/hourly1!$P$8763</f>
        <v>2.1824189382466921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799">
        <f>(유형화!$F$71+유형화!$F$72+유형화!$F$73+유형화!$F$74+유형화!$G$63)*hourly1!O6977/hourly1!$O$8763</f>
        <v>61.655580884853237</v>
      </c>
      <c r="C6976" s="441">
        <f>hourly1!$F6977*유형화!$G$71/hourly1!$F$8763+유형화!$G$72*hourly1!$G6977/hourly1!$F$8763+유형화!$G$74*hourly1!I6977/hourly1!$I$8763+유형화!$H$63*hourly1!P6977/hourly1!$P$8763</f>
        <v>1.9496238115126221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799">
        <f>(유형화!$F$71+유형화!$F$72+유형화!$F$73+유형화!$F$74+유형화!$G$63)*hourly1!O6978/hourly1!$O$8763</f>
        <v>62.051477606269721</v>
      </c>
      <c r="C6977" s="441">
        <f>hourly1!$F6978*유형화!$G$71/hourly1!$F$8763+유형화!$G$72*hourly1!$G6978/hourly1!$F$8763+유형화!$G$74*hourly1!I6978/hourly1!$I$8763+유형화!$H$63*hourly1!P6978/hourly1!$P$8763</f>
        <v>1.9559577585733396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799">
        <f>(유형화!$F$71+유형화!$F$72+유형화!$F$73+유형화!$F$74+유형화!$G$63)*hourly1!O6979/hourly1!$O$8763</f>
        <v>62.609809304878596</v>
      </c>
      <c r="C6978" s="441">
        <f>hourly1!$F6979*유형화!$G$71/hourly1!$F$8763+유형화!$G$72*hourly1!$G6979/hourly1!$F$8763+유형화!$G$74*hourly1!I6979/hourly1!$I$8763+유형화!$H$63*hourly1!P6979/hourly1!$P$8763</f>
        <v>2.5296030854892519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799">
        <f>(유형화!$F$71+유형화!$F$72+유형화!$F$73+유형화!$F$74+유형화!$G$63)*hourly1!O6980/hourly1!$O$8763</f>
        <v>62.387275348768355</v>
      </c>
      <c r="C6979" s="441">
        <f>hourly1!$F6980*유형화!$G$71/hourly1!$F$8763+유형화!$G$72*hourly1!$G6980/hourly1!$F$8763+유형화!$G$74*hourly1!I6980/hourly1!$I$8763+유형화!$H$63*hourly1!P6980/hourly1!$P$8763</f>
        <v>3.2291869121666861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799">
        <f>(유형화!$F$71+유형화!$F$72+유형화!$F$73+유형화!$F$74+유형화!$G$63)*hourly1!O6981/hourly1!$O$8763</f>
        <v>62.663274581818477</v>
      </c>
      <c r="C6980" s="441">
        <f>hourly1!$F6981*유형화!$G$71/hourly1!$F$8763+유형화!$G$72*hourly1!$G6981/hourly1!$F$8763+유형화!$G$74*hourly1!I6981/hourly1!$I$8763+유형화!$H$63*hourly1!P6981/hourly1!$P$8763</f>
        <v>2.4288107312660574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799">
        <f>(유형화!$F$71+유형화!$F$72+유형화!$F$73+유형화!$F$74+유형화!$G$63)*hourly1!O6982/hourly1!$O$8763</f>
        <v>62.101725739702722</v>
      </c>
      <c r="C6981" s="441">
        <f>hourly1!$F6982*유형화!$G$71/hourly1!$F$8763+유형화!$G$72*hourly1!$G6982/hourly1!$F$8763+유형화!$G$74*hourly1!I6982/hourly1!$I$8763+유형화!$H$63*hourly1!P6982/hourly1!$P$8763</f>
        <v>2.3098863875867863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799">
        <f>(유형화!$F$71+유형화!$F$72+유형화!$F$73+유형화!$F$74+유형화!$G$63)*hourly1!O6983/hourly1!$O$8763</f>
        <v>60.349577860618886</v>
      </c>
      <c r="C6982" s="441">
        <f>hourly1!$F6983*유형화!$G$71/hourly1!$F$8763+유형화!$G$72*hourly1!$G6983/hourly1!$F$8763+유형화!$G$74*hourly1!I6983/hourly1!$I$8763+유형화!$H$63*hourly1!P6983/hourly1!$P$8763</f>
        <v>3.7413609280237337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799">
        <f>(유형화!$F$71+유형화!$F$72+유형화!$F$73+유형화!$F$74+유형화!$G$63)*hourly1!O6984/hourly1!$O$8763</f>
        <v>58.8629278514315</v>
      </c>
      <c r="C6983" s="441">
        <f>hourly1!$F6984*유형화!$G$71/hourly1!$F$8763+유형화!$G$72*hourly1!$G6984/hourly1!$F$8763+유형화!$G$74*hourly1!I6984/hourly1!$I$8763+유형화!$H$63*hourly1!P6984/hourly1!$P$8763</f>
        <v>0.57220519456918328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799">
        <f>(유형화!$F$71+유형화!$F$72+유형화!$F$73+유형화!$F$74+유형화!$G$63)*hourly1!O6985/hourly1!$O$8763</f>
        <v>58.478589918863534</v>
      </c>
      <c r="C6984" s="441">
        <f>hourly1!$F6985*유형화!$G$71/hourly1!$F$8763+유형화!$G$72*hourly1!$G6985/hourly1!$F$8763+유형화!$G$74*hourly1!I6985/hourly1!$I$8763+유형화!$H$63*hourly1!P6985/hourly1!$P$8763</f>
        <v>0.41568853814075957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799">
        <f>(유형화!$F$71+유형화!$F$72+유형화!$F$73+유형화!$F$74+유형화!$G$63)*hourly1!O6986/hourly1!$O$8763</f>
        <v>56.986071455160946</v>
      </c>
      <c r="C6985" s="441">
        <f>hourly1!$F6986*유형화!$G$71/hourly1!$F$8763+유형화!$G$72*hourly1!$G6986/hourly1!$F$8763+유형화!$G$74*hourly1!I6986/hourly1!$I$8763+유형화!$H$63*hourly1!P6986/hourly1!$P$8763</f>
        <v>0.36894495108258585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799">
        <f>(유형화!$F$71+유형화!$F$72+유형화!$F$73+유형화!$F$74+유형화!$G$63)*hourly1!O6987/hourly1!$O$8763</f>
        <v>56.161191484471132</v>
      </c>
      <c r="C6986" s="441">
        <f>hourly1!$F6987*유형화!$G$71/hourly1!$F$8763+유형화!$G$72*hourly1!$G6987/hourly1!$F$8763+유형화!$G$74*hourly1!I6987/hourly1!$I$8763+유형화!$H$63*hourly1!P6987/hourly1!$P$8763</f>
        <v>0.28230495205072448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799">
        <f>(유형화!$F$71+유형화!$F$72+유형화!$F$73+유형화!$F$74+유형화!$G$63)*hourly1!O6988/hourly1!$O$8763</f>
        <v>54.246077170794415</v>
      </c>
      <c r="C6987" s="441">
        <f>hourly1!$F6988*유형화!$G$71/hourly1!$F$8763+유형화!$G$72*hourly1!$G6988/hourly1!$F$8763+유형화!$G$74*hourly1!I6988/hourly1!$I$8763+유형화!$H$63*hourly1!P6988/hourly1!$P$8763</f>
        <v>0.28873610590655435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799">
        <f>(유형화!$F$71+유형화!$F$72+유형화!$F$73+유형화!$F$74+유형화!$G$63)*hourly1!O6989/hourly1!$O$8763</f>
        <v>53.538384376137273</v>
      </c>
      <c r="C6988" s="441">
        <f>hourly1!$F6989*유형화!$G$71/hourly1!$F$8763+유형화!$G$72*hourly1!$G6989/hourly1!$F$8763+유형화!$G$74*hourly1!I6989/hourly1!$I$8763+유형화!$H$63*hourly1!P6989/hourly1!$P$8763</f>
        <v>0.26385379034469381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799">
        <f>(유형화!$F$71+유형화!$F$72+유형화!$F$73+유형화!$F$74+유형화!$G$63)*hourly1!O6990/hourly1!$O$8763</f>
        <v>52.914784121254172</v>
      </c>
      <c r="C6989" s="441">
        <f>hourly1!$F6990*유형화!$G$71/hourly1!$F$8763+유형화!$G$72*hourly1!$G6990/hourly1!$F$8763+유형화!$G$74*hourly1!I6990/hourly1!$I$8763+유형화!$H$63*hourly1!P6990/hourly1!$P$8763</f>
        <v>0.24668313434704936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799">
        <f>(유형화!$F$71+유형화!$F$72+유형화!$F$73+유형화!$F$74+유형화!$G$63)*hourly1!O6991/hourly1!$O$8763</f>
        <v>54.119993492103511</v>
      </c>
      <c r="C6990" s="441">
        <f>hourly1!$F6991*유형화!$G$71/hourly1!$F$8763+유형화!$G$72*hourly1!$G6991/hourly1!$F$8763+유형화!$G$74*hourly1!I6991/hourly1!$I$8763+유형화!$H$63*hourly1!P6991/hourly1!$P$8763</f>
        <v>0.24673680681060878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799">
        <f>(유형화!$F$71+유형화!$F$72+유형화!$F$73+유형화!$F$74+유형화!$G$63)*hourly1!O6992/hourly1!$O$8763</f>
        <v>54.874464773762554</v>
      </c>
      <c r="C6991" s="441">
        <f>hourly1!$F6992*유형화!$G$71/hourly1!$F$8763+유형화!$G$72*hourly1!$G6992/hourly1!$F$8763+유형화!$G$74*hourly1!I6992/hourly1!$I$8763+유형화!$H$63*hourly1!P6992/hourly1!$P$8763</f>
        <v>0.30178376252570599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799">
        <f>(유형화!$F$71+유형화!$F$72+유형화!$F$73+유형화!$F$74+유형화!$G$63)*hourly1!O6993/hourly1!$O$8763</f>
        <v>56.160394081190077</v>
      </c>
      <c r="C6992" s="441">
        <f>hourly1!$F6993*유형화!$G$71/hourly1!$F$8763+유형화!$G$72*hourly1!$G6993/hourly1!$F$8763+유형화!$G$74*hourly1!I6993/hourly1!$I$8763+유형화!$H$63*hourly1!P6993/hourly1!$P$8763</f>
        <v>6.4344493045790641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799">
        <f>(유형화!$F$71+유형화!$F$72+유형화!$F$73+유형화!$F$74+유형화!$G$63)*hourly1!O6994/hourly1!$O$8763</f>
        <v>58.085874179926599</v>
      </c>
      <c r="C6993" s="441">
        <f>hourly1!$F6994*유형화!$G$71/hourly1!$F$8763+유형화!$G$72*hourly1!$G6994/hourly1!$F$8763+유형화!$G$74*hourly1!I6994/hourly1!$I$8763+유형화!$H$63*hourly1!P6994/hourly1!$P$8763</f>
        <v>6.6103414818081436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799">
        <f>(유형화!$F$71+유형화!$F$72+유형화!$F$73+유형화!$F$74+유형화!$G$63)*hourly1!O6995/hourly1!$O$8763</f>
        <v>59.274867159382161</v>
      </c>
      <c r="C6994" s="441">
        <f>hourly1!$F6995*유형화!$G$71/hourly1!$F$8763+유형화!$G$72*hourly1!$G6995/hourly1!$F$8763+유형화!$G$74*hourly1!I6995/hourly1!$I$8763+유형화!$H$63*hourly1!P6995/hourly1!$P$8763</f>
        <v>5.5703493582321713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799">
        <f>(유형화!$F$71+유형화!$F$72+유형화!$F$73+유형화!$F$74+유형화!$G$63)*hourly1!O6996/hourly1!$O$8763</f>
        <v>60.608675264032222</v>
      </c>
      <c r="C6995" s="441">
        <f>hourly1!$F6996*유형화!$G$71/hourly1!$F$8763+유형화!$G$72*hourly1!$G6996/hourly1!$F$8763+유형화!$G$74*hourly1!I6996/hourly1!$I$8763+유형화!$H$63*hourly1!P6996/hourly1!$P$8763</f>
        <v>3.9562939781573614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799">
        <f>(유형화!$F$71+유형화!$F$72+유형화!$F$73+유형화!$F$74+유형화!$G$63)*hourly1!O6997/hourly1!$O$8763</f>
        <v>60.118770230544413</v>
      </c>
      <c r="C6996" s="441">
        <f>hourly1!$F6997*유형화!$G$71/hourly1!$F$8763+유형화!$G$72*hourly1!$G6997/hourly1!$F$8763+유형화!$G$74*hourly1!I6997/hourly1!$I$8763+유형화!$H$63*hourly1!P6997/hourly1!$P$8763</f>
        <v>2.5102146832973333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799">
        <f>(유형화!$F$71+유형화!$F$72+유형화!$F$73+유형화!$F$74+유형화!$G$63)*hourly1!O6998/hourly1!$O$8763</f>
        <v>60.098876945122079</v>
      </c>
      <c r="C6997" s="441">
        <f>hourly1!$F6998*유형화!$G$71/hourly1!$F$8763+유형화!$G$72*hourly1!$G6998/hourly1!$F$8763+유형화!$G$74*hourly1!I6998/hourly1!$I$8763+유형화!$H$63*hourly1!P6998/hourly1!$P$8763</f>
        <v>1.6936248860604044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799">
        <f>(유형화!$F$71+유형화!$F$72+유형화!$F$73+유형화!$F$74+유형화!$G$63)*hourly1!O6999/hourly1!$O$8763</f>
        <v>57.6332697895892</v>
      </c>
      <c r="C6998" s="441">
        <f>hourly1!$F6999*유형화!$G$71/hourly1!$F$8763+유형화!$G$72*hourly1!$G6999/hourly1!$F$8763+유형화!$G$74*hourly1!I6999/hourly1!$I$8763+유형화!$H$63*hourly1!P6999/hourly1!$P$8763</f>
        <v>0.80923030779244132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799">
        <f>(유형화!$F$71+유형화!$F$72+유형화!$F$73+유형화!$F$74+유형화!$G$63)*hourly1!O7000/hourly1!$O$8763</f>
        <v>57.809674354087853</v>
      </c>
      <c r="C6999" s="441">
        <f>hourly1!$F7000*유형화!$G$71/hourly1!$F$8763+유형화!$G$72*hourly1!$G7000/hourly1!$F$8763+유형화!$G$74*hourly1!I7000/hourly1!$I$8763+유형화!$H$63*hourly1!P7000/hourly1!$P$8763</f>
        <v>0.68905825824362588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799">
        <f>(유형화!$F$71+유형화!$F$72+유형화!$F$73+유형화!$F$74+유형화!$G$63)*hourly1!O7001/hourly1!$O$8763</f>
        <v>60.394882628680044</v>
      </c>
      <c r="C7000" s="441">
        <f>hourly1!$F7001*유형화!$G$71/hourly1!$F$8763+유형화!$G$72*hourly1!$G7001/hourly1!$F$8763+유형화!$G$74*hourly1!I7001/hourly1!$I$8763+유형화!$H$63*hourly1!P7001/hourly1!$P$8763</f>
        <v>0.59660600849684409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799">
        <f>(유형화!$F$71+유형화!$F$72+유형화!$F$73+유형화!$F$74+유형화!$G$63)*hourly1!O7002/hourly1!$O$8763</f>
        <v>60.31556069592434</v>
      </c>
      <c r="C7001" s="441">
        <f>hourly1!$F7002*유형화!$G$71/hourly1!$F$8763+유형화!$G$72*hourly1!$G7002/hourly1!$F$8763+유형화!$G$74*hourly1!I7002/hourly1!$I$8763+유형화!$H$63*hourly1!P7002/hourly1!$P$8763</f>
        <v>0.53318030413155793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799">
        <f>(유형화!$F$71+유형화!$F$72+유형화!$F$73+유형화!$F$74+유형화!$G$63)*hourly1!O7003/hourly1!$O$8763</f>
        <v>61.083114673217878</v>
      </c>
      <c r="C7002" s="441">
        <f>hourly1!$F7003*유형화!$G$71/hourly1!$F$8763+유형화!$G$72*hourly1!$G7003/hourly1!$F$8763+유형화!$G$74*hourly1!I7003/hourly1!$I$8763+유형화!$H$63*hourly1!P7003/hourly1!$P$8763</f>
        <v>1.153074357991638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799">
        <f>(유형화!$F$71+유형화!$F$72+유형화!$F$73+유형화!$F$74+유형화!$G$63)*hourly1!O7004/hourly1!$O$8763</f>
        <v>61.333459228144093</v>
      </c>
      <c r="C7003" s="441">
        <f>hourly1!$F7004*유형화!$G$71/hourly1!$F$8763+유형화!$G$72*hourly1!$G7004/hourly1!$F$8763+유형화!$G$74*hourly1!I7004/hourly1!$I$8763+유형화!$H$63*hourly1!P7004/hourly1!$P$8763</f>
        <v>1.8342406577068597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799">
        <f>(유형화!$F$71+유형화!$F$72+유형화!$F$73+유형화!$F$74+유형화!$G$63)*hourly1!O7005/hourly1!$O$8763</f>
        <v>62.392779211074007</v>
      </c>
      <c r="C7004" s="441">
        <f>hourly1!$F7005*유형화!$G$71/hourly1!$F$8763+유형화!$G$72*hourly1!$G7005/hourly1!$F$8763+유형화!$G$74*hourly1!I7005/hourly1!$I$8763+유형화!$H$63*hourly1!P7005/hourly1!$P$8763</f>
        <v>1.2097234963800529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799">
        <f>(유형화!$F$71+유형화!$F$72+유형화!$F$73+유형화!$F$74+유형화!$G$63)*hourly1!O7006/hourly1!$O$8763</f>
        <v>62.476157738746686</v>
      </c>
      <c r="C7005" s="441">
        <f>hourly1!$F7006*유형화!$G$71/hourly1!$F$8763+유형화!$G$72*hourly1!$G7006/hourly1!$F$8763+유형화!$G$74*hourly1!I7006/hourly1!$I$8763+유형화!$H$63*hourly1!P7006/hourly1!$P$8763</f>
        <v>1.1707694535943287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799">
        <f>(유형화!$F$71+유형화!$F$72+유형화!$F$73+유형화!$F$74+유형화!$G$63)*hourly1!O7007/hourly1!$O$8763</f>
        <v>61.195256939455177</v>
      </c>
      <c r="C7006" s="441">
        <f>hourly1!$F7007*유형화!$G$71/hourly1!$F$8763+유형화!$G$72*hourly1!$G7007/hourly1!$F$8763+유형화!$G$74*hourly1!I7007/hourly1!$I$8763+유형화!$H$63*hourly1!P7007/hourly1!$P$8763</f>
        <v>2.8526717177660266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799">
        <f>(유형화!$F$71+유형화!$F$72+유형화!$F$73+유형화!$F$74+유형화!$G$63)*hourly1!O7008/hourly1!$O$8763</f>
        <v>58.976386063697724</v>
      </c>
      <c r="C7007" s="441">
        <f>hourly1!$F7008*유형화!$G$71/hourly1!$F$8763+유형화!$G$72*hourly1!$G7008/hourly1!$F$8763+유형화!$G$74*hourly1!I7008/hourly1!$I$8763+유형화!$H$63*hourly1!P7008/hourly1!$P$8763</f>
        <v>0.50817931278916173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799">
        <f>(유형화!$F$71+유형화!$F$72+유형화!$F$73+유형화!$F$74+유형화!$G$63)*hourly1!O7009/hourly1!$O$8763</f>
        <v>58.437883159069486</v>
      </c>
      <c r="C7008" s="441">
        <f>hourly1!$F7009*유형화!$G$71/hourly1!$F$8763+유형화!$G$72*hourly1!$G7009/hourly1!$F$8763+유형화!$G$74*hourly1!I7009/hourly1!$I$8763+유형화!$H$63*hourly1!P7009/hourly1!$P$8763</f>
        <v>0.45462385520030885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799">
        <f>(유형화!$F$71+유형화!$F$72+유형화!$F$73+유형화!$F$74+유형화!$G$63)*hourly1!O7010/hourly1!$O$8763</f>
        <v>57.332258470517765</v>
      </c>
      <c r="C7009" s="441">
        <f>hourly1!$F7010*유형화!$G$71/hourly1!$F$8763+유형화!$G$72*hourly1!$G7010/hourly1!$F$8763+유형화!$G$74*hourly1!I7010/hourly1!$I$8763+유형화!$H$63*hourly1!P7010/hourly1!$P$8763</f>
        <v>0.36110042235302481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799">
        <f>(유형화!$F$71+유형화!$F$72+유형화!$F$73+유형화!$F$74+유형화!$G$63)*hourly1!O7011/hourly1!$O$8763</f>
        <v>56.642029911597724</v>
      </c>
      <c r="C7010" s="441">
        <f>hourly1!$F7011*유형화!$G$71/hourly1!$F$8763+유형화!$G$72*hourly1!$G7011/hourly1!$F$8763+유형화!$G$74*hourly1!I7011/hourly1!$I$8763+유형화!$H$63*hourly1!P7011/hourly1!$P$8763</f>
        <v>0.30262379621648139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799">
        <f>(유형화!$F$71+유형화!$F$72+유형화!$F$73+유형화!$F$74+유형화!$G$63)*hourly1!O7012/hourly1!$O$8763</f>
        <v>54.003904404991403</v>
      </c>
      <c r="C7011" s="441">
        <f>hourly1!$F7012*유형화!$G$71/hourly1!$F$8763+유형화!$G$72*hourly1!$G7012/hourly1!$F$8763+유형화!$G$74*hourly1!I7012/hourly1!$I$8763+유형화!$H$63*hourly1!P7012/hourly1!$P$8763</f>
        <v>0.2813229845118696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799">
        <f>(유형화!$F$71+유형화!$F$72+유형화!$F$73+유형화!$F$74+유형화!$G$63)*hourly1!O7013/hourly1!$O$8763</f>
        <v>53.958990248351547</v>
      </c>
      <c r="C7012" s="441">
        <f>hourly1!$F7013*유형화!$G$71/hourly1!$F$8763+유형화!$G$72*hourly1!$G7013/hourly1!$F$8763+유형화!$G$74*hourly1!I7013/hourly1!$I$8763+유형화!$H$63*hourly1!P7013/hourly1!$P$8763</f>
        <v>0.26765570911895992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799">
        <f>(유형화!$F$71+유형화!$F$72+유형화!$F$73+유형화!$F$74+유형화!$G$63)*hourly1!O7014/hourly1!$O$8763</f>
        <v>53.451315173082428</v>
      </c>
      <c r="C7013" s="441">
        <f>hourly1!$F7014*유형화!$G$71/hourly1!$F$8763+유형화!$G$72*hourly1!$G7014/hourly1!$F$8763+유형화!$G$74*hourly1!I7014/hourly1!$I$8763+유형화!$H$63*hourly1!P7014/hourly1!$P$8763</f>
        <v>0.24688267663934926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799">
        <f>(유형화!$F$71+유형화!$F$72+유형화!$F$73+유형화!$F$74+유형화!$G$63)*hourly1!O7015/hourly1!$O$8763</f>
        <v>53.444553505433092</v>
      </c>
      <c r="C7014" s="441">
        <f>hourly1!$F7015*유형화!$G$71/hourly1!$F$8763+유형화!$G$72*hourly1!$G7015/hourly1!$F$8763+유형화!$G$74*hourly1!I7015/hourly1!$I$8763+유형화!$H$63*hourly1!P7015/hourly1!$P$8763</f>
        <v>0.24704810709925348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799">
        <f>(유형화!$F$71+유형화!$F$72+유형화!$F$73+유형화!$F$74+유형화!$G$63)*hourly1!O7016/hourly1!$O$8763</f>
        <v>53.881105503797684</v>
      </c>
      <c r="C7015" s="441">
        <f>hourly1!$F7016*유형화!$G$71/hourly1!$F$8763+유형화!$G$72*hourly1!$G7016/hourly1!$F$8763+유형화!$G$74*hourly1!I7016/hourly1!$I$8763+유형화!$H$63*hourly1!P7016/hourly1!$P$8763</f>
        <v>0.26863934646779219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799">
        <f>(유형화!$F$71+유형화!$F$72+유형화!$F$73+유형화!$F$74+유형화!$G$63)*hourly1!O7017/hourly1!$O$8763</f>
        <v>53.96619755283259</v>
      </c>
      <c r="C7016" s="441">
        <f>hourly1!$F7017*유형화!$G$71/hourly1!$F$8763+유형화!$G$72*hourly1!$G7017/hourly1!$F$8763+유형화!$G$74*hourly1!I7017/hourly1!$I$8763+유형화!$H$63*hourly1!P7017/hourly1!$P$8763</f>
        <v>7.6848500088827452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799">
        <f>(유형화!$F$71+유형화!$F$72+유형화!$F$73+유형화!$F$74+유형화!$G$63)*hourly1!O7018/hourly1!$O$8763</f>
        <v>55.927383797260561</v>
      </c>
      <c r="C7017" s="441">
        <f>hourly1!$F7018*유형화!$G$71/hourly1!$F$8763+유형화!$G$72*hourly1!$G7018/hourly1!$F$8763+유형화!$G$74*hourly1!I7018/hourly1!$I$8763+유형화!$H$63*hourly1!P7018/hourly1!$P$8763</f>
        <v>7.9281454971154499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799">
        <f>(유형화!$F$71+유형화!$F$72+유형화!$F$73+유형화!$F$74+유형화!$G$63)*hourly1!O7019/hourly1!$O$8763</f>
        <v>57.267209404749899</v>
      </c>
      <c r="C7018" s="441">
        <f>hourly1!$F7019*유형화!$G$71/hourly1!$F$8763+유형화!$G$72*hourly1!$G7019/hourly1!$F$8763+유형화!$G$74*hourly1!I7019/hourly1!$I$8763+유형화!$H$63*hourly1!P7019/hourly1!$P$8763</f>
        <v>6.9960338325724827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799">
        <f>(유형화!$F$71+유형화!$F$72+유형화!$F$73+유형화!$F$74+유형화!$G$63)*hourly1!O7020/hourly1!$O$8763</f>
        <v>59.710032035163039</v>
      </c>
      <c r="C7019" s="441">
        <f>hourly1!$F7020*유형화!$G$71/hourly1!$F$8763+유형화!$G$72*hourly1!$G7020/hourly1!$F$8763+유형화!$G$74*hourly1!I7020/hourly1!$I$8763+유형화!$H$63*hourly1!P7020/hourly1!$P$8763</f>
        <v>5.6656616346538335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799">
        <f>(유형화!$F$71+유형화!$F$72+유형화!$F$73+유형화!$F$74+유형화!$G$63)*hourly1!O7021/hourly1!$O$8763</f>
        <v>59.897426628623045</v>
      </c>
      <c r="C7020" s="441">
        <f>hourly1!$F7021*유형화!$G$71/hourly1!$F$8763+유형화!$G$72*hourly1!$G7021/hourly1!$F$8763+유형화!$G$74*hourly1!I7021/hourly1!$I$8763+유형화!$H$63*hourly1!P7021/hourly1!$P$8763</f>
        <v>4.8040492280847067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799">
        <f>(유형화!$F$71+유형화!$F$72+유형화!$F$73+유형화!$F$74+유형화!$G$63)*hourly1!O7022/hourly1!$O$8763</f>
        <v>59.607493321793633</v>
      </c>
      <c r="C7021" s="441">
        <f>hourly1!$F7022*유형화!$G$71/hourly1!$F$8763+유형화!$G$72*hourly1!$G7022/hourly1!$F$8763+유형화!$G$74*hourly1!I7022/hourly1!$I$8763+유형화!$H$63*hourly1!P7022/hourly1!$P$8763</f>
        <v>3.8632213940039741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799">
        <f>(유형화!$F$71+유형화!$F$72+유형화!$F$73+유형화!$F$74+유형화!$G$63)*hourly1!O7023/hourly1!$O$8763</f>
        <v>57.150934124409076</v>
      </c>
      <c r="C7022" s="441">
        <f>hourly1!$F7023*유형화!$G$71/hourly1!$F$8763+유형화!$G$72*hourly1!$G7023/hourly1!$F$8763+유형화!$G$74*hourly1!I7023/hourly1!$I$8763+유형화!$H$63*hourly1!P7023/hourly1!$P$8763</f>
        <v>1.2149946093901547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799">
        <f>(유형화!$F$71+유형화!$F$72+유형화!$F$73+유형화!$F$74+유형화!$G$63)*hourly1!O7024/hourly1!$O$8763</f>
        <v>58.324911954969551</v>
      </c>
      <c r="C7023" s="441">
        <f>hourly1!$F7024*유형화!$G$71/hourly1!$F$8763+유형화!$G$72*hourly1!$G7024/hourly1!$F$8763+유형화!$G$74*hourly1!I7024/hourly1!$I$8763+유형화!$H$63*hourly1!P7024/hourly1!$P$8763</f>
        <v>2.1827613685641896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799">
        <f>(유형화!$F$71+유형화!$F$72+유형화!$F$73+유형화!$F$74+유형화!$G$63)*hourly1!O7025/hourly1!$O$8763</f>
        <v>60.762453448054849</v>
      </c>
      <c r="C7024" s="441">
        <f>hourly1!$F7025*유형화!$G$71/hourly1!$F$8763+유형화!$G$72*hourly1!$G7025/hourly1!$F$8763+유형화!$G$74*hourly1!I7025/hourly1!$I$8763+유형화!$H$63*hourly1!P7025/hourly1!$P$8763</f>
        <v>2.1689372503055449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799">
        <f>(유형화!$F$71+유형화!$F$72+유형화!$F$73+유형화!$F$74+유형화!$G$63)*hourly1!O7026/hourly1!$O$8763</f>
        <v>60.187842165651858</v>
      </c>
      <c r="C7025" s="441">
        <f>hourly1!$F7026*유형화!$G$71/hourly1!$F$8763+유형화!$G$72*hourly1!$G7026/hourly1!$F$8763+유형화!$G$74*hourly1!I7026/hourly1!$I$8763+유형화!$H$63*hourly1!P7026/hourly1!$P$8763</f>
        <v>2.1348975775554719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799">
        <f>(유형화!$F$71+유형화!$F$72+유형화!$F$73+유형화!$F$74+유형화!$G$63)*hourly1!O7027/hourly1!$O$8763</f>
        <v>60.173266023023004</v>
      </c>
      <c r="C7026" s="441">
        <f>hourly1!$F7027*유형화!$G$71/hourly1!$F$8763+유형화!$G$72*hourly1!$G7027/hourly1!$F$8763+유형화!$G$74*hourly1!I7027/hourly1!$I$8763+유형화!$H$63*hourly1!P7027/hourly1!$P$8763</f>
        <v>2.4512660972978906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799">
        <f>(유형화!$F$71+유형화!$F$72+유형화!$F$73+유형화!$F$74+유형화!$G$63)*hourly1!O7028/hourly1!$O$8763</f>
        <v>60.909609115390751</v>
      </c>
      <c r="C7027" s="441">
        <f>hourly1!$F7028*유형화!$G$71/hourly1!$F$8763+유형화!$G$72*hourly1!$G7028/hourly1!$F$8763+유형화!$G$74*hourly1!I7028/hourly1!$I$8763+유형화!$H$63*hourly1!P7028/hourly1!$P$8763</f>
        <v>3.2126065339960528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799">
        <f>(유형화!$F$71+유형화!$F$72+유형화!$F$73+유형화!$F$74+유형화!$G$63)*hourly1!O7029/hourly1!$O$8763</f>
        <v>61.035781176368026</v>
      </c>
      <c r="C7028" s="441">
        <f>hourly1!$F7029*유형화!$G$71/hourly1!$F$8763+유형화!$G$72*hourly1!$G7029/hourly1!$F$8763+유형화!$G$74*hourly1!I7029/hourly1!$I$8763+유형화!$H$63*hourly1!P7029/hourly1!$P$8763</f>
        <v>2.5346253968127179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799">
        <f>(유형화!$F$71+유형화!$F$72+유형화!$F$73+유형화!$F$74+유형화!$G$63)*hourly1!O7030/hourly1!$O$8763</f>
        <v>61.067582275565542</v>
      </c>
      <c r="C7029" s="441">
        <f>hourly1!$F7030*유형화!$G$71/hourly1!$F$8763+유형화!$G$72*hourly1!$G7030/hourly1!$F$8763+유형화!$G$74*hourly1!I7030/hourly1!$I$8763+유형화!$H$63*hourly1!P7030/hourly1!$P$8763</f>
        <v>2.5785465279205142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799">
        <f>(유형화!$F$71+유형화!$F$72+유형화!$F$73+유형화!$F$74+유형화!$G$63)*hourly1!O7031/hourly1!$O$8763</f>
        <v>59.431785386890105</v>
      </c>
      <c r="C7030" s="441">
        <f>hourly1!$F7031*유형화!$G$71/hourly1!$F$8763+유형화!$G$72*hourly1!$G7031/hourly1!$F$8763+유형화!$G$74*hourly1!I7031/hourly1!$I$8763+유형화!$H$63*hourly1!P7031/hourly1!$P$8763</f>
        <v>3.9863626042369096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799">
        <f>(유형화!$F$71+유형화!$F$72+유형화!$F$73+유형화!$F$74+유형화!$G$63)*hourly1!O7032/hourly1!$O$8763</f>
        <v>59.107288812941484</v>
      </c>
      <c r="C7031" s="441">
        <f>hourly1!$F7032*유형화!$G$71/hourly1!$F$8763+유형화!$G$72*hourly1!$G7032/hourly1!$F$8763+유형화!$G$74*hourly1!I7032/hourly1!$I$8763+유형화!$H$63*hourly1!P7032/hourly1!$P$8763</f>
        <v>0.49402659978139241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799">
        <f>(유형화!$F$71+유형화!$F$72+유형화!$F$73+유형화!$F$74+유형화!$G$63)*hourly1!O7033/hourly1!$O$8763</f>
        <v>58.46759729889051</v>
      </c>
      <c r="C7032" s="441">
        <f>hourly1!$F7033*유형화!$G$71/hourly1!$F$8763+유형화!$G$72*hourly1!$G7033/hourly1!$F$8763+유형화!$G$74*hourly1!I7033/hourly1!$I$8763+유형화!$H$63*hourly1!P7033/hourly1!$P$8763</f>
        <v>0.47189446125231493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799">
        <f>(유형화!$F$71+유형화!$F$72+유형화!$F$73+유형화!$F$74+유형화!$G$63)*hourly1!O7034/hourly1!$O$8763</f>
        <v>57.813009472971665</v>
      </c>
      <c r="C7033" s="441">
        <f>hourly1!$F7034*유형화!$G$71/hourly1!$F$8763+유형화!$G$72*hourly1!$G7034/hourly1!$F$8763+유형화!$G$74*hourly1!I7034/hourly1!$I$8763+유형화!$H$63*hourly1!P7034/hourly1!$P$8763</f>
        <v>0.36110769795364067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799">
        <f>(유형화!$F$71+유형화!$F$72+유형화!$F$73+유형화!$F$74+유형화!$G$63)*hourly1!O7035/hourly1!$O$8763</f>
        <v>56.071454076809971</v>
      </c>
      <c r="C7034" s="441">
        <f>hourly1!$F7035*유형화!$G$71/hourly1!$F$8763+유형화!$G$72*hourly1!$G7035/hourly1!$F$8763+유형화!$G$74*hourly1!I7035/hourly1!$I$8763+유형화!$H$63*hourly1!P7035/hourly1!$P$8763</f>
        <v>0.28456527839942314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799">
        <f>(유형화!$F$71+유형화!$F$72+유형화!$F$73+유형화!$F$74+유형화!$G$63)*hourly1!O7036/hourly1!$O$8763</f>
        <v>53.919584238025294</v>
      </c>
      <c r="C7035" s="441">
        <f>hourly1!$F7036*유형화!$G$71/hourly1!$F$8763+유형화!$G$72*hourly1!$G7036/hourly1!$F$8763+유형화!$G$74*hourly1!I7036/hourly1!$I$8763+유형화!$H$63*hourly1!P7036/hourly1!$P$8763</f>
        <v>0.25639546480847791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799">
        <f>(유형화!$F$71+유형화!$F$72+유형화!$F$73+유형화!$F$74+유형화!$G$63)*hourly1!O7037/hourly1!$O$8763</f>
        <v>53.925450350023539</v>
      </c>
      <c r="C7036" s="441">
        <f>hourly1!$F7037*유형화!$G$71/hourly1!$F$8763+유형화!$G$72*hourly1!$G7037/hourly1!$F$8763+유형화!$G$74*hourly1!I7037/hourly1!$I$8763+유형화!$H$63*hourly1!P7037/hourly1!$P$8763</f>
        <v>0.25095868279419209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799">
        <f>(유형화!$F$71+유형화!$F$72+유형화!$F$73+유형화!$F$74+유형화!$G$63)*hourly1!O7038/hourly1!$O$8763</f>
        <v>53.240232667228433</v>
      </c>
      <c r="C7037" s="441">
        <f>hourly1!$F7038*유형화!$G$71/hourly1!$F$8763+유형화!$G$72*hourly1!$G7038/hourly1!$F$8763+유형화!$G$74*hourly1!I7038/hourly1!$I$8763+유형화!$H$63*hourly1!P7038/hourly1!$P$8763</f>
        <v>0.25106030265853135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799">
        <f>(유형화!$F$71+유형화!$F$72+유형화!$F$73+유형화!$F$74+유형화!$G$63)*hourly1!O7039/hourly1!$O$8763</f>
        <v>53.119519059688685</v>
      </c>
      <c r="C7038" s="441">
        <f>hourly1!$F7039*유형화!$G$71/hourly1!$F$8763+유형화!$G$72*hourly1!$G7039/hourly1!$F$8763+유형화!$G$74*hourly1!I7039/hourly1!$I$8763+유형화!$H$63*hourly1!P7039/hourly1!$P$8763</f>
        <v>0.24778926418493821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799">
        <f>(유형화!$F$71+유형화!$F$72+유형화!$F$73+유형화!$F$74+유형화!$G$63)*hourly1!O7040/hourly1!$O$8763</f>
        <v>53.404235135760295</v>
      </c>
      <c r="C7039" s="441">
        <f>hourly1!$F7040*유형화!$G$71/hourly1!$F$8763+유형화!$G$72*hourly1!$G7040/hourly1!$F$8763+유형화!$G$74*hourly1!I7040/hourly1!$I$8763+유형화!$H$63*hourly1!P7040/hourly1!$P$8763</f>
        <v>0.51939113261029901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799">
        <f>(유형화!$F$71+유형화!$F$72+유형화!$F$73+유형화!$F$74+유형화!$G$63)*hourly1!O7041/hourly1!$O$8763</f>
        <v>54.327187687479544</v>
      </c>
      <c r="C7040" s="441">
        <f>hourly1!$F7041*유형화!$G$71/hourly1!$F$8763+유형화!$G$72*hourly1!$G7041/hourly1!$F$8763+유형화!$G$74*hourly1!I7041/hourly1!$I$8763+유형화!$H$63*hourly1!P7041/hourly1!$P$8763</f>
        <v>8.4433199229576097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799">
        <f>(유형화!$F$71+유형화!$F$72+유형화!$F$73+유형화!$F$74+유형화!$G$63)*hourly1!O7042/hourly1!$O$8763</f>
        <v>54.151882356391205</v>
      </c>
      <c r="C7041" s="441">
        <f>hourly1!$F7042*유형화!$G$71/hourly1!$F$8763+유형화!$G$72*hourly1!$G7042/hourly1!$F$8763+유형화!$G$74*hourly1!I7042/hourly1!$I$8763+유형화!$H$63*hourly1!P7042/hourly1!$P$8763</f>
        <v>8.3533216975169076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799">
        <f>(유형화!$F$71+유형화!$F$72+유형화!$F$73+유형화!$F$74+유형화!$G$63)*hourly1!O7043/hourly1!$O$8763</f>
        <v>54.594531577922368</v>
      </c>
      <c r="C7042" s="441">
        <f>hourly1!$F7043*유형화!$G$71/hourly1!$F$8763+유형화!$G$72*hourly1!$G7043/hourly1!$F$8763+유형화!$G$74*hourly1!I7043/hourly1!$I$8763+유형화!$H$63*hourly1!P7043/hourly1!$P$8763</f>
        <v>7.1221835632961223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799">
        <f>(유형화!$F$71+유형화!$F$72+유형화!$F$73+유형화!$F$74+유형화!$G$63)*hourly1!O7044/hourly1!$O$8763</f>
        <v>55.392565806170239</v>
      </c>
      <c r="C7043" s="441">
        <f>hourly1!$F7044*유형화!$G$71/hourly1!$F$8763+유형화!$G$72*hourly1!$G7044/hourly1!$F$8763+유형화!$G$74*hourly1!I7044/hourly1!$I$8763+유형화!$H$63*hourly1!P7044/hourly1!$P$8763</f>
        <v>5.5936523913718323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799">
        <f>(유형화!$F$71+유형화!$F$72+유형화!$F$73+유형화!$F$74+유형화!$G$63)*hourly1!O7045/hourly1!$O$8763</f>
        <v>55.813550512571972</v>
      </c>
      <c r="C7044" s="441">
        <f>hourly1!$F7045*유형화!$G$71/hourly1!$F$8763+유형화!$G$72*hourly1!$G7045/hourly1!$F$8763+유형화!$G$74*hourly1!I7045/hourly1!$I$8763+유형화!$H$63*hourly1!P7045/hourly1!$P$8763</f>
        <v>4.0815211388684967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799">
        <f>(유형화!$F$71+유형화!$F$72+유형화!$F$73+유형화!$F$74+유형화!$G$63)*hourly1!O7046/hourly1!$O$8763</f>
        <v>56.353272686675069</v>
      </c>
      <c r="C7045" s="441">
        <f>hourly1!$F7046*유형화!$G$71/hourly1!$F$8763+유형화!$G$72*hourly1!$G7046/hourly1!$F$8763+유형화!$G$74*hourly1!I7046/hourly1!$I$8763+유형화!$H$63*hourly1!P7046/hourly1!$P$8763</f>
        <v>2.7853411627685696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799">
        <f>(유형화!$F$71+유형화!$F$72+유형화!$F$73+유형화!$F$74+유형화!$G$63)*hourly1!O7047/hourly1!$O$8763</f>
        <v>54.455350990913189</v>
      </c>
      <c r="C7046" s="441">
        <f>hourly1!$F7047*유형화!$G$71/hourly1!$F$8763+유형화!$G$72*hourly1!$G7047/hourly1!$F$8763+유형화!$G$74*hourly1!I7047/hourly1!$I$8763+유형화!$H$63*hourly1!P7047/hourly1!$P$8763</f>
        <v>0.75821975988129431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799">
        <f>(유형화!$F$71+유형화!$F$72+유형화!$F$73+유형화!$F$74+유형화!$G$63)*hourly1!O7048/hourly1!$O$8763</f>
        <v>55.047255390158604</v>
      </c>
      <c r="C7047" s="441">
        <f>hourly1!$F7048*유형화!$G$71/hourly1!$F$8763+유형화!$G$72*hourly1!$G7048/hourly1!$F$8763+유형화!$G$74*hourly1!I7048/hourly1!$I$8763+유형화!$H$63*hourly1!P7048/hourly1!$P$8763</f>
        <v>1.1356636071736712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799">
        <f>(유형화!$F$71+유형화!$F$72+유형화!$F$73+유형화!$F$74+유형화!$G$63)*hourly1!O7049/hourly1!$O$8763</f>
        <v>55.510776348973792</v>
      </c>
      <c r="C7048" s="441">
        <f>hourly1!$F7049*유형화!$G$71/hourly1!$F$8763+유형화!$G$72*hourly1!$G7049/hourly1!$F$8763+유형화!$G$74*hourly1!I7049/hourly1!$I$8763+유형화!$H$63*hourly1!P7049/hourly1!$P$8763</f>
        <v>0.88576199285394686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799">
        <f>(유형화!$F$71+유형화!$F$72+유형화!$F$73+유형화!$F$74+유형화!$G$63)*hourly1!O7050/hourly1!$O$8763</f>
        <v>55.13603083954024</v>
      </c>
      <c r="C7049" s="441">
        <f>hourly1!$F7050*유형화!$G$71/hourly1!$F$8763+유형화!$G$72*hourly1!$G7050/hourly1!$F$8763+유형화!$G$74*hourly1!I7050/hourly1!$I$8763+유형화!$H$63*hourly1!P7050/hourly1!$P$8763</f>
        <v>1.0124657426736587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799">
        <f>(유형화!$F$71+유형화!$F$72+유형화!$F$73+유형화!$F$74+유형화!$G$63)*hourly1!O7051/hourly1!$O$8763</f>
        <v>55.749075013952236</v>
      </c>
      <c r="C7050" s="441">
        <f>hourly1!$F7051*유형화!$G$71/hourly1!$F$8763+유형화!$G$72*hourly1!$G7051/hourly1!$F$8763+유형화!$G$74*hourly1!I7051/hourly1!$I$8763+유형화!$H$63*hourly1!P7051/hourly1!$P$8763</f>
        <v>1.7263702175337201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799">
        <f>(유형화!$F$71+유형화!$F$72+유형화!$F$73+유형화!$F$74+유형화!$G$63)*hourly1!O7052/hourly1!$O$8763</f>
        <v>55.926318782376455</v>
      </c>
      <c r="C7051" s="441">
        <f>hourly1!$F7052*유형화!$G$71/hourly1!$F$8763+유형화!$G$72*hourly1!$G7052/hourly1!$F$8763+유형화!$G$74*hourly1!I7052/hourly1!$I$8763+유형화!$H$63*hourly1!P7052/hourly1!$P$8763</f>
        <v>2.7013657033720917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799">
        <f>(유형화!$F$71+유형화!$F$72+유형화!$F$73+유형화!$F$74+유형화!$G$63)*hourly1!O7053/hourly1!$O$8763</f>
        <v>56.859632957374586</v>
      </c>
      <c r="C7052" s="441">
        <f>hourly1!$F7053*유형화!$G$71/hourly1!$F$8763+유형화!$G$72*hourly1!$G7053/hourly1!$F$8763+유형화!$G$74*hourly1!I7053/hourly1!$I$8763+유형화!$H$63*hourly1!P7053/hourly1!$P$8763</f>
        <v>1.8201624897873674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799">
        <f>(유형화!$F$71+유형화!$F$72+유형화!$F$73+유형화!$F$74+유형화!$G$63)*hourly1!O7054/hourly1!$O$8763</f>
        <v>56.190483293433488</v>
      </c>
      <c r="C7053" s="441">
        <f>hourly1!$F7054*유형화!$G$71/hourly1!$F$8763+유형화!$G$72*hourly1!$G7054/hourly1!$F$8763+유형화!$G$74*hourly1!I7054/hourly1!$I$8763+유형화!$H$63*hourly1!P7054/hourly1!$P$8763</f>
        <v>1.7566866911227594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799">
        <f>(유형화!$F$71+유형화!$F$72+유형화!$F$73+유형화!$F$74+유형화!$G$63)*hourly1!O7055/hourly1!$O$8763</f>
        <v>56.017554756426577</v>
      </c>
      <c r="C7054" s="441">
        <f>hourly1!$F7055*유형화!$G$71/hourly1!$F$8763+유형화!$G$72*hourly1!$G7055/hourly1!$F$8763+유형화!$G$74*hourly1!I7055/hourly1!$I$8763+유형화!$H$63*hourly1!P7055/hourly1!$P$8763</f>
        <v>3.2750365545262419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799">
        <f>(유형화!$F$71+유형화!$F$72+유형화!$F$73+유형화!$F$74+유형화!$G$63)*hourly1!O7056/hourly1!$O$8763</f>
        <v>56.207463359500473</v>
      </c>
      <c r="C7055" s="441">
        <f>hourly1!$F7056*유형화!$G$71/hourly1!$F$8763+유형화!$G$72*hourly1!$G7056/hourly1!$F$8763+유형화!$G$74*hourly1!I7056/hourly1!$I$8763+유형화!$H$63*hourly1!P7056/hourly1!$P$8763</f>
        <v>0.57209963872418312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799">
        <f>(유형화!$F$71+유형화!$F$72+유형화!$F$73+유형화!$F$74+유형화!$G$63)*hourly1!O7057/hourly1!$O$8763</f>
        <v>55.720826701850534</v>
      </c>
      <c r="C7056" s="441">
        <f>hourly1!$F7057*유형화!$G$71/hourly1!$F$8763+유형화!$G$72*hourly1!$G7057/hourly1!$F$8763+유형화!$G$74*hourly1!I7057/hourly1!$I$8763+유형화!$H$63*hourly1!P7057/hourly1!$P$8763</f>
        <v>0.41562222283022832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799">
        <f>(유형화!$F$71+유형화!$F$72+유형화!$F$73+유형화!$F$74+유형화!$G$63)*hourly1!O7058/hourly1!$O$8763</f>
        <v>55.376861455246775</v>
      </c>
      <c r="C7057" s="441">
        <f>hourly1!$F7058*유형화!$G$71/hourly1!$F$8763+유형화!$G$72*hourly1!$G7058/hourly1!$F$8763+유형화!$G$74*hourly1!I7058/hourly1!$I$8763+유형화!$H$63*hourly1!P7058/hourly1!$P$8763</f>
        <v>0.36889199425187269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799">
        <f>(유형화!$F$71+유형화!$F$72+유형화!$F$73+유형화!$F$74+유형화!$G$63)*hourly1!O7059/hourly1!$O$8763</f>
        <v>53.480670884574238</v>
      </c>
      <c r="C7058" s="441">
        <f>hourly1!$F7059*유형화!$G$71/hourly1!$F$8763+유형화!$G$72*hourly1!$G7059/hourly1!$F$8763+유형화!$G$74*hourly1!I7059/hourly1!$I$8763+유형화!$H$63*hourly1!P7059/hourly1!$P$8763</f>
        <v>0.28440485736945109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799">
        <f>(유형화!$F$71+유형화!$F$72+유형화!$F$73+유형화!$F$74+유형화!$G$63)*hourly1!O7060/hourly1!$O$8763</f>
        <v>51.545021867156457</v>
      </c>
      <c r="C7059" s="441">
        <f>hourly1!$F7060*유형화!$G$71/hourly1!$F$8763+유형화!$G$72*hourly1!$G7060/hourly1!$F$8763+유형화!$G$74*hourly1!I7060/hourly1!$I$8763+유형화!$H$63*hourly1!P7060/hourly1!$P$8763</f>
        <v>0.25620844609100868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799">
        <f>(유형화!$F$71+유형화!$F$72+유형화!$F$73+유형화!$F$74+유형화!$G$63)*hourly1!O7061/hourly1!$O$8763</f>
        <v>50.526187118080124</v>
      </c>
      <c r="C7060" s="441">
        <f>hourly1!$F7061*유형화!$G$71/hourly1!$F$8763+유형화!$G$72*hourly1!$G7061/hourly1!$F$8763+유형화!$G$74*hourly1!I7061/hourly1!$I$8763+유형화!$H$63*hourly1!P7061/hourly1!$P$8763</f>
        <v>0.25045404236459246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799">
        <f>(유형화!$F$71+유형화!$F$72+유형화!$F$73+유형화!$F$74+유형화!$G$63)*hourly1!O7062/hourly1!$O$8763</f>
        <v>50.639481945091141</v>
      </c>
      <c r="C7061" s="441">
        <f>hourly1!$F7062*유형화!$G$71/hourly1!$F$8763+유형화!$G$72*hourly1!$G7062/hourly1!$F$8763+유형화!$G$74*hourly1!I7062/hourly1!$I$8763+유형화!$H$63*hourly1!P7062/hourly1!$P$8763</f>
        <v>0.25052178894081856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799">
        <f>(유형화!$F$71+유형화!$F$72+유형화!$F$73+유형화!$F$74+유형화!$G$63)*hourly1!O7063/hourly1!$O$8763</f>
        <v>49.903219650871137</v>
      </c>
      <c r="C7062" s="441">
        <f>hourly1!$F7063*유형화!$G$71/hourly1!$F$8763+유형화!$G$72*hourly1!$G7063/hourly1!$F$8763+유형화!$G$74*hourly1!I7063/hourly1!$I$8763+유형화!$H$63*hourly1!P7063/hourly1!$P$8763</f>
        <v>0.24681600351239436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799">
        <f>(유형화!$F$71+유형화!$F$72+유형화!$F$73+유형화!$F$74+유형화!$G$63)*hourly1!O7064/hourly1!$O$8763</f>
        <v>50.413859734414245</v>
      </c>
      <c r="C7063" s="441">
        <f>hourly1!$F7064*유형화!$G$71/hourly1!$F$8763+유형화!$G$72*hourly1!$G7064/hourly1!$F$8763+유형화!$G$74*hourly1!I7064/hourly1!$I$8763+유형화!$H$63*hourly1!P7064/hourly1!$P$8763</f>
        <v>0.51766371418867463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799">
        <f>(유형화!$F$71+유형화!$F$72+유형화!$F$73+유형화!$F$74+유형화!$G$63)*hourly1!O7065/hourly1!$O$8763</f>
        <v>50.901638966584052</v>
      </c>
      <c r="C7064" s="441">
        <f>hourly1!$F7065*유형화!$G$71/hourly1!$F$8763+유형화!$G$72*hourly1!$G7065/hourly1!$F$8763+유형화!$G$74*hourly1!I7065/hourly1!$I$8763+유형화!$H$63*hourly1!P7065/hourly1!$P$8763</f>
        <v>6.0024157909611162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799">
        <f>(유형화!$F$71+유형화!$F$72+유형화!$F$73+유형화!$F$74+유형화!$G$63)*hourly1!O7066/hourly1!$O$8763</f>
        <v>50.960510475702428</v>
      </c>
      <c r="C7065" s="441">
        <f>hourly1!$F7066*유형화!$G$71/hourly1!$F$8763+유형화!$G$72*hourly1!$G7066/hourly1!$F$8763+유형화!$G$74*hourly1!I7066/hourly1!$I$8763+유형화!$H$63*hourly1!P7066/hourly1!$P$8763</f>
        <v>6.0678882052701342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799">
        <f>(유형화!$F$71+유형화!$F$72+유형화!$F$73+유형화!$F$74+유형화!$G$63)*hourly1!O7067/hourly1!$O$8763</f>
        <v>49.50260278200944</v>
      </c>
      <c r="C7066" s="441">
        <f>hourly1!$F7067*유형화!$G$71/hourly1!$F$8763+유형화!$G$72*hourly1!$G7067/hourly1!$F$8763+유형화!$G$74*hourly1!I7067/hourly1!$I$8763+유형화!$H$63*hourly1!P7067/hourly1!$P$8763</f>
        <v>5.0138069407376786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799">
        <f>(유형화!$F$71+유형화!$F$72+유형화!$F$73+유형화!$F$74+유형화!$G$63)*hourly1!O7068/hourly1!$O$8763</f>
        <v>49.771335831480201</v>
      </c>
      <c r="C7067" s="441">
        <f>hourly1!$F7068*유형화!$G$71/hourly1!$F$8763+유형화!$G$72*hourly1!$G7068/hourly1!$F$8763+유형화!$G$74*hourly1!I7068/hourly1!$I$8763+유형화!$H$63*hourly1!P7068/hourly1!$P$8763</f>
        <v>3.5387496442576394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799">
        <f>(유형화!$F$71+유형화!$F$72+유형화!$F$73+유형화!$F$74+유형화!$G$63)*hourly1!O7069/hourly1!$O$8763</f>
        <v>49.045847284933153</v>
      </c>
      <c r="C7068" s="441">
        <f>hourly1!$F7069*유형화!$G$71/hourly1!$F$8763+유형화!$G$72*hourly1!$G7069/hourly1!$F$8763+유형화!$G$74*hourly1!I7069/hourly1!$I$8763+유형화!$H$63*hourly1!P7069/hourly1!$P$8763</f>
        <v>2.2387052507814356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799">
        <f>(유형화!$F$71+유형화!$F$72+유형화!$F$73+유형화!$F$74+유형화!$G$63)*hourly1!O7070/hourly1!$O$8763</f>
        <v>48.923064905605536</v>
      </c>
      <c r="C7069" s="441">
        <f>hourly1!$F7070*유형화!$G$71/hourly1!$F$8763+유형화!$G$72*hourly1!$G7070/hourly1!$F$8763+유형화!$G$74*hourly1!I7070/hourly1!$I$8763+유형화!$H$63*hourly1!P7070/hourly1!$P$8763</f>
        <v>1.014238245964673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799">
        <f>(유형화!$F$71+유형화!$F$72+유형화!$F$73+유형화!$F$74+유형화!$G$63)*hourly1!O7071/hourly1!$O$8763</f>
        <v>48.556551147264635</v>
      </c>
      <c r="C7070" s="441">
        <f>hourly1!$F7071*유형화!$G$71/hourly1!$F$8763+유형화!$G$72*hourly1!$G7071/hourly1!$F$8763+유형화!$G$74*hourly1!I7071/hourly1!$I$8763+유형화!$H$63*hourly1!P7071/hourly1!$P$8763</f>
        <v>0.7120513030881952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799">
        <f>(유형화!$F$71+유형화!$F$72+유형화!$F$73+유형화!$F$74+유형화!$G$63)*hourly1!O7072/hourly1!$O$8763</f>
        <v>49.159768118541777</v>
      </c>
      <c r="C7071" s="441">
        <f>hourly1!$F7072*유형화!$G$71/hourly1!$F$8763+유형화!$G$72*hourly1!$G7072/hourly1!$F$8763+유형화!$G$74*hourly1!I7072/hourly1!$I$8763+유형화!$H$63*hourly1!P7072/hourly1!$P$8763</f>
        <v>0.65723883640278091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799">
        <f>(유형화!$F$71+유형화!$F$72+유형화!$F$73+유형화!$F$74+유형화!$G$63)*hourly1!O7073/hourly1!$O$8763</f>
        <v>49.021775514920563</v>
      </c>
      <c r="C7072" s="441">
        <f>hourly1!$F7073*유형화!$G$71/hourly1!$F$8763+유형화!$G$72*hourly1!$G7073/hourly1!$F$8763+유형화!$G$74*hourly1!I7073/hourly1!$I$8763+유형화!$H$63*hourly1!P7073/hourly1!$P$8763</f>
        <v>0.46957783845295076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799">
        <f>(유형화!$F$71+유형화!$F$72+유형화!$F$73+유형화!$F$74+유형화!$G$63)*hourly1!O7074/hourly1!$O$8763</f>
        <v>49.291466852828648</v>
      </c>
      <c r="C7073" s="441">
        <f>hourly1!$F7074*유형화!$G$71/hourly1!$F$8763+유형화!$G$72*hourly1!$G7074/hourly1!$F$8763+유형화!$G$74*hourly1!I7074/hourly1!$I$8763+유형화!$H$63*hourly1!P7074/hourly1!$P$8763</f>
        <v>0.43838364117650219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799">
        <f>(유형화!$F$71+유형화!$F$72+유형화!$F$73+유형화!$F$74+유형화!$G$63)*hourly1!O7075/hourly1!$O$8763</f>
        <v>50.049462437627739</v>
      </c>
      <c r="C7074" s="441">
        <f>hourly1!$F7075*유형화!$G$71/hourly1!$F$8763+유형화!$G$72*hourly1!$G7075/hourly1!$F$8763+유형화!$G$74*hourly1!I7075/hourly1!$I$8763+유형화!$H$63*hourly1!P7075/hourly1!$P$8763</f>
        <v>0.46968291720938471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799">
        <f>(유형화!$F$71+유형화!$F$72+유형화!$F$73+유형화!$F$74+유형화!$G$63)*hourly1!O7076/hourly1!$O$8763</f>
        <v>51.369130541155293</v>
      </c>
      <c r="C7075" s="441">
        <f>hourly1!$F7076*유형화!$G$71/hourly1!$F$8763+유형화!$G$72*hourly1!$G7076/hourly1!$F$8763+유형화!$G$74*hourly1!I7076/hourly1!$I$8763+유형화!$H$63*hourly1!P7076/hourly1!$P$8763</f>
        <v>0.68080486461388334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799">
        <f>(유형화!$F$71+유형화!$F$72+유형화!$F$73+유형화!$F$74+유형화!$G$63)*hourly1!O7077/hourly1!$O$8763</f>
        <v>53.94914572028847</v>
      </c>
      <c r="C7076" s="441">
        <f>hourly1!$F7077*유형화!$G$71/hourly1!$F$8763+유형화!$G$72*hourly1!$G7077/hourly1!$F$8763+유형화!$G$74*hourly1!I7077/hourly1!$I$8763+유형화!$H$63*hourly1!P7077/hourly1!$P$8763</f>
        <v>0.83765667575920033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799">
        <f>(유형화!$F$71+유형화!$F$72+유형화!$F$73+유형화!$F$74+유형화!$G$63)*hourly1!O7078/hourly1!$O$8763</f>
        <v>54.481757972553147</v>
      </c>
      <c r="C7077" s="441">
        <f>hourly1!$F7078*유형화!$G$71/hourly1!$F$8763+유형화!$G$72*hourly1!$G7078/hourly1!$F$8763+유형화!$G$74*hourly1!I7078/hourly1!$I$8763+유형화!$H$63*hourly1!P7078/hourly1!$P$8763</f>
        <v>0.84554080283965405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799">
        <f>(유형화!$F$71+유형화!$F$72+유형화!$F$73+유형화!$F$74+유형화!$G$63)*hourly1!O7079/hourly1!$O$8763</f>
        <v>54.934123760516577</v>
      </c>
      <c r="C7078" s="441">
        <f>hourly1!$F7079*유형화!$G$71/hourly1!$F$8763+유형화!$G$72*hourly1!$G7079/hourly1!$F$8763+유형화!$G$74*hourly1!I7079/hourly1!$I$8763+유형화!$H$63*hourly1!P7079/hourly1!$P$8763</f>
        <v>1.2870441666558834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799">
        <f>(유형화!$F$71+유형화!$F$72+유형화!$F$73+유형화!$F$74+유형화!$G$63)*hourly1!O7080/hourly1!$O$8763</f>
        <v>53.973196959185344</v>
      </c>
      <c r="C7079" s="441">
        <f>hourly1!$F7080*유형화!$G$71/hourly1!$F$8763+유형화!$G$72*hourly1!$G7080/hourly1!$F$8763+유형화!$G$74*hourly1!I7080/hourly1!$I$8763+유형화!$H$63*hourly1!P7080/hourly1!$P$8763</f>
        <v>0.57172142676430104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799">
        <f>(유형화!$F$71+유형화!$F$72+유형화!$F$73+유형화!$F$74+유형화!$G$63)*hourly1!O7081/hourly1!$O$8763</f>
        <v>53.920419711500166</v>
      </c>
      <c r="C7080" s="441">
        <f>hourly1!$F7081*유형화!$G$71/hourly1!$F$8763+유형화!$G$72*hourly1!$G7081/hourly1!$F$8763+유형화!$G$74*hourly1!I7081/hourly1!$I$8763+유형화!$H$63*hourly1!P7081/hourly1!$P$8763</f>
        <v>0.41538296291489341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799">
        <f>(유형화!$F$71+유형화!$F$72+유형화!$F$73+유형화!$F$74+유형화!$G$63)*hourly1!O7082/hourly1!$O$8763</f>
        <v>53.061286103119066</v>
      </c>
      <c r="C7081" s="441">
        <f>hourly1!$F7082*유형화!$G$71/hourly1!$F$8763+유형화!$G$72*hourly1!$G7082/hourly1!$F$8763+유형화!$G$74*hourly1!I7082/hourly1!$I$8763+유형화!$H$63*hourly1!P7082/hourly1!$P$8763</f>
        <v>0.36868791961820691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799">
        <f>(유형화!$F$71+유형화!$F$72+유형화!$F$73+유형화!$F$74+유형화!$G$63)*hourly1!O7083/hourly1!$O$8763</f>
        <v>51.147085656929399</v>
      </c>
      <c r="C7082" s="441">
        <f>hourly1!$F7083*유형화!$G$71/hourly1!$F$8763+유형화!$G$72*hourly1!$G7083/hourly1!$F$8763+유형화!$G$74*hourly1!I7083/hourly1!$I$8763+유형화!$H$63*hourly1!P7083/hourly1!$P$8763</f>
        <v>0.28425755627501587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799">
        <f>(유형화!$F$71+유형화!$F$72+유형화!$F$73+유형화!$F$74+유형화!$G$63)*hourly1!O7084/hourly1!$O$8763</f>
        <v>49.151289443533628</v>
      </c>
      <c r="C7083" s="441">
        <f>hourly1!$F7084*유형화!$G$71/hourly1!$F$8763+유형화!$G$72*hourly1!$G7084/hourly1!$F$8763+유형화!$G$74*hourly1!I7084/hourly1!$I$8763+유형화!$H$63*hourly1!P7084/hourly1!$P$8763</f>
        <v>0.25603919892258481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799">
        <f>(유형화!$F$71+유형화!$F$72+유형화!$F$73+유형화!$F$74+유형화!$G$63)*hourly1!O7085/hourly1!$O$8763</f>
        <v>48.856404539693393</v>
      </c>
      <c r="C7084" s="441">
        <f>hourly1!$F7085*유형화!$G$71/hourly1!$F$8763+유형화!$G$72*hourly1!$G7085/hourly1!$F$8763+유형화!$G$74*hourly1!I7085/hourly1!$I$8763+유형화!$H$63*hourly1!P7085/hourly1!$P$8763</f>
        <v>0.25003217680101553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799">
        <f>(유형화!$F$71+유형화!$F$72+유형화!$F$73+유형화!$F$74+유형화!$G$63)*hourly1!O7086/hourly1!$O$8763</f>
        <v>49.251814009499597</v>
      </c>
      <c r="C7085" s="441">
        <f>hourly1!$F7086*유형화!$G$71/hourly1!$F$8763+유형화!$G$72*hourly1!$G7086/hourly1!$F$8763+유형화!$G$74*hourly1!I7086/hourly1!$I$8763+유형화!$H$63*hourly1!P7086/hourly1!$P$8763</f>
        <v>0.25010660261715112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799">
        <f>(유형화!$F$71+유형화!$F$72+유형화!$F$73+유형화!$F$74+유형화!$G$63)*hourly1!O7087/hourly1!$O$8763</f>
        <v>49.577507935893905</v>
      </c>
      <c r="C7086" s="441">
        <f>hourly1!$F7087*유형화!$G$71/hourly1!$F$8763+유형화!$G$72*hourly1!$G7087/hourly1!$F$8763+유형화!$G$74*hourly1!I7087/hourly1!$I$8763+유형화!$H$63*hourly1!P7087/hourly1!$P$8763</f>
        <v>0.24656911018002106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799">
        <f>(유형화!$F$71+유형화!$F$72+유형화!$F$73+유형화!$F$74+유형화!$G$63)*hourly1!O7088/hourly1!$O$8763</f>
        <v>50.959766710908198</v>
      </c>
      <c r="C7087" s="441">
        <f>hourly1!$F7088*유형화!$G$71/hourly1!$F$8763+유형화!$G$72*hourly1!$G7088/hourly1!$F$8763+유형화!$G$74*hourly1!I7088/hourly1!$I$8763+유형화!$H$63*hourly1!P7088/hourly1!$P$8763</f>
        <v>0.51738223193534083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799">
        <f>(유형화!$F$71+유형화!$F$72+유형화!$F$73+유형화!$F$74+유형화!$G$63)*hourly1!O7089/hourly1!$O$8763</f>
        <v>53.648546033672453</v>
      </c>
      <c r="C7088" s="441">
        <f>hourly1!$F7089*유형화!$G$71/hourly1!$F$8763+유형화!$G$72*hourly1!$G7089/hourly1!$F$8763+유형화!$G$74*hourly1!I7089/hourly1!$I$8763+유형화!$H$63*hourly1!P7089/hourly1!$P$8763</f>
        <v>4.0779391579226818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799">
        <f>(유형화!$F$71+유형화!$F$72+유형화!$F$73+유형화!$F$74+유형화!$G$63)*hourly1!O7090/hourly1!$O$8763</f>
        <v>55.375328981455048</v>
      </c>
      <c r="C7089" s="441">
        <f>hourly1!$F7090*유형화!$G$71/hourly1!$F$8763+유형화!$G$72*hourly1!$G7090/hourly1!$F$8763+유형화!$G$74*hourly1!I7090/hourly1!$I$8763+유형화!$H$63*hourly1!P7090/hourly1!$P$8763</f>
        <v>4.4397770804383843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799">
        <f>(유형화!$F$71+유형화!$F$72+유형화!$F$73+유형화!$F$74+유형화!$G$63)*hourly1!O7091/hourly1!$O$8763</f>
        <v>57.034245698421635</v>
      </c>
      <c r="C7090" s="441">
        <f>hourly1!$F7091*유형화!$G$71/hourly1!$F$8763+유형화!$G$72*hourly1!$G7091/hourly1!$F$8763+유형화!$G$74*hourly1!I7091/hourly1!$I$8763+유형화!$H$63*hourly1!P7091/hourly1!$P$8763</f>
        <v>3.8114305677448157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799">
        <f>(유형화!$F$71+유형화!$F$72+유형화!$F$73+유형화!$F$74+유형화!$G$63)*hourly1!O7092/hourly1!$O$8763</f>
        <v>59.121488187121258</v>
      </c>
      <c r="C7091" s="441">
        <f>hourly1!$F7092*유형화!$G$71/hourly1!$F$8763+유형화!$G$72*hourly1!$G7092/hourly1!$F$8763+유형화!$G$74*hourly1!I7092/hourly1!$I$8763+유형화!$H$63*hourly1!P7092/hourly1!$P$8763</f>
        <v>2.3190350379086988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799">
        <f>(유형화!$F$71+유형화!$F$72+유형화!$F$73+유형화!$F$74+유형화!$G$63)*hourly1!O7093/hourly1!$O$8763</f>
        <v>59.202639396326219</v>
      </c>
      <c r="C7092" s="441">
        <f>hourly1!$F7093*유형화!$G$71/hourly1!$F$8763+유형화!$G$72*hourly1!$G7093/hourly1!$F$8763+유형화!$G$74*hourly1!I7093/hourly1!$I$8763+유형화!$H$63*hourly1!P7093/hourly1!$P$8763</f>
        <v>0.92615040241026136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799">
        <f>(유형화!$F$71+유형화!$F$72+유형화!$F$73+유형화!$F$74+유형화!$G$63)*hourly1!O7094/hourly1!$O$8763</f>
        <v>59.46249382061405</v>
      </c>
      <c r="C7093" s="441">
        <f>hourly1!$F7094*유형화!$G$71/hourly1!$F$8763+유형화!$G$72*hourly1!$G7094/hourly1!$F$8763+유형화!$G$74*hourly1!I7094/hourly1!$I$8763+유형화!$H$63*hourly1!P7094/hourly1!$P$8763</f>
        <v>0.54901046053377067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799">
        <f>(유형화!$F$71+유형화!$F$72+유형화!$F$73+유형화!$F$74+유형화!$G$63)*hourly1!O7095/hourly1!$O$8763</f>
        <v>56.617855612274141</v>
      </c>
      <c r="C7094" s="441">
        <f>hourly1!$F7095*유형화!$G$71/hourly1!$F$8763+유형화!$G$72*hourly1!$G7095/hourly1!$F$8763+유형화!$G$74*hourly1!I7095/hourly1!$I$8763+유형화!$H$63*hourly1!P7095/hourly1!$P$8763</f>
        <v>0.71179331744668617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799">
        <f>(유형화!$F$71+유형화!$F$72+유형화!$F$73+유형화!$F$74+유형화!$G$63)*hourly1!O7096/hourly1!$O$8763</f>
        <v>55.976793064155089</v>
      </c>
      <c r="C7095" s="441">
        <f>hourly1!$F7096*유형화!$G$71/hourly1!$F$8763+유형화!$G$72*hourly1!$G7096/hourly1!$F$8763+유형화!$G$74*hourly1!I7096/hourly1!$I$8763+유형화!$H$63*hourly1!P7096/hourly1!$P$8763</f>
        <v>0.65698144712197948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799">
        <f>(유형화!$F$71+유형화!$F$72+유형화!$F$73+유형화!$F$74+유형화!$G$63)*hourly1!O7097/hourly1!$O$8763</f>
        <v>59.459219341504308</v>
      </c>
      <c r="C7096" s="441">
        <f>hourly1!$F7097*유형화!$G$71/hourly1!$F$8763+유형화!$G$72*hourly1!$G7097/hourly1!$F$8763+유형화!$G$74*hourly1!I7097/hourly1!$I$8763+유형화!$H$63*hourly1!P7097/hourly1!$P$8763</f>
        <v>0.46939046191905653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799">
        <f>(유형화!$F$71+유형화!$F$72+유형화!$F$73+유형화!$F$74+유형화!$G$63)*hourly1!O7098/hourly1!$O$8763</f>
        <v>59.814767607208609</v>
      </c>
      <c r="C7097" s="441">
        <f>hourly1!$F7098*유형화!$G$71/hourly1!$F$8763+유형화!$G$72*hourly1!$G7098/hourly1!$F$8763+유형화!$G$74*hourly1!I7098/hourly1!$I$8763+유형화!$H$63*hourly1!P7098/hourly1!$P$8763</f>
        <v>0.43821964198229413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799">
        <f>(유형화!$F$71+유형화!$F$72+유형화!$F$73+유형화!$F$74+유형화!$G$63)*hourly1!O7099/hourly1!$O$8763</f>
        <v>60.637419028068805</v>
      </c>
      <c r="C7098" s="441">
        <f>hourly1!$F7099*유형화!$G$71/hourly1!$F$8763+유형화!$G$72*hourly1!$G7099/hourly1!$F$8763+유형화!$G$74*hourly1!I7099/hourly1!$I$8763+유형화!$H$63*hourly1!P7099/hourly1!$P$8763</f>
        <v>0.46950889915531213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799">
        <f>(유형화!$F$71+유형화!$F$72+유형화!$F$73+유형화!$F$74+유형화!$G$63)*hourly1!O7100/hourly1!$O$8763</f>
        <v>61.439452389363169</v>
      </c>
      <c r="C7099" s="441">
        <f>hourly1!$F7100*유형화!$G$71/hourly1!$F$8763+유형화!$G$72*hourly1!$G7100/hourly1!$F$8763+유형화!$G$74*hourly1!I7100/hourly1!$I$8763+유형화!$H$63*hourly1!P7100/hourly1!$P$8763</f>
        <v>0.65726638826740924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799">
        <f>(유형화!$F$71+유형화!$F$72+유형화!$F$73+유형화!$F$74+유형화!$G$63)*hourly1!O7101/hourly1!$O$8763</f>
        <v>62.884023250089363</v>
      </c>
      <c r="C7100" s="441">
        <f>hourly1!$F7101*유형화!$G$71/hourly1!$F$8763+유형화!$G$72*hourly1!$G7101/hourly1!$F$8763+유형화!$G$74*hourly1!I7101/hourly1!$I$8763+유형화!$H$63*hourly1!P7101/hourly1!$P$8763</f>
        <v>0.83724888430828892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799">
        <f>(유형화!$F$71+유형화!$F$72+유형화!$F$73+유형화!$F$74+유형화!$G$63)*hourly1!O7102/hourly1!$O$8763</f>
        <v>62.254217048544113</v>
      </c>
      <c r="C7101" s="441">
        <f>hourly1!$F7102*유형화!$G$71/hourly1!$F$8763+유형화!$G$72*hourly1!$G7102/hourly1!$F$8763+유형화!$G$74*hourly1!I7102/hourly1!$I$8763+유형화!$H$63*hourly1!P7102/hourly1!$P$8763</f>
        <v>0.84517260973963659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799">
        <f>(유형화!$F$71+유형화!$F$72+유형화!$F$73+유형화!$F$74+유형화!$G$63)*hourly1!O7103/hourly1!$O$8763</f>
        <v>61.094949858865682</v>
      </c>
      <c r="C7102" s="441">
        <f>hourly1!$F7103*유형화!$G$71/hourly1!$F$8763+유형화!$G$72*hourly1!$G7103/hourly1!$F$8763+유형화!$G$74*hourly1!I7103/hourly1!$I$8763+유형화!$H$63*hourly1!P7103/hourly1!$P$8763</f>
        <v>0.70515391443224462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799">
        <f>(유형화!$F$71+유형화!$F$72+유형화!$F$73+유형화!$F$74+유형화!$G$63)*hourly1!O7104/hourly1!$O$8763</f>
        <v>59.676884440242489</v>
      </c>
      <c r="C7103" s="441">
        <f>hourly1!$F7104*유형화!$G$71/hourly1!$F$8763+유형화!$G$72*hourly1!$G7104/hourly1!$F$8763+유형화!$G$74*hourly1!I7104/hourly1!$I$8763+유형화!$H$63*hourly1!P7104/hourly1!$P$8763</f>
        <v>0.57153894038819797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799">
        <f>(유형화!$F$71+유형화!$F$72+유형화!$F$73+유형화!$F$74+유형화!$G$63)*hourly1!O7105/hourly1!$O$8763</f>
        <v>59.078546282287064</v>
      </c>
      <c r="C7104" s="441">
        <f>hourly1!$F7105*유형화!$G$71/hourly1!$F$8763+유형화!$G$72*hourly1!$G7105/hourly1!$F$8763+유형화!$G$74*hourly1!I7105/hourly1!$I$8763+유형화!$H$63*hourly1!P7105/hourly1!$P$8763</f>
        <v>0.41526643403289887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799">
        <f>(유형화!$F$71+유형화!$F$72+유형화!$F$73+유형화!$F$74+유형화!$G$63)*hourly1!O7106/hourly1!$O$8763</f>
        <v>58.984692691491631</v>
      </c>
      <c r="C7105" s="441">
        <f>hourly1!$F7106*유형화!$G$71/hourly1!$F$8763+유형화!$G$72*hourly1!$G7106/hourly1!$F$8763+유형화!$G$74*hourly1!I7106/hourly1!$I$8763+유형화!$H$63*hourly1!P7106/hourly1!$P$8763</f>
        <v>0.36860323639792425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799">
        <f>(유형화!$F$71+유형화!$F$72+유형화!$F$73+유형화!$F$74+유형화!$G$63)*hourly1!O7107/hourly1!$O$8763</f>
        <v>57.201467715606093</v>
      </c>
      <c r="C7106" s="441">
        <f>hourly1!$F7107*유형화!$G$71/hourly1!$F$8763+유형화!$G$72*hourly1!$G7107/hourly1!$F$8763+유형화!$G$74*hourly1!I7107/hourly1!$I$8763+유형화!$H$63*hourly1!P7107/hourly1!$P$8763</f>
        <v>0.28419625039441687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799">
        <f>(유형화!$F$71+유형화!$F$72+유형화!$F$73+유형화!$F$74+유형화!$G$63)*hourly1!O7108/hourly1!$O$8763</f>
        <v>54.703678101335761</v>
      </c>
      <c r="C7107" s="441">
        <f>hourly1!$F7108*유형화!$G$71/hourly1!$F$8763+유형화!$G$72*hourly1!$G7108/hourly1!$F$8763+유형화!$G$74*hourly1!I7108/hourly1!$I$8763+유형화!$H$63*hourly1!P7108/hourly1!$P$8763</f>
        <v>0.25597419560560719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799">
        <f>(유형화!$F$71+유형화!$F$72+유형화!$F$73+유형화!$F$74+유형화!$G$63)*hourly1!O7109/hourly1!$O$8763</f>
        <v>54.270153842011091</v>
      </c>
      <c r="C7108" s="441">
        <f>hourly1!$F7109*유형화!$G$71/hourly1!$F$8763+유형화!$G$72*hourly1!$G7109/hourly1!$F$8763+유형화!$G$74*hourly1!I7109/hourly1!$I$8763+유형화!$H$63*hourly1!P7109/hourly1!$P$8763</f>
        <v>0.24987318703673841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799">
        <f>(유형화!$F$71+유형화!$F$72+유형화!$F$73+유형화!$F$74+유형화!$G$63)*hourly1!O7110/hourly1!$O$8763</f>
        <v>54.10407889952463</v>
      </c>
      <c r="C7109" s="441">
        <f>hourly1!$F7110*유형화!$G$71/hourly1!$F$8763+유형화!$G$72*hourly1!$G7110/hourly1!$F$8763+유형화!$G$74*hourly1!I7110/hourly1!$I$8763+유형화!$H$63*hourly1!P7110/hourly1!$P$8763</f>
        <v>0.24994117215724698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799">
        <f>(유형화!$F$71+유형화!$F$72+유형화!$F$73+유형화!$F$74+유형화!$G$63)*hourly1!O7111/hourly1!$O$8763</f>
        <v>54.397138380603486</v>
      </c>
      <c r="C7110" s="441">
        <f>hourly1!$F7111*유형화!$G$71/hourly1!$F$8763+유형화!$G$72*hourly1!$G7111/hourly1!$F$8763+유형화!$G$74*hourly1!I7111/hourly1!$I$8763+유형화!$H$63*hourly1!P7111/hourly1!$P$8763</f>
        <v>0.24649384945889663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799">
        <f>(유형화!$F$71+유형화!$F$72+유형화!$F$73+유형화!$F$74+유형화!$G$63)*hourly1!O7112/hourly1!$O$8763</f>
        <v>54.651573963122779</v>
      </c>
      <c r="C7111" s="441">
        <f>hourly1!$F7112*유형화!$G$71/hourly1!$F$8763+유형화!$G$72*hourly1!$G7112/hourly1!$F$8763+유형화!$G$74*hourly1!I7112/hourly1!$I$8763+유형화!$H$63*hourly1!P7112/hourly1!$P$8763</f>
        <v>0.51732009114975319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799">
        <f>(유형화!$F$71+유형화!$F$72+유형화!$F$73+유형화!$F$74+유형화!$G$63)*hourly1!O7113/hourly1!$O$8763</f>
        <v>55.484723477310276</v>
      </c>
      <c r="C7112" s="441">
        <f>hourly1!$F7113*유형화!$G$71/hourly1!$F$8763+유형화!$G$72*hourly1!$G7113/hourly1!$F$8763+유형화!$G$74*hourly1!I7113/hourly1!$I$8763+유형화!$H$63*hourly1!P7113/hourly1!$P$8763</f>
        <v>3.3278772141726107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799">
        <f>(유형화!$F$71+유형화!$F$72+유형화!$F$73+유형화!$F$74+유형화!$G$63)*hourly1!O7114/hourly1!$O$8763</f>
        <v>57.624694196603301</v>
      </c>
      <c r="C7113" s="441">
        <f>hourly1!$F7114*유형화!$G$71/hourly1!$F$8763+유형화!$G$72*hourly1!$G7114/hourly1!$F$8763+유형화!$G$74*hourly1!I7114/hourly1!$I$8763+유형화!$H$63*hourly1!P7114/hourly1!$P$8763</f>
        <v>3.7638958485737883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799">
        <f>(유형화!$F$71+유형화!$F$72+유형화!$F$73+유형화!$F$74+유형화!$G$63)*hourly1!O7115/hourly1!$O$8763</f>
        <v>58.65281374653631</v>
      </c>
      <c r="C7114" s="441">
        <f>hourly1!$F7115*유형화!$G$71/hourly1!$F$8763+유형화!$G$72*hourly1!$G7115/hourly1!$F$8763+유형화!$G$74*hourly1!I7115/hourly1!$I$8763+유형화!$H$63*hourly1!P7115/hourly1!$P$8763</f>
        <v>3.032738777755037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799">
        <f>(유형화!$F$71+유형화!$F$72+유형화!$F$73+유형화!$F$74+유형화!$G$63)*hourly1!O7116/hourly1!$O$8763</f>
        <v>60.377349616483187</v>
      </c>
      <c r="C7115" s="441">
        <f>hourly1!$F7116*유형화!$G$71/hourly1!$F$8763+유형화!$G$72*hourly1!$G7116/hourly1!$F$8763+유형화!$G$74*hourly1!I7116/hourly1!$I$8763+유형화!$H$63*hourly1!P7116/hourly1!$P$8763</f>
        <v>1.7431327242640291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799">
        <f>(유형화!$F$71+유형화!$F$72+유형화!$F$73+유형화!$F$74+유형화!$G$63)*hourly1!O7117/hourly1!$O$8763</f>
        <v>60.892636909230859</v>
      </c>
      <c r="C7116" s="441">
        <f>hourly1!$F7117*유형화!$G$71/hourly1!$F$8763+유형화!$G$72*hourly1!$G7117/hourly1!$F$8763+유형화!$G$74*hourly1!I7117/hourly1!$I$8763+유형화!$H$63*hourly1!P7117/hourly1!$P$8763</f>
        <v>0.89148025712156653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799">
        <f>(유형화!$F$71+유형화!$F$72+유형화!$F$73+유형화!$F$74+유형화!$G$63)*hourly1!O7118/hourly1!$O$8763</f>
        <v>60.518686678751834</v>
      </c>
      <c r="C7117" s="441">
        <f>hourly1!$F7118*유형화!$G$71/hourly1!$F$8763+유형화!$G$72*hourly1!$G7118/hourly1!$F$8763+유형화!$G$74*hourly1!I7118/hourly1!$I$8763+유형화!$H$63*hourly1!P7118/hourly1!$P$8763</f>
        <v>0.5501664461267004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799">
        <f>(유형화!$F$71+유형화!$F$72+유형화!$F$73+유형화!$F$74+유형화!$G$63)*hourly1!O7119/hourly1!$O$8763</f>
        <v>57.800713329683681</v>
      </c>
      <c r="C7118" s="441">
        <f>hourly1!$F7119*유형화!$G$71/hourly1!$F$8763+유형화!$G$72*hourly1!$G7119/hourly1!$F$8763+유형화!$G$74*hourly1!I7119/hourly1!$I$8763+유형화!$H$63*hourly1!P7119/hourly1!$P$8763</f>
        <v>0.71191736047357901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799">
        <f>(유형화!$F$71+유형화!$F$72+유형화!$F$73+유형화!$F$74+유형화!$G$63)*hourly1!O7120/hourly1!$O$8763</f>
        <v>57.180912881775257</v>
      </c>
      <c r="C7119" s="441">
        <f>hourly1!$F7120*유형화!$G$71/hourly1!$F$8763+유형화!$G$72*hourly1!$G7120/hourly1!$F$8763+유형화!$G$74*hourly1!I7120/hourly1!$I$8763+유형화!$H$63*hourly1!P7120/hourly1!$P$8763</f>
        <v>0.65711717881871412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799">
        <f>(유형화!$F$71+유형화!$F$72+유형화!$F$73+유형화!$F$74+유형화!$G$63)*hourly1!O7121/hourly1!$O$8763</f>
        <v>60.364708334280927</v>
      </c>
      <c r="C7120" s="441">
        <f>hourly1!$F7121*유형화!$G$71/hourly1!$F$8763+유형화!$G$72*hourly1!$G7121/hourly1!$F$8763+유형화!$G$74*hourly1!I7121/hourly1!$I$8763+유형화!$H$63*hourly1!P7121/hourly1!$P$8763</f>
        <v>0.4695006693775664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799">
        <f>(유형화!$F$71+유형화!$F$72+유형화!$F$73+유형화!$F$74+유형화!$G$63)*hourly1!O7122/hourly1!$O$8763</f>
        <v>60.07853706828481</v>
      </c>
      <c r="C7121" s="441">
        <f>hourly1!$F7122*유형화!$G$71/hourly1!$F$8763+유형화!$G$72*hourly1!$G7122/hourly1!$F$8763+유형화!$G$74*hourly1!I7122/hourly1!$I$8763+유형화!$H$63*hourly1!P7122/hourly1!$P$8763</f>
        <v>0.43828488384355291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799">
        <f>(유형화!$F$71+유형화!$F$72+유형화!$F$73+유형화!$F$74+유형화!$G$63)*hourly1!O7123/hourly1!$O$8763</f>
        <v>61.722474055940168</v>
      </c>
      <c r="C7122" s="441">
        <f>hourly1!$F7123*유형화!$G$71/hourly1!$F$8763+유형화!$G$72*hourly1!$G7123/hourly1!$F$8763+유형화!$G$74*hourly1!I7123/hourly1!$I$8763+유형화!$H$63*hourly1!P7123/hourly1!$P$8763</f>
        <v>0.46955100222116986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799">
        <f>(유형화!$F$71+유형화!$F$72+유형화!$F$73+유형화!$F$74+유형화!$G$63)*hourly1!O7124/hourly1!$O$8763</f>
        <v>62.080324025884906</v>
      </c>
      <c r="C7123" s="441">
        <f>hourly1!$F7124*유형화!$G$71/hourly1!$F$8763+유형화!$G$72*hourly1!$G7124/hourly1!$F$8763+유형화!$G$74*hourly1!I7124/hourly1!$I$8763+유형화!$H$63*hourly1!P7124/hourly1!$P$8763</f>
        <v>0.65732471234447598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799">
        <f>(유형화!$F$71+유형화!$F$72+유형화!$F$73+유형화!$F$74+유형화!$G$63)*hourly1!O7125/hourly1!$O$8763</f>
        <v>63.671040104859152</v>
      </c>
      <c r="C7124" s="441">
        <f>hourly1!$F7125*유형화!$G$71/hourly1!$F$8763+유형화!$G$72*hourly1!$G7125/hourly1!$F$8763+유형화!$G$74*hourly1!I7125/hourly1!$I$8763+유형화!$H$63*hourly1!P7125/hourly1!$P$8763</f>
        <v>0.83741371840748691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799">
        <f>(유형화!$F$71+유형화!$F$72+유형화!$F$73+유형화!$F$74+유형화!$G$63)*hourly1!O7126/hourly1!$O$8763</f>
        <v>63.160027385353743</v>
      </c>
      <c r="C7125" s="441">
        <f>hourly1!$F7126*유형화!$G$71/hourly1!$F$8763+유형화!$G$72*hourly1!$G7126/hourly1!$F$8763+유형화!$G$74*hourly1!I7126/hourly1!$I$8763+유형화!$H$63*hourly1!P7126/hourly1!$P$8763</f>
        <v>0.84537668437330349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799">
        <f>(유형화!$F$71+유형화!$F$72+유형화!$F$73+유형화!$F$74+유형화!$G$63)*hourly1!O7127/hourly1!$O$8763</f>
        <v>61.807444954725021</v>
      </c>
      <c r="C7126" s="441">
        <f>hourly1!$F7127*유형화!$G$71/hourly1!$F$8763+유형화!$G$72*hourly1!$G7127/hourly1!$F$8763+유형화!$G$74*hourly1!I7127/hourly1!$I$8763+유형화!$H$63*hourly1!P7127/hourly1!$P$8763</f>
        <v>0.75729754768520241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799">
        <f>(유형화!$F$71+유형화!$F$72+유형화!$F$73+유형화!$F$74+유형화!$G$63)*hourly1!O7128/hourly1!$O$8763</f>
        <v>60.298851567854697</v>
      </c>
      <c r="C7127" s="441">
        <f>hourly1!$F7128*유형화!$G$71/hourly1!$F$8763+유형화!$G$72*hourly1!$G7128/hourly1!$F$8763+유형화!$G$74*hourly1!I7128/hourly1!$I$8763+유형화!$H$63*hourly1!P7128/hourly1!$P$8763</f>
        <v>0.57170806828448062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799">
        <f>(유형화!$F$71+유형화!$F$72+유형화!$F$73+유형화!$F$74+유형화!$G$63)*hourly1!O7129/hourly1!$O$8763</f>
        <v>59.468337768098579</v>
      </c>
      <c r="C7128" s="441">
        <f>hourly1!$F7129*유형화!$G$71/hourly1!$F$8763+유형화!$G$72*hourly1!$G7129/hourly1!$F$8763+유형화!$G$74*hourly1!I7129/hourly1!$I$8763+유형화!$H$63*hourly1!P7129/hourly1!$P$8763</f>
        <v>0.41540085373608104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799">
        <f>(유형화!$F$71+유형화!$F$72+유형화!$F$73+유형화!$F$74+유형화!$G$63)*hourly1!O7130/hourly1!$O$8763</f>
        <v>59.662661329769648</v>
      </c>
      <c r="C7129" s="441">
        <f>hourly1!$F7130*유형화!$G$71/hourly1!$F$8763+유형화!$G$72*hourly1!$G7130/hourly1!$F$8763+유형화!$G$74*hourly1!I7130/hourly1!$I$8763+유형화!$H$63*hourly1!P7130/hourly1!$P$8763</f>
        <v>0.36873216958260813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799">
        <f>(유형화!$F$71+유형화!$F$72+유형화!$F$73+유형화!$F$74+유형화!$G$63)*hourly1!O7131/hourly1!$O$8763</f>
        <v>57.092719633216845</v>
      </c>
      <c r="C7130" s="441">
        <f>hourly1!$F7131*유형화!$G$71/hourly1!$F$8763+유형화!$G$72*hourly1!$G7131/hourly1!$F$8763+유형화!$G$74*hourly1!I7131/hourly1!$I$8763+유형화!$H$63*hourly1!P7131/hourly1!$P$8763</f>
        <v>0.28430359532153571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799">
        <f>(유형화!$F$71+유형화!$F$72+유형화!$F$73+유형화!$F$74+유형화!$G$63)*hourly1!O7132/hourly1!$O$8763</f>
        <v>54.437884196488952</v>
      </c>
      <c r="C7131" s="441">
        <f>hourly1!$F7132*유형화!$G$71/hourly1!$F$8763+유형화!$G$72*hourly1!$G7132/hourly1!$F$8763+유형화!$G$74*hourly1!I7132/hourly1!$I$8763+유형화!$H$63*hourly1!P7132/hourly1!$P$8763</f>
        <v>0.25610933094163579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799">
        <f>(유형화!$F$71+유형화!$F$72+유형화!$F$73+유형화!$F$74+유형화!$G$63)*hourly1!O7133/hourly1!$O$8763</f>
        <v>54.254566602794021</v>
      </c>
      <c r="C7132" s="441">
        <f>hourly1!$F7133*유형화!$G$71/hourly1!$F$8763+유형화!$G$72*hourly1!$G7133/hourly1!$F$8763+유형화!$G$74*hourly1!I7133/hourly1!$I$8763+유형화!$H$63*hourly1!P7133/hourly1!$P$8763</f>
        <v>0.25022969146691415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799">
        <f>(유형화!$F$71+유형화!$F$72+유형화!$F$73+유형화!$F$74+유형화!$G$63)*hourly1!O7134/hourly1!$O$8763</f>
        <v>54.445827095743859</v>
      </c>
      <c r="C7133" s="441">
        <f>hourly1!$F7134*유형화!$G$71/hourly1!$F$8763+유형화!$G$72*hourly1!$G7134/hourly1!$F$8763+유형화!$G$74*hourly1!I7134/hourly1!$I$8763+유형화!$H$63*hourly1!P7134/hourly1!$P$8763</f>
        <v>0.25034097237469399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799">
        <f>(유형화!$F$71+유형화!$F$72+유형화!$F$73+유형화!$F$74+유형화!$G$63)*hourly1!O7135/hourly1!$O$8763</f>
        <v>54.853367537653554</v>
      </c>
      <c r="C7134" s="441">
        <f>hourly1!$F7135*유형화!$G$71/hourly1!$F$8763+유형화!$G$72*hourly1!$G7135/hourly1!$F$8763+유형화!$G$74*hourly1!I7135/hourly1!$I$8763+유형화!$H$63*hourly1!P7135/hourly1!$P$8763</f>
        <v>0.24674408241122461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799">
        <f>(유형화!$F$71+유형화!$F$72+유형화!$F$73+유형화!$F$74+유형화!$G$63)*hourly1!O7136/hourly1!$O$8763</f>
        <v>55.635003620848615</v>
      </c>
      <c r="C7135" s="441">
        <f>hourly1!$F7136*유형화!$G$71/hourly1!$F$8763+유형화!$G$72*hourly1!$G7136/hourly1!$F$8763+유형화!$G$74*hourly1!I7136/hourly1!$I$8763+유형화!$H$63*hourly1!P7136/hourly1!$P$8763</f>
        <v>0.51766037456871983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799">
        <f>(유형화!$F$71+유형화!$F$72+유형화!$F$73+유형화!$F$74+유형화!$G$63)*hourly1!O7137/hourly1!$O$8763</f>
        <v>57.602567275291477</v>
      </c>
      <c r="C7136" s="441">
        <f>hourly1!$F7137*유형화!$G$71/hourly1!$F$8763+유형화!$G$72*hourly1!$G7137/hourly1!$F$8763+유형화!$G$74*hourly1!I7137/hourly1!$I$8763+유형화!$H$63*hourly1!P7137/hourly1!$P$8763</f>
        <v>5.4167944676151105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799">
        <f>(유형화!$F$71+유형화!$F$72+유형화!$F$73+유형화!$F$74+유형화!$G$63)*hourly1!O7138/hourly1!$O$8763</f>
        <v>58.996745330191395</v>
      </c>
      <c r="C7137" s="441">
        <f>hourly1!$F7138*유형화!$G$71/hourly1!$F$8763+유형화!$G$72*hourly1!$G7138/hourly1!$F$8763+유형화!$G$74*hourly1!I7138/hourly1!$I$8763+유형화!$H$63*hourly1!P7138/hourly1!$P$8763</f>
        <v>5.5897335858991593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799">
        <f>(유형화!$F$71+유형화!$F$72+유형화!$F$73+유형화!$F$74+유형화!$G$63)*hourly1!O7139/hourly1!$O$8763</f>
        <v>59.264231363634444</v>
      </c>
      <c r="C7138" s="441">
        <f>hourly1!$F7139*유형화!$G$71/hourly1!$F$8763+유형화!$G$72*hourly1!$G7139/hourly1!$F$8763+유형화!$G$74*hourly1!I7139/hourly1!$I$8763+유형화!$H$63*hourly1!P7139/hourly1!$P$8763</f>
        <v>4.6444318538003868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799">
        <f>(유형화!$F$71+유형화!$F$72+유형화!$F$73+유형화!$F$74+유형화!$G$63)*hourly1!O7140/hourly1!$O$8763</f>
        <v>60.232324807231116</v>
      </c>
      <c r="C7139" s="441">
        <f>hourly1!$F7140*유형화!$G$71/hourly1!$F$8763+유형화!$G$72*hourly1!$G7140/hourly1!$F$8763+유형화!$G$74*hourly1!I7140/hourly1!$I$8763+유형화!$H$63*hourly1!P7140/hourly1!$P$8763</f>
        <v>3.4217309115789982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799">
        <f>(유형화!$F$71+유형화!$F$72+유형화!$F$73+유형화!$F$74+유형화!$G$63)*hourly1!O7141/hourly1!$O$8763</f>
        <v>60.10986629829911</v>
      </c>
      <c r="C7140" s="441">
        <f>hourly1!$F7141*유형화!$G$71/hourly1!$F$8763+유형화!$G$72*hourly1!$G7141/hourly1!$F$8763+유형화!$G$74*hourly1!I7141/hourly1!$I$8763+유형화!$H$63*hourly1!P7141/hourly1!$P$8763</f>
        <v>2.5094363133035924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799">
        <f>(유형화!$F$71+유형화!$F$72+유형화!$F$73+유형화!$F$74+유형화!$G$63)*hourly1!O7142/hourly1!$O$8763</f>
        <v>59.668559162215402</v>
      </c>
      <c r="C7141" s="441">
        <f>hourly1!$F7142*유형화!$G$71/hourly1!$F$8763+유형화!$G$72*hourly1!$G7142/hourly1!$F$8763+유형화!$G$74*hourly1!I7142/hourly1!$I$8763+유형화!$H$63*hourly1!P7142/hourly1!$P$8763</f>
        <v>1.6583862897465438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799">
        <f>(유형화!$F$71+유형화!$F$72+유형화!$F$73+유형화!$F$74+유형화!$G$63)*hourly1!O7143/hourly1!$O$8763</f>
        <v>56.763839882737194</v>
      </c>
      <c r="C7142" s="441">
        <f>hourly1!$F7143*유형화!$G$71/hourly1!$F$8763+유형화!$G$72*hourly1!$G7143/hourly1!$F$8763+유형화!$G$74*hourly1!I7143/hourly1!$I$8763+유형화!$H$63*hourly1!P7143/hourly1!$P$8763</f>
        <v>0.71238228328014364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799">
        <f>(유형화!$F$71+유형화!$F$72+유형화!$F$73+유형화!$F$74+유형화!$G$63)*hourly1!O7144/hourly1!$O$8763</f>
        <v>57.316647404094894</v>
      </c>
      <c r="C7143" s="441">
        <f>hourly1!$F7144*유형화!$G$71/hourly1!$F$8763+유형화!$G$72*hourly1!$G7144/hourly1!$F$8763+유형화!$G$74*hourly1!I7144/hourly1!$I$8763+유형화!$H$63*hourly1!P7144/hourly1!$P$8763</f>
        <v>0.66339816904871884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799">
        <f>(유형화!$F$71+유형화!$F$72+유형화!$F$73+유형화!$F$74+유형화!$G$63)*hourly1!O7145/hourly1!$O$8763</f>
        <v>59.4778353985919</v>
      </c>
      <c r="C7144" s="441">
        <f>hourly1!$F7145*유형화!$G$71/hourly1!$F$8763+유형화!$G$72*hourly1!$G7145/hourly1!$F$8763+유형화!$G$74*hourly1!I7145/hourly1!$I$8763+유형화!$H$63*hourly1!P7145/hourly1!$P$8763</f>
        <v>0.48378422392427922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799">
        <f>(유형화!$F$71+유형화!$F$72+유형화!$F$73+유형화!$F$74+유형화!$G$63)*hourly1!O7146/hourly1!$O$8763</f>
        <v>59.474400771728817</v>
      </c>
      <c r="C7145" s="441">
        <f>hourly1!$F7146*유형화!$G$71/hourly1!$F$8763+유형화!$G$72*hourly1!$G7146/hourly1!$F$8763+유형화!$G$74*hourly1!I7146/hourly1!$I$8763+유형화!$H$63*hourly1!P7146/hourly1!$P$8763</f>
        <v>0.46929993436385298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799">
        <f>(유형화!$F$71+유형화!$F$72+유형화!$F$73+유형화!$F$74+유형화!$G$63)*hourly1!O7147/hourly1!$O$8763</f>
        <v>61.08784933941962</v>
      </c>
      <c r="C7146" s="441">
        <f>hourly1!$F7147*유형화!$G$71/hourly1!$F$8763+유형화!$G$72*hourly1!$G7147/hourly1!$F$8763+유형화!$G$74*hourly1!I7147/hourly1!$I$8763+유형화!$H$63*hourly1!P7147/hourly1!$P$8763</f>
        <v>0.75540052427872906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799">
        <f>(유형화!$F$71+유형화!$F$72+유형화!$F$73+유형화!$F$74+유형화!$G$63)*hourly1!O7148/hourly1!$O$8763</f>
        <v>61.731330486305175</v>
      </c>
      <c r="C7147" s="441">
        <f>hourly1!$F7148*유형화!$G$71/hourly1!$F$8763+유형화!$G$72*hourly1!$G7148/hourly1!$F$8763+유형화!$G$74*hourly1!I7148/hourly1!$I$8763+유형화!$H$63*hourly1!P7148/hourly1!$P$8763</f>
        <v>1.4111137912362419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799">
        <f>(유형화!$F$71+유형화!$F$72+유형화!$F$73+유형화!$F$74+유형화!$G$63)*hourly1!O7149/hourly1!$O$8763</f>
        <v>63.083463270852583</v>
      </c>
      <c r="C7148" s="441">
        <f>hourly1!$F7149*유형화!$G$71/hourly1!$F$8763+유형화!$G$72*hourly1!$G7149/hourly1!$F$8763+유형화!$G$74*hourly1!I7149/hourly1!$I$8763+유형화!$H$63*hourly1!P7149/hourly1!$P$8763</f>
        <v>0.95021618089317239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799">
        <f>(유형화!$F$71+유형화!$F$72+유형화!$F$73+유형화!$F$74+유형화!$G$63)*hourly1!O7150/hourly1!$O$8763</f>
        <v>62.088369825172528</v>
      </c>
      <c r="C7149" s="441">
        <f>hourly1!$F7150*유형화!$G$71/hourly1!$F$8763+유형화!$G$72*hourly1!$G7150/hourly1!$F$8763+유형화!$G$74*hourly1!I7150/hourly1!$I$8763+유형화!$H$63*hourly1!P7150/hourly1!$P$8763</f>
        <v>1.0654770807541605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799">
        <f>(유형화!$F$71+유형화!$F$72+유형화!$F$73+유형화!$F$74+유형화!$G$63)*hourly1!O7151/hourly1!$O$8763</f>
        <v>60.974715612724879</v>
      </c>
      <c r="C7150" s="441">
        <f>hourly1!$F7151*유형화!$G$71/hourly1!$F$8763+유형화!$G$72*hourly1!$G7151/hourly1!$F$8763+유형화!$G$74*hourly1!I7151/hourly1!$I$8763+유형화!$H$63*hourly1!P7151/hourly1!$P$8763</f>
        <v>2.6685275781728786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799">
        <f>(유형화!$F$71+유형화!$F$72+유형화!$F$73+유형화!$F$74+유형화!$G$63)*hourly1!O7152/hourly1!$O$8763</f>
        <v>60.38049187924824</v>
      </c>
      <c r="C7151" s="441">
        <f>hourly1!$F7152*유형화!$G$71/hourly1!$F$8763+유형화!$G$72*hourly1!$G7152/hourly1!$F$8763+유형화!$G$74*hourly1!I7152/hourly1!$I$8763+유형화!$H$63*hourly1!P7152/hourly1!$P$8763</f>
        <v>0.57207196758741474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799">
        <f>(유형화!$F$71+유형화!$F$72+유형화!$F$73+유형화!$F$74+유형화!$G$63)*hourly1!O7153/hourly1!$O$8763</f>
        <v>60.314012593231134</v>
      </c>
      <c r="C7152" s="441">
        <f>hourly1!$F7153*유형화!$G$71/hourly1!$F$8763+유형화!$G$72*hourly1!$G7153/hourly1!$F$8763+유형화!$G$74*hourly1!I7153/hourly1!$I$8763+유형화!$H$63*hourly1!P7153/hourly1!$P$8763</f>
        <v>0.41562866352585548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799">
        <f>(유형화!$F$71+유형화!$F$72+유형화!$F$73+유형화!$F$74+유형화!$G$63)*hourly1!O7154/hourly1!$O$8763</f>
        <v>59.199197803530851</v>
      </c>
      <c r="C7153" s="441">
        <f>hourly1!$F7154*유형화!$G$71/hourly1!$F$8763+유형화!$G$72*hourly1!$G7154/hourly1!$F$8763+유형화!$G$74*hourly1!I7154/hourly1!$I$8763+유형화!$H$63*hourly1!P7154/hourly1!$P$8763</f>
        <v>0.36891405959800272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799">
        <f>(유형화!$F$71+유형화!$F$72+유형화!$F$73+유형화!$F$74+유형화!$G$63)*hourly1!O7155/hourly1!$O$8763</f>
        <v>57.733580784475066</v>
      </c>
      <c r="C7154" s="441">
        <f>hourly1!$F7155*유형화!$G$71/hourly1!$F$8763+유형화!$G$72*hourly1!$G7155/hourly1!$F$8763+유형화!$G$74*hourly1!I7155/hourly1!$I$8763+유형화!$H$63*hourly1!P7155/hourly1!$P$8763</f>
        <v>0.28229743790582618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799">
        <f>(유형화!$F$71+유형화!$F$72+유형화!$F$73+유형화!$F$74+유형화!$G$63)*hourly1!O7156/hourly1!$O$8763</f>
        <v>54.778846087846254</v>
      </c>
      <c r="C7155" s="441">
        <f>hourly1!$F7156*유형화!$G$71/hourly1!$F$8763+유형화!$G$72*hourly1!$G7156/hourly1!$F$8763+유형화!$G$74*hourly1!I7156/hourly1!$I$8763+유형화!$H$63*hourly1!P7156/hourly1!$P$8763</f>
        <v>0.28872346305958246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799">
        <f>(유형화!$F$71+유형화!$F$72+유형화!$F$73+유형화!$F$74+유형화!$G$63)*hourly1!O7157/hourly1!$O$8763</f>
        <v>54.191624104249485</v>
      </c>
      <c r="C7156" s="441">
        <f>hourly1!$F7157*유형화!$G$71/hourly1!$F$8763+유형화!$G$72*hourly1!$G7157/hourly1!$F$8763+유형화!$G$74*hourly1!I7157/hourly1!$I$8763+유형화!$H$63*hourly1!P7157/hourly1!$P$8763</f>
        <v>0.2638423402191345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799">
        <f>(유형화!$F$71+유형화!$F$72+유형화!$F$73+유형화!$F$74+유형화!$G$63)*hourly1!O7158/hourly1!$O$8763</f>
        <v>54.126558360043653</v>
      </c>
      <c r="C7157" s="441">
        <f>hourly1!$F7158*유형화!$G$71/hourly1!$F$8763+유형화!$G$72*hourly1!$G7158/hourly1!$F$8763+유형화!$G$74*hourly1!I7158/hourly1!$I$8763+유형화!$H$63*hourly1!P7158/hourly1!$P$8763</f>
        <v>0.24667550093000992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799">
        <f>(유형화!$F$71+유형화!$F$72+유형화!$F$73+유형화!$F$74+유형화!$G$63)*hourly1!O7159/hourly1!$O$8763</f>
        <v>54.150013927887123</v>
      </c>
      <c r="C7158" s="441">
        <f>hourly1!$F7159*유형화!$G$71/hourly1!$F$8763+유형화!$G$72*hourly1!$G7159/hourly1!$F$8763+유형화!$G$74*hourly1!I7159/hourly1!$I$8763+유형화!$H$63*hourly1!P7159/hourly1!$P$8763</f>
        <v>0.24670782368028682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799">
        <f>(유형화!$F$71+유형화!$F$72+유형화!$F$73+유형화!$F$74+유형화!$G$63)*hourly1!O7160/hourly1!$O$8763</f>
        <v>54.903921413491886</v>
      </c>
      <c r="C7159" s="441">
        <f>hourly1!$F7160*유형화!$G$71/hourly1!$F$8763+유형화!$G$72*hourly1!$G7160/hourly1!$F$8763+유형화!$G$74*hourly1!I7160/hourly1!$I$8763+유형화!$H$63*hourly1!P7160/hourly1!$P$8763</f>
        <v>0.30189027254783596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799">
        <f>(유형화!$F$71+유형화!$F$72+유형화!$F$73+유형화!$F$74+유형화!$G$63)*hourly1!O7161/hourly1!$O$8763</f>
        <v>56.988869935631072</v>
      </c>
      <c r="C7160" s="441">
        <f>hourly1!$F7161*유형화!$G$71/hourly1!$F$8763+유형화!$G$72*hourly1!$G7161/hourly1!$F$8763+유형화!$G$74*hourly1!I7161/hourly1!$I$8763+유형화!$H$63*hourly1!P7161/hourly1!$P$8763</f>
        <v>6.2661074117070781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799">
        <f>(유형화!$F$71+유형화!$F$72+유형화!$F$73+유형화!$F$74+유형화!$G$63)*hourly1!O7162/hourly1!$O$8763</f>
        <v>58.455265859255896</v>
      </c>
      <c r="C7161" s="441">
        <f>hourly1!$F7162*유형화!$G$71/hourly1!$F$8763+유형화!$G$72*hourly1!$G7162/hourly1!$F$8763+유형화!$G$74*hourly1!I7162/hourly1!$I$8763+유형화!$H$63*hourly1!P7162/hourly1!$P$8763</f>
        <v>7.074059520475199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799">
        <f>(유형화!$F$71+유형화!$F$72+유형화!$F$73+유형화!$F$74+유형화!$G$63)*hourly1!O7163/hourly1!$O$8763</f>
        <v>59.763497556557034</v>
      </c>
      <c r="C7162" s="441">
        <f>hourly1!$F7163*유형화!$G$71/hourly1!$F$8763+유형화!$G$72*hourly1!$G7163/hourly1!$F$8763+유형화!$G$74*hourly1!I7163/hourly1!$I$8763+유형화!$H$63*hourly1!P7163/hourly1!$P$8763</f>
        <v>7.7355683400478581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799">
        <f>(유형화!$F$71+유형화!$F$72+유형화!$F$73+유형화!$F$74+유형화!$G$63)*hourly1!O7164/hourly1!$O$8763</f>
        <v>61.630547402025385</v>
      </c>
      <c r="C7163" s="441">
        <f>hourly1!$F7164*유형화!$G$71/hourly1!$F$8763+유형화!$G$72*hourly1!$G7164/hourly1!$F$8763+유형화!$G$74*hourly1!I7164/hourly1!$I$8763+유형화!$H$63*hourly1!P7164/hourly1!$P$8763</f>
        <v>6.9494234724960782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799">
        <f>(유형화!$F$71+유형화!$F$72+유형화!$F$73+유형화!$F$74+유형화!$G$63)*hourly1!O7165/hourly1!$O$8763</f>
        <v>61.676531661629554</v>
      </c>
      <c r="C7164" s="441">
        <f>hourly1!$F7165*유형화!$G$71/hourly1!$F$8763+유형화!$G$72*hourly1!$G7165/hourly1!$F$8763+유형화!$G$74*hourly1!I7165/hourly1!$I$8763+유형화!$H$63*hourly1!P7165/hourly1!$P$8763</f>
        <v>6.5721562672448801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799">
        <f>(유형화!$F$71+유형화!$F$72+유형화!$F$73+유형화!$F$74+유형화!$G$63)*hourly1!O7166/hourly1!$O$8763</f>
        <v>61.469941150755389</v>
      </c>
      <c r="C7165" s="441">
        <f>hourly1!$F7166*유형화!$G$71/hourly1!$F$8763+유형화!$G$72*hourly1!$G7166/hourly1!$F$8763+유형화!$G$74*hourly1!I7166/hourly1!$I$8763+유형화!$H$63*hourly1!P7166/hourly1!$P$8763</f>
        <v>6.5042539216023174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799">
        <f>(유형화!$F$71+유형화!$F$72+유형화!$F$73+유형화!$F$74+유형화!$G$63)*hourly1!O7167/hourly1!$O$8763</f>
        <v>58.660775357643004</v>
      </c>
      <c r="C7166" s="441">
        <f>hourly1!$F7167*유형화!$G$71/hourly1!$F$8763+유형화!$G$72*hourly1!$G7167/hourly1!$F$8763+유형화!$G$74*hourly1!I7167/hourly1!$I$8763+유형화!$H$63*hourly1!P7167/hourly1!$P$8763</f>
        <v>4.3915602438915649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799">
        <f>(유형화!$F$71+유형화!$F$72+유형화!$F$73+유형화!$F$74+유형화!$G$63)*hourly1!O7168/hourly1!$O$8763</f>
        <v>58.509342835156339</v>
      </c>
      <c r="C7167" s="441">
        <f>hourly1!$F7168*유형화!$G$71/hourly1!$F$8763+유형화!$G$72*hourly1!$G7168/hourly1!$F$8763+유형화!$G$74*hourly1!I7168/hourly1!$I$8763+유형화!$H$63*hourly1!P7168/hourly1!$P$8763</f>
        <v>3.8860318332003119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799">
        <f>(유형화!$F$71+유형화!$F$72+유형화!$F$73+유형화!$F$74+유형화!$G$63)*hourly1!O7169/hourly1!$O$8763</f>
        <v>61.113359190598679</v>
      </c>
      <c r="C7168" s="441">
        <f>hourly1!$F7169*유형화!$G$71/hourly1!$F$8763+유형화!$G$72*hourly1!$G7169/hourly1!$F$8763+유형화!$G$74*hourly1!I7169/hourly1!$I$8763+유형화!$H$63*hourly1!P7169/hourly1!$P$8763</f>
        <v>3.5362650862834051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799">
        <f>(유형화!$F$71+유형화!$F$72+유형화!$F$73+유형화!$F$74+유형화!$G$63)*hourly1!O7170/hourly1!$O$8763</f>
        <v>61.203112196857084</v>
      </c>
      <c r="C7169" s="441">
        <f>hourly1!$F7170*유형화!$G$71/hourly1!$F$8763+유형화!$G$72*hourly1!$G7170/hourly1!$F$8763+유형화!$G$74*hourly1!I7170/hourly1!$I$8763+유형화!$H$63*hourly1!P7170/hourly1!$P$8763</f>
        <v>3.352819762165812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799">
        <f>(유형화!$F$71+유형화!$F$72+유형화!$F$73+유형화!$F$74+유형화!$G$63)*hourly1!O7171/hourly1!$O$8763</f>
        <v>61.83522817770988</v>
      </c>
      <c r="C7170" s="441">
        <f>hourly1!$F7171*유형화!$G$71/hourly1!$F$8763+유형화!$G$72*hourly1!$G7171/hourly1!$F$8763+유형화!$G$74*hourly1!I7171/hourly1!$I$8763+유형화!$H$63*hourly1!P7171/hourly1!$P$8763</f>
        <v>3.5437242467246093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799">
        <f>(유형화!$F$71+유형화!$F$72+유형화!$F$73+유형화!$F$74+유형화!$G$63)*hourly1!O7172/hourly1!$O$8763</f>
        <v>62.668276764670026</v>
      </c>
      <c r="C7171" s="441">
        <f>hourly1!$F7172*유형화!$G$71/hourly1!$F$8763+유형화!$G$72*hourly1!$G7172/hourly1!$F$8763+유형화!$G$74*hourly1!I7172/hourly1!$I$8763+유형화!$H$63*hourly1!P7172/hourly1!$P$8763</f>
        <v>3.6930237458864106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799">
        <f>(유형화!$F$71+유형화!$F$72+유형화!$F$73+유형화!$F$74+유형화!$G$63)*hourly1!O7173/hourly1!$O$8763</f>
        <v>63.722801261819036</v>
      </c>
      <c r="C7172" s="441">
        <f>hourly1!$F7173*유형화!$G$71/hourly1!$F$8763+유형화!$G$72*hourly1!$G7173/hourly1!$F$8763+유형화!$G$74*hourly1!I7173/hourly1!$I$8763+유형화!$H$63*hourly1!P7173/hourly1!$P$8763</f>
        <v>3.1122356875199872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799">
        <f>(유형화!$F$71+유형화!$F$72+유형화!$F$73+유형화!$F$74+유형화!$G$63)*hourly1!O7174/hourly1!$O$8763</f>
        <v>63.231752511341909</v>
      </c>
      <c r="C7173" s="441">
        <f>hourly1!$F7174*유형화!$G$71/hourly1!$F$8763+유형화!$G$72*hourly1!$G7174/hourly1!$F$8763+유형화!$G$74*hourly1!I7174/hourly1!$I$8763+유형화!$H$63*hourly1!P7174/hourly1!$P$8763</f>
        <v>2.9166624142643798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799">
        <f>(유형화!$F$71+유형화!$F$72+유형화!$F$73+유형화!$F$74+유형화!$G$63)*hourly1!O7175/hourly1!$O$8763</f>
        <v>61.682698520885893</v>
      </c>
      <c r="C7174" s="441">
        <f>hourly1!$F7175*유형화!$G$71/hourly1!$F$8763+유형화!$G$72*hourly1!$G7175/hourly1!$F$8763+유형화!$G$74*hourly1!I7175/hourly1!$I$8763+유형화!$H$63*hourly1!P7175/hourly1!$P$8763</f>
        <v>4.3359438829741848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799">
        <f>(유형화!$F$71+유형화!$F$72+유형화!$F$73+유형화!$F$74+유형화!$G$63)*hourly1!O7176/hourly1!$O$8763</f>
        <v>60.133292547810363</v>
      </c>
      <c r="C7175" s="441">
        <f>hourly1!$F7176*유형화!$G$71/hourly1!$F$8763+유형화!$G$72*hourly1!$G7176/hourly1!$F$8763+유형화!$G$74*hourly1!I7176/hourly1!$I$8763+유형화!$H$63*hourly1!P7176/hourly1!$P$8763</f>
        <v>0.50855179968626285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799">
        <f>(유형화!$F$71+유형화!$F$72+유형화!$F$73+유형화!$F$74+유형화!$G$63)*hourly1!O7177/hourly1!$O$8763</f>
        <v>59.262356306585161</v>
      </c>
      <c r="C7176" s="441">
        <f>hourly1!$F7177*유형화!$G$71/hourly1!$F$8763+유형화!$G$72*hourly1!$G7177/hourly1!$F$8763+유형화!$G$74*hourly1!I7177/hourly1!$I$8763+유형화!$H$63*hourly1!P7177/hourly1!$P$8763</f>
        <v>0.45496986368205516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799">
        <f>(유형화!$F$71+유형화!$F$72+유형화!$F$73+유형화!$F$74+유형화!$G$63)*hourly1!O7178/hourly1!$O$8763</f>
        <v>58.952330971112964</v>
      </c>
      <c r="C7177" s="441">
        <f>hourly1!$F7178*유형화!$G$71/hourly1!$F$8763+유형화!$G$72*hourly1!$G7178/hourly1!$F$8763+유형화!$G$74*hourly1!I7178/hourly1!$I$8763+유형화!$H$63*hourly1!P7178/hourly1!$P$8763</f>
        <v>0.36130032246174826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799">
        <f>(유형화!$F$71+유형화!$F$72+유형화!$F$73+유형화!$F$74+유형화!$G$63)*hourly1!O7179/hourly1!$O$8763</f>
        <v>56.742694031572547</v>
      </c>
      <c r="C7178" s="441">
        <f>hourly1!$F7179*유형화!$G$71/hourly1!$F$8763+유형화!$G$72*hourly1!$G7179/hourly1!$F$8763+유형화!$G$74*hourly1!I7179/hourly1!$I$8763+유형화!$H$63*hourly1!P7179/hourly1!$P$8763</f>
        <v>0.30277741873440256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799">
        <f>(유형화!$F$71+유형화!$F$72+유형화!$F$73+유형화!$F$74+유형화!$G$63)*hourly1!O7180/hourly1!$O$8763</f>
        <v>54.594717126681154</v>
      </c>
      <c r="C7179" s="441">
        <f>hourly1!$F7180*유형화!$G$71/hourly1!$F$8763+유형화!$G$72*hourly1!$G7180/hourly1!$F$8763+유형화!$G$74*hourly1!I7180/hourly1!$I$8763+유형화!$H$63*hourly1!P7180/hourly1!$P$8763</f>
        <v>0.28146372563853661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799">
        <f>(유형화!$F$71+유형화!$F$72+유형화!$F$73+유형화!$F$74+유형화!$G$63)*hourly1!O7181/hourly1!$O$8763</f>
        <v>54.761941855084032</v>
      </c>
      <c r="C7180" s="441">
        <f>hourly1!$F7181*유형화!$G$71/hourly1!$F$8763+유형화!$G$72*hourly1!$G7181/hourly1!$F$8763+유형화!$G$74*hourly1!I7181/hourly1!$I$8763+유형화!$H$63*hourly1!P7181/hourly1!$P$8763</f>
        <v>0.26867596301515367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799">
        <f>(유형화!$F$71+유형화!$F$72+유형화!$F$73+유형화!$F$74+유형화!$G$63)*hourly1!O7182/hourly1!$O$8763</f>
        <v>54.801021683812053</v>
      </c>
      <c r="C7181" s="441">
        <f>hourly1!$F7182*유형화!$G$71/hourly1!$F$8763+유형화!$G$72*hourly1!$G7182/hourly1!$F$8763+유형화!$G$74*hourly1!I7182/hourly1!$I$8763+유형화!$H$63*hourly1!P7182/hourly1!$P$8763</f>
        <v>0.25215486309871959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799">
        <f>(유형화!$F$71+유형화!$F$72+유형화!$F$73+유형화!$F$74+유형화!$G$63)*hourly1!O7183/hourly1!$O$8763</f>
        <v>55.092895802818823</v>
      </c>
      <c r="C7182" s="441">
        <f>hourly1!$F7183*유형화!$G$71/hourly1!$F$8763+유형화!$G$72*hourly1!$G7183/hourly1!$F$8763+유형화!$G$74*hourly1!I7183/hourly1!$I$8763+유형화!$H$63*hourly1!P7183/hourly1!$P$8763</f>
        <v>0.27473140962606785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799">
        <f>(유형화!$F$71+유형화!$F$72+유형화!$F$73+유형화!$F$74+유형화!$G$63)*hourly1!O7184/hourly1!$O$8763</f>
        <v>55.038806527441636</v>
      </c>
      <c r="C7183" s="441">
        <f>hourly1!$F7184*유형화!$G$71/hourly1!$F$8763+유형화!$G$72*hourly1!$G7184/hourly1!$F$8763+유형화!$G$74*hourly1!I7184/hourly1!$I$8763+유형화!$H$63*hourly1!P7184/hourly1!$P$8763</f>
        <v>0.34575570356567165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799">
        <f>(유형화!$F$71+유형화!$F$72+유형화!$F$73+유형화!$F$74+유형화!$G$63)*hourly1!O7185/hourly1!$O$8763</f>
        <v>55.73824198514486</v>
      </c>
      <c r="C7184" s="441">
        <f>hourly1!$F7185*유형화!$G$71/hourly1!$F$8763+유형화!$G$72*hourly1!$G7185/hourly1!$F$8763+유형화!$G$74*hourly1!I7185/hourly1!$I$8763+유형화!$H$63*hourly1!P7185/hourly1!$P$8763</f>
        <v>9.1251511648602595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799">
        <f>(유형화!$F$71+유형화!$F$72+유형화!$F$73+유형화!$F$74+유형화!$G$63)*hourly1!O7186/hourly1!$O$8763</f>
        <v>57.32119204964367</v>
      </c>
      <c r="C7185" s="441">
        <f>hourly1!$F7186*유형화!$G$71/hourly1!$F$8763+유형화!$G$72*hourly1!$G7186/hourly1!$F$8763+유형화!$G$74*hourly1!I7186/hourly1!$I$8763+유형화!$H$63*hourly1!P7186/hourly1!$P$8763</f>
        <v>9.3498153904536334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799">
        <f>(유형화!$F$71+유형화!$F$72+유형화!$F$73+유형화!$F$74+유형화!$G$63)*hourly1!O7187/hourly1!$O$8763</f>
        <v>59.7217757858784</v>
      </c>
      <c r="C7186" s="441">
        <f>hourly1!$F7187*유형화!$G$71/hourly1!$F$8763+유형화!$G$72*hourly1!$G7187/hourly1!$F$8763+유형화!$G$74*hourly1!I7187/hourly1!$I$8763+유형화!$H$63*hourly1!P7187/hourly1!$P$8763</f>
        <v>8.4098299755065042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799">
        <f>(유형화!$F$71+유형화!$F$72+유형화!$F$73+유형화!$F$74+유형화!$G$63)*hourly1!O7188/hourly1!$O$8763</f>
        <v>61.294626106151249</v>
      </c>
      <c r="C7187" s="441">
        <f>hourly1!$F7188*유형화!$G$71/hourly1!$F$8763+유형화!$G$72*hourly1!$G7188/hourly1!$F$8763+유형화!$G$74*hourly1!I7188/hourly1!$I$8763+유형화!$H$63*hourly1!P7188/hourly1!$P$8763</f>
        <v>7.0146048627804509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799">
        <f>(유형화!$F$71+유형화!$F$72+유형화!$F$73+유형화!$F$74+유형화!$G$63)*hourly1!O7189/hourly1!$O$8763</f>
        <v>61.10021626025668</v>
      </c>
      <c r="C7188" s="441">
        <f>hourly1!$F7189*유형화!$G$71/hourly1!$F$8763+유형화!$G$72*hourly1!$G7189/hourly1!$F$8763+유형화!$G$74*hourly1!I7189/hourly1!$I$8763+유형화!$H$63*hourly1!P7189/hourly1!$P$8763</f>
        <v>5.6620076133347093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799">
        <f>(유형화!$F$71+유형화!$F$72+유형화!$F$73+유형화!$F$74+유형화!$G$63)*hourly1!O7190/hourly1!$O$8763</f>
        <v>61.308666259887119</v>
      </c>
      <c r="C7189" s="441">
        <f>hourly1!$F7190*유형화!$G$71/hourly1!$F$8763+유형화!$G$72*hourly1!$G7190/hourly1!$F$8763+유형화!$G$74*hourly1!I7190/hourly1!$I$8763+유형화!$H$63*hourly1!P7190/hourly1!$P$8763</f>
        <v>4.5871145528767361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799">
        <f>(유형화!$F$71+유형화!$F$72+유형화!$F$73+유형화!$F$74+유형화!$G$63)*hourly1!O7191/hourly1!$O$8763</f>
        <v>58.439859359516312</v>
      </c>
      <c r="C7190" s="441">
        <f>hourly1!$F7191*유형화!$G$71/hourly1!$F$8763+유형화!$G$72*hourly1!$G7191/hourly1!$F$8763+유형화!$G$74*hourly1!I7191/hourly1!$I$8763+유형화!$H$63*hourly1!P7191/hourly1!$P$8763</f>
        <v>2.1147838814726536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799">
        <f>(유형화!$F$71+유형화!$F$72+유형화!$F$73+유형화!$F$74+유형화!$G$63)*hourly1!O7192/hourly1!$O$8763</f>
        <v>58.323327659934648</v>
      </c>
      <c r="C7191" s="441">
        <f>hourly1!$F7192*유형화!$G$71/hourly1!$F$8763+유형화!$G$72*hourly1!$G7192/hourly1!$F$8763+유형화!$G$74*hourly1!I7192/hourly1!$I$8763+유형화!$H$63*hourly1!P7192/hourly1!$P$8763</f>
        <v>2.6584738908432124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799">
        <f>(유형화!$F$71+유형화!$F$72+유형화!$F$73+유형화!$F$74+유형화!$G$63)*hourly1!O7193/hourly1!$O$8763</f>
        <v>60.814123201396669</v>
      </c>
      <c r="C7192" s="441">
        <f>hourly1!$F7193*유형화!$G$71/hourly1!$F$8763+유형화!$G$72*hourly1!$G7193/hourly1!$F$8763+유형화!$G$74*hourly1!I7193/hourly1!$I$8763+유형화!$H$63*hourly1!P7193/hourly1!$P$8763</f>
        <v>2.6944301476309449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799">
        <f>(유형화!$F$71+유형화!$F$72+유형화!$F$73+유형화!$F$74+유형화!$G$63)*hourly1!O7194/hourly1!$O$8763</f>
        <v>60.986140921542329</v>
      </c>
      <c r="C7193" s="441">
        <f>hourly1!$F7194*유형화!$G$71/hourly1!$F$8763+유형화!$G$72*hourly1!$G7194/hourly1!$F$8763+유형화!$G$74*hourly1!I7194/hourly1!$I$8763+유형화!$H$63*hourly1!P7194/hourly1!$P$8763</f>
        <v>2.8480563629884812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799">
        <f>(유형화!$F$71+유형화!$F$72+유형화!$F$73+유형화!$F$74+유형화!$G$63)*hourly1!O7195/hourly1!$O$8763</f>
        <v>61.617296454276385</v>
      </c>
      <c r="C7194" s="441">
        <f>hourly1!$F7195*유형화!$G$71/hourly1!$F$8763+유형화!$G$72*hourly1!$G7195/hourly1!$F$8763+유형화!$G$74*hourly1!I7195/hourly1!$I$8763+유형화!$H$63*hourly1!P7195/hourly1!$P$8763</f>
        <v>3.3220870288038342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799">
        <f>(유형화!$F$71+유형화!$F$72+유형화!$F$73+유형화!$F$74+유형화!$G$63)*hourly1!O7196/hourly1!$O$8763</f>
        <v>62.155856695517635</v>
      </c>
      <c r="C7195" s="441">
        <f>hourly1!$F7196*유형화!$G$71/hourly1!$F$8763+유형화!$G$72*hourly1!$G7196/hourly1!$F$8763+유형화!$G$74*hourly1!I7196/hourly1!$I$8763+유형화!$H$63*hourly1!P7196/hourly1!$P$8763</f>
        <v>4.0892133570736897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799">
        <f>(유형화!$F$71+유형화!$F$72+유형화!$F$73+유형화!$F$74+유형화!$G$63)*hourly1!O7197/hourly1!$O$8763</f>
        <v>63.691384976843644</v>
      </c>
      <c r="C7196" s="441">
        <f>hourly1!$F7197*유형화!$G$71/hourly1!$F$8763+유형화!$G$72*hourly1!$G7197/hourly1!$F$8763+유형화!$G$74*hourly1!I7197/hourly1!$I$8763+유형화!$H$63*hourly1!P7197/hourly1!$P$8763</f>
        <v>3.1896462889903252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799">
        <f>(유형화!$F$71+유형화!$F$72+유형화!$F$73+유형화!$F$74+유형화!$G$63)*hourly1!O7198/hourly1!$O$8763</f>
        <v>62.470666760789427</v>
      </c>
      <c r="C7197" s="441">
        <f>hourly1!$F7198*유형화!$G$71/hourly1!$F$8763+유형화!$G$72*hourly1!$G7198/hourly1!$F$8763+유형화!$G$74*hourly1!I7198/hourly1!$I$8763+유형화!$H$63*hourly1!P7198/hourly1!$P$8763</f>
        <v>3.0132461317116825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799">
        <f>(유형화!$F$71+유형화!$F$72+유형화!$F$73+유형화!$F$74+유형화!$G$63)*hourly1!O7199/hourly1!$O$8763</f>
        <v>60.178371816036396</v>
      </c>
      <c r="C7198" s="441">
        <f>hourly1!$F7199*유형화!$G$71/hourly1!$F$8763+유형화!$G$72*hourly1!$G7199/hourly1!$F$8763+유형화!$G$74*hourly1!I7199/hourly1!$I$8763+유형화!$H$63*hourly1!P7199/hourly1!$P$8763</f>
        <v>4.2096495944153576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799">
        <f>(유형화!$F$71+유형화!$F$72+유형화!$F$73+유형화!$F$74+유형화!$G$63)*hourly1!O7200/hourly1!$O$8763</f>
        <v>58.379958197519628</v>
      </c>
      <c r="C7199" s="441">
        <f>hourly1!$F7200*유형화!$G$71/hourly1!$F$8763+유형화!$G$72*hourly1!$G7200/hourly1!$F$8763+유형화!$G$74*hourly1!I7200/hourly1!$I$8763+유형화!$H$63*hourly1!P7200/hourly1!$P$8763</f>
        <v>0.49404496769114392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799">
        <f>(유형화!$F$71+유형화!$F$72+유형화!$F$73+유형화!$F$74+유형화!$G$63)*hourly1!O7201/hourly1!$O$8763</f>
        <v>57.896434824720011</v>
      </c>
      <c r="C7200" s="441">
        <f>hourly1!$F7201*유형화!$G$71/hourly1!$F$8763+유형화!$G$72*hourly1!$G7201/hourly1!$F$8763+유형화!$G$74*hourly1!I7201/hourly1!$I$8763+유형화!$H$63*hourly1!P7201/hourly1!$P$8763</f>
        <v>0.47186428540058156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799">
        <f>(유형화!$F$71+유형화!$F$72+유형화!$F$73+유형화!$F$74+유형화!$G$63)*hourly1!O7202/hourly1!$O$8763</f>
        <v>57.063613340688754</v>
      </c>
      <c r="C7201" s="441">
        <f>hourly1!$F7202*유형화!$G$71/hourly1!$F$8763+유형화!$G$72*hourly1!$G7202/hourly1!$F$8763+유형화!$G$74*hourly1!I7202/hourly1!$I$8763+유형화!$H$63*hourly1!P7202/hourly1!$P$8763</f>
        <v>0.36105891564787218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799">
        <f>(유형화!$F$71+유형화!$F$72+유형화!$F$73+유형화!$F$74+유형화!$G$63)*hourly1!O7203/hourly1!$O$8763</f>
        <v>55.268223331755522</v>
      </c>
      <c r="C7202" s="441">
        <f>hourly1!$F7203*유형화!$G$71/hourly1!$F$8763+유형화!$G$72*hourly1!$G7203/hourly1!$F$8763+유형화!$G$74*hourly1!I7203/hourly1!$I$8763+유형화!$H$63*hourly1!P7203/hourly1!$P$8763</f>
        <v>0.28450039435458685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799">
        <f>(유형화!$F$71+유형화!$F$72+유형화!$F$73+유형화!$F$74+유형화!$G$63)*hourly1!O7204/hourly1!$O$8763</f>
        <v>53.114992137063652</v>
      </c>
      <c r="C7203" s="441">
        <f>hourly1!$F7204*유형화!$G$71/hourly1!$F$8763+유형화!$G$72*hourly1!$G7204/hourly1!$F$8763+유형화!$G$74*hourly1!I7204/hourly1!$I$8763+유형화!$H$63*hourly1!P7204/hourly1!$P$8763</f>
        <v>0.25630255181044953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799">
        <f>(유형화!$F$71+유형화!$F$72+유형화!$F$73+유형화!$F$74+유형화!$G$63)*hourly1!O7205/hourly1!$O$8763</f>
        <v>53.213154088297337</v>
      </c>
      <c r="C7204" s="441">
        <f>hourly1!$F7205*유형화!$G$71/hourly1!$F$8763+유형화!$G$72*hourly1!$G7205/hourly1!$F$8763+유형화!$G$74*hourly1!I7205/hourly1!$I$8763+유형화!$H$63*hourly1!P7205/hourly1!$P$8763</f>
        <v>0.25065334611260964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799">
        <f>(유형화!$F$71+유형화!$F$72+유형화!$F$73+유형화!$F$74+유형화!$G$63)*hourly1!O7206/hourly1!$O$8763</f>
        <v>52.851731508249927</v>
      </c>
      <c r="C7205" s="441">
        <f>hourly1!$F7206*유형화!$G$71/hourly1!$F$8763+유형화!$G$72*hourly1!$G7206/hourly1!$F$8763+유형화!$G$74*hourly1!I7206/hourly1!$I$8763+유형화!$H$63*hourly1!P7206/hourly1!$P$8763</f>
        <v>0.25070964256327649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799">
        <f>(유형화!$F$71+유형화!$F$72+유형화!$F$73+유형화!$F$74+유형화!$G$63)*hourly1!O7207/hourly1!$O$8763</f>
        <v>52.404971931087914</v>
      </c>
      <c r="C7206" s="441">
        <f>hourly1!$F7207*유형화!$G$71/hourly1!$F$8763+유형화!$G$72*hourly1!$G7207/hourly1!$F$8763+유형화!$G$74*hourly1!I7207/hourly1!$I$8763+유형화!$H$63*hourly1!P7207/hourly1!$P$8763</f>
        <v>0.24691416448463743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799">
        <f>(유형화!$F$71+유형화!$F$72+유형화!$F$73+유형화!$F$74+유형화!$G$63)*hourly1!O7208/hourly1!$O$8763</f>
        <v>52.934733698803711</v>
      </c>
      <c r="C7207" s="441">
        <f>hourly1!$F7208*유형화!$G$71/hourly1!$F$8763+유형화!$G$72*hourly1!$G7208/hourly1!$F$8763+유형화!$G$74*hourly1!I7208/hourly1!$I$8763+유형화!$H$63*hourly1!P7208/hourly1!$P$8763</f>
        <v>0.51776843512868609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799">
        <f>(유형화!$F$71+유형화!$F$72+유형화!$F$73+유형화!$F$74+유형화!$G$63)*hourly1!O7209/hourly1!$O$8763</f>
        <v>54.094181903728149</v>
      </c>
      <c r="C7208" s="441">
        <f>hourly1!$F7209*유형화!$G$71/hourly1!$F$8763+유형화!$G$72*hourly1!$G7209/hourly1!$F$8763+유형화!$G$74*hourly1!I7209/hourly1!$I$8763+유형화!$H$63*hourly1!P7209/hourly1!$P$8763</f>
        <v>6.6652856249374981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799">
        <f>(유형화!$F$71+유형화!$F$72+유형화!$F$73+유형화!$F$74+유형화!$G$63)*hourly1!O7210/hourly1!$O$8763</f>
        <v>54.831108800012892</v>
      </c>
      <c r="C7209" s="441">
        <f>hourly1!$F7210*유형화!$G$71/hourly1!$F$8763+유형화!$G$72*hourly1!$G7210/hourly1!$F$8763+유형화!$G$74*hourly1!I7210/hourly1!$I$8763+유형화!$H$63*hourly1!P7210/hourly1!$P$8763</f>
        <v>6.6823459542044921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799">
        <f>(유형화!$F$71+유형화!$F$72+유형화!$F$73+유형화!$F$74+유형화!$G$63)*hourly1!O7211/hourly1!$O$8763</f>
        <v>54.326233775983177</v>
      </c>
      <c r="C7210" s="441">
        <f>hourly1!$F7211*유형화!$G$71/hourly1!$F$8763+유형화!$G$72*hourly1!$G7211/hourly1!$F$8763+유형화!$G$74*hourly1!I7211/hourly1!$I$8763+유형화!$H$63*hourly1!P7211/hourly1!$P$8763</f>
        <v>5.9216334853299877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799">
        <f>(유형화!$F$71+유형화!$F$72+유형화!$F$73+유형화!$F$74+유형화!$G$63)*hourly1!O7212/hourly1!$O$8763</f>
        <v>55.446543274091425</v>
      </c>
      <c r="C7211" s="441">
        <f>hourly1!$F7212*유형화!$G$71/hourly1!$F$8763+유형화!$G$72*hourly1!$G7212/hourly1!$F$8763+유형화!$G$74*hourly1!I7212/hourly1!$I$8763+유형화!$H$63*hourly1!P7212/hourly1!$P$8763</f>
        <v>4.8170900861918069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799">
        <f>(유형화!$F$71+유형화!$F$72+유형화!$F$73+유형화!$F$74+유형화!$G$63)*hourly1!O7213/hourly1!$O$8763</f>
        <v>55.416105808669052</v>
      </c>
      <c r="C7212" s="441">
        <f>hourly1!$F7213*유형화!$G$71/hourly1!$F$8763+유형화!$G$72*hourly1!$G7213/hourly1!$F$8763+유형화!$G$74*hourly1!I7213/hourly1!$I$8763+유형화!$H$63*hourly1!P7213/hourly1!$P$8763</f>
        <v>3.5982070452116144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799">
        <f>(유형화!$F$71+유형화!$F$72+유형화!$F$73+유형화!$F$74+유형화!$G$63)*hourly1!O7214/hourly1!$O$8763</f>
        <v>55.566246552750101</v>
      </c>
      <c r="C7213" s="441">
        <f>hourly1!$F7214*유형화!$G$71/hourly1!$F$8763+유형화!$G$72*hourly1!$G7214/hourly1!$F$8763+유형화!$G$74*hourly1!I7214/hourly1!$I$8763+유형화!$H$63*hourly1!P7214/hourly1!$P$8763</f>
        <v>2.5162814607616775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799">
        <f>(유형화!$F$71+유형화!$F$72+유형화!$F$73+유형화!$F$74+유형화!$G$63)*hourly1!O7215/hourly1!$O$8763</f>
        <v>53.627672109433178</v>
      </c>
      <c r="C7214" s="441">
        <f>hourly1!$F7215*유형화!$G$71/hourly1!$F$8763+유형화!$G$72*hourly1!$G7215/hourly1!$F$8763+유형화!$G$74*hourly1!I7215/hourly1!$I$8763+유형화!$H$63*hourly1!P7215/hourly1!$P$8763</f>
        <v>0.71302456376073908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799">
        <f>(유형화!$F$71+유형화!$F$72+유형화!$F$73+유형화!$F$74+유형화!$G$63)*hourly1!O7216/hourly1!$O$8763</f>
        <v>53.497665102716589</v>
      </c>
      <c r="C7215" s="441">
        <f>hourly1!$F7216*유형화!$G$71/hourly1!$F$8763+유형화!$G$72*hourly1!$G7216/hourly1!$F$8763+유형화!$G$74*hourly1!I7216/hourly1!$I$8763+유형화!$H$63*hourly1!P7216/hourly1!$P$8763</f>
        <v>0.6655447097746704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799">
        <f>(유형화!$F$71+유형화!$F$72+유형화!$F$73+유형화!$F$74+유형화!$G$63)*hourly1!O7217/hourly1!$O$8763</f>
        <v>55.025582303982809</v>
      </c>
      <c r="C7216" s="441">
        <f>hourly1!$F7217*유형화!$G$71/hourly1!$F$8763+유형화!$G$72*hourly1!$G7217/hourly1!$F$8763+유형화!$G$74*hourly1!I7217/hourly1!$I$8763+유형화!$H$63*hourly1!P7217/hourly1!$P$8763</f>
        <v>0.47682815337483841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799">
        <f>(유형화!$F$71+유형화!$F$72+유형화!$F$73+유형화!$F$74+유형화!$G$63)*hourly1!O7218/hourly1!$O$8763</f>
        <v>54.744169686955935</v>
      </c>
      <c r="C7217" s="441">
        <f>hourly1!$F7218*유형화!$G$71/hourly1!$F$8763+유형화!$G$72*hourly1!$G7218/hourly1!$F$8763+유형화!$G$74*hourly1!I7218/hourly1!$I$8763+유형화!$H$63*hourly1!P7218/hourly1!$P$8763</f>
        <v>0.4430821286364931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799">
        <f>(유형화!$F$71+유형화!$F$72+유형화!$F$73+유형화!$F$74+유형화!$G$63)*hourly1!O7219/hourly1!$O$8763</f>
        <v>55.058499034209397</v>
      </c>
      <c r="C7218" s="441">
        <f>hourly1!$F7219*유형화!$G$71/hourly1!$F$8763+유형화!$G$72*hourly1!$G7219/hourly1!$F$8763+유형화!$G$74*hourly1!I7219/hourly1!$I$8763+유형화!$H$63*hourly1!P7219/hourly1!$P$8763</f>
        <v>0.5532721734125291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799">
        <f>(유형화!$F$71+유형화!$F$72+유형화!$F$73+유형화!$F$74+유형화!$G$63)*hourly1!O7220/hourly1!$O$8763</f>
        <v>54.43952431898623</v>
      </c>
      <c r="C7219" s="441">
        <f>hourly1!$F7220*유형화!$G$71/hourly1!$F$8763+유형화!$G$72*hourly1!$G7220/hourly1!$F$8763+유형화!$G$74*hourly1!I7220/hourly1!$I$8763+유형화!$H$63*hourly1!P7220/hourly1!$P$8763</f>
        <v>1.244200659344219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799">
        <f>(유형화!$F$71+유형화!$F$72+유형화!$F$73+유형화!$F$74+유형화!$G$63)*hourly1!O7221/hourly1!$O$8763</f>
        <v>55.949320298913726</v>
      </c>
      <c r="C7220" s="441">
        <f>hourly1!$F7221*유형화!$G$71/hourly1!$F$8763+유형화!$G$72*hourly1!$G7221/hourly1!$F$8763+유형화!$G$74*hourly1!I7221/hourly1!$I$8763+유형화!$H$63*hourly1!P7221/hourly1!$P$8763</f>
        <v>0.84635853264001704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799">
        <f>(유형화!$F$71+유형화!$F$72+유형화!$F$73+유형화!$F$74+유형화!$G$63)*hourly1!O7222/hourly1!$O$8763</f>
        <v>55.921926821659333</v>
      </c>
      <c r="C7221" s="441">
        <f>hourly1!$F7222*유형화!$G$71/hourly1!$F$8763+유형화!$G$72*hourly1!$G7222/hourly1!$F$8763+유형화!$G$74*hourly1!I7222/hourly1!$I$8763+유형화!$H$63*hourly1!P7222/hourly1!$P$8763</f>
        <v>0.84953832792555783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799">
        <f>(유형화!$F$71+유형화!$F$72+유형화!$F$73+유형화!$F$74+유형화!$G$63)*hourly1!O7223/hourly1!$O$8763</f>
        <v>55.54775034990169</v>
      </c>
      <c r="C7222" s="441">
        <f>hourly1!$F7223*유형화!$G$71/hourly1!$F$8763+유형화!$G$72*hourly1!$G7223/hourly1!$F$8763+유형화!$G$74*hourly1!I7223/hourly1!$I$8763+유형화!$H$63*hourly1!P7223/hourly1!$P$8763</f>
        <v>1.8973461163729088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799">
        <f>(유형화!$F$71+유형화!$F$72+유형화!$F$73+유형화!$F$74+유형화!$G$63)*hourly1!O7224/hourly1!$O$8763</f>
        <v>55.540881373964325</v>
      </c>
      <c r="C7223" s="441">
        <f>hourly1!$F7224*유형화!$G$71/hourly1!$F$8763+유형화!$G$72*hourly1!$G7224/hourly1!$F$8763+유형화!$G$74*hourly1!I7224/hourly1!$I$8763+유형화!$H$63*hourly1!P7224/hourly1!$P$8763</f>
        <v>0.57177271378503569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799">
        <f>(유형화!$F$71+유형화!$F$72+유형화!$F$73+유형화!$F$74+유형화!$G$63)*hourly1!O7225/hourly1!$O$8763</f>
        <v>55.485141522140701</v>
      </c>
      <c r="C7224" s="441">
        <f>hourly1!$F7225*유형화!$G$71/hourly1!$F$8763+유형화!$G$72*hourly1!$G7225/hourly1!$F$8763+유형화!$G$74*hourly1!I7225/hourly1!$I$8763+유형화!$H$63*hourly1!P7225/hourly1!$P$8763</f>
        <v>0.41540693661528449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799">
        <f>(유형화!$F$71+유형화!$F$72+유형화!$F$73+유형화!$F$74+유형화!$G$63)*hourly1!O7226/hourly1!$O$8763</f>
        <v>54.980096825738229</v>
      </c>
      <c r="C7225" s="441">
        <f>hourly1!$F7226*유형화!$G$71/hourly1!$F$8763+유형화!$G$72*hourly1!$G7226/hourly1!$F$8763+유형화!$G$74*hourly1!I7226/hourly1!$I$8763+유형화!$H$63*hourly1!P7226/hourly1!$P$8763</f>
        <v>0.36870235154729736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799">
        <f>(유형화!$F$71+유형화!$F$72+유형화!$F$73+유형화!$F$74+유형화!$G$63)*hourly1!O7227/hourly1!$O$8763</f>
        <v>53.18035209493565</v>
      </c>
      <c r="C7226" s="441">
        <f>hourly1!$F7227*유형화!$G$71/hourly1!$F$8763+유형화!$G$72*hourly1!$G7227/hourly1!$F$8763+유형화!$G$74*hourly1!I7227/hourly1!$I$8763+유형화!$H$63*hourly1!P7227/hourly1!$P$8763</f>
        <v>0.28427174965982366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799">
        <f>(유형화!$F$71+유형화!$F$72+유형화!$F$73+유형화!$F$74+유형화!$G$63)*hourly1!O7228/hourly1!$O$8763</f>
        <v>50.237612666048804</v>
      </c>
      <c r="C7227" s="441">
        <f>hourly1!$F7228*유형화!$G$71/hourly1!$F$8763+유형화!$G$72*hourly1!$G7228/hourly1!$F$8763+유형화!$G$74*hourly1!I7228/hourly1!$I$8763+유형화!$H$63*hourly1!P7228/hourly1!$P$8763</f>
        <v>0.25606782423648305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799">
        <f>(유형화!$F$71+유형화!$F$72+유형화!$F$73+유형화!$F$74+유형화!$G$63)*hourly1!O7229/hourly1!$O$8763</f>
        <v>50.153997357286364</v>
      </c>
      <c r="C7228" s="441">
        <f>hourly1!$F7229*유형화!$G$71/hourly1!$F$8763+유형화!$G$72*hourly1!$G7229/hourly1!$F$8763+유형화!$G$74*hourly1!I7229/hourly1!$I$8763+유형화!$H$63*hourly1!P7229/hourly1!$P$8763</f>
        <v>0.25014166862667669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799">
        <f>(유형화!$F$71+유형화!$F$72+유형화!$F$73+유형화!$F$74+유형화!$G$63)*hourly1!O7230/hourly1!$O$8763</f>
        <v>50.049430316154236</v>
      </c>
      <c r="C7229" s="441">
        <f>hourly1!$F7230*유형화!$G$71/hourly1!$F$8763+유형화!$G$72*hourly1!$G7230/hourly1!$F$8763+유형화!$G$74*hourly1!I7230/hourly1!$I$8763+유형화!$H$63*hourly1!P7230/hourly1!$P$8763</f>
        <v>0.2502061948550891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799">
        <f>(유형화!$F$71+유형화!$F$72+유형화!$F$73+유형화!$F$74+유형화!$G$63)*hourly1!O7231/hourly1!$O$8763</f>
        <v>50.051655815358032</v>
      </c>
      <c r="C7230" s="441">
        <f>hourly1!$F7231*유형화!$G$71/hourly1!$F$8763+유형화!$G$72*hourly1!$G7231/hourly1!$F$8763+유형화!$G$74*hourly1!I7231/hourly1!$I$8763+유형화!$H$63*hourly1!P7231/hourly1!$P$8763</f>
        <v>0.24663351713629222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799">
        <f>(유형화!$F$71+유형화!$F$72+유형화!$F$73+유형화!$F$74+유형화!$G$63)*hourly1!O7232/hourly1!$O$8763</f>
        <v>50.759143331182486</v>
      </c>
      <c r="C7231" s="441">
        <f>hourly1!$F7232*유형화!$G$71/hourly1!$F$8763+유형화!$G$72*hourly1!$G7232/hourly1!$F$8763+유형화!$G$74*hourly1!I7232/hourly1!$I$8763+유형화!$H$63*hourly1!P7232/hourly1!$P$8763</f>
        <v>0.51743673930388889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799">
        <f>(유형화!$F$71+유형화!$F$72+유형화!$F$73+유형화!$F$74+유형화!$G$63)*hourly1!O7233/hourly1!$O$8763</f>
        <v>50.953547723325812</v>
      </c>
      <c r="C7232" s="441">
        <f>hourly1!$F7233*유형화!$G$71/hourly1!$F$8763+유형화!$G$72*hourly1!$G7233/hourly1!$F$8763+유형화!$G$74*hourly1!I7233/hourly1!$I$8763+유형화!$H$63*hourly1!P7233/hourly1!$P$8763</f>
        <v>4.7123096293818652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799">
        <f>(유형화!$F$71+유형화!$F$72+유형화!$F$73+유형화!$F$74+유형화!$G$63)*hourly1!O7234/hourly1!$O$8763</f>
        <v>51.165878631120968</v>
      </c>
      <c r="C7233" s="441">
        <f>hourly1!$F7234*유형화!$G$71/hourly1!$F$8763+유형화!$G$72*hourly1!$G7234/hourly1!$F$8763+유형화!$G$74*hourly1!I7234/hourly1!$I$8763+유형화!$H$63*hourly1!P7234/hourly1!$P$8763</f>
        <v>4.9813631292374252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799">
        <f>(유형화!$F$71+유형화!$F$72+유형화!$F$73+유형화!$F$74+유형화!$G$63)*hourly1!O7235/hourly1!$O$8763</f>
        <v>50.774349117926675</v>
      </c>
      <c r="C7234" s="441">
        <f>hourly1!$F7235*유형화!$G$71/hourly1!$F$8763+유형화!$G$72*hourly1!$G7235/hourly1!$F$8763+유형화!$G$74*hourly1!I7235/hourly1!$I$8763+유형화!$H$63*hourly1!P7235/hourly1!$P$8763</f>
        <v>4.0890741664848598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799">
        <f>(유형화!$F$71+유형화!$F$72+유형화!$F$73+유형화!$F$74+유형화!$G$63)*hourly1!O7236/hourly1!$O$8763</f>
        <v>50.760941596303205</v>
      </c>
      <c r="C7235" s="441">
        <f>hourly1!$F7236*유형화!$G$71/hourly1!$F$8763+유형화!$G$72*hourly1!$G7236/hourly1!$F$8763+유형화!$G$74*hourly1!I7236/hourly1!$I$8763+유형화!$H$63*hourly1!P7236/hourly1!$P$8763</f>
        <v>2.7664774387259778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799">
        <f>(유형화!$F$71+유형화!$F$72+유형화!$F$73+유형화!$F$74+유형화!$G$63)*hourly1!O7237/hourly1!$O$8763</f>
        <v>50.769247269513869</v>
      </c>
      <c r="C7236" s="441">
        <f>hourly1!$F7237*유형화!$G$71/hourly1!$F$8763+유형화!$G$72*hourly1!$G7237/hourly1!$F$8763+유형화!$G$74*hourly1!I7237/hourly1!$I$8763+유형화!$H$63*hourly1!P7237/hourly1!$P$8763</f>
        <v>1.5438822908938861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799">
        <f>(유형화!$F$71+유형화!$F$72+유형화!$F$73+유형화!$F$74+유형화!$G$63)*hourly1!O7238/hourly1!$O$8763</f>
        <v>50.498173584968718</v>
      </c>
      <c r="C7237" s="441">
        <f>hourly1!$F7238*유형화!$G$71/hourly1!$F$8763+유형화!$G$72*hourly1!$G7238/hourly1!$F$8763+유형화!$G$74*hourly1!I7238/hourly1!$I$8763+유형화!$H$63*hourly1!P7238/hourly1!$P$8763</f>
        <v>0.57660884129602108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799">
        <f>(유형화!$F$71+유형화!$F$72+유형화!$F$73+유형화!$F$74+유형화!$G$63)*hourly1!O7239/hourly1!$O$8763</f>
        <v>49.740353435396756</v>
      </c>
      <c r="C7238" s="441">
        <f>hourly1!$F7239*유형화!$G$71/hourly1!$F$8763+유형화!$G$72*hourly1!$G7239/hourly1!$F$8763+유형화!$G$74*hourly1!I7239/hourly1!$I$8763+유형화!$H$63*hourly1!P7239/hourly1!$P$8763</f>
        <v>0.71185832076366373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799">
        <f>(유형화!$F$71+유형화!$F$72+유형화!$F$73+유형화!$F$74+유형화!$G$63)*hourly1!O7240/hourly1!$O$8763</f>
        <v>50.043098900889248</v>
      </c>
      <c r="C7239" s="441">
        <f>hourly1!$F7240*유형화!$G$71/hourly1!$F$8763+유형화!$G$72*hourly1!$G7240/hourly1!$F$8763+유형화!$G$74*hourly1!I7240/hourly1!$I$8763+유형화!$H$63*hourly1!P7240/hourly1!$P$8763</f>
        <v>0.65707996591064621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799">
        <f>(유형화!$F$71+유형화!$F$72+유형화!$F$73+유형화!$F$74+유형화!$G$63)*hourly1!O7241/hourly1!$O$8763</f>
        <v>50.74421881415774</v>
      </c>
      <c r="C7240" s="441">
        <f>hourly1!$F7241*유형화!$G$71/hourly1!$F$8763+유형화!$G$72*hourly1!$G7241/hourly1!$F$8763+유형화!$G$74*hourly1!I7241/hourly1!$I$8763+유형화!$H$63*hourly1!P7241/hourly1!$P$8763</f>
        <v>0.46947120915867935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799">
        <f>(유형화!$F$71+유형화!$F$72+유형화!$F$73+유형화!$F$74+유형화!$G$63)*hourly1!O7242/hourly1!$O$8763</f>
        <v>50.05059967860312</v>
      </c>
      <c r="C7241" s="441">
        <f>hourly1!$F7242*유형화!$G$71/hourly1!$F$8763+유형화!$G$72*hourly1!$G7242/hourly1!$F$8763+유형화!$G$74*hourly1!I7242/hourly1!$I$8763+유형화!$H$63*hourly1!P7242/hourly1!$P$8763</f>
        <v>0.43827140609159243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799">
        <f>(유형화!$F$71+유형화!$F$72+유형화!$F$73+유형화!$F$74+유형화!$G$63)*hourly1!O7243/hourly1!$O$8763</f>
        <v>50.021137182076309</v>
      </c>
      <c r="C7242" s="441">
        <f>hourly1!$F7243*유형화!$G$71/hourly1!$F$8763+유형화!$G$72*hourly1!$G7243/hourly1!$F$8763+유형화!$G$74*hourly1!I7243/hourly1!$I$8763+유형화!$H$63*hourly1!P7243/hourly1!$P$8763</f>
        <v>0.46957402174443097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799">
        <f>(유형화!$F$71+유형화!$F$72+유형화!$F$73+유형화!$F$74+유형화!$G$63)*hourly1!O7244/hourly1!$O$8763</f>
        <v>50.889923730128665</v>
      </c>
      <c r="C7243" s="441">
        <f>hourly1!$F7244*유형화!$G$71/hourly1!$F$8763+유형화!$G$72*hourly1!$G7244/hourly1!$F$8763+유형화!$G$74*hourly1!I7244/hourly1!$I$8763+유형화!$H$63*hourly1!P7244/hourly1!$P$8763</f>
        <v>0.65748525264659052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799">
        <f>(유형화!$F$71+유형화!$F$72+유형화!$F$73+유형화!$F$74+유형화!$G$63)*hourly1!O7245/hourly1!$O$8763</f>
        <v>53.805644291538911</v>
      </c>
      <c r="C7244" s="441">
        <f>hourly1!$F7245*유형화!$G$71/hourly1!$F$8763+유형화!$G$72*hourly1!$G7245/hourly1!$F$8763+유형화!$G$74*hourly1!I7245/hourly1!$I$8763+유형화!$H$63*hourly1!P7245/hourly1!$P$8763</f>
        <v>0.8374108558760982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799">
        <f>(유형화!$F$71+유형화!$F$72+유형화!$F$73+유형화!$F$74+유형화!$G$63)*hourly1!O7246/hourly1!$O$8763</f>
        <v>53.252549431534675</v>
      </c>
      <c r="C7245" s="441">
        <f>hourly1!$F7246*유형화!$G$71/hourly1!$F$8763+유형화!$G$72*hourly1!$G7246/hourly1!$F$8763+유형화!$G$74*hourly1!I7246/hourly1!$I$8763+유형화!$H$63*hourly1!P7246/hourly1!$P$8763</f>
        <v>0.84533255368104354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799">
        <f>(유형화!$F$71+유형화!$F$72+유형화!$F$73+유형화!$F$74+유형화!$G$63)*hourly1!O7247/hourly1!$O$8763</f>
        <v>53.312775142741735</v>
      </c>
      <c r="C7246" s="441">
        <f>hourly1!$F7247*유형화!$G$71/hourly1!$F$8763+유형화!$G$72*hourly1!$G7247/hourly1!$F$8763+유형화!$G$74*hourly1!I7247/hourly1!$I$8763+유형화!$H$63*hourly1!P7247/hourly1!$P$8763</f>
        <v>0.79046140510213758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799">
        <f>(유형화!$F$71+유형화!$F$72+유형화!$F$73+유형화!$F$74+유형화!$G$63)*hourly1!O7248/hourly1!$O$8763</f>
        <v>52.97241878848493</v>
      </c>
      <c r="C7247" s="441">
        <f>hourly1!$F7248*유형화!$G$71/hourly1!$F$8763+유형화!$G$72*hourly1!$G7248/hourly1!$F$8763+유형화!$G$74*hourly1!I7248/hourly1!$I$8763+유형화!$H$63*hourly1!P7248/hourly1!$P$8763</f>
        <v>0.57162481632989415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799">
        <f>(유형화!$F$71+유형화!$F$72+유형화!$F$73+유형화!$F$74+유형화!$G$63)*hourly1!O7249/hourly1!$O$8763</f>
        <v>53.048242436302218</v>
      </c>
      <c r="C7248" s="441">
        <f>hourly1!$F7249*유형화!$G$71/hourly1!$F$8763+유형화!$G$72*hourly1!$G7249/hourly1!$F$8763+유형화!$G$74*hourly1!I7249/hourly1!$I$8763+유형화!$H$63*hourly1!P7249/hourly1!$P$8763</f>
        <v>0.41532833627420529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799">
        <f>(유형화!$F$71+유형화!$F$72+유형화!$F$73+유형화!$F$74+유형화!$G$63)*hourly1!O7250/hourly1!$O$8763</f>
        <v>53.278017666925017</v>
      </c>
      <c r="C7249" s="441">
        <f>hourly1!$F7250*유형화!$G$71/hourly1!$F$8763+유형화!$G$72*hourly1!$G7250/hourly1!$F$8763+유형화!$G$74*hourly1!I7250/hourly1!$I$8763+유형화!$H$63*hourly1!P7250/hourly1!$P$8763</f>
        <v>0.36864832126731301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799">
        <f>(유형화!$F$71+유형화!$F$72+유형화!$F$73+유형화!$F$74+유형화!$G$63)*hourly1!O7251/hourly1!$O$8763</f>
        <v>51.506523558416617</v>
      </c>
      <c r="C7250" s="441">
        <f>hourly1!$F7251*유형화!$G$71/hourly1!$F$8763+유형화!$G$72*hourly1!$G7251/hourly1!$F$8763+유형화!$G$74*hourly1!I7251/hourly1!$I$8763+유형화!$H$63*hourly1!P7251/hourly1!$P$8763</f>
        <v>0.28423382111890833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799">
        <f>(유형화!$F$71+유형화!$F$72+유형화!$F$73+유형화!$F$74+유형화!$G$63)*hourly1!O7252/hourly1!$O$8763</f>
        <v>48.555312268932788</v>
      </c>
      <c r="C7251" s="441">
        <f>hourly1!$F7252*유형화!$G$71/hourly1!$F$8763+유형화!$G$72*hourly1!$G7252/hourly1!$F$8763+유형화!$G$74*hourly1!I7252/hourly1!$I$8763+유형화!$H$63*hourly1!P7252/hourly1!$P$8763</f>
        <v>0.25601462886148874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799">
        <f>(유형화!$F$71+유형화!$F$72+유형화!$F$73+유형화!$F$74+유형화!$G$63)*hourly1!O7253/hourly1!$O$8763</f>
        <v>48.661077001917988</v>
      </c>
      <c r="C7252" s="441">
        <f>hourly1!$F7253*유형화!$G$71/hourly1!$F$8763+유형화!$G$72*hourly1!$G7253/hourly1!$F$8763+유형화!$G$74*hourly1!I7253/hourly1!$I$8763+유형화!$H$63*hourly1!P7253/hourly1!$P$8763</f>
        <v>0.24997015528756897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799">
        <f>(유형화!$F$71+유형화!$F$72+유형화!$F$73+유형화!$F$74+유형화!$G$63)*hourly1!O7254/hourly1!$O$8763</f>
        <v>49.071681621683702</v>
      </c>
      <c r="C7253" s="441">
        <f>hourly1!$F7254*유형화!$G$71/hourly1!$F$8763+유형화!$G$72*hourly1!$G7254/hourly1!$F$8763+유형화!$G$74*hourly1!I7254/hourly1!$I$8763+유형화!$H$63*hourly1!P7254/hourly1!$P$8763</f>
        <v>0.2500423149330212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799">
        <f>(유형화!$F$71+유형화!$F$72+유형화!$F$73+유형화!$F$74+유형화!$G$63)*hourly1!O7255/hourly1!$O$8763</f>
        <v>49.72058756006826</v>
      </c>
      <c r="C7254" s="441">
        <f>hourly1!$F7255*유형화!$G$71/hourly1!$F$8763+유형화!$G$72*hourly1!$G7255/hourly1!$F$8763+유형화!$G$74*hourly1!I7255/hourly1!$I$8763+유형화!$H$63*hourly1!P7255/hourly1!$P$8763</f>
        <v>0.24654859537172724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799">
        <f>(유형화!$F$71+유형화!$F$72+유형화!$F$73+유형화!$F$74+유형화!$G$63)*hourly1!O7256/hourly1!$O$8763</f>
        <v>51.366201108026857</v>
      </c>
      <c r="C7255" s="441">
        <f>hourly1!$F7256*유형화!$G$71/hourly1!$F$8763+유형화!$G$72*hourly1!$G7256/hourly1!$F$8763+유형화!$G$74*hourly1!I7256/hourly1!$I$8763+유형화!$H$63*hourly1!P7256/hourly1!$P$8763</f>
        <v>0.51737328652474757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799">
        <f>(유형화!$F$71+유형화!$F$72+유형화!$F$73+유형화!$F$74+유형화!$G$63)*hourly1!O7257/hourly1!$O$8763</f>
        <v>53.135550517499517</v>
      </c>
      <c r="C7256" s="441">
        <f>hourly1!$F7257*유형화!$G$71/hourly1!$F$8763+유형화!$G$72*hourly1!$G7257/hourly1!$F$8763+유형화!$G$74*hourly1!I7257/hourly1!$I$8763+유형화!$H$63*hourly1!P7257/hourly1!$P$8763</f>
        <v>3.8497985072284835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799">
        <f>(유형화!$F$71+유형화!$F$72+유형화!$F$73+유형화!$F$74+유형화!$G$63)*hourly1!O7258/hourly1!$O$8763</f>
        <v>56.359691464994135</v>
      </c>
      <c r="C7257" s="441">
        <f>hourly1!$F7258*유형화!$G$71/hourly1!$F$8763+유형화!$G$72*hourly1!$G7258/hourly1!$F$8763+유형화!$G$74*hourly1!I7258/hourly1!$I$8763+유형화!$H$63*hourly1!P7258/hourly1!$P$8763</f>
        <v>4.2437661976965462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799">
        <f>(유형화!$F$71+유형화!$F$72+유형화!$F$73+유형화!$F$74+유형화!$G$63)*hourly1!O7259/hourly1!$O$8763</f>
        <v>59.011536336880845</v>
      </c>
      <c r="C7258" s="441">
        <f>hourly1!$F7259*유형화!$G$71/hourly1!$F$8763+유형화!$G$72*hourly1!$G7259/hourly1!$F$8763+유형화!$G$74*hourly1!I7259/hourly1!$I$8763+유형화!$H$63*hourly1!P7259/hourly1!$P$8763</f>
        <v>3.6075262546955162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799">
        <f>(유형화!$F$71+유형화!$F$72+유형화!$F$73+유형화!$F$74+유형화!$G$63)*hourly1!O7260/hourly1!$O$8763</f>
        <v>60.298103179645153</v>
      </c>
      <c r="C7259" s="441">
        <f>hourly1!$F7260*유형화!$G$71/hourly1!$F$8763+유형화!$G$72*hourly1!$G7260/hourly1!$F$8763+유형화!$G$74*hourly1!I7260/hourly1!$I$8763+유형화!$H$63*hourly1!P7260/hourly1!$P$8763</f>
        <v>2.2493625744179457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799">
        <f>(유형화!$F$71+유형화!$F$72+유형화!$F$73+유형화!$F$74+유형화!$G$63)*hourly1!O7261/hourly1!$O$8763</f>
        <v>60.484944275438309</v>
      </c>
      <c r="C7260" s="441">
        <f>hourly1!$F7261*유형화!$G$71/hourly1!$F$8763+유형화!$G$72*hourly1!$G7261/hourly1!$F$8763+유형화!$G$74*hourly1!I7261/hourly1!$I$8763+유형화!$H$63*hourly1!P7261/hourly1!$P$8763</f>
        <v>0.89087626299831135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799">
        <f>(유형화!$F$71+유형화!$F$72+유형화!$F$73+유형화!$F$74+유형화!$G$63)*hourly1!O7262/hourly1!$O$8763</f>
        <v>60.670261774558803</v>
      </c>
      <c r="C7261" s="441">
        <f>hourly1!$F7262*유형화!$G$71/hourly1!$F$8763+유형화!$G$72*hourly1!$G7262/hourly1!$F$8763+유형화!$G$74*hourly1!I7262/hourly1!$I$8763+유형화!$H$63*hourly1!P7262/hourly1!$P$8763</f>
        <v>0.55048979290160938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799">
        <f>(유형화!$F$71+유형화!$F$72+유형화!$F$73+유형화!$F$74+유형화!$G$63)*hourly1!O7263/hourly1!$O$8763</f>
        <v>57.806951986731526</v>
      </c>
      <c r="C7262" s="441">
        <f>hourly1!$F7263*유형화!$G$71/hourly1!$F$8763+유형화!$G$72*hourly1!$G7263/hourly1!$F$8763+유형화!$G$74*hourly1!I7263/hourly1!$I$8763+유형화!$H$63*hourly1!P7263/hourly1!$P$8763</f>
        <v>0.71192141572638135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799">
        <f>(유형화!$F$71+유형화!$F$72+유형화!$F$73+유형화!$F$74+유형화!$G$63)*hourly1!O7264/hourly1!$O$8763</f>
        <v>57.665449754288524</v>
      </c>
      <c r="C7263" s="441">
        <f>hourly1!$F7264*유형화!$G$71/hourly1!$F$8763+유형화!$G$72*hourly1!$G7264/hourly1!$F$8763+유형화!$G$74*hourly1!I7264/hourly1!$I$8763+유형화!$H$63*hourly1!P7264/hourly1!$P$8763</f>
        <v>0.65714532704404749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799">
        <f>(유형화!$F$71+유형화!$F$72+유형화!$F$73+유형화!$F$74+유형화!$G$63)*hourly1!O7265/hourly1!$O$8763</f>
        <v>60.578108232875145</v>
      </c>
      <c r="C7264" s="441">
        <f>hourly1!$F7265*유형화!$G$71/hourly1!$F$8763+유형화!$G$72*hourly1!$G7265/hourly1!$F$8763+유형화!$G$74*hourly1!I7265/hourly1!$I$8763+유형화!$H$63*hourly1!P7265/hourly1!$P$8763</f>
        <v>0.46954754332907489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799">
        <f>(유형화!$F$71+유형화!$F$72+유형화!$F$73+유형화!$F$74+유형화!$G$63)*hourly1!O7266/hourly1!$O$8763</f>
        <v>60.382594285700826</v>
      </c>
      <c r="C7265" s="441">
        <f>hourly1!$F7266*유형화!$G$71/hourly1!$F$8763+유형화!$G$72*hourly1!$G7266/hourly1!$F$8763+유형화!$G$74*hourly1!I7266/hourly1!$I$8763+유형화!$H$63*hourly1!P7266/hourly1!$P$8763</f>
        <v>0.43837099832953047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799">
        <f>(유형화!$F$71+유형화!$F$72+유형화!$F$73+유형화!$F$74+유형화!$G$63)*hourly1!O7267/hourly1!$O$8763</f>
        <v>60.705673615671401</v>
      </c>
      <c r="C7266" s="441">
        <f>hourly1!$F7267*유형화!$G$71/hourly1!$F$8763+유형화!$G$72*hourly1!$G7267/hourly1!$F$8763+유형화!$G$74*hourly1!I7267/hourly1!$I$8763+유형화!$H$63*hourly1!P7267/hourly1!$P$8763</f>
        <v>0.46968399065865596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799">
        <f>(유형화!$F$71+유형화!$F$72+유형화!$F$73+유형화!$F$74+유형화!$G$63)*hourly1!O7268/hourly1!$O$8763</f>
        <v>61.823810606572451</v>
      </c>
      <c r="C7267" s="441">
        <f>hourly1!$F7268*유형화!$G$71/hourly1!$F$8763+유형화!$G$72*hourly1!$G7268/hourly1!$F$8763+유형화!$G$74*hourly1!I7268/hourly1!$I$8763+유형화!$H$63*hourly1!P7268/hourly1!$P$8763</f>
        <v>0.66101713929308215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799">
        <f>(유형화!$F$71+유형화!$F$72+유형화!$F$73+유형화!$F$74+유형화!$G$63)*hourly1!O7269/hourly1!$O$8763</f>
        <v>63.57401872604585</v>
      </c>
      <c r="C7268" s="441">
        <f>hourly1!$F7269*유형화!$G$71/hourly1!$F$8763+유형화!$G$72*hourly1!$G7269/hourly1!$F$8763+유형화!$G$74*hourly1!I7269/hourly1!$I$8763+유형화!$H$63*hourly1!P7269/hourly1!$P$8763</f>
        <v>0.83761421487691667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799">
        <f>(유형화!$F$71+유형화!$F$72+유형화!$F$73+유형화!$F$74+유형화!$G$63)*hourly1!O7270/hourly1!$O$8763</f>
        <v>62.696934829354745</v>
      </c>
      <c r="C7269" s="441">
        <f>hourly1!$F7270*유형화!$G$71/hourly1!$F$8763+유형화!$G$72*hourly1!$G7270/hourly1!$F$8763+유형화!$G$74*hourly1!I7270/hourly1!$I$8763+유형화!$H$63*hourly1!P7270/hourly1!$P$8763</f>
        <v>0.8455402064789479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799">
        <f>(유형화!$F$71+유형화!$F$72+유형화!$F$73+유형화!$F$74+유형화!$G$63)*hourly1!O7271/hourly1!$O$8763</f>
        <v>60.627545646338376</v>
      </c>
      <c r="C7270" s="441">
        <f>hourly1!$F7271*유형화!$G$71/hourly1!$F$8763+유형화!$G$72*hourly1!$G7271/hourly1!$F$8763+유형화!$G$74*hourly1!I7271/hourly1!$I$8763+유형화!$H$63*hourly1!P7271/hourly1!$P$8763</f>
        <v>1.1010917421293609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799">
        <f>(유형화!$F$71+유형화!$F$72+유형화!$F$73+유형화!$F$74+유형화!$G$63)*hourly1!O7272/hourly1!$O$8763</f>
        <v>58.563196625454658</v>
      </c>
      <c r="C7271" s="441">
        <f>hourly1!$F7272*유형화!$G$71/hourly1!$F$8763+유형화!$G$72*hourly1!$G7272/hourly1!$F$8763+유형화!$G$74*hourly1!I7272/hourly1!$I$8763+유형화!$H$63*hourly1!P7272/hourly1!$P$8763</f>
        <v>0.57175064843890566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799">
        <f>(유형화!$F$71+유형화!$F$72+유형화!$F$73+유형화!$F$74+유형화!$G$63)*hourly1!O7273/hourly1!$O$8763</f>
        <v>59.055502994399369</v>
      </c>
      <c r="C7272" s="441">
        <f>hourly1!$F7273*유형화!$G$71/hourly1!$F$8763+유형화!$G$72*hourly1!$G7273/hourly1!$F$8763+유형화!$G$74*hourly1!I7273/hourly1!$I$8763+유형화!$H$63*hourly1!P7273/hourly1!$P$8763</f>
        <v>0.41541123041236927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799">
        <f>(유형화!$F$71+유형화!$F$72+유형화!$F$73+유형화!$F$74+유형화!$G$63)*hourly1!O7274/hourly1!$O$8763</f>
        <v>58.807915612247605</v>
      </c>
      <c r="C7273" s="441">
        <f>hourly1!$F7274*유형화!$G$71/hourly1!$F$8763+유형화!$G$72*hourly1!$G7274/hourly1!$F$8763+유형화!$G$74*hourly1!I7274/hourly1!$I$8763+유형화!$H$63*hourly1!P7274/hourly1!$P$8763</f>
        <v>0.36871940746349391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799">
        <f>(유형화!$F$71+유형화!$F$72+유형화!$F$73+유형화!$F$74+유형화!$G$63)*hourly1!O7275/hourly1!$O$8763</f>
        <v>57.686466623579982</v>
      </c>
      <c r="C7274" s="441">
        <f>hourly1!$F7275*유형화!$G$71/hourly1!$F$8763+유형화!$G$72*hourly1!$G7275/hourly1!$F$8763+유형화!$G$74*hourly1!I7275/hourly1!$I$8763+유형화!$H$63*hourly1!P7275/hourly1!$P$8763</f>
        <v>0.28429011756957523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799">
        <f>(유형화!$F$71+유형화!$F$72+유형화!$F$73+유형화!$F$74+유형화!$G$63)*hourly1!O7276/hourly1!$O$8763</f>
        <v>54.348559439505316</v>
      </c>
      <c r="C7275" s="441">
        <f>hourly1!$F7276*유형화!$G$71/hourly1!$F$8763+유형화!$G$72*hourly1!$G7276/hourly1!$F$8763+유형화!$G$74*hourly1!I7276/hourly1!$I$8763+유형화!$H$63*hourly1!P7276/hourly1!$P$8763</f>
        <v>0.25608488015268083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799">
        <f>(유형화!$F$71+유형화!$F$72+유형화!$F$73+유형화!$F$74+유형화!$G$63)*hourly1!O7277/hourly1!$O$8763</f>
        <v>53.682016787849356</v>
      </c>
      <c r="C7276" s="441">
        <f>hourly1!$F7277*유형화!$G$71/hourly1!$F$8763+유형화!$G$72*hourly1!$G7277/hourly1!$F$8763+유형화!$G$74*hourly1!I7277/hourly1!$I$8763+유형화!$H$63*hourly1!P7277/hourly1!$P$8763</f>
        <v>0.25014989840442237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799">
        <f>(유형화!$F$71+유형화!$F$72+유형화!$F$73+유형화!$F$74+유형화!$G$63)*hourly1!O7278/hourly1!$O$8763</f>
        <v>54.141110179487498</v>
      </c>
      <c r="C7277" s="441">
        <f>hourly1!$F7278*유형화!$G$71/hourly1!$F$8763+유형화!$G$72*hourly1!$G7278/hourly1!$F$8763+유형화!$G$74*hourly1!I7278/hourly1!$I$8763+유형화!$H$63*hourly1!P7278/hourly1!$P$8763</f>
        <v>0.25024352703529823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799">
        <f>(유형화!$F$71+유형화!$F$72+유형화!$F$73+유형화!$F$74+유형화!$G$63)*hourly1!O7279/hourly1!$O$8763</f>
        <v>54.788206876559286</v>
      </c>
      <c r="C7278" s="441">
        <f>hourly1!$F7279*유형화!$G$71/hourly1!$F$8763+유형화!$G$72*hourly1!$G7279/hourly1!$F$8763+유형화!$G$74*hourly1!I7279/hourly1!$I$8763+유형화!$H$63*hourly1!P7279/hourly1!$P$8763</f>
        <v>0.24666643624727547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799">
        <f>(유형화!$F$71+유형화!$F$72+유형화!$F$73+유형화!$F$74+유형화!$G$63)*hourly1!O7280/hourly1!$O$8763</f>
        <v>55.384178134764326</v>
      </c>
      <c r="C7279" s="441">
        <f>hourly1!$F7280*유형화!$G$71/hourly1!$F$8763+유형화!$G$72*hourly1!$G7280/hourly1!$F$8763+유형화!$G$74*hourly1!I7280/hourly1!$I$8763+유형화!$H$63*hourly1!P7280/hourly1!$P$8763</f>
        <v>0.51753955188963929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799">
        <f>(유형화!$F$71+유형화!$F$72+유형화!$F$73+유형화!$F$74+유형화!$G$63)*hourly1!O7281/hourly1!$O$8763</f>
        <v>55.650431391127128</v>
      </c>
      <c r="C7280" s="441">
        <f>hourly1!$F7281*유형화!$G$71/hourly1!$F$8763+유형화!$G$72*hourly1!$G7281/hourly1!$F$8763+유형화!$G$74*hourly1!I7281/hourly1!$I$8763+유형화!$H$63*hourly1!P7281/hourly1!$P$8763</f>
        <v>4.7647229369461623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799">
        <f>(유형화!$F$71+유형화!$F$72+유형화!$F$73+유형화!$F$74+유형화!$G$63)*hourly1!O7282/hourly1!$O$8763</f>
        <v>57.925195544983346</v>
      </c>
      <c r="C7281" s="441">
        <f>hourly1!$F7282*유형화!$G$71/hourly1!$F$8763+유형화!$G$72*hourly1!$G7282/hourly1!$F$8763+유형화!$G$74*hourly1!I7282/hourly1!$I$8763+유형화!$H$63*hourly1!P7282/hourly1!$P$8763</f>
        <v>5.2920451111017934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799">
        <f>(유형화!$F$71+유형화!$F$72+유형화!$F$73+유형화!$F$74+유형화!$G$63)*hourly1!O7283/hourly1!$O$8763</f>
        <v>58.577312274098055</v>
      </c>
      <c r="C7282" s="441">
        <f>hourly1!$F7283*유형화!$G$71/hourly1!$F$8763+유형화!$G$72*hourly1!$G7283/hourly1!$F$8763+유형화!$G$74*hourly1!I7283/hourly1!$I$8763+유형화!$H$63*hourly1!P7283/hourly1!$P$8763</f>
        <v>4.7254234820394077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799">
        <f>(유형화!$F$71+유형화!$F$72+유형화!$F$73+유형화!$F$74+유형화!$G$63)*hourly1!O7284/hourly1!$O$8763</f>
        <v>60.471552724143969</v>
      </c>
      <c r="C7283" s="441">
        <f>hourly1!$F7284*유형화!$G$71/hourly1!$F$8763+유형화!$G$72*hourly1!$G7284/hourly1!$F$8763+유형화!$G$74*hourly1!I7284/hourly1!$I$8763+유형화!$H$63*hourly1!P7284/hourly1!$P$8763</f>
        <v>3.8083601450127929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799">
        <f>(유형화!$F$71+유형화!$F$72+유형화!$F$73+유형화!$F$74+유형화!$G$63)*hourly1!O7285/hourly1!$O$8763</f>
        <v>60.55036884697904</v>
      </c>
      <c r="C7284" s="441">
        <f>hourly1!$F7285*유형화!$G$71/hourly1!$F$8763+유형화!$G$72*hourly1!$G7285/hourly1!$F$8763+유형화!$G$74*hourly1!I7285/hourly1!$I$8763+유형화!$H$63*hourly1!P7285/hourly1!$P$8763</f>
        <v>3.0762651180753293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799">
        <f>(유형화!$F$71+유형화!$F$72+유형화!$F$73+유형화!$F$74+유형화!$G$63)*hourly1!O7286/hourly1!$O$8763</f>
        <v>59.979549322747268</v>
      </c>
      <c r="C7285" s="441">
        <f>hourly1!$F7286*유형화!$G$71/hourly1!$F$8763+유형화!$G$72*hourly1!$G7286/hourly1!$F$8763+유형화!$G$74*hourly1!I7286/hourly1!$I$8763+유형화!$H$63*hourly1!P7286/hourly1!$P$8763</f>
        <v>2.7210863977495023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799">
        <f>(유형화!$F$71+유형화!$F$72+유형화!$F$73+유형화!$F$74+유형화!$G$63)*hourly1!O7287/hourly1!$O$8763</f>
        <v>56.656348031891973</v>
      </c>
      <c r="C7286" s="441">
        <f>hourly1!$F7287*유형화!$G$71/hourly1!$F$8763+유형화!$G$72*hourly1!$G7287/hourly1!$F$8763+유형화!$G$74*hourly1!I7287/hourly1!$I$8763+유형화!$H$63*hourly1!P7287/hourly1!$P$8763</f>
        <v>1.0535860060886413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799">
        <f>(유형화!$F$71+유형화!$F$72+유형화!$F$73+유형화!$F$74+유형화!$G$63)*hourly1!O7288/hourly1!$O$8763</f>
        <v>56.255724597113804</v>
      </c>
      <c r="C7287" s="441">
        <f>hourly1!$F7288*유형화!$G$71/hourly1!$F$8763+유형화!$G$72*hourly1!$G7288/hourly1!$F$8763+유형화!$G$74*hourly1!I7288/hourly1!$I$8763+유형화!$H$63*hourly1!P7288/hourly1!$P$8763</f>
        <v>1.7775512053347045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799">
        <f>(유형화!$F$71+유형화!$F$72+유형화!$F$73+유형화!$F$74+유형화!$G$63)*hourly1!O7289/hourly1!$O$8763</f>
        <v>58.527846223137644</v>
      </c>
      <c r="C7288" s="441">
        <f>hourly1!$F7289*유형화!$G$71/hourly1!$F$8763+유형화!$G$72*hourly1!$G7289/hourly1!$F$8763+유형화!$G$74*hourly1!I7289/hourly1!$I$8763+유형화!$H$63*hourly1!P7289/hourly1!$P$8763</f>
        <v>1.6886919095707311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799">
        <f>(유형화!$F$71+유형화!$F$72+유형화!$F$73+유형화!$F$74+유형화!$G$63)*hourly1!O7290/hourly1!$O$8763</f>
        <v>58.908485217370114</v>
      </c>
      <c r="C7289" s="441">
        <f>hourly1!$F7290*유형화!$G$71/hourly1!$F$8763+유형화!$G$72*hourly1!$G7290/hourly1!$F$8763+유형화!$G$74*hourly1!I7290/hourly1!$I$8763+유형화!$H$63*hourly1!P7290/hourly1!$P$8763</f>
        <v>1.5569443794421292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799">
        <f>(유형화!$F$71+유형화!$F$72+유형화!$F$73+유형화!$F$74+유형화!$G$63)*hourly1!O7291/hourly1!$O$8763</f>
        <v>60.021867565521099</v>
      </c>
      <c r="C7290" s="441">
        <f>hourly1!$F7291*유형화!$G$71/hourly1!$F$8763+유형화!$G$72*hourly1!$G7291/hourly1!$F$8763+유형화!$G$74*hourly1!I7291/hourly1!$I$8763+유형화!$H$63*hourly1!P7291/hourly1!$P$8763</f>
        <v>1.7683699937182304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799">
        <f>(유형화!$F$71+유형화!$F$72+유형화!$F$73+유형화!$F$74+유형화!$G$63)*hourly1!O7292/hourly1!$O$8763</f>
        <v>61.128856414131427</v>
      </c>
      <c r="C7291" s="441">
        <f>hourly1!$F7292*유형화!$G$71/hourly1!$F$8763+유형화!$G$72*hourly1!$G7292/hourly1!$F$8763+유형화!$G$74*hourly1!I7292/hourly1!$I$8763+유형화!$H$63*hourly1!P7292/hourly1!$P$8763</f>
        <v>2.3058083538055301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799">
        <f>(유형화!$F$71+유형화!$F$72+유형화!$F$73+유형화!$F$74+유형화!$G$63)*hourly1!O7293/hourly1!$O$8763</f>
        <v>61.934661250975992</v>
      </c>
      <c r="C7292" s="441">
        <f>hourly1!$F7293*유형화!$G$71/hourly1!$F$8763+유형화!$G$72*hourly1!$G7293/hourly1!$F$8763+유형화!$G$74*hourly1!I7293/hourly1!$I$8763+유형화!$H$63*hourly1!P7293/hourly1!$P$8763</f>
        <v>1.6561203576072079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799">
        <f>(유형화!$F$71+유형화!$F$72+유형화!$F$73+유형화!$F$74+유형화!$G$63)*hourly1!O7294/hourly1!$O$8763</f>
        <v>61.896992437696618</v>
      </c>
      <c r="C7293" s="441">
        <f>hourly1!$F7294*유형화!$G$71/hourly1!$F$8763+유형화!$G$72*hourly1!$G7294/hourly1!$F$8763+유형화!$G$74*hourly1!I7294/hourly1!$I$8763+유형화!$H$63*hourly1!P7294/hourly1!$P$8763</f>
        <v>1.6541814696791597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799">
        <f>(유형화!$F$71+유형화!$F$72+유형화!$F$73+유형화!$F$74+유형화!$G$63)*hourly1!O7295/hourly1!$O$8763</f>
        <v>60.805933993402157</v>
      </c>
      <c r="C7294" s="441">
        <f>hourly1!$F7295*유형화!$G$71/hourly1!$F$8763+유형화!$G$72*hourly1!$G7295/hourly1!$F$8763+유형화!$G$74*hourly1!I7295/hourly1!$I$8763+유형화!$H$63*hourly1!P7295/hourly1!$P$8763</f>
        <v>3.2357598805984527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799">
        <f>(유형화!$F$71+유형화!$F$72+유형화!$F$73+유형화!$F$74+유형화!$G$63)*hourly1!O7296/hourly1!$O$8763</f>
        <v>58.990349148726388</v>
      </c>
      <c r="C7295" s="441">
        <f>hourly1!$F7296*유형화!$G$71/hourly1!$F$8763+유형화!$G$72*hourly1!$G7296/hourly1!$F$8763+유형화!$G$74*hourly1!I7296/hourly1!$I$8763+유형화!$H$63*hourly1!P7296/hourly1!$P$8763</f>
        <v>0.57217597289457867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799">
        <f>(유형화!$F$71+유형화!$F$72+유형화!$F$73+유형화!$F$74+유형화!$G$63)*hourly1!O7297/hourly1!$O$8763</f>
        <v>58.310428878650825</v>
      </c>
      <c r="C7296" s="441">
        <f>hourly1!$F7297*유형화!$G$71/hourly1!$F$8763+유형화!$G$72*hourly1!$G7297/hourly1!$F$8763+유형화!$G$74*hourly1!I7297/hourly1!$I$8763+유형화!$H$63*hourly1!P7297/hourly1!$P$8763</f>
        <v>0.41568102399586121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799">
        <f>(유형화!$F$71+유형화!$F$72+유형화!$F$73+유형화!$F$74+유형화!$G$63)*hourly1!O7298/hourly1!$O$8763</f>
        <v>58.352904803423826</v>
      </c>
      <c r="C7297" s="441">
        <f>hourly1!$F7298*유형화!$G$71/hourly1!$F$8763+유형화!$G$72*hourly1!$G7298/hourly1!$F$8763+유형화!$G$74*hourly1!I7298/hourly1!$I$8763+유형화!$H$63*hourly1!P7298/hourly1!$P$8763</f>
        <v>0.3689517495946355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799">
        <f>(유형화!$F$71+유형화!$F$72+유형화!$F$73+유형화!$F$74+유형화!$G$63)*hourly1!O7299/hourly1!$O$8763</f>
        <v>56.286837482200824</v>
      </c>
      <c r="C7298" s="441">
        <f>hourly1!$F7299*유형화!$G$71/hourly1!$F$8763+유형화!$G$72*hourly1!$G7299/hourly1!$F$8763+유형화!$G$74*hourly1!I7299/hourly1!$I$8763+유형화!$H$63*hourly1!P7299/hourly1!$P$8763</f>
        <v>0.28446019964298785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799">
        <f>(유형화!$F$71+유형화!$F$72+유형화!$F$73+유형화!$F$74+유형화!$G$63)*hourly1!O7300/hourly1!$O$8763</f>
        <v>53.773109169346924</v>
      </c>
      <c r="C7299" s="441">
        <f>hourly1!$F7300*유형화!$G$71/hourly1!$F$8763+유형화!$G$72*hourly1!$G7300/hourly1!$F$8763+유형화!$G$74*hourly1!I7300/hourly1!$I$8763+유형화!$H$63*hourly1!P7300/hourly1!$P$8763</f>
        <v>0.25627583485081118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799">
        <f>(유형화!$F$71+유형화!$F$72+유형화!$F$73+유형화!$F$74+유형화!$G$63)*hourly1!O7301/hourly1!$O$8763</f>
        <v>53.447015415004891</v>
      </c>
      <c r="C7300" s="441">
        <f>hourly1!$F7301*유형화!$G$71/hourly1!$F$8763+유형화!$G$72*hourly1!$G7301/hourly1!$F$8763+유형화!$G$74*hourly1!I7301/hourly1!$I$8763+유형화!$H$63*hourly1!P7301/hourly1!$P$8763</f>
        <v>0.25064702468912375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799">
        <f>(유형화!$F$71+유형화!$F$72+유형화!$F$73+유형화!$F$74+유형화!$G$63)*hourly1!O7302/hourly1!$O$8763</f>
        <v>53.326009753480434</v>
      </c>
      <c r="C7301" s="441">
        <f>hourly1!$F7302*유형화!$G$71/hourly1!$F$8763+유형화!$G$72*hourly1!$G7302/hourly1!$F$8763+유형화!$G$74*hourly1!I7302/hourly1!$I$8763+유형화!$H$63*hourly1!P7302/hourly1!$P$8763</f>
        <v>0.25073755224432742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799">
        <f>(유형화!$F$71+유형화!$F$72+유형화!$F$73+유형화!$F$74+유형화!$G$63)*hourly1!O7303/hourly1!$O$8763</f>
        <v>53.959818941760055</v>
      </c>
      <c r="C7302" s="441">
        <f>hourly1!$F7303*유형화!$G$71/hourly1!$F$8763+유형화!$G$72*hourly1!$G7303/hourly1!$F$8763+유형화!$G$74*hourly1!I7303/hourly1!$I$8763+유형화!$H$63*hourly1!P7303/hourly1!$P$8763</f>
        <v>0.24696032280329844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799">
        <f>(유형화!$F$71+유형화!$F$72+유형화!$F$73+유형화!$F$74+유형화!$G$63)*hourly1!O7304/hourly1!$O$8763</f>
        <v>54.408366520000151</v>
      </c>
      <c r="C7303" s="441">
        <f>hourly1!$F7304*유형화!$G$71/hourly1!$F$8763+유형화!$G$72*hourly1!$G7304/hourly1!$F$8763+유형화!$G$74*hourly1!I7304/hourly1!$I$8763+유형화!$H$63*hourly1!P7304/hourly1!$P$8763</f>
        <v>0.5178817436628671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799">
        <f>(유형화!$F$71+유형화!$F$72+유형화!$F$73+유형화!$F$74+유형화!$G$63)*hourly1!O7305/hourly1!$O$8763</f>
        <v>55.204213814207151</v>
      </c>
      <c r="C7304" s="441">
        <f>hourly1!$F7305*유형화!$G$71/hourly1!$F$8763+유형화!$G$72*hourly1!$G7305/hourly1!$F$8763+유형화!$G$74*hourly1!I7305/hourly1!$I$8763+유형화!$H$63*hourly1!P7305/hourly1!$P$8763</f>
        <v>7.0334945881498339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799">
        <f>(유형화!$F$71+유형화!$F$72+유형화!$F$73+유형화!$F$74+유형화!$G$63)*hourly1!O7306/hourly1!$O$8763</f>
        <v>57.236677270933782</v>
      </c>
      <c r="C7305" s="441">
        <f>hourly1!$F7306*유형화!$G$71/hourly1!$F$8763+유형화!$G$72*hourly1!$G7306/hourly1!$F$8763+유형화!$G$74*hourly1!I7306/hourly1!$I$8763+유형화!$H$63*hourly1!P7306/hourly1!$P$8763</f>
        <v>7.4412673133339391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799">
        <f>(유형화!$F$71+유형화!$F$72+유형화!$F$73+유형화!$F$74+유형화!$G$63)*hourly1!O7307/hourly1!$O$8763</f>
        <v>58.066734090984959</v>
      </c>
      <c r="C7306" s="441">
        <f>hourly1!$F7307*유형화!$G$71/hourly1!$F$8763+유형화!$G$72*hourly1!$G7307/hourly1!$F$8763+유형화!$G$74*hourly1!I7307/hourly1!$I$8763+유형화!$H$63*hourly1!P7307/hourly1!$P$8763</f>
        <v>6.9130639565988137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799">
        <f>(유형화!$F$71+유형화!$F$72+유형화!$F$73+유형화!$F$74+유형화!$G$63)*hourly1!O7308/hourly1!$O$8763</f>
        <v>60.734594728142177</v>
      </c>
      <c r="C7307" s="441">
        <f>hourly1!$F7308*유형화!$G$71/hourly1!$F$8763+유형화!$G$72*hourly1!$G7308/hourly1!$F$8763+유형화!$G$74*hourly1!I7308/hourly1!$I$8763+유형화!$H$63*hourly1!P7308/hourly1!$P$8763</f>
        <v>5.9889874176671167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799">
        <f>(유형화!$F$71+유형화!$F$72+유형화!$F$73+유형화!$F$74+유형화!$G$63)*hourly1!O7309/hourly1!$O$8763</f>
        <v>60.87235517206868</v>
      </c>
      <c r="C7308" s="441">
        <f>hourly1!$F7309*유형화!$G$71/hourly1!$F$8763+유형화!$G$72*hourly1!$G7309/hourly1!$F$8763+유형화!$G$74*hourly1!I7309/hourly1!$I$8763+유형화!$H$63*hourly1!P7309/hourly1!$P$8763</f>
        <v>5.234121430612066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799">
        <f>(유형화!$F$71+유형화!$F$72+유형화!$F$73+유형화!$F$74+유형화!$G$63)*hourly1!O7310/hourly1!$O$8763</f>
        <v>60.435899629037273</v>
      </c>
      <c r="C7309" s="441">
        <f>hourly1!$F7310*유형화!$G$71/hourly1!$F$8763+유형화!$G$72*hourly1!$G7310/hourly1!$F$8763+유형화!$G$74*hourly1!I7310/hourly1!$I$8763+유형화!$H$63*hourly1!P7310/hourly1!$P$8763</f>
        <v>4.6170573468472487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799">
        <f>(유형화!$F$71+유형화!$F$72+유형화!$F$73+유형화!$F$74+유형화!$G$63)*hourly1!O7311/hourly1!$O$8763</f>
        <v>57.719375956544063</v>
      </c>
      <c r="C7310" s="441">
        <f>hourly1!$F7311*유형화!$G$71/hourly1!$F$8763+유형화!$G$72*hourly1!$G7311/hourly1!$F$8763+유형화!$G$74*hourly1!I7311/hourly1!$I$8763+유형화!$H$63*hourly1!P7311/hourly1!$P$8763</f>
        <v>2.7797798606388247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799">
        <f>(유형화!$F$71+유형화!$F$72+유형화!$F$73+유형화!$F$74+유형화!$G$63)*hourly1!O7312/hourly1!$O$8763</f>
        <v>57.217949741756982</v>
      </c>
      <c r="C7311" s="441">
        <f>hourly1!$F7312*유형화!$G$71/hourly1!$F$8763+유형화!$G$72*hourly1!$G7312/hourly1!$F$8763+유형화!$G$74*hourly1!I7312/hourly1!$I$8763+유형화!$H$63*hourly1!P7312/hourly1!$P$8763</f>
        <v>3.6095320542948035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799">
        <f>(유형화!$F$71+유형화!$F$72+유형화!$F$73+유형화!$F$74+유형화!$G$63)*hourly1!O7313/hourly1!$O$8763</f>
        <v>59.68345599834646</v>
      </c>
      <c r="C7312" s="441">
        <f>hourly1!$F7313*유형화!$G$71/hourly1!$F$8763+유형화!$G$72*hourly1!$G7313/hourly1!$F$8763+유형화!$G$74*hourly1!I7313/hourly1!$I$8763+유형화!$H$63*hourly1!P7313/hourly1!$P$8763</f>
        <v>3.5906705964228833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799">
        <f>(유형화!$F$71+유형화!$F$72+유형화!$F$73+유형화!$F$74+유형화!$G$63)*hourly1!O7314/hourly1!$O$8763</f>
        <v>59.392072121977449</v>
      </c>
      <c r="C7313" s="441">
        <f>hourly1!$F7314*유형화!$G$71/hourly1!$F$8763+유형화!$G$72*hourly1!$G7314/hourly1!$F$8763+유형화!$G$74*hourly1!I7314/hourly1!$I$8763+유형화!$H$63*hourly1!P7314/hourly1!$P$8763</f>
        <v>3.6268553786332265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799">
        <f>(유형화!$F$71+유형화!$F$72+유형화!$F$73+유형화!$F$74+유형화!$G$63)*hourly1!O7315/hourly1!$O$8763</f>
        <v>60.111899865663183</v>
      </c>
      <c r="C7314" s="441">
        <f>hourly1!$F7315*유형화!$G$71/hourly1!$F$8763+유형화!$G$72*hourly1!$G7315/hourly1!$F$8763+유형화!$G$74*hourly1!I7315/hourly1!$I$8763+유형화!$H$63*hourly1!P7315/hourly1!$P$8763</f>
        <v>3.8811640985718983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799">
        <f>(유형화!$F$71+유형화!$F$72+유형화!$F$73+유형화!$F$74+유형화!$G$63)*hourly1!O7316/hourly1!$O$8763</f>
        <v>60.470245411790131</v>
      </c>
      <c r="C7315" s="441">
        <f>hourly1!$F7316*유형화!$G$71/hourly1!$F$8763+유형화!$G$72*hourly1!$G7316/hourly1!$F$8763+유형화!$G$74*hourly1!I7316/hourly1!$I$8763+유형화!$H$63*hourly1!P7316/hourly1!$P$8763</f>
        <v>4.5519818702242896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799">
        <f>(유형화!$F$71+유형화!$F$72+유형화!$F$73+유형화!$F$74+유형화!$G$63)*hourly1!O7317/hourly1!$O$8763</f>
        <v>61.401573521304485</v>
      </c>
      <c r="C7316" s="441">
        <f>hourly1!$F7317*유형화!$G$71/hourly1!$F$8763+유형화!$G$72*hourly1!$G7317/hourly1!$F$8763+유형화!$G$74*hourly1!I7317/hourly1!$I$8763+유형화!$H$63*hourly1!P7317/hourly1!$P$8763</f>
        <v>3.3590012794300081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799">
        <f>(유형화!$F$71+유형화!$F$72+유형화!$F$73+유형화!$F$74+유형화!$G$63)*hourly1!O7318/hourly1!$O$8763</f>
        <v>60.824278373069177</v>
      </c>
      <c r="C7317" s="441">
        <f>hourly1!$F7318*유형화!$G$71/hourly1!$F$8763+유형화!$G$72*hourly1!$G7318/hourly1!$F$8763+유형화!$G$74*hourly1!I7318/hourly1!$I$8763+유형화!$H$63*hourly1!P7318/hourly1!$P$8763</f>
        <v>3.0306853885714058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799">
        <f>(유형화!$F$71+유형화!$F$72+유형화!$F$73+유형화!$F$74+유형화!$G$63)*hourly1!O7319/hourly1!$O$8763</f>
        <v>60.37635384070343</v>
      </c>
      <c r="C7318" s="441">
        <f>hourly1!$F7319*유형화!$G$71/hourly1!$F$8763+유형화!$G$72*hourly1!$G7319/hourly1!$F$8763+유형화!$G$74*hourly1!I7319/hourly1!$I$8763+유형화!$H$63*hourly1!P7319/hourly1!$P$8763</f>
        <v>4.2792067217455312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799">
        <f>(유형화!$F$71+유형화!$F$72+유형화!$F$73+유형화!$F$74+유형화!$G$63)*hourly1!O7320/hourly1!$O$8763</f>
        <v>59.515890351398376</v>
      </c>
      <c r="C7319" s="441">
        <f>hourly1!$F7320*유형화!$G$71/hourly1!$F$8763+유형화!$G$72*hourly1!$G7320/hourly1!$F$8763+유형화!$G$74*hourly1!I7320/hourly1!$I$8763+유형화!$H$63*hourly1!P7320/hourly1!$P$8763</f>
        <v>0.57241451717706382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799">
        <f>(유형화!$F$71+유형화!$F$72+유형화!$F$73+유형화!$F$74+유형화!$G$63)*hourly1!O7321/hourly1!$O$8763</f>
        <v>59.596115610819851</v>
      </c>
      <c r="C7320" s="441">
        <f>hourly1!$F7321*유형화!$G$71/hourly1!$F$8763+유형화!$G$72*hourly1!$G7321/hourly1!$F$8763+유형화!$G$74*hourly1!I7321/hourly1!$I$8763+유형화!$H$63*hourly1!P7321/hourly1!$P$8763</f>
        <v>0.41578705692942519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799">
        <f>(유형화!$F$71+유형화!$F$72+유형화!$F$73+유형화!$F$74+유형화!$G$63)*hourly1!O7322/hourly1!$O$8763</f>
        <v>58.937264771712286</v>
      </c>
      <c r="C7321" s="441">
        <f>hourly1!$F7322*유형화!$G$71/hourly1!$F$8763+유형화!$G$72*hourly1!$G7322/hourly1!$F$8763+유형화!$G$74*hourly1!I7322/hourly1!$I$8763+유형화!$H$63*hourly1!P7322/hourly1!$P$8763</f>
        <v>0.36901412892450691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799">
        <f>(유형화!$F$71+유형화!$F$72+유형화!$F$73+유형화!$F$74+유형화!$G$63)*hourly1!O7323/hourly1!$O$8763</f>
        <v>56.70872215250894</v>
      </c>
      <c r="C7322" s="441">
        <f>hourly1!$F7323*유형화!$G$71/hourly1!$F$8763+유형화!$G$72*hourly1!$G7323/hourly1!$F$8763+유형화!$G$74*hourly1!I7323/hourly1!$I$8763+유형화!$H$63*hourly1!P7323/hourly1!$P$8763</f>
        <v>0.28235433071719912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799">
        <f>(유형화!$F$71+유형화!$F$72+유형화!$F$73+유형화!$F$74+유형화!$G$63)*hourly1!O7324/hourly1!$O$8763</f>
        <v>53.614501834574469</v>
      </c>
      <c r="C7323" s="441">
        <f>hourly1!$F7324*유형화!$G$71/hourly1!$F$8763+유형화!$G$72*hourly1!$G7324/hourly1!$F$8763+유형화!$G$74*hourly1!I7324/hourly1!$I$8763+유형화!$H$63*hourly1!P7324/hourly1!$P$8763</f>
        <v>0.28877224536535101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799">
        <f>(유형화!$F$71+유형화!$F$72+유형화!$F$73+유형화!$F$74+유형화!$G$63)*hourly1!O7325/hourly1!$O$8763</f>
        <v>53.600181155593056</v>
      </c>
      <c r="C7324" s="441">
        <f>hourly1!$F7325*유형화!$G$71/hourly1!$F$8763+유형화!$G$72*hourly1!$G7325/hourly1!$F$8763+유형화!$G$74*hourly1!I7325/hourly1!$I$8763+유형화!$H$63*hourly1!P7325/hourly1!$P$8763</f>
        <v>0.2638582034139198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799">
        <f>(유형화!$F$71+유형화!$F$72+유형화!$F$73+유형화!$F$74+유형화!$G$63)*hourly1!O7326/hourly1!$O$8763</f>
        <v>53.77266118999826</v>
      </c>
      <c r="C7325" s="441">
        <f>hourly1!$F7326*유형화!$G$71/hourly1!$F$8763+유형화!$G$72*hourly1!$G7326/hourly1!$F$8763+유형화!$G$74*hourly1!I7326/hourly1!$I$8763+유형화!$H$63*hourly1!P7326/hourly1!$P$8763</f>
        <v>0.24666405080445047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799">
        <f>(유형화!$F$71+유형화!$F$72+유형화!$F$73+유형화!$F$74+유형화!$G$63)*hourly1!O7327/hourly1!$O$8763</f>
        <v>53.783493817779657</v>
      </c>
      <c r="C7326" s="441">
        <f>hourly1!$F7327*유형화!$G$71/hourly1!$F$8763+유형화!$G$72*hourly1!$G7327/hourly1!$F$8763+유형화!$G$74*hourly1!I7327/hourly1!$I$8763+유형화!$H$63*hourly1!P7327/hourly1!$P$8763</f>
        <v>0.24668456561274441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799">
        <f>(유형화!$F$71+유형화!$F$72+유형화!$F$73+유형화!$F$74+유형화!$G$63)*hourly1!O7328/hourly1!$O$8763</f>
        <v>55.179787103882212</v>
      </c>
      <c r="C7327" s="441">
        <f>hourly1!$F7328*유형화!$G$71/hourly1!$F$8763+유형화!$G$72*hourly1!$G7328/hourly1!$F$8763+유형화!$G$74*hourly1!I7328/hourly1!$I$8763+유형화!$H$63*hourly1!P7328/hourly1!$P$8763</f>
        <v>0.30175716483820875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799">
        <f>(유형화!$F$71+유형화!$F$72+유형화!$F$73+유형화!$F$74+유형화!$G$63)*hourly1!O7329/hourly1!$O$8763</f>
        <v>56.289467615603201</v>
      </c>
      <c r="C7328" s="441">
        <f>hourly1!$F7329*유형화!$G$71/hourly1!$F$8763+유형화!$G$72*hourly1!$G7329/hourly1!$F$8763+유형화!$G$74*hourly1!I7329/hourly1!$I$8763+유형화!$H$63*hourly1!P7329/hourly1!$P$8763</f>
        <v>5.979427994090762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799">
        <f>(유형화!$F$71+유형화!$F$72+유형화!$F$73+유형화!$F$74+유형화!$G$63)*hourly1!O7330/hourly1!$O$8763</f>
        <v>57.346665988290063</v>
      </c>
      <c r="C7329" s="441">
        <f>hourly1!$F7330*유형화!$G$71/hourly1!$F$8763+유형화!$G$72*hourly1!$G7330/hourly1!$F$8763+유형화!$G$74*hourly1!I7330/hourly1!$I$8763+유형화!$H$63*hourly1!P7330/hourly1!$P$8763</f>
        <v>6.8327087645054645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799">
        <f>(유형화!$F$71+유형화!$F$72+유형화!$F$73+유형화!$F$74+유형화!$G$63)*hourly1!O7331/hourly1!$O$8763</f>
        <v>59.045210797100914</v>
      </c>
      <c r="C7330" s="441">
        <f>hourly1!$F7331*유형화!$G$71/hourly1!$F$8763+유형화!$G$72*hourly1!$G7331/hourly1!$F$8763+유형화!$G$74*hourly1!I7331/hourly1!$I$8763+유형화!$H$63*hourly1!P7331/hourly1!$P$8763</f>
        <v>6.7378313543107895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799">
        <f>(유형화!$F$71+유형화!$F$72+유형화!$F$73+유형화!$F$74+유형화!$G$63)*hourly1!O7332/hourly1!$O$8763</f>
        <v>60.806540331544447</v>
      </c>
      <c r="C7331" s="441">
        <f>hourly1!$F7332*유형화!$G$71/hourly1!$F$8763+유형화!$G$72*hourly1!$G7332/hourly1!$F$8763+유형화!$G$74*hourly1!I7332/hourly1!$I$8763+유형화!$H$63*hourly1!P7332/hourly1!$P$8763</f>
        <v>6.2087006566774985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799">
        <f>(유형화!$F$71+유형화!$F$72+유형화!$F$73+유형화!$F$74+유형화!$G$63)*hourly1!O7333/hourly1!$O$8763</f>
        <v>61.257945978471987</v>
      </c>
      <c r="C7332" s="441">
        <f>hourly1!$F7333*유형화!$G$71/hourly1!$F$8763+유형화!$G$72*hourly1!$G7333/hourly1!$F$8763+유형화!$G$74*hourly1!I7333/hourly1!$I$8763+유형화!$H$63*hourly1!P7333/hourly1!$P$8763</f>
        <v>5.6435885358346596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799">
        <f>(유형화!$F$71+유형화!$F$72+유형화!$F$73+유형화!$F$74+유형화!$G$63)*hourly1!O7334/hourly1!$O$8763</f>
        <v>60.554453678367246</v>
      </c>
      <c r="C7333" s="441">
        <f>hourly1!$F7334*유형화!$G$71/hourly1!$F$8763+유형화!$G$72*hourly1!$G7334/hourly1!$F$8763+유형화!$G$74*hourly1!I7334/hourly1!$I$8763+유형화!$H$63*hourly1!P7334/hourly1!$P$8763</f>
        <v>5.4349185851098518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799">
        <f>(유형화!$F$71+유형화!$F$72+유형화!$F$73+유형화!$F$74+유형화!$G$63)*hourly1!O7335/hourly1!$O$8763</f>
        <v>57.289061903077929</v>
      </c>
      <c r="C7334" s="441">
        <f>hourly1!$F7335*유형화!$G$71/hourly1!$F$8763+유형화!$G$72*hourly1!$G7335/hourly1!$F$8763+유형화!$G$74*hourly1!I7335/hourly1!$I$8763+유형화!$H$63*hourly1!P7335/hourly1!$P$8763</f>
        <v>4.0712611107344667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799">
        <f>(유형화!$F$71+유형화!$F$72+유형화!$F$73+유형화!$F$74+유형화!$G$63)*hourly1!O7336/hourly1!$O$8763</f>
        <v>57.475841807560045</v>
      </c>
      <c r="C7335" s="441">
        <f>hourly1!$F7336*유형화!$G$71/hourly1!$F$8763+유형화!$G$72*hourly1!$G7336/hourly1!$F$8763+유형화!$G$74*hourly1!I7336/hourly1!$I$8763+유형화!$H$63*hourly1!P7336/hourly1!$P$8763</f>
        <v>3.1297713162698351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799">
        <f>(유형화!$F$71+유형화!$F$72+유형화!$F$73+유형화!$F$74+유형화!$G$63)*hourly1!O7337/hourly1!$O$8763</f>
        <v>60.406352698865255</v>
      </c>
      <c r="C7336" s="441">
        <f>hourly1!$F7337*유형화!$G$71/hourly1!$F$8763+유형화!$G$72*hourly1!$G7337/hourly1!$F$8763+유형화!$G$74*hourly1!I7337/hourly1!$I$8763+유형화!$H$63*hourly1!P7337/hourly1!$P$8763</f>
        <v>2.4411939227863431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799">
        <f>(유형화!$F$71+유형화!$F$72+유형화!$F$73+유형화!$F$74+유형화!$G$63)*hourly1!O7338/hourly1!$O$8763</f>
        <v>60.254059206945023</v>
      </c>
      <c r="C7337" s="441">
        <f>hourly1!$F7338*유형화!$G$71/hourly1!$F$8763+유형화!$G$72*hourly1!$G7338/hourly1!$F$8763+유형화!$G$74*hourly1!I7338/hourly1!$I$8763+유형화!$H$63*hourly1!P7338/hourly1!$P$8763</f>
        <v>1.9447792156796084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799">
        <f>(유형화!$F$71+유형화!$F$72+유형화!$F$73+유형화!$F$74+유형화!$G$63)*hourly1!O7339/hourly1!$O$8763</f>
        <v>61.223580375742685</v>
      </c>
      <c r="C7338" s="441">
        <f>hourly1!$F7339*유형화!$G$71/hourly1!$F$8763+유형화!$G$72*hourly1!$G7339/hourly1!$F$8763+유형화!$G$74*hourly1!I7339/hourly1!$I$8763+유형화!$H$63*hourly1!P7339/hourly1!$P$8763</f>
        <v>2.2772468505027432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799">
        <f>(유형화!$F$71+유형화!$F$72+유형화!$F$73+유형화!$F$74+유형화!$G$63)*hourly1!O7340/hourly1!$O$8763</f>
        <v>61.586898447991707</v>
      </c>
      <c r="C7339" s="441">
        <f>hourly1!$F7340*유형화!$G$71/hourly1!$F$8763+유형화!$G$72*hourly1!$G7340/hourly1!$F$8763+유형화!$G$74*hourly1!I7340/hourly1!$I$8763+유형화!$H$63*hourly1!P7340/hourly1!$P$8763</f>
        <v>2.8137120691896613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799">
        <f>(유형화!$F$71+유형화!$F$72+유형화!$F$73+유형화!$F$74+유형화!$G$63)*hourly1!O7341/hourly1!$O$8763</f>
        <v>62.438191690469438</v>
      </c>
      <c r="C7340" s="441">
        <f>hourly1!$F7341*유형화!$G$71/hourly1!$F$8763+유형화!$G$72*hourly1!$G7341/hourly1!$F$8763+유형화!$G$74*hourly1!I7341/hourly1!$I$8763+유형화!$H$63*hourly1!P7341/hourly1!$P$8763</f>
        <v>2.0354020693240016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799">
        <f>(유형화!$F$71+유형화!$F$72+유형화!$F$73+유형화!$F$74+유형화!$G$63)*hourly1!O7342/hourly1!$O$8763</f>
        <v>61.64470793527375</v>
      </c>
      <c r="C7341" s="441">
        <f>hourly1!$F7342*유형화!$G$71/hourly1!$F$8763+유형화!$G$72*hourly1!$G7342/hourly1!$F$8763+유형화!$G$74*hourly1!I7342/hourly1!$I$8763+유형화!$H$63*hourly1!P7342/hourly1!$P$8763</f>
        <v>1.7928891256100041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799">
        <f>(유형화!$F$71+유형화!$F$72+유형화!$F$73+유형화!$F$74+유형화!$G$63)*hourly1!O7343/hourly1!$O$8763</f>
        <v>60.045025374103524</v>
      </c>
      <c r="C7342" s="441">
        <f>hourly1!$F7343*유형화!$G$71/hourly1!$F$8763+유형화!$G$72*hourly1!$G7343/hourly1!$F$8763+유형화!$G$74*hourly1!I7343/hourly1!$I$8763+유형화!$H$63*hourly1!P7343/hourly1!$P$8763</f>
        <v>3.2560961384968197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799">
        <f>(유형화!$F$71+유형화!$F$72+유형화!$F$73+유형화!$F$74+유형화!$G$63)*hourly1!O7344/hourly1!$O$8763</f>
        <v>58.579057763392363</v>
      </c>
      <c r="C7343" s="441">
        <f>hourly1!$F7344*유형화!$G$71/hourly1!$F$8763+유형화!$G$72*hourly1!$G7344/hourly1!$F$8763+유형화!$G$74*hourly1!I7344/hourly1!$I$8763+유형화!$H$63*hourly1!P7344/hourly1!$P$8763</f>
        <v>0.50825075680176635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799">
        <f>(유형화!$F$71+유형화!$F$72+유형화!$F$73+유형화!$F$74+유형화!$G$63)*hourly1!O7345/hourly1!$O$8763</f>
        <v>58.153394803122907</v>
      </c>
      <c r="C7344" s="441">
        <f>hourly1!$F7345*유형화!$G$71/hourly1!$F$8763+유형화!$G$72*hourly1!$G7345/hourly1!$F$8763+유형화!$G$74*hourly1!I7345/hourly1!$I$8763+유형화!$H$63*hourly1!P7345/hourly1!$P$8763</f>
        <v>0.45465796703270439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799">
        <f>(유형화!$F$71+유형화!$F$72+유형화!$F$73+유형화!$F$74+유형화!$G$63)*hourly1!O7346/hourly1!$O$8763</f>
        <v>57.330433663942408</v>
      </c>
      <c r="C7345" s="441">
        <f>hourly1!$F7346*유형화!$G$71/hourly1!$F$8763+유형화!$G$72*hourly1!$G7346/hourly1!$F$8763+유형화!$G$74*hourly1!I7346/hourly1!$I$8763+유형화!$H$63*hourly1!P7346/hourly1!$P$8763</f>
        <v>0.3611025692515672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799">
        <f>(유형화!$F$71+유형화!$F$72+유형화!$F$73+유형화!$F$74+유형화!$G$63)*hourly1!O7347/hourly1!$O$8763</f>
        <v>56.579540047131552</v>
      </c>
      <c r="C7346" s="441">
        <f>hourly1!$F7347*유형화!$G$71/hourly1!$F$8763+유형화!$G$72*hourly1!$G7347/hourly1!$F$8763+유형화!$G$74*hourly1!I7347/hourly1!$I$8763+유형화!$H$63*hourly1!P7347/hourly1!$P$8763</f>
        <v>0.30261926387511412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799">
        <f>(유형화!$F$71+유형화!$F$72+유형화!$F$73+유형화!$F$74+유형화!$G$63)*hourly1!O7348/hourly1!$O$8763</f>
        <v>53.581193414095985</v>
      </c>
      <c r="C7347" s="441">
        <f>hourly1!$F7348*유형화!$G$71/hourly1!$F$8763+유형화!$G$72*hourly1!$G7348/hourly1!$F$8763+유형화!$G$74*hourly1!I7348/hourly1!$I$8763+유형화!$H$63*hourly1!P7348/hourly1!$P$8763</f>
        <v>0.2813077176777905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799">
        <f>(유형화!$F$71+유형화!$F$72+유형화!$F$73+유형화!$F$74+유형화!$G$63)*hourly1!O7349/hourly1!$O$8763</f>
        <v>52.886609302970676</v>
      </c>
      <c r="C7348" s="441">
        <f>hourly1!$F7349*유형화!$G$71/hourly1!$F$8763+유형화!$G$72*hourly1!$G7349/hourly1!$F$8763+유형화!$G$74*hourly1!I7349/hourly1!$I$8763+유형화!$H$63*hourly1!P7349/hourly1!$P$8763</f>
        <v>0.26763757975349095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799">
        <f>(유형화!$F$71+유형화!$F$72+유형화!$F$73+유형화!$F$74+유형화!$G$63)*hourly1!O7350/hourly1!$O$8763</f>
        <v>52.253898390487699</v>
      </c>
      <c r="C7349" s="441">
        <f>hourly1!$F7350*유형화!$G$71/hourly1!$F$8763+유형화!$G$72*hourly1!$G7350/hourly1!$F$8763+유형화!$G$74*hourly1!I7350/hourly1!$I$8763+유형화!$H$63*hourly1!P7350/hourly1!$P$8763</f>
        <v>0.24684140847847902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799">
        <f>(유형화!$F$71+유형화!$F$72+유형화!$F$73+유형화!$F$74+유형화!$G$63)*hourly1!O7351/hourly1!$O$8763</f>
        <v>53.148818944728276</v>
      </c>
      <c r="C7350" s="441">
        <f>hourly1!$F7351*유형화!$G$71/hourly1!$F$8763+유형화!$G$72*hourly1!$G7351/hourly1!$F$8763+유형화!$G$74*hourly1!I7351/hourly1!$I$8763+유형화!$H$63*hourly1!P7351/hourly1!$P$8763</f>
        <v>0.24690998995969393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799">
        <f>(유형화!$F$71+유형화!$F$72+유형화!$F$73+유형화!$F$74+유형화!$G$63)*hourly1!O7352/hourly1!$O$8763</f>
        <v>53.637441572908763</v>
      </c>
      <c r="C7351" s="441">
        <f>hourly1!$F7352*유형화!$G$71/hourly1!$F$8763+유형화!$G$72*hourly1!$G7352/hourly1!$F$8763+유형화!$G$74*hourly1!I7352/hourly1!$I$8763+유형화!$H$63*hourly1!P7352/hourly1!$P$8763</f>
        <v>0.26804656392581366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799">
        <f>(유형화!$F$71+유형화!$F$72+유형화!$F$73+유형화!$F$74+유형화!$G$63)*hourly1!O7353/hourly1!$O$8763</f>
        <v>55.327187414235247</v>
      </c>
      <c r="C7352" s="441">
        <f>hourly1!$F7353*유형화!$G$71/hourly1!$F$8763+유형화!$G$72*hourly1!$G7353/hourly1!$F$8763+유형화!$G$74*hourly1!I7353/hourly1!$I$8763+유형화!$H$63*hourly1!P7353/hourly1!$P$8763</f>
        <v>7.3890379234114292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799">
        <f>(유형화!$F$71+유형화!$F$72+유형화!$F$73+유형화!$F$74+유형화!$G$63)*hourly1!O7354/hourly1!$O$8763</f>
        <v>56.727840847674436</v>
      </c>
      <c r="C7353" s="441">
        <f>hourly1!$F7354*유형화!$G$71/hourly1!$F$8763+유형화!$G$72*hourly1!$G7354/hourly1!$F$8763+유형화!$G$74*hourly1!I7354/hourly1!$I$8763+유형화!$H$63*hourly1!P7354/hourly1!$P$8763</f>
        <v>7.9517154613072121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799">
        <f>(유형화!$F$71+유형화!$F$72+유형화!$F$73+유형화!$F$74+유형화!$G$63)*hourly1!O7355/hourly1!$O$8763</f>
        <v>58.566141967293632</v>
      </c>
      <c r="C7354" s="441">
        <f>hourly1!$F7355*유형화!$G$71/hourly1!$F$8763+유형화!$G$72*hourly1!$G7355/hourly1!$F$8763+유형화!$G$74*hourly1!I7355/hourly1!$I$8763+유형화!$H$63*hourly1!P7355/hourly1!$P$8763</f>
        <v>6.5953405053318503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799">
        <f>(유형화!$F$71+유형화!$F$72+유형화!$F$73+유형화!$F$74+유형화!$G$63)*hourly1!O7356/hourly1!$O$8763</f>
        <v>61.642128357407877</v>
      </c>
      <c r="C7355" s="441">
        <f>hourly1!$F7356*유형화!$G$71/hourly1!$F$8763+유형화!$G$72*hourly1!$G7356/hourly1!$F$8763+유형화!$G$74*hourly1!I7356/hourly1!$I$8763+유형화!$H$63*hourly1!P7356/hourly1!$P$8763</f>
        <v>5.0166926109229015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799">
        <f>(유형화!$F$71+유형화!$F$72+유형화!$F$73+유형화!$F$74+유형화!$G$63)*hourly1!O7357/hourly1!$O$8763</f>
        <v>61.35760519806346</v>
      </c>
      <c r="C7356" s="441">
        <f>hourly1!$F7357*유형화!$G$71/hourly1!$F$8763+유형화!$G$72*hourly1!$G7357/hourly1!$F$8763+유형화!$G$74*hourly1!I7357/hourly1!$I$8763+유형화!$H$63*hourly1!P7357/hourly1!$P$8763</f>
        <v>3.7479585857887265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799">
        <f>(유형화!$F$71+유형화!$F$72+유형화!$F$73+유형화!$F$74+유형화!$G$63)*hourly1!O7358/hourly1!$O$8763</f>
        <v>60.854279789918159</v>
      </c>
      <c r="C7357" s="441">
        <f>hourly1!$F7358*유형화!$G$71/hourly1!$F$8763+유형화!$G$72*hourly1!$G7358/hourly1!$F$8763+유형화!$G$74*hourly1!I7358/hourly1!$I$8763+유형화!$H$63*hourly1!P7358/hourly1!$P$8763</f>
        <v>2.5586884320363783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799">
        <f>(유형화!$F$71+유형화!$F$72+유형화!$F$73+유형화!$F$74+유형화!$G$63)*hourly1!O7359/hourly1!$O$8763</f>
        <v>57.765159005153322</v>
      </c>
      <c r="C7358" s="441">
        <f>hourly1!$F7359*유형화!$G$71/hourly1!$F$8763+유형화!$G$72*hourly1!$G7359/hourly1!$F$8763+유형화!$G$74*hourly1!I7359/hourly1!$I$8763+유형화!$H$63*hourly1!P7359/hourly1!$P$8763</f>
        <v>0.85821811946024573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799">
        <f>(유형화!$F$71+유형화!$F$72+유형화!$F$73+유형화!$F$74+유형화!$G$63)*hourly1!O7360/hourly1!$O$8763</f>
        <v>57.864729413148524</v>
      </c>
      <c r="C7359" s="441">
        <f>hourly1!$F7360*유형화!$G$71/hourly1!$F$8763+유형화!$G$72*hourly1!$G7360/hourly1!$F$8763+유형화!$G$74*hourly1!I7360/hourly1!$I$8763+유형화!$H$63*hourly1!P7360/hourly1!$P$8763</f>
        <v>0.82605292768193805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799">
        <f>(유형화!$F$71+유형화!$F$72+유형화!$F$73+유형화!$F$74+유형화!$G$63)*hourly1!O7361/hourly1!$O$8763</f>
        <v>60.041004447265074</v>
      </c>
      <c r="C7360" s="441">
        <f>hourly1!$F7361*유형화!$G$71/hourly1!$F$8763+유형화!$G$72*hourly1!$G7361/hourly1!$F$8763+유형화!$G$74*hourly1!I7361/hourly1!$I$8763+유형화!$H$63*hourly1!P7361/hourly1!$P$8763</f>
        <v>0.7673595840647548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799">
        <f>(유형화!$F$71+유형화!$F$72+유형화!$F$73+유형화!$F$74+유형화!$G$63)*hourly1!O7362/hourly1!$O$8763</f>
        <v>59.749290477021766</v>
      </c>
      <c r="C7361" s="441">
        <f>hourly1!$F7362*유형화!$G$71/hourly1!$F$8763+유형화!$G$72*hourly1!$G7362/hourly1!$F$8763+유형화!$G$74*hourly1!I7362/hourly1!$I$8763+유형화!$H$63*hourly1!P7362/hourly1!$P$8763</f>
        <v>0.99117566546175795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799">
        <f>(유형화!$F$71+유형화!$F$72+유형화!$F$73+유형화!$F$74+유형화!$G$63)*hourly1!O7363/hourly1!$O$8763</f>
        <v>60.311949061044608</v>
      </c>
      <c r="C7362" s="441">
        <f>hourly1!$F7363*유형화!$G$71/hourly1!$F$8763+유형화!$G$72*hourly1!$G7363/hourly1!$F$8763+유형화!$G$74*hourly1!I7363/hourly1!$I$8763+유형화!$H$63*hourly1!P7363/hourly1!$P$8763</f>
        <v>1.6651855174302523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799">
        <f>(유형화!$F$71+유형화!$F$72+유형화!$F$73+유형화!$F$74+유형화!$G$63)*hourly1!O7364/hourly1!$O$8763</f>
        <v>60.408927436135485</v>
      </c>
      <c r="C7363" s="441">
        <f>hourly1!$F7364*유형화!$G$71/hourly1!$F$8763+유형화!$G$72*hourly1!$G7364/hourly1!$F$8763+유형화!$G$74*hourly1!I7364/hourly1!$I$8763+유형화!$H$63*hourly1!P7364/hourly1!$P$8763</f>
        <v>2.6436466938767125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799">
        <f>(유형화!$F$71+유형화!$F$72+유형화!$F$73+유형화!$F$74+유형화!$G$63)*hourly1!O7365/hourly1!$O$8763</f>
        <v>61.392150121022176</v>
      </c>
      <c r="C7364" s="441">
        <f>hourly1!$F7365*유형화!$G$71/hourly1!$F$8763+유형화!$G$72*hourly1!$G7365/hourly1!$F$8763+유형화!$G$74*hourly1!I7365/hourly1!$I$8763+유형화!$H$63*hourly1!P7365/hourly1!$P$8763</f>
        <v>1.8626327945690822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799">
        <f>(유형화!$F$71+유형화!$F$72+유형화!$F$73+유형화!$F$74+유형화!$G$63)*hourly1!O7366/hourly1!$O$8763</f>
        <v>60.336958805559085</v>
      </c>
      <c r="C7365" s="441">
        <f>hourly1!$F7366*유형화!$G$71/hourly1!$F$8763+유형화!$G$72*hourly1!$G7366/hourly1!$F$8763+유형화!$G$74*hourly1!I7366/hourly1!$I$8763+유형화!$H$63*hourly1!P7366/hourly1!$P$8763</f>
        <v>1.8165943444099388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799">
        <f>(유형화!$F$71+유형화!$F$72+유형화!$F$73+유형화!$F$74+유형화!$G$63)*hourly1!O7367/hourly1!$O$8763</f>
        <v>59.326282190520011</v>
      </c>
      <c r="C7366" s="441">
        <f>hourly1!$F7367*유형화!$G$71/hourly1!$F$8763+유형화!$G$72*hourly1!$G7367/hourly1!$F$8763+유형화!$G$74*hourly1!I7367/hourly1!$I$8763+유형화!$H$63*hourly1!P7367/hourly1!$P$8763</f>
        <v>3.1790871263260714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799">
        <f>(유형화!$F$71+유형화!$F$72+유형화!$F$73+유형화!$F$74+유형화!$G$63)*hourly1!O7368/hourly1!$O$8763</f>
        <v>57.527867984101185</v>
      </c>
      <c r="C7367" s="441">
        <f>hourly1!$F7368*유형화!$G$71/hourly1!$F$8763+유형화!$G$72*hourly1!$G7368/hourly1!$F$8763+유형화!$G$74*hourly1!I7368/hourly1!$I$8763+유형화!$H$63*hourly1!P7368/hourly1!$P$8763</f>
        <v>0.49385544425870853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799">
        <f>(유형화!$F$71+유형화!$F$72+유형화!$F$73+유형화!$F$74+유형화!$G$63)*hourly1!O7369/hourly1!$O$8763</f>
        <v>56.753266170255039</v>
      </c>
      <c r="C7368" s="441">
        <f>hourly1!$F7369*유형화!$G$71/hourly1!$F$8763+유형화!$G$72*hourly1!$G7369/hourly1!$F$8763+유형화!$G$74*hourly1!I7369/hourly1!$I$8763+유형화!$H$63*hourly1!P7369/hourly1!$P$8763</f>
        <v>0.47171006652195424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799">
        <f>(유형화!$F$71+유형화!$F$72+유형화!$F$73+유형화!$F$74+유형화!$G$63)*hourly1!O7370/hourly1!$O$8763</f>
        <v>56.989651278680455</v>
      </c>
      <c r="C7369" s="441">
        <f>hourly1!$F7370*유형화!$G$71/hourly1!$F$8763+유형화!$G$72*hourly1!$G7370/hourly1!$F$8763+유형화!$G$74*hourly1!I7370/hourly1!$I$8763+유형화!$H$63*hourly1!P7370/hourly1!$P$8763</f>
        <v>0.36096612192198507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799">
        <f>(유형화!$F$71+유형화!$F$72+유형화!$F$73+유형화!$F$74+유형화!$G$63)*hourly1!O7371/hourly1!$O$8763</f>
        <v>55.766245439069415</v>
      </c>
      <c r="C7370" s="441">
        <f>hourly1!$F7371*유형화!$G$71/hourly1!$F$8763+유형화!$G$72*hourly1!$G7371/hourly1!$F$8763+유형화!$G$74*hourly1!I7371/hourly1!$I$8763+유형화!$H$63*hourly1!P7371/hourly1!$P$8763</f>
        <v>0.28444099682824781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799">
        <f>(유형화!$F$71+유형화!$F$72+유형화!$F$73+유형화!$F$74+유형화!$G$63)*hourly1!O7372/hourly1!$O$8763</f>
        <v>53.192960269766786</v>
      </c>
      <c r="C7371" s="441">
        <f>hourly1!$F7372*유형화!$G$71/hourly1!$F$8763+유형화!$G$72*hourly1!$G7372/hourly1!$F$8763+유형화!$G$74*hourly1!I7372/hourly1!$I$8763+유형화!$H$63*hourly1!P7372/hourly1!$P$8763</f>
        <v>0.25623325469638725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799">
        <f>(유형화!$F$71+유형화!$F$72+유형화!$F$73+유형화!$F$74+유형화!$G$63)*hourly1!O7373/hourly1!$O$8763</f>
        <v>52.104363889595696</v>
      </c>
      <c r="C7372" s="441">
        <f>hourly1!$F7373*유형화!$G$71/hourly1!$F$8763+유형화!$G$72*hourly1!$G7373/hourly1!$F$8763+유형화!$G$74*hourly1!I7373/hourly1!$I$8763+유형화!$H$63*hourly1!P7373/hourly1!$P$8763</f>
        <v>0.25050020068325346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799">
        <f>(유형화!$F$71+유형화!$F$72+유형화!$F$73+유형화!$F$74+유형화!$G$63)*hourly1!O7374/hourly1!$O$8763</f>
        <v>51.702123359494372</v>
      </c>
      <c r="C7373" s="441">
        <f>hourly1!$F7374*유형화!$G$71/hourly1!$F$8763+유형화!$G$72*hourly1!$G7374/hourly1!$F$8763+유형화!$G$74*hourly1!I7374/hourly1!$I$8763+유형화!$H$63*hourly1!P7374/hourly1!$P$8763</f>
        <v>0.25056043311458126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799">
        <f>(유형화!$F$71+유형화!$F$72+유형화!$F$73+유형화!$F$74+유형화!$G$63)*hourly1!O7375/hourly1!$O$8763</f>
        <v>51.460120545873181</v>
      </c>
      <c r="C7374" s="441">
        <f>hourly1!$F7375*유형화!$G$71/hourly1!$F$8763+유형화!$G$72*hourly1!$G7375/hourly1!$F$8763+유형화!$G$74*hourly1!I7375/hourly1!$I$8763+유형화!$H$63*hourly1!P7375/hourly1!$P$8763</f>
        <v>0.24683401360572205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799">
        <f>(유형화!$F$71+유형화!$F$72+유형화!$F$73+유형화!$F$74+유형화!$G$63)*hourly1!O7376/hourly1!$O$8763</f>
        <v>52.112387556694109</v>
      </c>
      <c r="C7375" s="441">
        <f>hourly1!$F7376*유형화!$G$71/hourly1!$F$8763+유형화!$G$72*hourly1!$G7376/hourly1!$F$8763+유형화!$G$74*hourly1!I7376/hourly1!$I$8763+유형화!$H$63*hourly1!P7376/hourly1!$P$8763</f>
        <v>0.51767504504209272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799">
        <f>(유형화!$F$71+유형화!$F$72+유형화!$F$73+유형화!$F$74+유형화!$G$63)*hourly1!O7377/hourly1!$O$8763</f>
        <v>53.106707489937797</v>
      </c>
      <c r="C7376" s="441">
        <f>hourly1!$F7377*유형화!$G$71/hourly1!$F$8763+유형화!$G$72*hourly1!$G7377/hourly1!$F$8763+유형화!$G$74*hourly1!I7377/hourly1!$I$8763+유형화!$H$63*hourly1!P7377/hourly1!$P$8763</f>
        <v>6.0619672976345429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799">
        <f>(유형화!$F$71+유형화!$F$72+유형화!$F$73+유형화!$F$74+유형화!$G$63)*hourly1!O7378/hourly1!$O$8763</f>
        <v>52.666312866742054</v>
      </c>
      <c r="C7377" s="441">
        <f>hourly1!$F7378*유형화!$G$71/hourly1!$F$8763+유형화!$G$72*hourly1!$G7378/hourly1!$F$8763+유형화!$G$74*hourly1!I7378/hourly1!$I$8763+유형화!$H$63*hourly1!P7378/hourly1!$P$8763</f>
        <v>6.3941055028035736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799">
        <f>(유형화!$F$71+유형화!$F$72+유형화!$F$73+유형화!$F$74+유형화!$G$63)*hourly1!O7379/hourly1!$O$8763</f>
        <v>52.895918395698011</v>
      </c>
      <c r="C7378" s="441">
        <f>hourly1!$F7379*유형화!$G$71/hourly1!$F$8763+유형화!$G$72*hourly1!$G7379/hourly1!$F$8763+유형화!$G$74*hourly1!I7379/hourly1!$I$8763+유형화!$H$63*hourly1!P7379/hourly1!$P$8763</f>
        <v>4.8852642530442782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799">
        <f>(유형화!$F$71+유형화!$F$72+유형화!$F$73+유형화!$F$74+유형화!$G$63)*hourly1!O7380/hourly1!$O$8763</f>
        <v>53.729840990991683</v>
      </c>
      <c r="C7379" s="441">
        <f>hourly1!$F7380*유형화!$G$71/hourly1!$F$8763+유형화!$G$72*hourly1!$G7380/hourly1!$F$8763+유형화!$G$74*hourly1!I7380/hourly1!$I$8763+유형화!$H$63*hourly1!P7380/hourly1!$P$8763</f>
        <v>3.3495351266681044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799">
        <f>(유형화!$F$71+유형화!$F$72+유형화!$F$73+유형화!$F$74+유형화!$G$63)*hourly1!O7381/hourly1!$O$8763</f>
        <v>54.364142917967477</v>
      </c>
      <c r="C7380" s="441">
        <f>hourly1!$F7381*유형화!$G$71/hourly1!$F$8763+유형화!$G$72*hourly1!$G7381/hourly1!$F$8763+유형화!$G$74*hourly1!I7381/hourly1!$I$8763+유형화!$H$63*hourly1!P7381/hourly1!$P$8763</f>
        <v>1.9752435867237887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799">
        <f>(유형화!$F$71+유형화!$F$72+유형화!$F$73+유형화!$F$74+유형화!$G$63)*hourly1!O7382/hourly1!$O$8763</f>
        <v>54.461979055294265</v>
      </c>
      <c r="C7381" s="441">
        <f>hourly1!$F7382*유형화!$G$71/hourly1!$F$8763+유형화!$G$72*hourly1!$G7382/hourly1!$F$8763+유형화!$G$74*hourly1!I7382/hourly1!$I$8763+유형화!$H$63*hourly1!P7382/hourly1!$P$8763</f>
        <v>0.87184627359082645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799">
        <f>(유형화!$F$71+유형화!$F$72+유형화!$F$73+유형화!$F$74+유형화!$G$63)*hourly1!O7383/hourly1!$O$8763</f>
        <v>53.228750050081914</v>
      </c>
      <c r="C7382" s="441">
        <f>hourly1!$F7383*유형화!$G$71/hourly1!$F$8763+유형화!$G$72*hourly1!$G7383/hourly1!$F$8763+유형화!$G$74*hourly1!I7383/hourly1!$I$8763+유형화!$H$63*hourly1!P7383/hourly1!$P$8763</f>
        <v>0.71200419059240405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799">
        <f>(유형화!$F$71+유형화!$F$72+유형화!$F$73+유형화!$F$74+유형화!$G$63)*hourly1!O7384/hourly1!$O$8763</f>
        <v>52.813357280179204</v>
      </c>
      <c r="C7383" s="441">
        <f>hourly1!$F7384*유형화!$G$71/hourly1!$F$8763+유형화!$G$72*hourly1!$G7384/hourly1!$F$8763+유형화!$G$74*hourly1!I7384/hourly1!$I$8763+유형화!$H$63*hourly1!P7384/hourly1!$P$8763</f>
        <v>0.65723120298574256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799">
        <f>(유형화!$F$71+유형화!$F$72+유형화!$F$73+유형화!$F$74+유형화!$G$63)*hourly1!O7385/hourly1!$O$8763</f>
        <v>53.669895159550073</v>
      </c>
      <c r="C7384" s="441">
        <f>hourly1!$F7385*유형화!$G$71/hourly1!$F$8763+유형화!$G$72*hourly1!$G7385/hourly1!$F$8763+유형화!$G$74*hourly1!I7385/hourly1!$I$8763+유형화!$H$63*hourly1!P7385/hourly1!$P$8763</f>
        <v>0.46959286674274614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799">
        <f>(유형화!$F$71+유형화!$F$72+유형화!$F$73+유형화!$F$74+유형화!$G$63)*hourly1!O7386/hourly1!$O$8763</f>
        <v>53.542717981009126</v>
      </c>
      <c r="C7385" s="441">
        <f>hourly1!$F7386*유형화!$G$71/hourly1!$F$8763+유형화!$G$72*hourly1!$G7386/hourly1!$F$8763+유형화!$G$74*hourly1!I7386/hourly1!$I$8763+유형화!$H$63*hourly1!P7386/hourly1!$P$8763</f>
        <v>0.4383935407642266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799">
        <f>(유형화!$F$71+유형화!$F$72+유형화!$F$73+유형화!$F$74+유형화!$G$63)*hourly1!O7387/hourly1!$O$8763</f>
        <v>54.062913342781997</v>
      </c>
      <c r="C7386" s="441">
        <f>hourly1!$F7387*유형화!$G$71/hourly1!$F$8763+유형화!$G$72*hourly1!$G7387/hourly1!$F$8763+유형화!$G$74*hourly1!I7387/hourly1!$I$8763+유형화!$H$63*hourly1!P7387/hourly1!$P$8763</f>
        <v>0.47359778670140928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799">
        <f>(유형화!$F$71+유형화!$F$72+유형화!$F$73+유형화!$F$74+유형화!$G$63)*hourly1!O7388/hourly1!$O$8763</f>
        <v>54.516318064799187</v>
      </c>
      <c r="C7387" s="441">
        <f>hourly1!$F7388*유형화!$G$71/hourly1!$F$8763+유형화!$G$72*hourly1!$G7388/hourly1!$F$8763+유형화!$G$74*hourly1!I7388/hourly1!$I$8763+유형화!$H$63*hourly1!P7388/hourly1!$P$8763</f>
        <v>0.75497865871515346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799">
        <f>(유형화!$F$71+유형화!$F$72+유형화!$F$73+유형화!$F$74+유형화!$G$63)*hourly1!O7389/hourly1!$O$8763</f>
        <v>56.133854636731051</v>
      </c>
      <c r="C7388" s="441">
        <f>hourly1!$F7389*유형화!$G$71/hourly1!$F$8763+유형화!$G$72*hourly1!$G7389/hourly1!$F$8763+유형화!$G$74*hourly1!I7389/hourly1!$I$8763+유형화!$H$63*hourly1!P7389/hourly1!$P$8763</f>
        <v>0.83834594946344332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799">
        <f>(유형화!$F$71+유형화!$F$72+유형화!$F$73+유형화!$F$74+유형화!$G$63)*hourly1!O7390/hourly1!$O$8763</f>
        <v>56.180621191947544</v>
      </c>
      <c r="C7389" s="441">
        <f>hourly1!$F7390*유형화!$G$71/hourly1!$F$8763+유형화!$G$72*hourly1!$G7390/hourly1!$F$8763+유형화!$G$74*hourly1!I7390/hourly1!$I$8763+유형화!$H$63*hourly1!P7390/hourly1!$P$8763</f>
        <v>0.84633634802174584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799">
        <f>(유형화!$F$71+유형화!$F$72+유형화!$F$73+유형화!$F$74+유형화!$G$63)*hourly1!O7391/hourly1!$O$8763</f>
        <v>55.95489074769349</v>
      </c>
      <c r="C7390" s="441">
        <f>hourly1!$F7391*유형화!$G$71/hourly1!$F$8763+유형화!$G$72*hourly1!$G7391/hourly1!$F$8763+유형화!$G$74*hourly1!I7391/hourly1!$I$8763+유형화!$H$63*hourly1!P7391/hourly1!$P$8763</f>
        <v>1.6182476360539926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799">
        <f>(유형화!$F$71+유형화!$F$72+유형화!$F$73+유형화!$F$74+유형화!$G$63)*hourly1!O7392/hourly1!$O$8763</f>
        <v>55.148568386323184</v>
      </c>
      <c r="C7391" s="441">
        <f>hourly1!$F7392*유형화!$G$71/hourly1!$F$8763+유형화!$G$72*hourly1!$G7392/hourly1!$F$8763+유형화!$G$74*hourly1!I7392/hourly1!$I$8763+유형화!$H$63*hourly1!P7392/hourly1!$P$8763</f>
        <v>0.57178690716984359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799">
        <f>(유형화!$F$71+유형화!$F$72+유형화!$F$73+유형화!$F$74+유형화!$G$63)*hourly1!O7393/hourly1!$O$8763</f>
        <v>55.613819854041701</v>
      </c>
      <c r="C7392" s="441">
        <f>hourly1!$F7393*유형화!$G$71/hourly1!$F$8763+유형화!$G$72*hourly1!$G7393/hourly1!$F$8763+유형화!$G$74*hourly1!I7393/hourly1!$I$8763+유형화!$H$63*hourly1!P7393/hourly1!$P$8763</f>
        <v>0.41542566234145961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799">
        <f>(유형화!$F$71+유형화!$F$72+유형화!$F$73+유형화!$F$74+유형화!$G$63)*hourly1!O7394/hourly1!$O$8763</f>
        <v>55.798244447110925</v>
      </c>
      <c r="C7393" s="441">
        <f>hourly1!$F7394*유형화!$G$71/hourly1!$F$8763+유형화!$G$72*hourly1!$G7394/hourly1!$F$8763+유형화!$G$74*hourly1!I7394/hourly1!$I$8763+유형화!$H$63*hourly1!P7394/hourly1!$P$8763</f>
        <v>0.36873205031046685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799">
        <f>(유형화!$F$71+유형화!$F$72+유형화!$F$73+유형화!$F$74+유형화!$G$63)*hourly1!O7395/hourly1!$O$8763</f>
        <v>54.37844365070481</v>
      </c>
      <c r="C7394" s="441">
        <f>hourly1!$F7395*유형화!$G$71/hourly1!$F$8763+유형화!$G$72*hourly1!$G7395/hourly1!$F$8763+유형화!$G$74*hourly1!I7395/hourly1!$I$8763+유형화!$H$63*hourly1!P7395/hourly1!$P$8763</f>
        <v>0.28431218291570509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799">
        <f>(유형화!$F$71+유형화!$F$72+유형화!$F$73+유형화!$F$74+유형화!$G$63)*hourly1!O7396/hourly1!$O$8763</f>
        <v>52.496286173892727</v>
      </c>
      <c r="C7395" s="441">
        <f>hourly1!$F7396*유형화!$G$71/hourly1!$F$8763+유형화!$G$72*hourly1!$G7396/hourly1!$F$8763+유형화!$G$74*hourly1!I7396/hourly1!$I$8763+유형화!$H$63*hourly1!P7396/hourly1!$P$8763</f>
        <v>0.25612626758569218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799">
        <f>(유형화!$F$71+유형화!$F$72+유형화!$F$73+유형화!$F$74+유형화!$G$63)*hourly1!O7397/hourly1!$O$8763</f>
        <v>51.267832495077457</v>
      </c>
      <c r="C7396" s="441">
        <f>hourly1!$F7397*유형화!$G$71/hourly1!$F$8763+유형화!$G$72*hourly1!$G7397/hourly1!$F$8763+유형화!$G$74*hourly1!I7397/hourly1!$I$8763+유형화!$H$63*hourly1!P7397/hourly1!$P$8763</f>
        <v>0.25033131133125319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799">
        <f>(유형화!$F$71+유형화!$F$72+유형화!$F$73+유형화!$F$74+유형화!$G$63)*hourly1!O7398/hourly1!$O$8763</f>
        <v>51.045656130899658</v>
      </c>
      <c r="C7397" s="441">
        <f>hourly1!$F7398*유형화!$G$71/hourly1!$F$8763+유형화!$G$72*hourly1!$G7398/hourly1!$F$8763+유형화!$G$74*hourly1!I7398/hourly1!$I$8763+유형화!$H$63*hourly1!P7398/hourly1!$P$8763</f>
        <v>0.25043090356919129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799">
        <f>(유형화!$F$71+유형화!$F$72+유형화!$F$73+유형화!$F$74+유형화!$G$63)*hourly1!O7399/hourly1!$O$8763</f>
        <v>51.349734464303033</v>
      </c>
      <c r="C7398" s="441">
        <f>hourly1!$F7399*유형화!$G$71/hourly1!$F$8763+유형화!$G$72*hourly1!$G7399/hourly1!$F$8763+유형화!$G$74*hourly1!I7399/hourly1!$I$8763+유형화!$H$63*hourly1!P7399/hourly1!$P$8763</f>
        <v>0.24679179126772199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799">
        <f>(유형화!$F$71+유형화!$F$72+유형화!$F$73+유형화!$F$74+유형화!$G$63)*hourly1!O7400/hourly1!$O$8763</f>
        <v>51.62924227966888</v>
      </c>
      <c r="C7399" s="441">
        <f>hourly1!$F7400*유형화!$G$71/hourly1!$F$8763+유형화!$G$72*hourly1!$G7400/hourly1!$F$8763+유형화!$G$74*hourly1!I7400/hourly1!$I$8763+유형화!$H$63*hourly1!P7400/hourly1!$P$8763</f>
        <v>0.51768864206619325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799">
        <f>(유형화!$F$71+유형화!$F$72+유형화!$F$73+유형화!$F$74+유형화!$G$63)*hourly1!O7401/hourly1!$O$8763</f>
        <v>51.833717191649065</v>
      </c>
      <c r="C7400" s="441">
        <f>hourly1!$F7401*유형화!$G$71/hourly1!$F$8763+유형화!$G$72*hourly1!$G7401/hourly1!$F$8763+유형화!$G$74*hourly1!I7401/hourly1!$I$8763+유형화!$H$63*hourly1!P7401/hourly1!$P$8763</f>
        <v>6.0192861197070986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799">
        <f>(유형화!$F$71+유형화!$F$72+유형화!$F$73+유형화!$F$74+유형화!$G$63)*hourly1!O7402/hourly1!$O$8763</f>
        <v>51.754460427129494</v>
      </c>
      <c r="C7401" s="441">
        <f>hourly1!$F7402*유형화!$G$71/hourly1!$F$8763+유형화!$G$72*hourly1!$G7402/hourly1!$F$8763+유형화!$G$74*hourly1!I7402/hourly1!$I$8763+유형화!$H$63*hourly1!P7402/hourly1!$P$8763</f>
        <v>6.3984689548188127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799">
        <f>(유형화!$F$71+유형화!$F$72+유형화!$F$73+유형화!$F$74+유형화!$G$63)*hourly1!O7403/hourly1!$O$8763</f>
        <v>51.767409024526614</v>
      </c>
      <c r="C7402" s="441">
        <f>hourly1!$F7403*유형화!$G$71/hourly1!$F$8763+유형화!$G$72*hourly1!$G7403/hourly1!$F$8763+유형화!$G$74*hourly1!I7403/hourly1!$I$8763+유형화!$H$63*hourly1!P7403/hourly1!$P$8763</f>
        <v>5.0576427922644855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799">
        <f>(유형화!$F$71+유형화!$F$72+유형화!$F$73+유형화!$F$74+유형화!$G$63)*hourly1!O7404/hourly1!$O$8763</f>
        <v>51.036792211349308</v>
      </c>
      <c r="C7403" s="441">
        <f>hourly1!$F7404*유형화!$G$71/hourly1!$F$8763+유형화!$G$72*hourly1!$G7404/hourly1!$F$8763+유형화!$G$74*hourly1!I7404/hourly1!$I$8763+유형화!$H$63*hourly1!P7404/hourly1!$P$8763</f>
        <v>3.568227396149446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799">
        <f>(유형화!$F$71+유형화!$F$72+유형화!$F$73+유형화!$F$74+유형화!$G$63)*hourly1!O7405/hourly1!$O$8763</f>
        <v>51.236549012328517</v>
      </c>
      <c r="C7404" s="441">
        <f>hourly1!$F7405*유형화!$G$71/hourly1!$F$8763+유형화!$G$72*hourly1!$G7405/hourly1!$F$8763+유형화!$G$74*hourly1!I7405/hourly1!$I$8763+유형화!$H$63*hourly1!P7405/hourly1!$P$8763</f>
        <v>2.3045623177459635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799">
        <f>(유형화!$F$71+유형화!$F$72+유형화!$F$73+유형화!$F$74+유형화!$G$63)*hourly1!O7406/hourly1!$O$8763</f>
        <v>50.627481928676367</v>
      </c>
      <c r="C7405" s="441">
        <f>hourly1!$F7406*유형화!$G$71/hourly1!$F$8763+유형화!$G$72*hourly1!$G7406/hourly1!$F$8763+유형화!$G$74*hourly1!I7406/hourly1!$I$8763+유형화!$H$63*hourly1!P7406/hourly1!$P$8763</f>
        <v>1.1169715157423297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799">
        <f>(유형화!$F$71+유형화!$F$72+유형화!$F$73+유형화!$F$74+유형화!$G$63)*hourly1!O7407/hourly1!$O$8763</f>
        <v>50.290943381096618</v>
      </c>
      <c r="C7406" s="441">
        <f>hourly1!$F7407*유형화!$G$71/hourly1!$F$8763+유형화!$G$72*hourly1!$G7407/hourly1!$F$8763+유형화!$G$74*hourly1!I7407/hourly1!$I$8763+유형화!$H$63*hourly1!P7407/hourly1!$P$8763</f>
        <v>0.71217570393151175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799">
        <f>(유형화!$F$71+유형화!$F$72+유형화!$F$73+유형화!$F$74+유형화!$G$63)*hourly1!O7408/hourly1!$O$8763</f>
        <v>50.769921611358079</v>
      </c>
      <c r="C7407" s="441">
        <f>hourly1!$F7408*유형화!$G$71/hourly1!$F$8763+유형화!$G$72*hourly1!$G7408/hourly1!$F$8763+유형화!$G$74*hourly1!I7408/hourly1!$I$8763+유형화!$H$63*hourly1!P7408/hourly1!$P$8763</f>
        <v>0.65903459776133755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799">
        <f>(유형화!$F$71+유형화!$F$72+유형화!$F$73+유형화!$F$74+유형화!$G$63)*hourly1!O7409/hourly1!$O$8763</f>
        <v>50.731196478488279</v>
      </c>
      <c r="C7408" s="441">
        <f>hourly1!$F7409*유형화!$G$71/hourly1!$F$8763+유형화!$G$72*hourly1!$G7409/hourly1!$F$8763+유형화!$G$74*hourly1!I7409/hourly1!$I$8763+유형화!$H$63*hourly1!P7409/hourly1!$P$8763</f>
        <v>0.47633424743795061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799">
        <f>(유형화!$F$71+유형화!$F$72+유형화!$F$73+유형화!$F$74+유형화!$G$63)*hourly1!O7410/hourly1!$O$8763</f>
        <v>50.685062525079957</v>
      </c>
      <c r="C7409" s="441">
        <f>hourly1!$F7410*유형화!$G$71/hourly1!$F$8763+유형화!$G$72*hourly1!$G7410/hourly1!$F$8763+유형화!$G$74*hourly1!I7410/hourly1!$I$8763+유형화!$H$63*hourly1!P7410/hourly1!$P$8763</f>
        <v>0.46645433961807425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799">
        <f>(유형화!$F$71+유형화!$F$72+유형화!$F$73+유형화!$F$74+유형화!$G$63)*hourly1!O7411/hourly1!$O$8763</f>
        <v>51.102414567486711</v>
      </c>
      <c r="C7410" s="441">
        <f>hourly1!$F7411*유형화!$G$71/hourly1!$F$8763+유형화!$G$72*hourly1!$G7411/hourly1!$F$8763+유형화!$G$74*hourly1!I7411/hourly1!$I$8763+유형화!$H$63*hourly1!P7411/hourly1!$P$8763</f>
        <v>0.90843049820219357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799">
        <f>(유형화!$F$71+유형화!$F$72+유형화!$F$73+유형화!$F$74+유형화!$G$63)*hourly1!O7412/hourly1!$O$8763</f>
        <v>51.220091710388623</v>
      </c>
      <c r="C7411" s="441">
        <f>hourly1!$F7412*유형화!$G$71/hourly1!$F$8763+유형화!$G$72*hourly1!$G7412/hourly1!$F$8763+유형화!$G$74*hourly1!I7412/hourly1!$I$8763+유형화!$H$63*hourly1!P7412/hourly1!$P$8763</f>
        <v>1.7789951138765927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799">
        <f>(유형화!$F$71+유형화!$F$72+유형화!$F$73+유형화!$F$74+유형화!$G$63)*hourly1!O7413/hourly1!$O$8763</f>
        <v>54.527137033454061</v>
      </c>
      <c r="C7412" s="441">
        <f>hourly1!$F7413*유형화!$G$71/hourly1!$F$8763+유형화!$G$72*hourly1!$G7413/hourly1!$F$8763+유형화!$G$74*hourly1!I7413/hourly1!$I$8763+유형화!$H$63*hourly1!P7413/hourly1!$P$8763</f>
        <v>1.2482221581305126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799">
        <f>(유형화!$F$71+유형화!$F$72+유형화!$F$73+유형화!$F$74+유형화!$G$63)*hourly1!O7414/hourly1!$O$8763</f>
        <v>54.59008853538527</v>
      </c>
      <c r="C7413" s="441">
        <f>hourly1!$F7414*유형화!$G$71/hourly1!$F$8763+유형화!$G$72*hourly1!$G7414/hourly1!$F$8763+유형화!$G$74*hourly1!I7414/hourly1!$I$8763+유형화!$H$63*hourly1!P7414/hourly1!$P$8763</f>
        <v>1.4114947464553735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799">
        <f>(유형화!$F$71+유형화!$F$72+유형화!$F$73+유형화!$F$74+유형화!$G$63)*hourly1!O7415/hourly1!$O$8763</f>
        <v>54.75253867782444</v>
      </c>
      <c r="C7414" s="441">
        <f>hourly1!$F7415*유형화!$G$71/hourly1!$F$8763+유형화!$G$72*hourly1!$G7415/hourly1!$F$8763+유형화!$G$74*hourly1!I7415/hourly1!$I$8763+유형화!$H$63*hourly1!P7415/hourly1!$P$8763</f>
        <v>3.1205104308630118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799">
        <f>(유형화!$F$71+유형화!$F$72+유형화!$F$73+유형화!$F$74+유형화!$G$63)*hourly1!O7416/hourly1!$O$8763</f>
        <v>54.43880974726676</v>
      </c>
      <c r="C7415" s="441">
        <f>hourly1!$F7416*유형화!$G$71/hourly1!$F$8763+유형화!$G$72*hourly1!$G7416/hourly1!$F$8763+유형화!$G$74*hourly1!I7416/hourly1!$I$8763+유형화!$H$63*hourly1!P7416/hourly1!$P$8763</f>
        <v>0.57217633071100127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799">
        <f>(유형화!$F$71+유형화!$F$72+유형화!$F$73+유형화!$F$74+유형화!$G$63)*hourly1!O7417/hourly1!$O$8763</f>
        <v>54.689497716796573</v>
      </c>
      <c r="C7416" s="441">
        <f>hourly1!$F7417*유형화!$G$71/hourly1!$F$8763+유형화!$G$72*hourly1!$G7417/hourly1!$F$8763+유형화!$G$74*hourly1!I7417/hourly1!$I$8763+유형화!$H$63*hourly1!P7417/hourly1!$P$8763</f>
        <v>0.41570475915196858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799">
        <f>(유형화!$F$71+유형화!$F$72+유형화!$F$73+유형화!$F$74+유형화!$G$63)*hourly1!O7418/hourly1!$O$8763</f>
        <v>54.91425649228573</v>
      </c>
      <c r="C7417" s="441">
        <f>hourly1!$F7418*유형화!$G$71/hourly1!$F$8763+유형화!$G$72*hourly1!$G7418/hourly1!$F$8763+유형화!$G$74*hourly1!I7418/hourly1!$I$8763+유형화!$H$63*hourly1!P7418/hourly1!$P$8763</f>
        <v>0.36898657705987969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799">
        <f>(유형화!$F$71+유형화!$F$72+유형화!$F$73+유형화!$F$74+유형화!$G$63)*hourly1!O7419/hourly1!$O$8763</f>
        <v>53.21416842137733</v>
      </c>
      <c r="C7418" s="441">
        <f>hourly1!$F7419*유형화!$G$71/hourly1!$F$8763+유형화!$G$72*hourly1!$G7419/hourly1!$F$8763+유형화!$G$74*hourly1!I7419/hourly1!$I$8763+유형화!$H$63*hourly1!P7419/hourly1!$P$8763</f>
        <v>0.28449872454460934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799">
        <f>(유형화!$F$71+유형화!$F$72+유형화!$F$73+유형화!$F$74+유형화!$G$63)*hourly1!O7420/hourly1!$O$8763</f>
        <v>51.571861383089271</v>
      </c>
      <c r="C7419" s="441">
        <f>hourly1!$F7420*유형화!$G$71/hourly1!$F$8763+유형화!$G$72*hourly1!$G7420/hourly1!$F$8763+유형화!$G$74*hourly1!I7420/hourly1!$I$8763+유형화!$H$63*hourly1!P7420/hourly1!$P$8763</f>
        <v>0.25633439747216158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799">
        <f>(유형화!$F$71+유형화!$F$72+유형화!$F$73+유형화!$F$74+유형화!$G$63)*hourly1!O7421/hourly1!$O$8763</f>
        <v>50.886008231705858</v>
      </c>
      <c r="C7420" s="441">
        <f>hourly1!$F7421*유형화!$G$71/hourly1!$F$8763+유형화!$G$72*hourly1!$G7421/hourly1!$F$8763+유형화!$G$74*hourly1!I7421/hourly1!$I$8763+유형화!$H$63*hourly1!P7421/hourly1!$P$8763</f>
        <v>0.25083583248871166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799">
        <f>(유형화!$F$71+유형화!$F$72+유형화!$F$73+유형화!$F$74+유형화!$G$63)*hourly1!O7422/hourly1!$O$8763</f>
        <v>50.229563014083432</v>
      </c>
      <c r="C7421" s="441">
        <f>hourly1!$F7422*유형화!$G$71/hourly1!$F$8763+유형화!$G$72*hourly1!$G7422/hourly1!$F$8763+유형화!$G$74*hourly1!I7422/hourly1!$I$8763+유형화!$H$63*hourly1!P7422/hourly1!$P$8763</f>
        <v>0.25093733308090965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799">
        <f>(유형화!$F$71+유형화!$F$72+유형화!$F$73+유형화!$F$74+유형화!$G$63)*hourly1!O7423/hourly1!$O$8763</f>
        <v>50.364058532813715</v>
      </c>
      <c r="C7422" s="441">
        <f>hourly1!$F7423*유형화!$G$71/hourly1!$F$8763+유형화!$G$72*hourly1!$G7423/hourly1!$F$8763+유형화!$G$74*hourly1!I7423/hourly1!$I$8763+유형화!$H$63*hourly1!P7423/hourly1!$P$8763</f>
        <v>0.24709426541791457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799">
        <f>(유형화!$F$71+유형화!$F$72+유형화!$F$73+유형화!$F$74+유형화!$G$63)*hourly1!O7424/hourly1!$O$8763</f>
        <v>51.885376712262591</v>
      </c>
      <c r="C7423" s="441">
        <f>hourly1!$F7424*유형화!$G$71/hourly1!$F$8763+유형화!$G$72*hourly1!$G7424/hourly1!$F$8763+유형화!$G$74*hourly1!I7424/hourly1!$I$8763+유형화!$H$63*hourly1!P7424/hourly1!$P$8763</f>
        <v>0.51873644782701422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799">
        <f>(유형화!$F$71+유형화!$F$72+유형화!$F$73+유형화!$F$74+유형화!$G$63)*hourly1!O7425/hourly1!$O$8763</f>
        <v>52.997657424888004</v>
      </c>
      <c r="C7424" s="441">
        <f>hourly1!$F7425*유형화!$G$71/hourly1!$F$8763+유형화!$G$72*hourly1!$G7425/hourly1!$F$8763+유형화!$G$74*hourly1!I7425/hourly1!$I$8763+유형화!$H$63*hourly1!P7425/hourly1!$P$8763</f>
        <v>8.1941713929376938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799">
        <f>(유형화!$F$71+유형화!$F$72+유형화!$F$73+유형화!$F$74+유형화!$G$63)*hourly1!O7426/hourly1!$O$8763</f>
        <v>55.931725325678372</v>
      </c>
      <c r="C7425" s="441">
        <f>hourly1!$F7426*유형화!$G$71/hourly1!$F$8763+유형화!$G$72*hourly1!$G7426/hourly1!$F$8763+유형화!$G$74*hourly1!I7426/hourly1!$I$8763+유형화!$H$63*hourly1!P7426/hourly1!$P$8763</f>
        <v>8.5002016420214481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799">
        <f>(유형화!$F$71+유형화!$F$72+유형화!$F$73+유형화!$F$74+유형화!$G$63)*hourly1!O7427/hourly1!$O$8763</f>
        <v>57.963751776217954</v>
      </c>
      <c r="C7426" s="441">
        <f>hourly1!$F7427*유형화!$G$71/hourly1!$F$8763+유형화!$G$72*hourly1!$G7427/hourly1!$F$8763+유형화!$G$74*hourly1!I7427/hourly1!$I$8763+유형화!$H$63*hourly1!P7427/hourly1!$P$8763</f>
        <v>7.1193024254522514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799">
        <f>(유형화!$F$71+유형화!$F$72+유형화!$F$73+유형화!$F$74+유형화!$G$63)*hourly1!O7428/hourly1!$O$8763</f>
        <v>61.249918335458602</v>
      </c>
      <c r="C7427" s="441">
        <f>hourly1!$F7428*유형화!$G$71/hourly1!$F$8763+유형화!$G$72*hourly1!$G7428/hourly1!$F$8763+유형화!$G$74*hourly1!I7428/hourly1!$I$8763+유형화!$H$63*hourly1!P7428/hourly1!$P$8763</f>
        <v>5.5118999261438448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799">
        <f>(유형화!$F$71+유형화!$F$72+유형화!$F$73+유형화!$F$74+유형화!$G$63)*hourly1!O7429/hourly1!$O$8763</f>
        <v>61.581759239514206</v>
      </c>
      <c r="C7428" s="441">
        <f>hourly1!$F7429*유형화!$G$71/hourly1!$F$8763+유형화!$G$72*hourly1!$G7429/hourly1!$F$8763+유형화!$G$74*hourly1!I7429/hourly1!$I$8763+유형화!$H$63*hourly1!P7429/hourly1!$P$8763</f>
        <v>4.1035205275043687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799">
        <f>(유형화!$F$71+유형화!$F$72+유형화!$F$73+유형화!$F$74+유형화!$G$63)*hourly1!O7430/hourly1!$O$8763</f>
        <v>60.680624351410785</v>
      </c>
      <c r="C7429" s="441">
        <f>hourly1!$F7430*유형화!$G$71/hourly1!$F$8763+유형화!$G$72*hourly1!$G7430/hourly1!$F$8763+유형화!$G$74*hourly1!I7430/hourly1!$I$8763+유형화!$H$63*hourly1!P7430/hourly1!$P$8763</f>
        <v>2.9169535575611563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799">
        <f>(유형화!$F$71+유형화!$F$72+유형화!$F$73+유형화!$F$74+유형화!$G$63)*hourly1!O7431/hourly1!$O$8763</f>
        <v>58.020078265404045</v>
      </c>
      <c r="C7430" s="441">
        <f>hourly1!$F7431*유형화!$G$71/hourly1!$F$8763+유형화!$G$72*hourly1!$G7431/hourly1!$F$8763+유형화!$G$74*hourly1!I7431/hourly1!$I$8763+유형화!$H$63*hourly1!P7431/hourly1!$P$8763</f>
        <v>0.79881069353344081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799">
        <f>(유형화!$F$71+유형화!$F$72+유형화!$F$73+유형화!$F$74+유형화!$G$63)*hourly1!O7432/hourly1!$O$8763</f>
        <v>57.383288286407513</v>
      </c>
      <c r="C7431" s="441">
        <f>hourly1!$F7432*유형화!$G$71/hourly1!$F$8763+유형화!$G$72*hourly1!$G7432/hourly1!$F$8763+유형화!$G$74*hourly1!I7432/hourly1!$I$8763+유형화!$H$63*hourly1!P7432/hourly1!$P$8763</f>
        <v>1.3127470745494967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799">
        <f>(유형화!$F$71+유형화!$F$72+유형화!$F$73+유형화!$F$74+유형화!$G$63)*hourly1!O7433/hourly1!$O$8763</f>
        <v>59.694617612887633</v>
      </c>
      <c r="C7432" s="441">
        <f>hourly1!$F7433*유형화!$G$71/hourly1!$F$8763+유형화!$G$72*hourly1!$G7433/hourly1!$F$8763+유형화!$G$74*hourly1!I7433/hourly1!$I$8763+유형화!$H$63*hourly1!P7433/hourly1!$P$8763</f>
        <v>1.3669724837557096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799">
        <f>(유형화!$F$71+유형화!$F$72+유형화!$F$73+유형화!$F$74+유형화!$G$63)*hourly1!O7434/hourly1!$O$8763</f>
        <v>60.062273144706552</v>
      </c>
      <c r="C7433" s="441">
        <f>hourly1!$F7434*유형화!$G$71/hourly1!$F$8763+유형화!$G$72*hourly1!$G7434/hourly1!$F$8763+유형화!$G$74*hourly1!I7434/hourly1!$I$8763+유형화!$H$63*hourly1!P7434/hourly1!$P$8763</f>
        <v>1.8001238158813919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799">
        <f>(유형화!$F$71+유형화!$F$72+유형화!$F$73+유형화!$F$74+유형화!$G$63)*hourly1!O7435/hourly1!$O$8763</f>
        <v>61.025823357961976</v>
      </c>
      <c r="C7434" s="441">
        <f>hourly1!$F7435*유형화!$G$71/hourly1!$F$8763+유형화!$G$72*hourly1!$G7435/hourly1!$F$8763+유형화!$G$74*hourly1!I7435/hourly1!$I$8763+유형화!$H$63*hourly1!P7435/hourly1!$P$8763</f>
        <v>2.6003062988246408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799">
        <f>(유형화!$F$71+유형화!$F$72+유형화!$F$73+유형화!$F$74+유형화!$G$63)*hourly1!O7436/hourly1!$O$8763</f>
        <v>62.254854489937784</v>
      </c>
      <c r="C7435" s="441">
        <f>hourly1!$F7436*유형화!$G$71/hourly1!$F$8763+유형화!$G$72*hourly1!$G7436/hourly1!$F$8763+유형화!$G$74*hourly1!I7436/hourly1!$I$8763+유형화!$H$63*hourly1!P7436/hourly1!$P$8763</f>
        <v>3.3231096681428531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799">
        <f>(유형화!$F$71+유형화!$F$72+유형화!$F$73+유형화!$F$74+유형화!$G$63)*hourly1!O7437/hourly1!$O$8763</f>
        <v>63.586538395353443</v>
      </c>
      <c r="C7436" s="441">
        <f>hourly1!$F7437*유형화!$G$71/hourly1!$F$8763+유형화!$G$72*hourly1!$G7437/hourly1!$F$8763+유형화!$G$74*hourly1!I7437/hourly1!$I$8763+유형화!$H$63*hourly1!P7437/hourly1!$P$8763</f>
        <v>2.6683484314167312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799">
        <f>(유형화!$F$71+유형화!$F$72+유형화!$F$73+유형화!$F$74+유형화!$G$63)*hourly1!O7438/hourly1!$O$8763</f>
        <v>62.109444557360447</v>
      </c>
      <c r="C7437" s="441">
        <f>hourly1!$F7438*유형화!$G$71/hourly1!$F$8763+유형화!$G$72*hourly1!$G7438/hourly1!$F$8763+유형화!$G$74*hourly1!I7438/hourly1!$I$8763+유형화!$H$63*hourly1!P7438/hourly1!$P$8763</f>
        <v>2.6073586219920659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799">
        <f>(유형화!$F$71+유형화!$F$72+유형화!$F$73+유형화!$F$74+유형화!$G$63)*hourly1!O7439/hourly1!$O$8763</f>
        <v>60.277696286013715</v>
      </c>
      <c r="C7438" s="441">
        <f>hourly1!$F7439*유형화!$G$71/hourly1!$F$8763+유형화!$G$72*hourly1!$G7439/hourly1!$F$8763+유형화!$G$74*hourly1!I7439/hourly1!$I$8763+유형화!$H$63*hourly1!P7439/hourly1!$P$8763</f>
        <v>4.1829713982227883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799">
        <f>(유형화!$F$71+유형화!$F$72+유형화!$F$73+유형화!$F$74+유형화!$G$63)*hourly1!O7440/hourly1!$O$8763</f>
        <v>58.34674937896353</v>
      </c>
      <c r="C7439" s="441">
        <f>hourly1!$F7440*유형화!$G$71/hourly1!$F$8763+유형화!$G$72*hourly1!$G7440/hourly1!$F$8763+유형화!$G$74*hourly1!I7440/hourly1!$I$8763+유형화!$H$63*hourly1!P7440/hourly1!$P$8763</f>
        <v>0.57237336828833485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799">
        <f>(유형화!$F$71+유형화!$F$72+유형화!$F$73+유형화!$F$74+유형화!$G$63)*hourly1!O7441/hourly1!$O$8763</f>
        <v>58.86068974667824</v>
      </c>
      <c r="C7440" s="441">
        <f>hourly1!$F7441*유형화!$G$71/hourly1!$F$8763+유형화!$G$72*hourly1!$G7441/hourly1!$F$8763+유형화!$G$74*hourly1!I7441/hourly1!$I$8763+유형화!$H$63*hourly1!P7441/hourly1!$P$8763</f>
        <v>0.41580876445913262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799">
        <f>(유형화!$F$71+유형화!$F$72+유형화!$F$73+유형화!$F$74+유형화!$G$63)*hourly1!O7442/hourly1!$O$8763</f>
        <v>57.837725743243183</v>
      </c>
      <c r="C7441" s="441">
        <f>hourly1!$F7442*유형화!$G$71/hourly1!$F$8763+유형화!$G$72*hourly1!$G7442/hourly1!$F$8763+유형화!$G$74*hourly1!I7442/hourly1!$I$8763+유형화!$H$63*hourly1!P7442/hourly1!$P$8763</f>
        <v>0.36906887483733747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799">
        <f>(유형화!$F$71+유형화!$F$72+유형화!$F$73+유형화!$F$74+유형화!$G$63)*hourly1!O7443/hourly1!$O$8763</f>
        <v>57.491291742352274</v>
      </c>
      <c r="C7442" s="441">
        <f>hourly1!$F7443*유형화!$G$71/hourly1!$F$8763+유형화!$G$72*hourly1!$G7443/hourly1!$F$8763+유형화!$G$74*hourly1!I7443/hourly1!$I$8763+유형화!$H$63*hourly1!P7443/hourly1!$P$8763</f>
        <v>0.28455144283103884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799">
        <f>(유형화!$F$71+유형화!$F$72+유형화!$F$73+유형화!$F$74+유형화!$G$63)*hourly1!O7444/hourly1!$O$8763</f>
        <v>54.909314699703408</v>
      </c>
      <c r="C7443" s="441">
        <f>hourly1!$F7444*유형화!$G$71/hourly1!$F$8763+유형화!$G$72*hourly1!$G7444/hourly1!$F$8763+유형화!$G$74*hourly1!I7444/hourly1!$I$8763+유형화!$H$63*hourly1!P7444/hourly1!$P$8763</f>
        <v>0.25638783139143839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799">
        <f>(유형화!$F$71+유형화!$F$72+유형화!$F$73+유형화!$F$74+유형화!$G$63)*hourly1!O7445/hourly1!$O$8763</f>
        <v>54.028186200489216</v>
      </c>
      <c r="C7444" s="441">
        <f>hourly1!$F7445*유형화!$G$71/hourly1!$F$8763+유형화!$G$72*hourly1!$G7445/hourly1!$F$8763+유형화!$G$74*hourly1!I7445/hourly1!$I$8763+유형화!$H$63*hourly1!P7445/hourly1!$P$8763</f>
        <v>0.25093936070731082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799">
        <f>(유형화!$F$71+유형화!$F$72+유형화!$F$73+유형화!$F$74+유형화!$G$63)*hourly1!O7446/hourly1!$O$8763</f>
        <v>53.858500332241974</v>
      </c>
      <c r="C7445" s="441">
        <f>hourly1!$F7446*유형화!$G$71/hourly1!$F$8763+유형화!$G$72*hourly1!$G7446/hourly1!$F$8763+유형화!$G$74*hourly1!I7446/hourly1!$I$8763+유형화!$H$63*hourly1!P7446/hourly1!$P$8763</f>
        <v>0.25102654864255952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799">
        <f>(유형화!$F$71+유형화!$F$72+유형화!$F$73+유형화!$F$74+유형화!$G$63)*hourly1!O7447/hourly1!$O$8763</f>
        <v>53.877241610447854</v>
      </c>
      <c r="C7446" s="441">
        <f>hourly1!$F7447*유형화!$G$71/hourly1!$F$8763+유형화!$G$72*hourly1!$G7447/hourly1!$F$8763+유형화!$G$74*hourly1!I7447/hourly1!$I$8763+유형화!$H$63*hourly1!P7447/hourly1!$P$8763</f>
        <v>0.24778318130573493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799">
        <f>(유형화!$F$71+유형화!$F$72+유형화!$F$73+유형화!$F$74+유형화!$G$63)*hourly1!O7448/hourly1!$O$8763</f>
        <v>54.614337220481559</v>
      </c>
      <c r="C7447" s="441">
        <f>hourly1!$F7448*유형화!$G$71/hourly1!$F$8763+유형화!$G$72*hourly1!$G7448/hourly1!$F$8763+유형화!$G$74*hourly1!I7448/hourly1!$I$8763+유형화!$H$63*hourly1!P7448/hourly1!$P$8763</f>
        <v>0.51940950052005042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799">
        <f>(유형화!$F$71+유형화!$F$72+유형화!$F$73+유형화!$F$74+유형화!$G$63)*hourly1!O7449/hourly1!$O$8763</f>
        <v>55.825955134901378</v>
      </c>
      <c r="C7448" s="441">
        <f>hourly1!$F7449*유형화!$G$71/hourly1!$F$8763+유형화!$G$72*hourly1!$G7449/hourly1!$F$8763+유형화!$G$74*hourly1!I7449/hourly1!$I$8763+유형화!$H$63*hourly1!P7449/hourly1!$P$8763</f>
        <v>8.4684052397038663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799">
        <f>(유형화!$F$71+유형화!$F$72+유형화!$F$73+유형화!$F$74+유형화!$G$63)*hourly1!O7450/hourly1!$O$8763</f>
        <v>57.674749412298958</v>
      </c>
      <c r="C7449" s="441">
        <f>hourly1!$F7450*유형화!$G$71/hourly1!$F$8763+유형화!$G$72*hourly1!$G7450/hourly1!$F$8763+유형화!$G$74*hourly1!I7450/hourly1!$I$8763+유형화!$H$63*hourly1!P7450/hourly1!$P$8763</f>
        <v>8.6984755943712369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799">
        <f>(유형화!$F$71+유형화!$F$72+유형화!$F$73+유형화!$F$74+유형화!$G$63)*hourly1!O7451/hourly1!$O$8763</f>
        <v>59.343420553762016</v>
      </c>
      <c r="C7450" s="441">
        <f>hourly1!$F7451*유형화!$G$71/hourly1!$F$8763+유형화!$G$72*hourly1!$G7451/hourly1!$F$8763+유형화!$G$74*hourly1!I7451/hourly1!$I$8763+유형화!$H$63*hourly1!P7451/hourly1!$P$8763</f>
        <v>7.60228816290428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799">
        <f>(유형화!$F$71+유형화!$F$72+유형화!$F$73+유형화!$F$74+유형화!$G$63)*hourly1!O7452/hourly1!$O$8763</f>
        <v>61.817177887461675</v>
      </c>
      <c r="C7451" s="441">
        <f>hourly1!$F7452*유형화!$G$71/hourly1!$F$8763+유형화!$G$72*hourly1!$G7452/hourly1!$F$8763+유형화!$G$74*hourly1!I7452/hourly1!$I$8763+유형화!$H$63*hourly1!P7452/hourly1!$P$8763</f>
        <v>5.9946936354484572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799">
        <f>(유형화!$F$71+유형화!$F$72+유형화!$F$73+유형화!$F$74+유형화!$G$63)*hourly1!O7453/hourly1!$O$8763</f>
        <v>62.423924558052029</v>
      </c>
      <c r="C7452" s="441">
        <f>hourly1!$F7453*유형화!$G$71/hourly1!$F$8763+유형화!$G$72*hourly1!$G7453/hourly1!$F$8763+유형화!$G$74*hourly1!I7453/hourly1!$I$8763+유형화!$H$63*hourly1!P7453/hourly1!$P$8763</f>
        <v>4.3577747400744684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799">
        <f>(유형화!$F$71+유형화!$F$72+유형화!$F$73+유형화!$F$74+유형화!$G$63)*hourly1!O7454/hourly1!$O$8763</f>
        <v>61.399972765011931</v>
      </c>
      <c r="C7453" s="441">
        <f>hourly1!$F7454*유형화!$G$71/hourly1!$F$8763+유형화!$G$72*hourly1!$G7454/hourly1!$F$8763+유형화!$G$74*hourly1!I7454/hourly1!$I$8763+유형화!$H$63*hourly1!P7454/hourly1!$P$8763</f>
        <v>3.4734287055679993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799">
        <f>(유형화!$F$71+유형화!$F$72+유형화!$F$73+유형화!$F$74+유형화!$G$63)*hourly1!O7455/hourly1!$O$8763</f>
        <v>58.29517623651661</v>
      </c>
      <c r="C7454" s="441">
        <f>hourly1!$F7455*유형화!$G$71/hourly1!$F$8763+유형화!$G$72*hourly1!$G7455/hourly1!$F$8763+유형화!$G$74*hourly1!I7455/hourly1!$I$8763+유형화!$H$63*hourly1!P7455/hourly1!$P$8763</f>
        <v>1.6435181824355996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799">
        <f>(유형화!$F$71+유형화!$F$72+유형화!$F$73+유형화!$F$74+유형화!$G$63)*hourly1!O7456/hourly1!$O$8763</f>
        <v>57.692430178829284</v>
      </c>
      <c r="C7455" s="441">
        <f>hourly1!$F7456*유형화!$G$71/hourly1!$F$8763+유형화!$G$72*hourly1!$G7456/hourly1!$F$8763+유형화!$G$74*hourly1!I7456/hourly1!$I$8763+유형화!$H$63*hourly1!P7456/hourly1!$P$8763</f>
        <v>2.7292120509159852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799">
        <f>(유형화!$F$71+유형화!$F$72+유형화!$F$73+유형화!$F$74+유형화!$G$63)*hourly1!O7457/hourly1!$O$8763</f>
        <v>60.872409859081863</v>
      </c>
      <c r="C7456" s="441">
        <f>hourly1!$F7457*유형화!$G$71/hourly1!$F$8763+유형화!$G$72*hourly1!$G7457/hourly1!$F$8763+유형화!$G$74*hourly1!I7457/hourly1!$I$8763+유형화!$H$63*hourly1!P7457/hourly1!$P$8763</f>
        <v>3.3433019645667508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799">
        <f>(유형화!$F$71+유형화!$F$72+유형화!$F$73+유형화!$F$74+유형화!$G$63)*hourly1!O7458/hourly1!$O$8763</f>
        <v>61.365461780770353</v>
      </c>
      <c r="C7457" s="441">
        <f>hourly1!$F7458*유형화!$G$71/hourly1!$F$8763+유형화!$G$72*hourly1!$G7458/hourly1!$F$8763+유형화!$G$74*hourly1!I7458/hourly1!$I$8763+유형화!$H$63*hourly1!P7458/hourly1!$P$8763</f>
        <v>3.7473034239168896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799">
        <f>(유형화!$F$71+유형화!$F$72+유형화!$F$73+유형화!$F$74+유형화!$G$63)*hourly1!O7459/hourly1!$O$8763</f>
        <v>61.815314115707579</v>
      </c>
      <c r="C7458" s="441">
        <f>hourly1!$F7459*유형화!$G$71/hourly1!$F$8763+유형화!$G$72*hourly1!$G7459/hourly1!$F$8763+유형화!$G$74*hourly1!I7459/hourly1!$I$8763+유형화!$H$63*hourly1!P7459/hourly1!$P$8763</f>
        <v>4.1009868294079412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799">
        <f>(유형화!$F$71+유형화!$F$72+유형화!$F$73+유형화!$F$74+유형화!$G$63)*hourly1!O7460/hourly1!$O$8763</f>
        <v>62.27431061664177</v>
      </c>
      <c r="C7459" s="441">
        <f>hourly1!$F7460*유형화!$G$71/hourly1!$F$8763+유형화!$G$72*hourly1!$G7460/hourly1!$F$8763+유형화!$G$74*hourly1!I7460/hourly1!$I$8763+유형화!$H$63*hourly1!P7460/hourly1!$P$8763</f>
        <v>4.414423639918601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799">
        <f>(유형화!$F$71+유형화!$F$72+유형화!$F$73+유형화!$F$74+유형화!$G$63)*hourly1!O7461/hourly1!$O$8763</f>
        <v>62.990657923570318</v>
      </c>
      <c r="C7460" s="441">
        <f>hourly1!$F7461*유형화!$G$71/hourly1!$F$8763+유형화!$G$72*hourly1!$G7461/hourly1!$F$8763+유형화!$G$74*hourly1!I7461/hourly1!$I$8763+유형화!$H$63*hourly1!P7461/hourly1!$P$8763</f>
        <v>3.684640226350572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799">
        <f>(유형화!$F$71+유형화!$F$72+유형화!$F$73+유형화!$F$74+유형화!$G$63)*hourly1!O7462/hourly1!$O$8763</f>
        <v>61.411352541724028</v>
      </c>
      <c r="C7461" s="441">
        <f>hourly1!$F7462*유형화!$G$71/hourly1!$F$8763+유형화!$G$72*hourly1!$G7462/hourly1!$F$8763+유형화!$G$74*hourly1!I7462/hourly1!$I$8763+유형화!$H$63*hourly1!P7462/hourly1!$P$8763</f>
        <v>3.5545009617744903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799">
        <f>(유형화!$F$71+유형화!$F$72+유형화!$F$73+유형화!$F$74+유형화!$G$63)*hourly1!O7463/hourly1!$O$8763</f>
        <v>60.106036991166832</v>
      </c>
      <c r="C7462" s="441">
        <f>hourly1!$F7463*유형화!$G$71/hourly1!$F$8763+유형화!$G$72*hourly1!$G7463/hourly1!$F$8763+유형화!$G$74*hourly1!I7463/hourly1!$I$8763+유형화!$H$63*hourly1!P7463/hourly1!$P$8763</f>
        <v>4.9359202048794968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799">
        <f>(유형화!$F$71+유형화!$F$72+유형화!$F$73+유형화!$F$74+유형화!$G$63)*hourly1!O7464/hourly1!$O$8763</f>
        <v>58.377107957424897</v>
      </c>
      <c r="C7463" s="441">
        <f>hourly1!$F7464*유형화!$G$71/hourly1!$F$8763+유형화!$G$72*hourly1!$G7464/hourly1!$F$8763+유형화!$G$74*hourly1!I7464/hourly1!$I$8763+유형화!$H$63*hourly1!P7464/hourly1!$P$8763</f>
        <v>0.57255382703803581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799">
        <f>(유형화!$F$71+유형화!$F$72+유형화!$F$73+유형화!$F$74+유형화!$G$63)*hourly1!O7465/hourly1!$O$8763</f>
        <v>58.280738786246324</v>
      </c>
      <c r="C7464" s="441">
        <f>hourly1!$F7465*유형화!$G$71/hourly1!$F$8763+유형화!$G$72*hourly1!$G7465/hourly1!$F$8763+유형화!$G$74*hourly1!I7465/hourly1!$I$8763+유형화!$H$63*hourly1!P7465/hourly1!$P$8763</f>
        <v>0.41592612824611469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799">
        <f>(유형화!$F$71+유형화!$F$72+유형화!$F$73+유형화!$F$74+유형화!$G$63)*hourly1!O7466/hourly1!$O$8763</f>
        <v>57.57744445761432</v>
      </c>
      <c r="C7465" s="441">
        <f>hourly1!$F7466*유형화!$G$71/hourly1!$F$8763+유형화!$G$72*hourly1!$G7466/hourly1!$F$8763+유형화!$G$74*hourly1!I7466/hourly1!$I$8763+유형화!$H$63*hourly1!P7466/hourly1!$P$8763</f>
        <v>0.36915630131686872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799">
        <f>(유형화!$F$71+유형화!$F$72+유형화!$F$73+유형화!$F$74+유형화!$G$63)*hourly1!O7467/hourly1!$O$8763</f>
        <v>57.30367587144648</v>
      </c>
      <c r="C7466" s="441">
        <f>hourly1!$F7467*유형화!$G$71/hourly1!$F$8763+유형화!$G$72*hourly1!$G7467/hourly1!$F$8763+유형화!$G$74*hourly1!I7467/hourly1!$I$8763+유형화!$H$63*hourly1!P7467/hourly1!$P$8763</f>
        <v>0.28462372174863215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799">
        <f>(유형화!$F$71+유형화!$F$72+유형화!$F$73+유형화!$F$74+유형화!$G$63)*hourly1!O7468/hourly1!$O$8763</f>
        <v>54.843692311241519</v>
      </c>
      <c r="C7467" s="441">
        <f>hourly1!$F7468*유형화!$G$71/hourly1!$F$8763+유형화!$G$72*hourly1!$G7468/hourly1!$F$8763+유형화!$G$74*hourly1!I7468/hourly1!$I$8763+유형화!$H$63*hourly1!P7468/hourly1!$P$8763</f>
        <v>0.25647537714311086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799">
        <f>(유형화!$F$71+유형화!$F$72+유형화!$F$73+유형화!$F$74+유형화!$G$63)*hourly1!O7469/hourly1!$O$8763</f>
        <v>54.348868080005154</v>
      </c>
      <c r="C7468" s="441">
        <f>hourly1!$F7469*유형화!$G$71/hourly1!$F$8763+유형화!$G$72*hourly1!$G7469/hourly1!$F$8763+유형화!$G$74*hourly1!I7469/hourly1!$I$8763+유형화!$H$63*hourly1!P7469/hourly1!$P$8763</f>
        <v>0.25167944434372447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799">
        <f>(유형화!$F$71+유형화!$F$72+유형화!$F$73+유형화!$F$74+유형화!$G$63)*hourly1!O7470/hourly1!$O$8763</f>
        <v>54.276065948759268</v>
      </c>
      <c r="C7469" s="441">
        <f>hourly1!$F7470*유형화!$G$71/hourly1!$F$8763+유형화!$G$72*hourly1!$G7470/hourly1!$F$8763+유형화!$G$74*hourly1!I7470/hourly1!$I$8763+유형화!$H$63*hourly1!P7470/hourly1!$P$8763</f>
        <v>0.25496670382852654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799">
        <f>(유형화!$F$71+유형화!$F$72+유형화!$F$73+유형화!$F$74+유형화!$G$63)*hourly1!O7471/hourly1!$O$8763</f>
        <v>54.099503116379672</v>
      </c>
      <c r="C7470" s="441">
        <f>hourly1!$F7471*유형화!$G$71/hourly1!$F$8763+유형화!$G$72*hourly1!$G7471/hourly1!$F$8763+유형화!$G$74*hourly1!I7471/hourly1!$I$8763+유형화!$H$63*hourly1!P7471/hourly1!$P$8763</f>
        <v>0.26356276632006048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799">
        <f>(유형화!$F$71+유형화!$F$72+유형화!$F$73+유형화!$F$74+유형화!$G$63)*hourly1!O7472/hourly1!$O$8763</f>
        <v>54.809395947616551</v>
      </c>
      <c r="C7471" s="441">
        <f>hourly1!$F7472*유형화!$G$71/hourly1!$F$8763+유형화!$G$72*hourly1!$G7472/hourly1!$F$8763+유형화!$G$74*hourly1!I7472/hourly1!$I$8763+유형화!$H$63*hourly1!P7472/hourly1!$P$8763</f>
        <v>0.56211477142001387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799">
        <f>(유형화!$F$71+유형화!$F$72+유형화!$F$73+유형화!$F$74+유형화!$G$63)*hourly1!O7473/hourly1!$O$8763</f>
        <v>56.821128237269861</v>
      </c>
      <c r="C7472" s="441">
        <f>hourly1!$F7473*유형화!$G$71/hourly1!$F$8763+유형화!$G$72*hourly1!$G7473/hourly1!$F$8763+유형화!$G$74*hourly1!I7473/hourly1!$I$8763+유형화!$H$63*hourly1!P7473/hourly1!$P$8763</f>
        <v>9.7209893398251541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799">
        <f>(유형화!$F$71+유형화!$F$72+유형화!$F$73+유형화!$F$74+유형화!$G$63)*hourly1!O7474/hourly1!$O$8763</f>
        <v>58.68938758212937</v>
      </c>
      <c r="C7473" s="441">
        <f>hourly1!$F7474*유형화!$G$71/hourly1!$F$8763+유형화!$G$72*hourly1!$G7474/hourly1!$F$8763+유형화!$G$74*hourly1!I7474/hourly1!$I$8763+유형화!$H$63*hourly1!P7474/hourly1!$P$8763</f>
        <v>9.9874893424088285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799">
        <f>(유형화!$F$71+유형화!$F$72+유형화!$F$73+유형화!$F$74+유형화!$G$63)*hourly1!O7475/hourly1!$O$8763</f>
        <v>59.207882186681623</v>
      </c>
      <c r="C7474" s="441">
        <f>hourly1!$F7475*유형화!$G$71/hourly1!$F$8763+유형화!$G$72*hourly1!$G7475/hourly1!$F$8763+유형화!$G$74*hourly1!I7475/hourly1!$I$8763+유형화!$H$63*hourly1!P7475/hourly1!$P$8763</f>
        <v>8.8097070042124663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799">
        <f>(유형화!$F$71+유형화!$F$72+유형화!$F$73+유형화!$F$74+유형화!$G$63)*hourly1!O7476/hourly1!$O$8763</f>
        <v>61.71974462769829</v>
      </c>
      <c r="C7475" s="441">
        <f>hourly1!$F7476*유형화!$G$71/hourly1!$F$8763+유형화!$G$72*hourly1!$G7476/hourly1!$F$8763+유형화!$G$74*hourly1!I7476/hourly1!$I$8763+유형화!$H$63*hourly1!P7476/hourly1!$P$8763</f>
        <v>7.2425056571986213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799">
        <f>(유형화!$F$71+유형화!$F$72+유형화!$F$73+유형화!$F$74+유형화!$G$63)*hourly1!O7477/hourly1!$O$8763</f>
        <v>61.261383595352399</v>
      </c>
      <c r="C7476" s="441">
        <f>hourly1!$F7477*유형화!$G$71/hourly1!$F$8763+유형화!$G$72*hourly1!$G7477/hourly1!$F$8763+유형화!$G$74*hourly1!I7477/hourly1!$I$8763+유형화!$H$63*hourly1!P7477/hourly1!$P$8763</f>
        <v>5.9813073652203181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799">
        <f>(유형화!$F$71+유형화!$F$72+유형화!$F$73+유형화!$F$74+유형화!$G$63)*hourly1!O7478/hourly1!$O$8763</f>
        <v>60.816635329117879</v>
      </c>
      <c r="C7477" s="441">
        <f>hourly1!$F7478*유형화!$G$71/hourly1!$F$8763+유형화!$G$72*hourly1!$G7478/hourly1!$F$8763+유형화!$G$74*hourly1!I7478/hourly1!$I$8763+유형화!$H$63*hourly1!P7478/hourly1!$P$8763</f>
        <v>4.8351257037577602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799">
        <f>(유형화!$F$71+유형화!$F$72+유형화!$F$73+유형화!$F$74+유형화!$G$63)*hourly1!O7479/hourly1!$O$8763</f>
        <v>57.232534174612979</v>
      </c>
      <c r="C7478" s="441">
        <f>hourly1!$F7479*유형화!$G$71/hourly1!$F$8763+유형화!$G$72*hourly1!$G7479/hourly1!$F$8763+유형화!$G$74*hourly1!I7479/hourly1!$I$8763+유형화!$H$63*hourly1!P7479/hourly1!$P$8763</f>
        <v>3.0050941194019973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799">
        <f>(유형화!$F$71+유형화!$F$72+유형화!$F$73+유형화!$F$74+유형화!$G$63)*hourly1!O7480/hourly1!$O$8763</f>
        <v>56.568748787654322</v>
      </c>
      <c r="C7479" s="441">
        <f>hourly1!$F7480*유형화!$G$71/hourly1!$F$8763+유형화!$G$72*hourly1!$G7480/hourly1!$F$8763+유형화!$G$74*hourly1!I7480/hourly1!$I$8763+유형화!$H$63*hourly1!P7480/hourly1!$P$8763</f>
        <v>3.8671388874831178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799">
        <f>(유형화!$F$71+유형화!$F$72+유형화!$F$73+유형화!$F$74+유형화!$G$63)*hourly1!O7481/hourly1!$O$8763</f>
        <v>59.386805011467466</v>
      </c>
      <c r="C7480" s="441">
        <f>hourly1!$F7481*유형화!$G$71/hourly1!$F$8763+유형화!$G$72*hourly1!$G7481/hourly1!$F$8763+유형화!$G$74*hourly1!I7481/hourly1!$I$8763+유형화!$H$63*hourly1!P7481/hourly1!$P$8763</f>
        <v>3.6294352350483279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799">
        <f>(유형화!$F$71+유형화!$F$72+유형화!$F$73+유형화!$F$74+유형화!$G$63)*hourly1!O7482/hourly1!$O$8763</f>
        <v>59.527663389131618</v>
      </c>
      <c r="C7481" s="441">
        <f>hourly1!$F7482*유형화!$G$71/hourly1!$F$8763+유형화!$G$72*hourly1!$G7482/hourly1!$F$8763+유형화!$G$74*hourly1!I7482/hourly1!$I$8763+유형화!$H$63*hourly1!P7482/hourly1!$P$8763</f>
        <v>3.5444148324223947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799">
        <f>(유형화!$F$71+유형화!$F$72+유형화!$F$73+유형화!$F$74+유형화!$G$63)*hourly1!O7483/hourly1!$O$8763</f>
        <v>60.386032088447188</v>
      </c>
      <c r="C7482" s="441">
        <f>hourly1!$F7483*유형화!$G$71/hourly1!$F$8763+유형화!$G$72*hourly1!$G7483/hourly1!$F$8763+유형화!$G$74*hourly1!I7483/hourly1!$I$8763+유형화!$H$63*hourly1!P7483/hourly1!$P$8763</f>
        <v>4.1498528642195236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799">
        <f>(유형화!$F$71+유형화!$F$72+유형화!$F$73+유형화!$F$74+유형화!$G$63)*hourly1!O7484/hourly1!$O$8763</f>
        <v>61.411350074959721</v>
      </c>
      <c r="C7483" s="441">
        <f>hourly1!$F7484*유형화!$G$71/hourly1!$F$8763+유형화!$G$72*hourly1!$G7484/hourly1!$F$8763+유형화!$G$74*hourly1!I7484/hourly1!$I$8763+유형화!$H$63*hourly1!P7484/hourly1!$P$8763</f>
        <v>4.6970757144137165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799">
        <f>(유형화!$F$71+유형화!$F$72+유형화!$F$73+유형화!$F$74+유형화!$G$63)*hourly1!O7485/hourly1!$O$8763</f>
        <v>62.393313352419121</v>
      </c>
      <c r="C7484" s="441">
        <f>hourly1!$F7485*유형화!$G$71/hourly1!$F$8763+유형화!$G$72*hourly1!$G7485/hourly1!$F$8763+유형화!$G$74*hourly1!I7485/hourly1!$I$8763+유형화!$H$63*hourly1!P7485/hourly1!$P$8763</f>
        <v>4.0296666212859007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799">
        <f>(유형화!$F$71+유형화!$F$72+유형화!$F$73+유형화!$F$74+유형화!$G$63)*hourly1!O7486/hourly1!$O$8763</f>
        <v>61.345947730561448</v>
      </c>
      <c r="C7485" s="441">
        <f>hourly1!$F7486*유형화!$G$71/hourly1!$F$8763+유형화!$G$72*hourly1!$G7486/hourly1!$F$8763+유형화!$G$74*hourly1!I7486/hourly1!$I$8763+유형화!$H$63*hourly1!P7486/hourly1!$P$8763</f>
        <v>3.9229156694304823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799">
        <f>(유형화!$F$71+유형화!$F$72+유형화!$F$73+유형화!$F$74+유형화!$G$63)*hourly1!O7487/hourly1!$O$8763</f>
        <v>59.906091466555701</v>
      </c>
      <c r="C7486" s="441">
        <f>hourly1!$F7487*유형화!$G$71/hourly1!$F$8763+유형화!$G$72*hourly1!$G7487/hourly1!$F$8763+유형화!$G$74*hourly1!I7487/hourly1!$I$8763+유형화!$H$63*hourly1!P7487/hourly1!$P$8763</f>
        <v>5.3975322553486249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799">
        <f>(유형화!$F$71+유형화!$F$72+유형화!$F$73+유형화!$F$74+유형화!$G$63)*hourly1!O7488/hourly1!$O$8763</f>
        <v>60.007022147586966</v>
      </c>
      <c r="C7487" s="441">
        <f>hourly1!$F7488*유형화!$G$71/hourly1!$F$8763+유형화!$G$72*hourly1!$G7488/hourly1!$F$8763+유형화!$G$74*hourly1!I7488/hourly1!$I$8763+유형화!$H$63*hourly1!P7488/hourly1!$P$8763</f>
        <v>0.57270160522103608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799">
        <f>(유형화!$F$71+유형화!$F$72+유형화!$F$73+유형화!$F$74+유형화!$G$63)*hourly1!O7489/hourly1!$O$8763</f>
        <v>59.665691043635199</v>
      </c>
      <c r="C7488" s="441">
        <f>hourly1!$F7489*유형화!$G$71/hourly1!$F$8763+유형화!$G$72*hourly1!$G7489/hourly1!$F$8763+유형화!$G$74*hourly1!I7489/hourly1!$I$8763+유형화!$H$63*hourly1!P7489/hourly1!$P$8763</f>
        <v>0.41603204190753973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799">
        <f>(유형화!$F$71+유형화!$F$72+유형화!$F$73+유형화!$F$74+유형화!$G$63)*hourly1!O7490/hourly1!$O$8763</f>
        <v>59.165441619873874</v>
      </c>
      <c r="C7489" s="441">
        <f>hourly1!$F7490*유형화!$G$71/hourly1!$F$8763+유형화!$G$72*hourly1!$G7490/hourly1!$F$8763+유형화!$G$74*hourly1!I7490/hourly1!$I$8763+유형화!$H$63*hourly1!P7490/hourly1!$P$8763</f>
        <v>0.36926078371259652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799">
        <f>(유형화!$F$71+유형화!$F$72+유형화!$F$73+유형화!$F$74+유형화!$G$63)*hourly1!O7491/hourly1!$O$8763</f>
        <v>57.926614607215157</v>
      </c>
      <c r="C7490" s="441">
        <f>hourly1!$F7491*유형화!$G$71/hourly1!$F$8763+유형화!$G$72*hourly1!$G7491/hourly1!$F$8763+유형화!$G$74*hourly1!I7491/hourly1!$I$8763+유형화!$H$63*hourly1!P7491/hourly1!$P$8763</f>
        <v>0.28254552395961174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799">
        <f>(유형화!$F$71+유형화!$F$72+유형화!$F$73+유형화!$F$74+유형화!$G$63)*hourly1!O7492/hourly1!$O$8763</f>
        <v>55.655132611560539</v>
      </c>
      <c r="C7491" s="441">
        <f>hourly1!$F7492*유형화!$G$71/hourly1!$F$8763+유형화!$G$72*hourly1!$G7492/hourly1!$F$8763+유형화!$G$74*hourly1!I7492/hourly1!$I$8763+유형화!$H$63*hourly1!P7492/hourly1!$P$8763</f>
        <v>0.28977389280751087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799">
        <f>(유형화!$F$71+유형화!$F$72+유형화!$F$73+유형화!$F$74+유형화!$G$63)*hourly1!O7493/hourly1!$O$8763</f>
        <v>54.83305673065383</v>
      </c>
      <c r="C7492" s="441">
        <f>hourly1!$F7493*유형화!$G$71/hourly1!$F$8763+유형화!$G$72*hourly1!$G7493/hourly1!$F$8763+유형화!$G$74*hourly1!I7493/hourly1!$I$8763+유형화!$H$63*hourly1!P7493/hourly1!$P$8763</f>
        <v>0.27089895718364326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799">
        <f>(유형화!$F$71+유형화!$F$72+유형화!$F$73+유형화!$F$74+유형화!$G$63)*hourly1!O7494/hourly1!$O$8763</f>
        <v>55.063756959507316</v>
      </c>
      <c r="C7493" s="441">
        <f>hourly1!$F7494*유형화!$G$71/hourly1!$F$8763+유형화!$G$72*hourly1!$G7494/hourly1!$F$8763+유형화!$G$74*hourly1!I7494/hourly1!$I$8763+유형화!$H$63*hourly1!P7494/hourly1!$P$8763</f>
        <v>0.27654208000227976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799">
        <f>(유형화!$F$71+유형화!$F$72+유형화!$F$73+유형화!$F$74+유형화!$G$63)*hourly1!O7495/hourly1!$O$8763</f>
        <v>55.369590615927578</v>
      </c>
      <c r="C7494" s="441">
        <f>hourly1!$F7495*유형화!$G$71/hourly1!$F$8763+유형화!$G$72*hourly1!$G7495/hourly1!$F$8763+유형화!$G$74*hourly1!I7495/hourly1!$I$8763+유형화!$H$63*hourly1!P7495/hourly1!$P$8763</f>
        <v>0.36905527781323566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799">
        <f>(유형화!$F$71+유형화!$F$72+유형화!$F$73+유형화!$F$74+유형화!$G$63)*hourly1!O7496/hourly1!$O$8763</f>
        <v>56.348006069113886</v>
      </c>
      <c r="C7495" s="441">
        <f>hourly1!$F7496*유형화!$G$71/hourly1!$F$8763+유형화!$G$72*hourly1!$G7496/hourly1!$F$8763+유형화!$G$74*hourly1!I7496/hourly1!$I$8763+유형화!$H$63*hourly1!P7496/hourly1!$P$8763</f>
        <v>0.51745463012507431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799">
        <f>(유형화!$F$71+유형화!$F$72+유형화!$F$73+유형화!$F$74+유형화!$G$63)*hourly1!O7497/hourly1!$O$8763</f>
        <v>57.665859814964534</v>
      </c>
      <c r="C7496" s="441">
        <f>hourly1!$F7497*유형화!$G$71/hourly1!$F$8763+유형화!$G$72*hourly1!$G7497/hourly1!$F$8763+유형화!$G$74*hourly1!I7497/hourly1!$I$8763+유형화!$H$63*hourly1!P7497/hourly1!$P$8763</f>
        <v>9.7986457611785838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799">
        <f>(유형화!$F$71+유형화!$F$72+유형화!$F$73+유형화!$F$74+유형화!$G$63)*hourly1!O7498/hourly1!$O$8763</f>
        <v>58.853279230112982</v>
      </c>
      <c r="C7497" s="441">
        <f>hourly1!$F7498*유형화!$G$71/hourly1!$F$8763+유형화!$G$72*hourly1!$G7498/hourly1!$F$8763+유형화!$G$74*hourly1!I7498/hourly1!$I$8763+유형화!$H$63*hourly1!P7498/hourly1!$P$8763</f>
        <v>10.170160590329766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799">
        <f>(유형화!$F$71+유형화!$F$72+유형화!$F$73+유형화!$F$74+유형화!$G$63)*hourly1!O7499/hourly1!$O$8763</f>
        <v>60.108853319818216</v>
      </c>
      <c r="C7498" s="441">
        <f>hourly1!$F7499*유형화!$G$71/hourly1!$F$8763+유형화!$G$72*hourly1!$G7499/hourly1!$F$8763+유형화!$G$74*hourly1!I7499/hourly1!$I$8763+유형화!$H$63*hourly1!P7499/hourly1!$P$8763</f>
        <v>9.9937111736567896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799">
        <f>(유형화!$F$71+유형화!$F$72+유형화!$F$73+유형화!$F$74+유형화!$G$63)*hourly1!O7500/hourly1!$O$8763</f>
        <v>62.257355798038795</v>
      </c>
      <c r="C7499" s="441">
        <f>hourly1!$F7500*유형화!$G$71/hourly1!$F$8763+유형화!$G$72*hourly1!$G7500/hourly1!$F$8763+유형화!$G$74*hourly1!I7500/hourly1!$I$8763+유형화!$H$63*hourly1!P7500/hourly1!$P$8763</f>
        <v>9.167149867595489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799">
        <f>(유형화!$F$71+유형화!$F$72+유형화!$F$73+유형화!$F$74+유형화!$G$63)*hourly1!O7501/hourly1!$O$8763</f>
        <v>62.001561573861167</v>
      </c>
      <c r="C7500" s="441">
        <f>hourly1!$F7501*유형화!$G$71/hourly1!$F$8763+유형화!$G$72*hourly1!$G7501/hourly1!$F$8763+유형화!$G$74*hourly1!I7501/hourly1!$I$8763+유형화!$H$63*hourly1!P7501/hourly1!$P$8763</f>
        <v>8.2194765282402482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799">
        <f>(유형화!$F$71+유형화!$F$72+유형화!$F$73+유형화!$F$74+유형화!$G$63)*hourly1!O7502/hourly1!$O$8763</f>
        <v>61.393760496887438</v>
      </c>
      <c r="C7501" s="441">
        <f>hourly1!$F7502*유형화!$G$71/hourly1!$F$8763+유형화!$G$72*hourly1!$G7502/hourly1!$F$8763+유형화!$G$74*hourly1!I7502/hourly1!$I$8763+유형화!$H$63*hourly1!P7502/hourly1!$P$8763</f>
        <v>7.004694659836713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799">
        <f>(유형화!$F$71+유형화!$F$72+유형화!$F$73+유형화!$F$74+유형화!$G$63)*hourly1!O7503/hourly1!$O$8763</f>
        <v>58.330629848979626</v>
      </c>
      <c r="C7502" s="441">
        <f>hourly1!$F7503*유형화!$G$71/hourly1!$F$8763+유형화!$G$72*hourly1!$G7503/hourly1!$F$8763+유형화!$G$74*hourly1!I7503/hourly1!$I$8763+유형화!$H$63*hourly1!P7503/hourly1!$P$8763</f>
        <v>4.4371906640555157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799">
        <f>(유형화!$F$71+유형화!$F$72+유형화!$F$73+유형화!$F$74+유형화!$G$63)*hourly1!O7504/hourly1!$O$8763</f>
        <v>57.965277406304445</v>
      </c>
      <c r="C7503" s="441">
        <f>hourly1!$F7504*유형화!$G$71/hourly1!$F$8763+유형화!$G$72*hourly1!$G7504/hourly1!$F$8763+유형화!$G$74*hourly1!I7504/hourly1!$I$8763+유형화!$H$63*hourly1!P7504/hourly1!$P$8763</f>
        <v>4.3352102400333976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799">
        <f>(유형화!$F$71+유형화!$F$72+유형화!$F$73+유형화!$F$74+유형화!$G$63)*hourly1!O7505/hourly1!$O$8763</f>
        <v>59.800568541121855</v>
      </c>
      <c r="C7504" s="441">
        <f>hourly1!$F7505*유형화!$G$71/hourly1!$F$8763+유형화!$G$72*hourly1!$G7505/hourly1!$F$8763+유형화!$G$74*hourly1!I7505/hourly1!$I$8763+유형화!$H$63*hourly1!P7505/hourly1!$P$8763</f>
        <v>4.6053070133083986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799">
        <f>(유형화!$F$71+유형화!$F$72+유형화!$F$73+유형화!$F$74+유형화!$G$63)*hourly1!O7506/hourly1!$O$8763</f>
        <v>59.30651917894123</v>
      </c>
      <c r="C7505" s="441">
        <f>hourly1!$F7506*유형화!$G$71/hourly1!$F$8763+유형화!$G$72*hourly1!$G7506/hourly1!$F$8763+유형화!$G$74*hourly1!I7506/hourly1!$I$8763+유형화!$H$63*hourly1!P7506/hourly1!$P$8763</f>
        <v>4.3864144859019252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799">
        <f>(유형화!$F$71+유형화!$F$72+유형화!$F$73+유형화!$F$74+유형화!$G$63)*hourly1!O7507/hourly1!$O$8763</f>
        <v>60.234898959629703</v>
      </c>
      <c r="C7506" s="441">
        <f>hourly1!$F7507*유형화!$G$71/hourly1!$F$8763+유형화!$G$72*hourly1!$G7507/hourly1!$F$8763+유형화!$G$74*hourly1!I7507/hourly1!$I$8763+유형화!$H$63*hourly1!P7507/hourly1!$P$8763</f>
        <v>5.0764428249836513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799">
        <f>(유형화!$F$71+유형화!$F$72+유형화!$F$73+유형화!$F$74+유형화!$G$63)*hourly1!O7508/hourly1!$O$8763</f>
        <v>61.235196873946222</v>
      </c>
      <c r="C7507" s="441">
        <f>hourly1!$F7508*유형화!$G$71/hourly1!$F$8763+유형화!$G$72*hourly1!$G7508/hourly1!$F$8763+유형화!$G$74*hourly1!I7508/hourly1!$I$8763+유형화!$H$63*hourly1!P7508/hourly1!$P$8763</f>
        <v>5.3549815611437017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799">
        <f>(유형화!$F$71+유형화!$F$72+유형화!$F$73+유형화!$F$74+유형화!$G$63)*hourly1!O7509/hourly1!$O$8763</f>
        <v>62.359933568509781</v>
      </c>
      <c r="C7508" s="441">
        <f>hourly1!$F7509*유형화!$G$71/hourly1!$F$8763+유형화!$G$72*hourly1!$G7509/hourly1!$F$8763+유형화!$G$74*hourly1!I7509/hourly1!$I$8763+유형화!$H$63*hourly1!P7509/hourly1!$P$8763</f>
        <v>4.6144746279007833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799">
        <f>(유형화!$F$71+유형화!$F$72+유형화!$F$73+유형화!$F$74+유형화!$G$63)*hourly1!O7510/hourly1!$O$8763</f>
        <v>62.533358451426352</v>
      </c>
      <c r="C7509" s="441">
        <f>hourly1!$F7510*유형화!$G$71/hourly1!$F$8763+유형화!$G$72*hourly1!$G7510/hourly1!$F$8763+유형화!$G$74*hourly1!I7510/hourly1!$I$8763+유형화!$H$63*hourly1!P7510/hourly1!$P$8763</f>
        <v>4.3182653661991273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799">
        <f>(유형화!$F$71+유형화!$F$72+유형화!$F$73+유형화!$F$74+유형화!$G$63)*hourly1!O7511/hourly1!$O$8763</f>
        <v>62.305993001039148</v>
      </c>
      <c r="C7510" s="441">
        <f>hourly1!$F7511*유형화!$G$71/hourly1!$F$8763+유형화!$G$72*hourly1!$G7511/hourly1!$F$8763+유형화!$G$74*hourly1!I7511/hourly1!$I$8763+유형화!$H$63*hourly1!P7511/hourly1!$P$8763</f>
        <v>5.6332157955271693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799">
        <f>(유형화!$F$71+유형화!$F$72+유형화!$F$73+유형화!$F$74+유형화!$G$63)*hourly1!O7512/hourly1!$O$8763</f>
        <v>61.264198847193491</v>
      </c>
      <c r="C7511" s="441">
        <f>hourly1!$F7512*유형화!$G$71/hourly1!$F$8763+유형화!$G$72*hourly1!$G7512/hourly1!$F$8763+유형화!$G$74*hourly1!I7512/hourly1!$I$8763+유형화!$H$63*hourly1!P7512/hourly1!$P$8763</f>
        <v>0.50879821593007113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799">
        <f>(유형화!$F$71+유형화!$F$72+유형화!$F$73+유형화!$F$74+유형화!$G$63)*hourly1!O7513/hourly1!$O$8763</f>
        <v>60.200863915439548</v>
      </c>
      <c r="C7512" s="441">
        <f>hourly1!$F7513*유형화!$G$71/hourly1!$F$8763+유형화!$G$72*hourly1!$G7513/hourly1!$F$8763+유형화!$G$74*hourly1!I7513/hourly1!$I$8763+유형화!$H$63*hourly1!P7513/hourly1!$P$8763</f>
        <v>0.45513827594549172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799">
        <f>(유형화!$F$71+유형화!$F$72+유형화!$F$73+유형화!$F$74+유형화!$G$63)*hourly1!O7514/hourly1!$O$8763</f>
        <v>60.000311745603263</v>
      </c>
      <c r="C7513" s="441">
        <f>hourly1!$F7514*유형화!$G$71/hourly1!$F$8763+유형화!$G$72*hourly1!$G7514/hourly1!$F$8763+유형화!$G$74*hourly1!I7514/hourly1!$I$8763+유형화!$H$63*hourly1!P7514/hourly1!$P$8763</f>
        <v>0.36145024754329091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799">
        <f>(유형화!$F$71+유형화!$F$72+유형화!$F$73+유형화!$F$74+유형화!$G$63)*hourly1!O7515/hourly1!$O$8763</f>
        <v>58.702859161844039</v>
      </c>
      <c r="C7514" s="441">
        <f>hourly1!$F7515*유형화!$G$71/hourly1!$F$8763+유형화!$G$72*hourly1!$G7515/hourly1!$F$8763+유형화!$G$74*hourly1!I7515/hourly1!$I$8763+유형화!$H$63*hourly1!P7515/hourly1!$P$8763</f>
        <v>0.30304399197008092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799">
        <f>(유형화!$F$71+유형화!$F$72+유형화!$F$73+유형화!$F$74+유형화!$G$63)*hourly1!O7516/hourly1!$O$8763</f>
        <v>56.232584019516473</v>
      </c>
      <c r="C7515" s="441">
        <f>hourly1!$F7516*유형화!$G$71/hourly1!$F$8763+유형화!$G$72*hourly1!$G7516/hourly1!$F$8763+유형화!$G$74*hourly1!I7516/hourly1!$I$8763+유형화!$H$63*hourly1!P7516/hourly1!$P$8763</f>
        <v>0.28489351533212415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799">
        <f>(유형화!$F$71+유형화!$F$72+유형화!$F$73+유형화!$F$74+유형화!$G$63)*hourly1!O7517/hourly1!$O$8763</f>
        <v>55.212413718584671</v>
      </c>
      <c r="C7516" s="441">
        <f>hourly1!$F7517*유형화!$G$71/hourly1!$F$8763+유형화!$G$72*hourly1!$G7517/hourly1!$F$8763+유형화!$G$74*hourly1!I7517/hourly1!$I$8763+유형화!$H$63*hourly1!P7517/hourly1!$P$8763</f>
        <v>0.29006098085148313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799">
        <f>(유형화!$F$71+유형화!$F$72+유형화!$F$73+유형화!$F$74+유형화!$G$63)*hourly1!O7518/hourly1!$O$8763</f>
        <v>55.090717377195539</v>
      </c>
      <c r="C7517" s="441">
        <f>hourly1!$F7518*유형화!$G$71/hourly1!$F$8763+유형화!$G$72*hourly1!$G7518/hourly1!$F$8763+유형화!$G$74*hourly1!I7518/hourly1!$I$8763+유형화!$H$63*hourly1!P7518/hourly1!$P$8763</f>
        <v>0.3421557125265301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799">
        <f>(유형화!$F$71+유형화!$F$72+유형화!$F$73+유형화!$F$74+유형화!$G$63)*hourly1!O7519/hourly1!$O$8763</f>
        <v>55.518816476319728</v>
      </c>
      <c r="C7518" s="441">
        <f>hourly1!$F7519*유형화!$G$71/hourly1!$F$8763+유형화!$G$72*hourly1!$G7519/hourly1!$F$8763+유형화!$G$74*hourly1!I7519/hourly1!$I$8763+유형화!$H$63*hourly1!P7519/hourly1!$P$8763</f>
        <v>0.57991315669702093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799">
        <f>(유형화!$F$71+유형화!$F$72+유형화!$F$73+유형화!$F$74+유형화!$G$63)*hourly1!O7520/hourly1!$O$8763</f>
        <v>56.163651515180682</v>
      </c>
      <c r="C7519" s="441">
        <f>hourly1!$F7520*유형화!$G$71/hourly1!$F$8763+유형화!$G$72*hourly1!$G7520/hourly1!$F$8763+유형화!$G$74*hourly1!I7520/hourly1!$I$8763+유형화!$H$63*hourly1!P7520/hourly1!$P$8763</f>
        <v>0.90282864354442716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799">
        <f>(유형화!$F$71+유형화!$F$72+유형화!$F$73+유형화!$F$74+유형화!$G$63)*hourly1!O7521/hourly1!$O$8763</f>
        <v>57.23641687375769</v>
      </c>
      <c r="C7520" s="441">
        <f>hourly1!$F7521*유형화!$G$71/hourly1!$F$8763+유형화!$G$72*hourly1!$G7521/hourly1!$F$8763+유형화!$G$74*hourly1!I7521/hourly1!$I$8763+유형화!$H$63*hourly1!P7521/hourly1!$P$8763</f>
        <v>10.216336084179185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799">
        <f>(유형화!$F$71+유형화!$F$72+유형화!$F$73+유형화!$F$74+유형화!$G$63)*hourly1!O7522/hourly1!$O$8763</f>
        <v>57.632533269526185</v>
      </c>
      <c r="C7521" s="441">
        <f>hourly1!$F7522*유형화!$G$71/hourly1!$F$8763+유형화!$G$72*hourly1!$G7522/hourly1!$F$8763+유형화!$G$74*hourly1!I7522/hourly1!$I$8763+유형화!$H$63*hourly1!P7522/hourly1!$P$8763</f>
        <v>10.746230004244305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799">
        <f>(유형화!$F$71+유형화!$F$72+유형화!$F$73+유형화!$F$74+유형화!$G$63)*hourly1!O7523/hourly1!$O$8763</f>
        <v>59.530854422514061</v>
      </c>
      <c r="C7522" s="441">
        <f>hourly1!$F7523*유형화!$G$71/hourly1!$F$8763+유형화!$G$72*hourly1!$G7523/hourly1!$F$8763+유형화!$G$74*hourly1!I7523/hourly1!$I$8763+유형화!$H$63*hourly1!P7523/hourly1!$P$8763</f>
        <v>9.8175889204672426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799">
        <f>(유형화!$F$71+유형화!$F$72+유형화!$F$73+유형화!$F$74+유형화!$G$63)*hourly1!O7524/hourly1!$O$8763</f>
        <v>62.044098843486623</v>
      </c>
      <c r="C7523" s="441">
        <f>hourly1!$F7524*유형화!$G$71/hourly1!$F$8763+유형화!$G$72*hourly1!$G7524/hourly1!$F$8763+유형화!$G$74*hourly1!I7524/hourly1!$I$8763+유형화!$H$63*hourly1!P7524/hourly1!$P$8763</f>
        <v>8.5776396760842495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799">
        <f>(유형화!$F$71+유형화!$F$72+유형화!$F$73+유형화!$F$74+유형화!$G$63)*hourly1!O7525/hourly1!$O$8763</f>
        <v>61.838933282956155</v>
      </c>
      <c r="C7524" s="441">
        <f>hourly1!$F7525*유형화!$G$71/hourly1!$F$8763+유형화!$G$72*hourly1!$G7525/hourly1!$F$8763+유형화!$G$74*hourly1!I7525/hourly1!$I$8763+유형화!$H$63*hourly1!P7525/hourly1!$P$8763</f>
        <v>7.6022328206307437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799">
        <f>(유형화!$F$71+유형화!$F$72+유형화!$F$73+유형화!$F$74+유형화!$G$63)*hourly1!O7526/hourly1!$O$8763</f>
        <v>61.546455045086859</v>
      </c>
      <c r="C7525" s="441">
        <f>hourly1!$F7526*유형화!$G$71/hourly1!$F$8763+유형화!$G$72*hourly1!$G7526/hourly1!$F$8763+유형화!$G$74*hourly1!I7526/hourly1!$I$8763+유형화!$H$63*hourly1!P7526/hourly1!$P$8763</f>
        <v>6.6573707256445918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799">
        <f>(유형화!$F$71+유형화!$F$72+유형화!$F$73+유형화!$F$74+유형화!$G$63)*hourly1!O7527/hourly1!$O$8763</f>
        <v>59.030449877460995</v>
      </c>
      <c r="C7526" s="441">
        <f>hourly1!$F7527*유형화!$G$71/hourly1!$F$8763+유형화!$G$72*hourly1!$G7527/hourly1!$F$8763+유형화!$G$74*hourly1!I7527/hourly1!$I$8763+유형화!$H$63*hourly1!P7527/hourly1!$P$8763</f>
        <v>4.5173976008772989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799">
        <f>(유형화!$F$71+유형화!$F$72+유형화!$F$73+유형화!$F$74+유형화!$G$63)*hourly1!O7528/hourly1!$O$8763</f>
        <v>59.307114201484104</v>
      </c>
      <c r="C7527" s="441">
        <f>hourly1!$F7528*유형화!$G$71/hourly1!$F$8763+유형화!$G$72*hourly1!$G7528/hourly1!$F$8763+유형화!$G$74*hourly1!I7528/hourly1!$I$8763+유형화!$H$63*hourly1!P7528/hourly1!$P$8763</f>
        <v>5.1103412795185061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799">
        <f>(유형화!$F$71+유형화!$F$72+유형화!$F$73+유형화!$F$74+유형화!$G$63)*hourly1!O7529/hourly1!$O$8763</f>
        <v>62.422769930529839</v>
      </c>
      <c r="C7528" s="441">
        <f>hourly1!$F7529*유형화!$G$71/hourly1!$F$8763+유형화!$G$72*hourly1!$G7529/hourly1!$F$8763+유형화!$G$74*hourly1!I7529/hourly1!$I$8763+유형화!$H$63*hourly1!P7529/hourly1!$P$8763</f>
        <v>5.0545816727594799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799">
        <f>(유형화!$F$71+유형화!$F$72+유형화!$F$73+유형화!$F$74+유형화!$G$63)*hourly1!O7530/hourly1!$O$8763</f>
        <v>62.491880061088594</v>
      </c>
      <c r="C7529" s="441">
        <f>hourly1!$F7530*유형화!$G$71/hourly1!$F$8763+유형화!$G$72*hourly1!$G7530/hourly1!$F$8763+유형화!$G$74*hourly1!I7530/hourly1!$I$8763+유형화!$H$63*hourly1!P7530/hourly1!$P$8763</f>
        <v>5.1197034269732438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799">
        <f>(유형화!$F$71+유형화!$F$72+유형화!$F$73+유형화!$F$74+유형화!$G$63)*hourly1!O7531/hourly1!$O$8763</f>
        <v>63.256072378043683</v>
      </c>
      <c r="C7530" s="441">
        <f>hourly1!$F7531*유형화!$G$71/hourly1!$F$8763+유형화!$G$72*hourly1!$G7531/hourly1!$F$8763+유형화!$G$74*hourly1!I7531/hourly1!$I$8763+유형화!$H$63*hourly1!P7531/hourly1!$P$8763</f>
        <v>5.4435894312339324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799">
        <f>(유형화!$F$71+유형화!$F$72+유형화!$F$73+유형화!$F$74+유형화!$G$63)*hourly1!O7532/hourly1!$O$8763</f>
        <v>62.938381864410715</v>
      </c>
      <c r="C7531" s="441">
        <f>hourly1!$F7532*유형화!$G$71/hourly1!$F$8763+유형화!$G$72*hourly1!$G7532/hourly1!$F$8763+유형화!$G$74*hourly1!I7532/hourly1!$I$8763+유형화!$H$63*hourly1!P7532/hourly1!$P$8763</f>
        <v>5.8478431511628015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799">
        <f>(유형화!$F$71+유형화!$F$72+유형화!$F$73+유형화!$F$74+유형화!$G$63)*hourly1!O7533/hourly1!$O$8763</f>
        <v>62.444507290967003</v>
      </c>
      <c r="C7532" s="441">
        <f>hourly1!$F7533*유형화!$G$71/hourly1!$F$8763+유형화!$G$72*hourly1!$G7533/hourly1!$F$8763+유형화!$G$74*hourly1!I7533/hourly1!$I$8763+유형화!$H$63*hourly1!P7533/hourly1!$P$8763</f>
        <v>5.019978558414163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799">
        <f>(유형화!$F$71+유형화!$F$72+유형화!$F$73+유형화!$F$74+유형화!$G$63)*hourly1!O7534/hourly1!$O$8763</f>
        <v>61.110058229632614</v>
      </c>
      <c r="C7533" s="441">
        <f>hourly1!$F7534*유형화!$G$71/hourly1!$F$8763+유형화!$G$72*hourly1!$G7534/hourly1!$F$8763+유형화!$G$74*hourly1!I7534/hourly1!$I$8763+유형화!$H$63*hourly1!P7534/hourly1!$P$8763</f>
        <v>4.9446774040338628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799">
        <f>(유형화!$F$71+유형화!$F$72+유형화!$F$73+유형화!$F$74+유형화!$G$63)*hourly1!O7535/hourly1!$O$8763</f>
        <v>58.82523937070696</v>
      </c>
      <c r="C7534" s="441">
        <f>hourly1!$F7535*유형화!$G$71/hourly1!$F$8763+유형화!$G$72*hourly1!$G7535/hourly1!$F$8763+유형화!$G$74*hourly1!I7535/hourly1!$I$8763+유형화!$H$63*hourly1!P7535/hourly1!$P$8763</f>
        <v>6.215071101013435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799">
        <f>(유형화!$F$71+유형화!$F$72+유형화!$F$73+유형화!$F$74+유형화!$G$63)*hourly1!O7536/hourly1!$O$8763</f>
        <v>57.637093269218092</v>
      </c>
      <c r="C7535" s="441">
        <f>hourly1!$F7536*유형화!$G$71/hourly1!$F$8763+유형화!$G$72*hourly1!$G7536/hourly1!$F$8763+유형화!$G$74*hourly1!I7536/hourly1!$I$8763+유형화!$H$63*hourly1!P7536/hourly1!$P$8763</f>
        <v>0.49448615534160223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799">
        <f>(유형화!$F$71+유형화!$F$72+유형화!$F$73+유형화!$F$74+유형화!$G$63)*hourly1!O7537/hourly1!$O$8763</f>
        <v>57.061547063949149</v>
      </c>
      <c r="C7536" s="441">
        <f>hourly1!$F7537*유형화!$G$71/hourly1!$F$8763+유형화!$G$72*hourly1!$G7537/hourly1!$F$8763+유형화!$G$74*hourly1!I7537/hourly1!$I$8763+유형화!$H$63*hourly1!P7537/hourly1!$P$8763</f>
        <v>0.47230702358887611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799">
        <f>(유형화!$F$71+유형화!$F$72+유형화!$F$73+유형화!$F$74+유형화!$G$63)*hourly1!O7538/hourly1!$O$8763</f>
        <v>57.693786570903633</v>
      </c>
      <c r="C7537" s="441">
        <f>hourly1!$F7538*유형화!$G$71/hourly1!$F$8763+유형화!$G$72*hourly1!$G7538/hourly1!$F$8763+유형화!$G$74*hourly1!I7538/hourly1!$I$8763+유형화!$H$63*hourly1!P7538/hourly1!$P$8763</f>
        <v>0.36138607913130216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799">
        <f>(유형화!$F$71+유형화!$F$72+유형화!$F$73+유형화!$F$74+유형화!$G$63)*hourly1!O7539/hourly1!$O$8763</f>
        <v>56.626518538009897</v>
      </c>
      <c r="C7538" s="441">
        <f>hourly1!$F7539*유형화!$G$71/hourly1!$F$8763+유형화!$G$72*hourly1!$G7539/hourly1!$F$8763+유형화!$G$74*hourly1!I7539/hourly1!$I$8763+유형화!$H$63*hourly1!P7539/hourly1!$P$8763</f>
        <v>0.28581155300327266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799">
        <f>(유형화!$F$71+유형화!$F$72+유형화!$F$73+유형화!$F$74+유형화!$G$63)*hourly1!O7540/hourly1!$O$8763</f>
        <v>54.61678957512968</v>
      </c>
      <c r="C7539" s="441">
        <f>hourly1!$F7540*유형화!$G$71/hourly1!$F$8763+유형화!$G$72*hourly1!$G7540/hourly1!$F$8763+유형화!$G$74*hourly1!I7540/hourly1!$I$8763+유형화!$H$63*hourly1!P7540/hourly1!$P$8763</f>
        <v>0.26838804006619277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799">
        <f>(유형화!$F$71+유형화!$F$72+유형화!$F$73+유형화!$F$74+유형화!$G$63)*hourly1!O7541/hourly1!$O$8763</f>
        <v>53.247576102350507</v>
      </c>
      <c r="C7540" s="441">
        <f>hourly1!$F7541*유형화!$G$71/hourly1!$F$8763+유형화!$G$72*hourly1!$G7541/hourly1!$F$8763+유형화!$G$74*hourly1!I7541/hourly1!$I$8763+유형화!$H$63*hourly1!P7541/hourly1!$P$8763</f>
        <v>0.31872756291070586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799">
        <f>(유형화!$F$71+유형화!$F$72+유형화!$F$73+유형화!$F$74+유형화!$G$63)*hourly1!O7542/hourly1!$O$8763</f>
        <v>53.50662217847961</v>
      </c>
      <c r="C7541" s="441">
        <f>hourly1!$F7542*유형화!$G$71/hourly1!$F$8763+유형화!$G$72*hourly1!$G7542/hourly1!$F$8763+유형화!$G$74*hourly1!I7542/hourly1!$I$8763+유형화!$H$63*hourly1!P7542/hourly1!$P$8763</f>
        <v>0.47205309320016953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799">
        <f>(유형화!$F$71+유형화!$F$72+유형화!$F$73+유형화!$F$74+유형화!$G$63)*hourly1!O7543/hourly1!$O$8763</f>
        <v>54.03497900371444</v>
      </c>
      <c r="C7542" s="441">
        <f>hourly1!$F7543*유형화!$G$71/hourly1!$F$8763+유형화!$G$72*hourly1!$G7543/hourly1!$F$8763+유형화!$G$74*hourly1!I7543/hourly1!$I$8763+유형화!$H$63*hourly1!P7543/hourly1!$P$8763</f>
        <v>0.97454089919472142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799">
        <f>(유형화!$F$71+유형화!$F$72+유형화!$F$73+유형화!$F$74+유형화!$G$63)*hourly1!O7544/hourly1!$O$8763</f>
        <v>54.467482208480938</v>
      </c>
      <c r="C7543" s="441">
        <f>hourly1!$F7544*유형화!$G$71/hourly1!$F$8763+유형화!$G$72*hourly1!$G7544/hourly1!$F$8763+유형화!$G$74*hourly1!I7544/hourly1!$I$8763+유형화!$H$63*hourly1!P7544/hourly1!$P$8763</f>
        <v>1.5415195097758607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799">
        <f>(유형화!$F$71+유형화!$F$72+유형화!$F$73+유형화!$F$74+유형화!$G$63)*hourly1!O7545/hourly1!$O$8763</f>
        <v>54.329212100945902</v>
      </c>
      <c r="C7544" s="441">
        <f>hourly1!$F7545*유형화!$G$71/hourly1!$F$8763+유형화!$G$72*hourly1!$G7545/hourly1!$F$8763+유형화!$G$74*hourly1!I7545/hourly1!$I$8763+유형화!$H$63*hourly1!P7545/hourly1!$P$8763</f>
        <v>11.191785042698562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799">
        <f>(유형화!$F$71+유형화!$F$72+유형화!$F$73+유형화!$F$74+유형화!$G$63)*hourly1!O7546/hourly1!$O$8763</f>
        <v>54.238907906202954</v>
      </c>
      <c r="C7545" s="441">
        <f>hourly1!$F7546*유형화!$G$71/hourly1!$F$8763+유형화!$G$72*hourly1!$G7546/hourly1!$F$8763+유형화!$G$74*hourly1!I7546/hourly1!$I$8763+유형화!$H$63*hourly1!P7546/hourly1!$P$8763</f>
        <v>11.363100390051727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799">
        <f>(유형화!$F$71+유형화!$F$72+유형화!$F$73+유형화!$F$74+유형화!$G$63)*hourly1!O7547/hourly1!$O$8763</f>
        <v>54.523089718702394</v>
      </c>
      <c r="C7546" s="441">
        <f>hourly1!$F7547*유형화!$G$71/hourly1!$F$8763+유형화!$G$72*hourly1!$G7547/hourly1!$F$8763+유형화!$G$74*hourly1!I7547/hourly1!$I$8763+유형화!$H$63*hourly1!P7547/hourly1!$P$8763</f>
        <v>9.9864434450022799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799">
        <f>(유형화!$F$71+유형화!$F$72+유형화!$F$73+유형화!$F$74+유형화!$G$63)*hourly1!O7548/hourly1!$O$8763</f>
        <v>54.99507023863783</v>
      </c>
      <c r="C7547" s="441">
        <f>hourly1!$F7548*유형화!$G$71/hourly1!$F$8763+유형화!$G$72*hourly1!$G7548/hourly1!$F$8763+유형화!$G$74*hourly1!I7548/hourly1!$I$8763+유형화!$H$63*hourly1!P7548/hourly1!$P$8763</f>
        <v>8.639820656383522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799">
        <f>(유형화!$F$71+유형화!$F$72+유형화!$F$73+유형화!$F$74+유형화!$G$63)*hourly1!O7549/hourly1!$O$8763</f>
        <v>55.548936760500141</v>
      </c>
      <c r="C7548" s="441">
        <f>hourly1!$F7549*유형화!$G$71/hourly1!$F$8763+유형화!$G$72*hourly1!$G7549/hourly1!$F$8763+유형화!$G$74*hourly1!I7549/hourly1!$I$8763+유형화!$H$63*hourly1!P7549/hourly1!$P$8763</f>
        <v>7.6670444672772646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799">
        <f>(유형화!$F$71+유형화!$F$72+유형화!$F$73+유형화!$F$74+유형화!$G$63)*hourly1!O7550/hourly1!$O$8763</f>
        <v>56.357090063032082</v>
      </c>
      <c r="C7549" s="441">
        <f>hourly1!$F7550*유형화!$G$71/hourly1!$F$8763+유형화!$G$72*hourly1!$G7550/hourly1!$F$8763+유형화!$G$74*hourly1!I7550/hourly1!$I$8763+유형화!$H$63*hourly1!P7550/hourly1!$P$8763</f>
        <v>6.5073737230008017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799">
        <f>(유형화!$F$71+유형화!$F$72+유형화!$F$73+유형화!$F$74+유형화!$G$63)*hourly1!O7551/hourly1!$O$8763</f>
        <v>55.043311005743895</v>
      </c>
      <c r="C7550" s="441">
        <f>hourly1!$F7551*유형화!$G$71/hourly1!$F$8763+유형화!$G$72*hourly1!$G7551/hourly1!$F$8763+유형화!$G$74*hourly1!I7551/hourly1!$I$8763+유형화!$H$63*hourly1!P7551/hourly1!$P$8763</f>
        <v>4.1576075810267419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799">
        <f>(유형화!$F$71+유형화!$F$72+유형화!$F$73+유형화!$F$74+유형화!$G$63)*hourly1!O7552/hourly1!$O$8763</f>
        <v>54.690287597557628</v>
      </c>
      <c r="C7551" s="441">
        <f>hourly1!$F7552*유형화!$G$71/hourly1!$F$8763+유형화!$G$72*hourly1!$G7552/hourly1!$F$8763+유형화!$G$74*hourly1!I7552/hourly1!$I$8763+유형화!$H$63*hourly1!P7552/hourly1!$P$8763</f>
        <v>4.3911976565821851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799">
        <f>(유형화!$F$71+유형화!$F$72+유형화!$F$73+유형화!$F$74+유형화!$G$63)*hourly1!O7553/hourly1!$O$8763</f>
        <v>54.994588227639035</v>
      </c>
      <c r="C7552" s="441">
        <f>hourly1!$F7553*유형화!$G$71/hourly1!$F$8763+유형화!$G$72*hourly1!$G7553/hourly1!$F$8763+유형화!$G$74*hourly1!I7553/hourly1!$I$8763+유형화!$H$63*hourly1!P7553/hourly1!$P$8763</f>
        <v>4.0649550733548017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799">
        <f>(유형화!$F$71+유형화!$F$72+유형화!$F$73+유형화!$F$74+유형화!$G$63)*hourly1!O7554/hourly1!$O$8763</f>
        <v>54.671635810772912</v>
      </c>
      <c r="C7553" s="441">
        <f>hourly1!$F7554*유형화!$G$71/hourly1!$F$8763+유형화!$G$72*hourly1!$G7554/hourly1!$F$8763+유형화!$G$74*hourly1!I7554/hourly1!$I$8763+유형화!$H$63*hourly1!P7554/hourly1!$P$8763</f>
        <v>4.1805957357135073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799">
        <f>(유형화!$F$71+유형화!$F$72+유형화!$F$73+유형화!$F$74+유형화!$G$63)*hourly1!O7555/hourly1!$O$8763</f>
        <v>55.607284178166168</v>
      </c>
      <c r="C7554" s="441">
        <f>hourly1!$F7555*유형화!$G$71/hourly1!$F$8763+유형화!$G$72*hourly1!$G7555/hourly1!$F$8763+유형화!$G$74*hourly1!I7555/hourly1!$I$8763+유형화!$H$63*hourly1!P7555/hourly1!$P$8763</f>
        <v>4.7809470492309112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799">
        <f>(유형화!$F$71+유형화!$F$72+유형화!$F$73+유형화!$F$74+유형화!$G$63)*hourly1!O7556/hourly1!$O$8763</f>
        <v>55.893247393502698</v>
      </c>
      <c r="C7555" s="441">
        <f>hourly1!$F7556*유형화!$G$71/hourly1!$F$8763+유형화!$G$72*hourly1!$G7556/hourly1!$F$8763+유형화!$G$74*hourly1!I7556/hourly1!$I$8763+유형화!$H$63*hourly1!P7556/hourly1!$P$8763</f>
        <v>5.3966974696320644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799">
        <f>(유형화!$F$71+유형화!$F$72+유형화!$F$73+유형화!$F$74+유형화!$G$63)*hourly1!O7557/hourly1!$O$8763</f>
        <v>57.083440316415619</v>
      </c>
      <c r="C7556" s="441">
        <f>hourly1!$F7557*유형화!$G$71/hourly1!$F$8763+유형화!$G$72*hourly1!$G7557/hourly1!$F$8763+유형화!$G$74*hourly1!I7557/hourly1!$I$8763+유형화!$H$63*hourly1!P7557/hourly1!$P$8763</f>
        <v>4.6201804878657002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799">
        <f>(유형화!$F$71+유형화!$F$72+유형화!$F$73+유형화!$F$74+유형화!$G$63)*hourly1!O7558/hourly1!$O$8763</f>
        <v>56.794003326201768</v>
      </c>
      <c r="C7557" s="441">
        <f>hourly1!$F7558*유형화!$G$71/hourly1!$F$8763+유형화!$G$72*hourly1!$G7558/hourly1!$F$8763+유형화!$G$74*hourly1!I7558/hourly1!$I$8763+유형화!$H$63*hourly1!P7558/hourly1!$P$8763</f>
        <v>4.472760479105621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799">
        <f>(유형화!$F$71+유형화!$F$72+유형화!$F$73+유형화!$F$74+유형화!$G$63)*hourly1!O7559/hourly1!$O$8763</f>
        <v>56.714509470479136</v>
      </c>
      <c r="C7558" s="441">
        <f>hourly1!$F7559*유형화!$G$71/hourly1!$F$8763+유형화!$G$72*hourly1!$G7559/hourly1!$F$8763+유형화!$G$74*hourly1!I7559/hourly1!$I$8763+유형화!$H$63*hourly1!P7559/hourly1!$P$8763</f>
        <v>5.8262084967348633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799">
        <f>(유형화!$F$71+유형화!$F$72+유형화!$F$73+유형화!$F$74+유형화!$G$63)*hourly1!O7560/hourly1!$O$8763</f>
        <v>55.993844494663087</v>
      </c>
      <c r="C7559" s="441">
        <f>hourly1!$F7560*유형화!$G$71/hourly1!$F$8763+유형화!$G$72*hourly1!$G7560/hourly1!$F$8763+유형화!$G$74*hourly1!I7560/hourly1!$I$8763+유형화!$H$63*hourly1!P7560/hourly1!$P$8763</f>
        <v>0.57280692252175491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799">
        <f>(유형화!$F$71+유형화!$F$72+유형화!$F$73+유형화!$F$74+유형화!$G$63)*hourly1!O7561/hourly1!$O$8763</f>
        <v>56.126367146411837</v>
      </c>
      <c r="C7560" s="441">
        <f>hourly1!$F7561*유형화!$G$71/hourly1!$F$8763+유형화!$G$72*hourly1!$G7561/hourly1!$F$8763+유형화!$G$74*hourly1!I7561/hourly1!$I$8763+유형화!$H$63*hourly1!P7561/hourly1!$P$8763</f>
        <v>0.41607820022619962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799">
        <f>(유형화!$F$71+유형화!$F$72+유형화!$F$73+유형화!$F$74+유형화!$G$63)*hourly1!O7562/hourly1!$O$8763</f>
        <v>55.92914556295672</v>
      </c>
      <c r="C7561" s="441">
        <f>hourly1!$F7562*유형화!$G$71/hourly1!$F$8763+유형화!$G$72*hourly1!$G7562/hourly1!$F$8763+유형화!$G$74*hourly1!I7562/hourly1!$I$8763+유형화!$H$63*hourly1!P7562/hourly1!$P$8763</f>
        <v>0.36928833557722368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799">
        <f>(유형화!$F$71+유형화!$F$72+유형화!$F$73+유형화!$F$74+유형화!$G$63)*hourly1!O7563/hourly1!$O$8763</f>
        <v>55.070348802252596</v>
      </c>
      <c r="C7562" s="441">
        <f>hourly1!$F7563*유형화!$G$71/hourly1!$F$8763+유형화!$G$72*hourly1!$G7563/hourly1!$F$8763+유형화!$G$74*hourly1!I7563/hourly1!$I$8763+유형화!$H$63*hourly1!P7563/hourly1!$P$8763</f>
        <v>0.28496388589545768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799">
        <f>(유형화!$F$71+유형화!$F$72+유형화!$F$73+유형화!$F$74+유형화!$G$63)*hourly1!O7564/hourly1!$O$8763</f>
        <v>53.556898921125878</v>
      </c>
      <c r="C7563" s="441">
        <f>hourly1!$F7564*유형화!$G$71/hourly1!$F$8763+유형화!$G$72*hourly1!$G7564/hourly1!$F$8763+유형화!$G$74*hourly1!I7564/hourly1!$I$8763+유형화!$H$63*hourly1!P7564/hourly1!$P$8763</f>
        <v>0.25797188469928856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799">
        <f>(유형화!$F$71+유형화!$F$72+유형화!$F$73+유형화!$F$74+유형화!$G$63)*hourly1!O7565/hourly1!$O$8763</f>
        <v>52.968902161406334</v>
      </c>
      <c r="C7564" s="441">
        <f>hourly1!$F7565*유형화!$G$71/hourly1!$F$8763+유형화!$G$72*hourly1!$G7565/hourly1!$F$8763+유형화!$G$74*hourly1!I7565/hourly1!$I$8763+유형화!$H$63*hourly1!P7565/hourly1!$P$8763</f>
        <v>0.25931321919970873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799">
        <f>(유형화!$F$71+유형화!$F$72+유형화!$F$73+유형화!$F$74+유형화!$G$63)*hourly1!O7566/hourly1!$O$8763</f>
        <v>52.577205625439106</v>
      </c>
      <c r="C7565" s="441">
        <f>hourly1!$F7566*유형화!$G$71/hourly1!$F$8763+유형화!$G$72*hourly1!$G7566/hourly1!$F$8763+유형화!$G$74*hourly1!I7566/hourly1!$I$8763+유형화!$H$63*hourly1!P7566/hourly1!$P$8763</f>
        <v>0.28789547585507275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799">
        <f>(유형화!$F$71+유형화!$F$72+유형화!$F$73+유형화!$F$74+유형화!$G$63)*hourly1!O7567/hourly1!$O$8763</f>
        <v>52.295474809958293</v>
      </c>
      <c r="C7566" s="441">
        <f>hourly1!$F7567*유형화!$G$71/hourly1!$F$8763+유형화!$G$72*hourly1!$G7567/hourly1!$F$8763+유형화!$G$74*hourly1!I7567/hourly1!$I$8763+유형화!$H$63*hourly1!P7567/hourly1!$P$8763</f>
        <v>0.38469471806159938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799">
        <f>(유형화!$F$71+유형화!$F$72+유형화!$F$73+유형화!$F$74+유형화!$G$63)*hourly1!O7568/hourly1!$O$8763</f>
        <v>52.367145591371084</v>
      </c>
      <c r="C7567" s="441">
        <f>hourly1!$F7568*유형화!$G$71/hourly1!$F$8763+유형화!$G$72*hourly1!$G7568/hourly1!$F$8763+유형화!$G$74*hourly1!I7568/hourly1!$I$8763+유형화!$H$63*hourly1!P7568/hourly1!$P$8763</f>
        <v>0.76917729149730008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799">
        <f>(유형화!$F$71+유형화!$F$72+유형화!$F$73+유형화!$F$74+유형화!$G$63)*hourly1!O7569/hourly1!$O$8763</f>
        <v>53.364430222775468</v>
      </c>
      <c r="C7568" s="441">
        <f>hourly1!$F7569*유형화!$G$71/hourly1!$F$8763+유형화!$G$72*hourly1!$G7569/hourly1!$F$8763+유형화!$G$74*hourly1!I7569/hourly1!$I$8763+유형화!$H$63*hourly1!P7569/hourly1!$P$8763</f>
        <v>10.427256103848558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799">
        <f>(유형화!$F$71+유형화!$F$72+유형화!$F$73+유형화!$F$74+유형화!$G$63)*hourly1!O7570/hourly1!$O$8763</f>
        <v>53.156814311716609</v>
      </c>
      <c r="C7569" s="441">
        <f>hourly1!$F7570*유형화!$G$71/hourly1!$F$8763+유형화!$G$72*hourly1!$G7570/hourly1!$F$8763+유형화!$G$74*hourly1!I7570/hourly1!$I$8763+유형화!$H$63*hourly1!P7570/hourly1!$P$8763</f>
        <v>10.582674025311862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799">
        <f>(유형화!$F$71+유형화!$F$72+유형화!$F$73+유형화!$F$74+유형화!$G$63)*hourly1!O7571/hourly1!$O$8763</f>
        <v>52.88663747883345</v>
      </c>
      <c r="C7570" s="441">
        <f>hourly1!$F7571*유형화!$G$71/hourly1!$F$8763+유형화!$G$72*hourly1!$G7571/hourly1!$F$8763+유형화!$G$74*hourly1!I7571/hourly1!$I$8763+유형화!$H$63*hourly1!P7571/hourly1!$P$8763</f>
        <v>9.1513092152448579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799">
        <f>(유형화!$F$71+유형화!$F$72+유형화!$F$73+유형화!$F$74+유형화!$G$63)*hourly1!O7572/hourly1!$O$8763</f>
        <v>52.04683545485279</v>
      </c>
      <c r="C7571" s="441">
        <f>hourly1!$F7572*유형화!$G$71/hourly1!$F$8763+유형화!$G$72*hourly1!$G7572/hourly1!$F$8763+유형화!$G$74*hourly1!I7572/hourly1!$I$8763+유형화!$H$63*hourly1!P7572/hourly1!$P$8763</f>
        <v>7.4428755788864756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799">
        <f>(유형화!$F$71+유형화!$F$72+유형화!$F$73+유형화!$F$74+유형화!$G$63)*hourly1!O7573/hourly1!$O$8763</f>
        <v>52.349022640670974</v>
      </c>
      <c r="C7572" s="441">
        <f>hourly1!$F7573*유형화!$G$71/hourly1!$F$8763+유형화!$G$72*hourly1!$G7573/hourly1!$F$8763+유형화!$G$74*hourly1!I7573/hourly1!$I$8763+유형화!$H$63*hourly1!P7573/hourly1!$P$8763</f>
        <v>6.0430130460367373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799">
        <f>(유형화!$F$71+유형화!$F$72+유형화!$F$73+유형화!$F$74+유형화!$G$63)*hourly1!O7574/hourly1!$O$8763</f>
        <v>52.072129701537911</v>
      </c>
      <c r="C7573" s="441">
        <f>hourly1!$F7574*유형화!$G$71/hourly1!$F$8763+유형화!$G$72*hourly1!$G7574/hourly1!$F$8763+유형화!$G$74*hourly1!I7574/hourly1!$I$8763+유형화!$H$63*hourly1!P7574/hourly1!$P$8763</f>
        <v>5.0084690353284813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799">
        <f>(유형화!$F$71+유형화!$F$72+유형화!$F$73+유형화!$F$74+유형화!$G$63)*hourly1!O7575/hourly1!$O$8763</f>
        <v>52.225697427734971</v>
      </c>
      <c r="C7574" s="441">
        <f>hourly1!$F7575*유형화!$G$71/hourly1!$F$8763+유형화!$G$72*hourly1!$G7575/hourly1!$F$8763+유형화!$G$74*hourly1!I7575/hourly1!$I$8763+유형화!$H$63*hourly1!P7575/hourly1!$P$8763</f>
        <v>3.1024607391844188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799">
        <f>(유형화!$F$71+유형화!$F$72+유형화!$F$73+유형화!$F$74+유형화!$G$63)*hourly1!O7576/hourly1!$O$8763</f>
        <v>52.561026352686348</v>
      </c>
      <c r="C7575" s="441">
        <f>hourly1!$F7576*유형화!$G$71/hourly1!$F$8763+유형화!$G$72*hourly1!$G7576/hourly1!$F$8763+유형화!$G$74*hourly1!I7576/hourly1!$I$8763+유형화!$H$63*hourly1!P7576/hourly1!$P$8763</f>
        <v>3.7407376118135978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799">
        <f>(유형화!$F$71+유형화!$F$72+유형화!$F$73+유형화!$F$74+유형화!$G$63)*hourly1!O7577/hourly1!$O$8763</f>
        <v>53.024089929760478</v>
      </c>
      <c r="C7576" s="441">
        <f>hourly1!$F7577*유형화!$G$71/hourly1!$F$8763+유형화!$G$72*hourly1!$G7577/hourly1!$F$8763+유형화!$G$74*hourly1!I7577/hourly1!$I$8763+유형화!$H$63*hourly1!P7577/hourly1!$P$8763</f>
        <v>3.6958751849671101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799">
        <f>(유형화!$F$71+유형화!$F$72+유형화!$F$73+유형화!$F$74+유형화!$G$63)*hourly1!O7578/hourly1!$O$8763</f>
        <v>52.787576890008488</v>
      </c>
      <c r="C7577" s="441">
        <f>hourly1!$F7578*유형화!$G$71/hourly1!$F$8763+유형화!$G$72*hourly1!$G7578/hourly1!$F$8763+유형화!$G$74*hourly1!I7578/hourly1!$I$8763+유형화!$H$63*hourly1!P7578/hourly1!$P$8763</f>
        <v>3.9724549954793829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799">
        <f>(유형화!$F$71+유형화!$F$72+유형화!$F$73+유형화!$F$74+유형화!$G$63)*hourly1!O7579/hourly1!$O$8763</f>
        <v>53.382315587303452</v>
      </c>
      <c r="C7578" s="441">
        <f>hourly1!$F7579*유형화!$G$71/hourly1!$F$8763+유형화!$G$72*hourly1!$G7579/hourly1!$F$8763+유형화!$G$74*hourly1!I7579/hourly1!$I$8763+유형화!$H$63*hourly1!P7579/hourly1!$P$8763</f>
        <v>4.5103982345405873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799">
        <f>(유형화!$F$71+유형화!$F$72+유형화!$F$73+유형화!$F$74+유형화!$G$63)*hourly1!O7580/hourly1!$O$8763</f>
        <v>53.818373891378478</v>
      </c>
      <c r="C7579" s="441">
        <f>hourly1!$F7580*유형화!$G$71/hourly1!$F$8763+유형화!$G$72*hourly1!$G7580/hourly1!$F$8763+유형화!$G$74*hourly1!I7580/hourly1!$I$8763+유형화!$H$63*hourly1!P7580/hourly1!$P$8763</f>
        <v>4.9563745421977181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799">
        <f>(유형화!$F$71+유형화!$F$72+유형화!$F$73+유형화!$F$74+유형화!$G$63)*hourly1!O7581/hourly1!$O$8763</f>
        <v>56.311622927937819</v>
      </c>
      <c r="C7580" s="441">
        <f>hourly1!$F7581*유형화!$G$71/hourly1!$F$8763+유형화!$G$72*hourly1!$G7581/hourly1!$F$8763+유형화!$G$74*hourly1!I7581/hourly1!$I$8763+유형화!$H$63*hourly1!P7581/hourly1!$P$8763</f>
        <v>4.2176235334181698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799">
        <f>(유형화!$F$71+유형화!$F$72+유형화!$F$73+유형화!$F$74+유형화!$G$63)*hourly1!O7582/hourly1!$O$8763</f>
        <v>56.494551607248333</v>
      </c>
      <c r="C7581" s="441">
        <f>hourly1!$F7582*유형화!$G$71/hourly1!$F$8763+유형화!$G$72*hourly1!$G7582/hourly1!$F$8763+유형화!$G$74*hourly1!I7582/hourly1!$I$8763+유형화!$H$63*hourly1!P7582/hourly1!$P$8763</f>
        <v>4.131896443355382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799">
        <f>(유형화!$F$71+유형화!$F$72+유형화!$F$73+유형화!$F$74+유형화!$G$63)*hourly1!O7583/hourly1!$O$8763</f>
        <v>56.23664480550844</v>
      </c>
      <c r="C7582" s="441">
        <f>hourly1!$F7583*유형화!$G$71/hourly1!$F$8763+유형화!$G$72*hourly1!$G7583/hourly1!$F$8763+유형화!$G$74*hourly1!I7583/hourly1!$I$8763+유형화!$H$63*hourly1!P7583/hourly1!$P$8763</f>
        <v>5.5196317426999304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799">
        <f>(유형화!$F$71+유형화!$F$72+유형화!$F$73+유형화!$F$74+유형화!$G$63)*hourly1!O7584/hourly1!$O$8763</f>
        <v>55.749246659130364</v>
      </c>
      <c r="C7583" s="441">
        <f>hourly1!$F7584*유형화!$G$71/hourly1!$F$8763+유형화!$G$72*hourly1!$G7584/hourly1!$F$8763+유형화!$G$74*hourly1!I7584/hourly1!$I$8763+유형화!$H$63*hourly1!P7584/hourly1!$P$8763</f>
        <v>0.57273357015489035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799">
        <f>(유형화!$F$71+유형화!$F$72+유형화!$F$73+유형화!$F$74+유형화!$G$63)*hourly1!O7585/hourly1!$O$8763</f>
        <v>55.993056557413304</v>
      </c>
      <c r="C7584" s="441">
        <f>hourly1!$F7585*유형화!$G$71/hourly1!$F$8763+유형화!$G$72*hourly1!$G7585/hourly1!$F$8763+유형화!$G$74*hourly1!I7585/hourly1!$I$8763+유형화!$H$63*hourly1!P7585/hourly1!$P$8763</f>
        <v>0.416044923298794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799">
        <f>(유형화!$F$71+유형화!$F$72+유형화!$F$73+유형화!$F$74+유형화!$G$63)*hourly1!O7586/hourly1!$O$8763</f>
        <v>56.326999649731022</v>
      </c>
      <c r="C7585" s="441">
        <f>hourly1!$F7586*유형화!$G$71/hourly1!$F$8763+유형화!$G$72*hourly1!$G7586/hourly1!$F$8763+유형화!$G$74*hourly1!I7586/hourly1!$I$8763+유형화!$H$63*hourly1!P7586/hourly1!$P$8763</f>
        <v>0.36926436187683498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799">
        <f>(유형화!$F$71+유형화!$F$72+유형화!$F$73+유형화!$F$74+유형화!$G$63)*hourly1!O7587/hourly1!$O$8763</f>
        <v>54.685637460964465</v>
      </c>
      <c r="C7586" s="441">
        <f>hourly1!$F7587*유형화!$G$71/hourly1!$F$8763+유형화!$G$72*hourly1!$G7587/hourly1!$F$8763+유형화!$G$74*hourly1!I7587/hourly1!$I$8763+유형화!$H$63*hourly1!P7587/hourly1!$P$8763</f>
        <v>0.28470697370321996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799">
        <f>(유형화!$F$71+유형화!$F$72+유형화!$F$73+유형화!$F$74+유형화!$G$63)*hourly1!O7588/hourly1!$O$8763</f>
        <v>52.798676479872292</v>
      </c>
      <c r="C7587" s="441">
        <f>hourly1!$F7588*유형화!$G$71/hourly1!$F$8763+유형화!$G$72*hourly1!$G7588/hourly1!$F$8763+유형화!$G$74*hourly1!I7588/hourly1!$I$8763+유형화!$H$63*hourly1!P7588/hourly1!$P$8763</f>
        <v>0.25750648480415772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799">
        <f>(유형화!$F$71+유형화!$F$72+유형화!$F$73+유형화!$F$74+유형화!$G$63)*hourly1!O7589/hourly1!$O$8763</f>
        <v>52.029135205733112</v>
      </c>
      <c r="C7588" s="441">
        <f>hourly1!$F7589*유형화!$G$71/hourly1!$F$8763+유형화!$G$72*hourly1!$G7589/hourly1!$F$8763+유형화!$G$74*hourly1!I7589/hourly1!$I$8763+유형화!$H$63*hourly1!P7589/hourly1!$P$8763</f>
        <v>0.26213472097295654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799">
        <f>(유형화!$F$71+유형화!$F$72+유형화!$F$73+유형화!$F$74+유형화!$G$63)*hourly1!O7590/hourly1!$O$8763</f>
        <v>52.10011499716795</v>
      </c>
      <c r="C7589" s="441">
        <f>hourly1!$F7590*유형화!$G$71/hourly1!$F$8763+유형화!$G$72*hourly1!$G7590/hourly1!$F$8763+유형화!$G$74*hourly1!I7590/hourly1!$I$8763+유형화!$H$63*hourly1!P7590/hourly1!$P$8763</f>
        <v>0.3127934160674361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799">
        <f>(유형화!$F$71+유형화!$F$72+유형화!$F$73+유형화!$F$74+유형화!$G$63)*hourly1!O7591/hourly1!$O$8763</f>
        <v>51.955988981068863</v>
      </c>
      <c r="C7590" s="441">
        <f>hourly1!$F7591*유형화!$G$71/hourly1!$F$8763+유형화!$G$72*hourly1!$G7591/hourly1!$F$8763+유형화!$G$74*hourly1!I7591/hourly1!$I$8763+유형화!$H$63*hourly1!P7591/hourly1!$P$8763</f>
        <v>0.54130309476664029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799">
        <f>(유형화!$F$71+유형화!$F$72+유형화!$F$73+유형화!$F$74+유형화!$G$63)*hourly1!O7592/hourly1!$O$8763</f>
        <v>53.357205346891817</v>
      </c>
      <c r="C7591" s="441">
        <f>hourly1!$F7592*유형화!$G$71/hourly1!$F$8763+유형화!$G$72*hourly1!$G7592/hourly1!$F$8763+유형화!$G$74*hourly1!I7592/hourly1!$I$8763+유형화!$H$63*hourly1!P7592/hourly1!$P$8763</f>
        <v>1.1597795992280449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799">
        <f>(유형화!$F$71+유형화!$F$72+유형화!$F$73+유형화!$F$74+유형화!$G$63)*hourly1!O7593/hourly1!$O$8763</f>
        <v>54.999171470675229</v>
      </c>
      <c r="C7592" s="441">
        <f>hourly1!$F7593*유형화!$G$71/hourly1!$F$8763+유형화!$G$72*hourly1!$G7593/hourly1!$F$8763+유형화!$G$74*hourly1!I7593/hourly1!$I$8763+유형화!$H$63*hourly1!P7593/hourly1!$P$8763</f>
        <v>10.91350202600934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799">
        <f>(유형화!$F$71+유형화!$F$72+유형화!$F$73+유형화!$F$74+유형화!$G$63)*hourly1!O7594/hourly1!$O$8763</f>
        <v>57.26592894093357</v>
      </c>
      <c r="C7593" s="441">
        <f>hourly1!$F7594*유형화!$G$71/hourly1!$F$8763+유형화!$G$72*hourly1!$G7594/hourly1!$F$8763+유형화!$G$74*hourly1!I7594/hourly1!$I$8763+유형화!$H$63*hourly1!P7594/hourly1!$P$8763</f>
        <v>11.141349386508207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799">
        <f>(유형화!$F$71+유형화!$F$72+유형화!$F$73+유형화!$F$74+유형화!$G$63)*hourly1!O7595/hourly1!$O$8763</f>
        <v>60.36500637133075</v>
      </c>
      <c r="C7594" s="441">
        <f>hourly1!$F7595*유형화!$G$71/hourly1!$F$8763+유형화!$G$72*hourly1!$G7595/hourly1!$F$8763+유형화!$G$74*hourly1!I7595/hourly1!$I$8763+유형화!$H$63*hourly1!P7595/hourly1!$P$8763</f>
        <v>9.6704861756028571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799">
        <f>(유형화!$F$71+유형화!$F$72+유형화!$F$73+유형화!$F$74+유형화!$G$63)*hourly1!O7596/hourly1!$O$8763</f>
        <v>64.515986577928771</v>
      </c>
      <c r="C7595" s="441">
        <f>hourly1!$F7596*유형화!$G$71/hourly1!$F$8763+유형화!$G$72*hourly1!$G7596/hourly1!$F$8763+유형화!$G$74*hourly1!I7596/hourly1!$I$8763+유형화!$H$63*hourly1!P7596/hourly1!$P$8763</f>
        <v>8.0610388747049608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799">
        <f>(유형화!$F$71+유형화!$F$72+유형화!$F$73+유형화!$F$74+유형화!$G$63)*hourly1!O7597/hourly1!$O$8763</f>
        <v>64.935099618324529</v>
      </c>
      <c r="C7596" s="441">
        <f>hourly1!$F7597*유형화!$G$71/hourly1!$F$8763+유형화!$G$72*hourly1!$G7597/hourly1!$F$8763+유형화!$G$74*hourly1!I7597/hourly1!$I$8763+유형화!$H$63*hourly1!P7597/hourly1!$P$8763</f>
        <v>6.85942858667533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799">
        <f>(유형화!$F$71+유형화!$F$72+유형화!$F$73+유형화!$F$74+유형화!$G$63)*hourly1!O7598/hourly1!$O$8763</f>
        <v>65.23293340959863</v>
      </c>
      <c r="C7597" s="441">
        <f>hourly1!$F7598*유형화!$G$71/hourly1!$F$8763+유형화!$G$72*hourly1!$G7598/hourly1!$F$8763+유형화!$G$74*hourly1!I7598/hourly1!$I$8763+유형화!$H$63*hourly1!P7598/hourly1!$P$8763</f>
        <v>5.9365105380515137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799">
        <f>(유형화!$F$71+유형화!$F$72+유형화!$F$73+유형화!$F$74+유형화!$G$63)*hourly1!O7599/hourly1!$O$8763</f>
        <v>62.425726307149041</v>
      </c>
      <c r="C7598" s="441">
        <f>hourly1!$F7599*유형화!$G$71/hourly1!$F$8763+유형화!$G$72*hourly1!$G7599/hourly1!$F$8763+유형화!$G$74*hourly1!I7599/hourly1!$I$8763+유형화!$H$63*hourly1!P7599/hourly1!$P$8763</f>
        <v>3.8801316789172975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799">
        <f>(유형화!$F$71+유형화!$F$72+유형화!$F$73+유형화!$F$74+유형화!$G$63)*hourly1!O7600/hourly1!$O$8763</f>
        <v>61.957540783896867</v>
      </c>
      <c r="C7599" s="441">
        <f>hourly1!$F7600*유형화!$G$71/hourly1!$F$8763+유형화!$G$72*hourly1!$G7600/hourly1!$F$8763+유형화!$G$74*hourly1!I7600/hourly1!$I$8763+유형화!$H$63*hourly1!P7600/hourly1!$P$8763</f>
        <v>4.3615370604978558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799">
        <f>(유형화!$F$71+유형화!$F$72+유형화!$F$73+유형화!$F$74+유형화!$G$63)*hourly1!O7601/hourly1!$O$8763</f>
        <v>63.86086559757257</v>
      </c>
      <c r="C7600" s="441">
        <f>hourly1!$F7601*유형화!$G$71/hourly1!$F$8763+유형화!$G$72*hourly1!$G7601/hourly1!$F$8763+유형화!$G$74*hourly1!I7601/hourly1!$I$8763+유형화!$H$63*hourly1!P7601/hourly1!$P$8763</f>
        <v>4.1407936680035551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799">
        <f>(유형화!$F$71+유형화!$F$72+유형화!$F$73+유형화!$F$74+유형화!$G$63)*hourly1!O7602/hourly1!$O$8763</f>
        <v>63.405181494420781</v>
      </c>
      <c r="C7601" s="441">
        <f>hourly1!$F7602*유형화!$G$71/hourly1!$F$8763+유형화!$G$72*hourly1!$G7602/hourly1!$F$8763+유형화!$G$74*hourly1!I7602/hourly1!$I$8763+유형화!$H$63*hourly1!P7602/hourly1!$P$8763</f>
        <v>4.1531822267701841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799">
        <f>(유형화!$F$71+유형화!$F$72+유형화!$F$73+유형화!$F$74+유형화!$G$63)*hourly1!O7603/hourly1!$O$8763</f>
        <v>63.107359266230652</v>
      </c>
      <c r="C7602" s="441">
        <f>hourly1!$F7603*유형화!$G$71/hourly1!$F$8763+유형화!$G$72*hourly1!$G7603/hourly1!$F$8763+유형화!$G$74*hourly1!I7603/hourly1!$I$8763+유형화!$H$63*hourly1!P7603/hourly1!$P$8763</f>
        <v>4.8782769331938303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799">
        <f>(유형화!$F$71+유형화!$F$72+유형화!$F$73+유형화!$F$74+유형화!$G$63)*hourly1!O7604/hourly1!$O$8763</f>
        <v>63.031728687671858</v>
      </c>
      <c r="C7603" s="441">
        <f>hourly1!$F7604*유형화!$G$71/hourly1!$F$8763+유형화!$G$72*hourly1!$G7604/hourly1!$F$8763+유형화!$G$74*hourly1!I7604/hourly1!$I$8763+유형화!$H$63*hourly1!P7604/hourly1!$P$8763</f>
        <v>5.3925728004435962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799">
        <f>(유형화!$F$71+유형화!$F$72+유형화!$F$73+유형화!$F$74+유형화!$G$63)*hourly1!O7605/hourly1!$O$8763</f>
        <v>64.049789151553924</v>
      </c>
      <c r="C7604" s="441">
        <f>hourly1!$F7605*유형화!$G$71/hourly1!$F$8763+유형화!$G$72*hourly1!$G7605/hourly1!$F$8763+유형화!$G$74*hourly1!I7605/hourly1!$I$8763+유형화!$H$63*hourly1!P7605/hourly1!$P$8763</f>
        <v>4.6737594420663893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799">
        <f>(유형화!$F$71+유형화!$F$72+유형화!$F$73+유형화!$F$74+유형화!$G$63)*hourly1!O7606/hourly1!$O$8763</f>
        <v>64.219231119237691</v>
      </c>
      <c r="C7605" s="441">
        <f>hourly1!$F7606*유형화!$G$71/hourly1!$F$8763+유형화!$G$72*hourly1!$G7606/hourly1!$F$8763+유형화!$G$74*hourly1!I7606/hourly1!$I$8763+유형화!$H$63*hourly1!P7606/hourly1!$P$8763</f>
        <v>4.6002127808837772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799">
        <f>(유형화!$F$71+유형화!$F$72+유형화!$F$73+유형화!$F$74+유형화!$G$63)*hourly1!O7607/hourly1!$O$8763</f>
        <v>62.305851874240759</v>
      </c>
      <c r="C7606" s="441">
        <f>hourly1!$F7607*유형화!$G$71/hourly1!$F$8763+유형화!$G$72*hourly1!$G7607/hourly1!$F$8763+유형화!$G$74*hourly1!I7607/hourly1!$I$8763+유형화!$H$63*hourly1!P7607/hourly1!$P$8763</f>
        <v>5.9855849412938609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799">
        <f>(유형화!$F$71+유형화!$F$72+유형화!$F$73+유형화!$F$74+유형화!$G$63)*hourly1!O7608/hourly1!$O$8763</f>
        <v>60.256951463854435</v>
      </c>
      <c r="C7607" s="441">
        <f>hourly1!$F7608*유형화!$G$71/hourly1!$F$8763+유형화!$G$72*hourly1!$G7608/hourly1!$F$8763+유형화!$G$74*hourly1!I7608/hourly1!$I$8763+유형화!$H$63*hourly1!P7608/hourly1!$P$8763</f>
        <v>0.57287800871793582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799">
        <f>(유형화!$F$71+유형화!$F$72+유형화!$F$73+유형화!$F$74+유형화!$G$63)*hourly1!O7609/hourly1!$O$8763</f>
        <v>59.816981267559932</v>
      </c>
      <c r="C7608" s="441">
        <f>hourly1!$F7609*유형화!$G$71/hourly1!$F$8763+유형화!$G$72*hourly1!$G7609/hourly1!$F$8763+유형화!$G$74*hourly1!I7609/hourly1!$I$8763+유형화!$H$63*hourly1!P7609/hourly1!$P$8763</f>
        <v>0.41613139560119411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799">
        <f>(유형화!$F$71+유형화!$F$72+유형화!$F$73+유형화!$F$74+유형화!$G$63)*hourly1!O7610/hourly1!$O$8763</f>
        <v>59.563375826991326</v>
      </c>
      <c r="C7609" s="441">
        <f>hourly1!$F7610*유형화!$G$71/hourly1!$F$8763+유형화!$G$72*hourly1!$G7610/hourly1!$F$8763+유형화!$G$74*hourly1!I7610/hourly1!$I$8763+유형화!$H$63*hourly1!P7610/hourly1!$P$8763</f>
        <v>0.36933878769296952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799">
        <f>(유형화!$F$71+유형화!$F$72+유형화!$F$73+유형화!$F$74+유형화!$G$63)*hourly1!O7611/hourly1!$O$8763</f>
        <v>58.41898673027778</v>
      </c>
      <c r="C7610" s="441">
        <f>hourly1!$F7611*유형화!$G$71/hourly1!$F$8763+유형화!$G$72*hourly1!$G7611/hourly1!$F$8763+유형화!$G$74*hourly1!I7611/hourly1!$I$8763+유형화!$H$63*hourly1!P7611/hourly1!$P$8763</f>
        <v>0.28550120689175801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799">
        <f>(유형화!$F$71+유형화!$F$72+유형화!$F$73+유형화!$F$74+유형화!$G$63)*hourly1!O7612/hourly1!$O$8763</f>
        <v>55.457429479751184</v>
      </c>
      <c r="C7611" s="441">
        <f>hourly1!$F7612*유형화!$G$71/hourly1!$F$8763+유형화!$G$72*hourly1!$G7612/hourly1!$F$8763+유형화!$G$74*hourly1!I7612/hourly1!$I$8763+유형화!$H$63*hourly1!P7612/hourly1!$P$8763</f>
        <v>0.26130673376844665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799">
        <f>(유형화!$F$71+유형화!$F$72+유형화!$F$73+유형화!$F$74+유형화!$G$63)*hourly1!O7613/hourly1!$O$8763</f>
        <v>54.392525357600633</v>
      </c>
      <c r="C7612" s="441">
        <f>hourly1!$F7613*유형화!$G$71/hourly1!$F$8763+유형화!$G$72*hourly1!$G7613/hourly1!$F$8763+유형화!$G$74*hourly1!I7613/hourly1!$I$8763+유형화!$H$63*hourly1!P7613/hourly1!$P$8763</f>
        <v>0.28256818566644792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799">
        <f>(유형화!$F$71+유형화!$F$72+유형화!$F$73+유형화!$F$74+유형화!$G$63)*hourly1!O7614/hourly1!$O$8763</f>
        <v>54.853053348449222</v>
      </c>
      <c r="C7613" s="441">
        <f>hourly1!$F7614*유형화!$G$71/hourly1!$F$8763+유형화!$G$72*hourly1!$G7614/hourly1!$F$8763+유형화!$G$74*hourly1!I7614/hourly1!$I$8763+유형화!$H$63*hourly1!P7614/hourly1!$P$8763</f>
        <v>0.38478166745256698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799">
        <f>(유형화!$F$71+유형화!$F$72+유형화!$F$73+유형화!$F$74+유형화!$G$63)*hourly1!O7615/hourly1!$O$8763</f>
        <v>54.923798391197984</v>
      </c>
      <c r="C7614" s="441">
        <f>hourly1!$F7615*유형화!$G$71/hourly1!$F$8763+유형화!$G$72*hourly1!$G7615/hourly1!$F$8763+유형화!$G$74*hourly1!I7615/hourly1!$I$8763+유형화!$H$63*hourly1!P7615/hourly1!$P$8763</f>
        <v>0.69768747839042555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799">
        <f>(유형화!$F$71+유형화!$F$72+유형화!$F$73+유형화!$F$74+유형화!$G$63)*hourly1!O7616/hourly1!$O$8763</f>
        <v>55.543518258138974</v>
      </c>
      <c r="C7615" s="441">
        <f>hourly1!$F7616*유형화!$G$71/hourly1!$F$8763+유형화!$G$72*hourly1!$G7616/hourly1!$F$8763+유형화!$G$74*hourly1!I7616/hourly1!$I$8763+유형화!$H$63*hourly1!P7616/hourly1!$P$8763</f>
        <v>1.3578567525447804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799">
        <f>(유형화!$F$71+유형화!$F$72+유형화!$F$73+유형화!$F$74+유형화!$G$63)*hourly1!O7617/hourly1!$O$8763</f>
        <v>56.980322702353618</v>
      </c>
      <c r="C7616" s="441">
        <f>hourly1!$F7617*유형화!$G$71/hourly1!$F$8763+유형화!$G$72*hourly1!$G7617/hourly1!$F$8763+유형화!$G$74*hourly1!I7617/hourly1!$I$8763+유형화!$H$63*hourly1!P7617/hourly1!$P$8763</f>
        <v>10.991142703440122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799">
        <f>(유형화!$F$71+유형화!$F$72+유형화!$F$73+유형화!$F$74+유형화!$G$63)*hourly1!O7618/hourly1!$O$8763</f>
        <v>59.601862882760479</v>
      </c>
      <c r="C7617" s="441">
        <f>hourly1!$F7618*유형화!$G$71/hourly1!$F$8763+유형화!$G$72*hourly1!$G7618/hourly1!$F$8763+유형화!$G$74*hourly1!I7618/hourly1!$I$8763+유형화!$H$63*hourly1!P7618/hourly1!$P$8763</f>
        <v>11.255986254526224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799">
        <f>(유형화!$F$71+유형화!$F$72+유형화!$F$73+유형화!$F$74+유형화!$G$63)*hourly1!O7619/hourly1!$O$8763</f>
        <v>62.109826260348321</v>
      </c>
      <c r="C7618" s="441">
        <f>hourly1!$F7619*유형화!$G$71/hourly1!$F$8763+유형화!$G$72*hourly1!$G7619/hourly1!$F$8763+유형화!$G$74*hourly1!I7619/hourly1!$I$8763+유형화!$H$63*hourly1!P7619/hourly1!$P$8763</f>
        <v>9.69652030223269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799">
        <f>(유형화!$F$71+유형화!$F$72+유형화!$F$73+유형화!$F$74+유형화!$G$63)*hourly1!O7620/hourly1!$O$8763</f>
        <v>64.197048955335134</v>
      </c>
      <c r="C7619" s="441">
        <f>hourly1!$F7620*유형화!$G$71/hourly1!$F$8763+유형화!$G$72*hourly1!$G7620/hourly1!$F$8763+유형화!$G$74*hourly1!I7620/hourly1!$I$8763+유형화!$H$63*hourly1!P7620/hourly1!$P$8763</f>
        <v>7.9076149448989854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799">
        <f>(유형화!$F$71+유형화!$F$72+유형화!$F$73+유형화!$F$74+유형화!$G$63)*hourly1!O7621/hourly1!$O$8763</f>
        <v>63.914516761668459</v>
      </c>
      <c r="C7620" s="441">
        <f>hourly1!$F7621*유형화!$G$71/hourly1!$F$8763+유형화!$G$72*hourly1!$G7621/hourly1!$F$8763+유형화!$G$74*hourly1!I7621/hourly1!$I$8763+유형화!$H$63*hourly1!P7621/hourly1!$P$8763</f>
        <v>6.4996026659102579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799">
        <f>(유형화!$F$71+유형화!$F$72+유형화!$F$73+유형화!$F$74+유형화!$G$63)*hourly1!O7622/hourly1!$O$8763</f>
        <v>62.854047113028933</v>
      </c>
      <c r="C7621" s="441">
        <f>hourly1!$F7622*유형화!$G$71/hourly1!$F$8763+유형화!$G$72*hourly1!$G7622/hourly1!$F$8763+유형화!$G$74*hourly1!I7622/hourly1!$I$8763+유형화!$H$63*hourly1!P7622/hourly1!$P$8763</f>
        <v>5.3375456439039448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799">
        <f>(유형화!$F$71+유형화!$F$72+유형화!$F$73+유형화!$F$74+유형화!$G$63)*hourly1!O7623/hourly1!$O$8763</f>
        <v>59.202623089620133</v>
      </c>
      <c r="C7622" s="441">
        <f>hourly1!$F7623*유형화!$G$71/hourly1!$F$8763+유형화!$G$72*hourly1!$G7623/hourly1!$F$8763+유형화!$G$74*hourly1!I7623/hourly1!$I$8763+유형화!$H$63*hourly1!P7623/hourly1!$P$8763</f>
        <v>3.124837147058761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799">
        <f>(유형화!$F$71+유형화!$F$72+유형화!$F$73+유형화!$F$74+유형화!$G$63)*hourly1!O7624/hourly1!$O$8763</f>
        <v>58.012797562058047</v>
      </c>
      <c r="C7623" s="441">
        <f>hourly1!$F7624*유형화!$G$71/hourly1!$F$8763+유형화!$G$72*hourly1!$G7624/hourly1!$F$8763+유형화!$G$74*hourly1!I7624/hourly1!$I$8763+유형화!$H$63*hourly1!P7624/hourly1!$P$8763</f>
        <v>3.6262078501784178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799">
        <f>(유형화!$F$71+유형화!$F$72+유형화!$F$73+유형화!$F$74+유형화!$G$63)*hourly1!O7625/hourly1!$O$8763</f>
        <v>60.897420990519919</v>
      </c>
      <c r="C7624" s="441">
        <f>hourly1!$F7625*유형화!$G$71/hourly1!$F$8763+유형화!$G$72*hourly1!$G7625/hourly1!$F$8763+유형화!$G$74*hourly1!I7625/hourly1!$I$8763+유형화!$H$63*hourly1!P7625/hourly1!$P$8763</f>
        <v>3.3151843921736703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799">
        <f>(유형화!$F$71+유형화!$F$72+유형화!$F$73+유형화!$F$74+유형화!$G$63)*hourly1!O7626/hourly1!$O$8763</f>
        <v>61.314542789469428</v>
      </c>
      <c r="C7625" s="441">
        <f>hourly1!$F7626*유형화!$G$71/hourly1!$F$8763+유형화!$G$72*hourly1!$G7626/hourly1!$F$8763+유형화!$G$74*hourly1!I7626/hourly1!$I$8763+유형화!$H$63*hourly1!P7626/hourly1!$P$8763</f>
        <v>3.4531393216211308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799">
        <f>(유형화!$F$71+유형화!$F$72+유형화!$F$73+유형화!$F$74+유형화!$G$63)*hourly1!O7627/hourly1!$O$8763</f>
        <v>63.100222369587094</v>
      </c>
      <c r="C7626" s="441">
        <f>hourly1!$F7627*유형화!$G$71/hourly1!$F$8763+유형화!$G$72*hourly1!$G7627/hourly1!$F$8763+유형화!$G$74*hourly1!I7627/hourly1!$I$8763+유형화!$H$63*hourly1!P7627/hourly1!$P$8763</f>
        <v>4.1604523408675185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799">
        <f>(유형화!$F$71+유형화!$F$72+유형화!$F$73+유형화!$F$74+유형화!$G$63)*hourly1!O7628/hourly1!$O$8763</f>
        <v>63.900043335226655</v>
      </c>
      <c r="C7627" s="441">
        <f>hourly1!$F7628*유형화!$G$71/hourly1!$F$8763+유형화!$G$72*hourly1!$G7628/hourly1!$F$8763+유형화!$G$74*hourly1!I7628/hourly1!$I$8763+유형화!$H$63*hourly1!P7628/hourly1!$P$8763</f>
        <v>4.9278595550300155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799">
        <f>(유형화!$F$71+유형화!$F$72+유형화!$F$73+유형화!$F$74+유형화!$G$63)*hourly1!O7629/hourly1!$O$8763</f>
        <v>64.903287268176612</v>
      </c>
      <c r="C7628" s="441">
        <f>hourly1!$F7629*유형화!$G$71/hourly1!$F$8763+유형화!$G$72*hourly1!$G7629/hourly1!$F$8763+유형화!$G$74*hourly1!I7629/hourly1!$I$8763+유형화!$H$63*hourly1!P7629/hourly1!$P$8763</f>
        <v>4.1687190929770939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799">
        <f>(유형화!$F$71+유형화!$F$72+유형화!$F$73+유형화!$F$74+유형화!$G$63)*hourly1!O7630/hourly1!$O$8763</f>
        <v>63.606849232657403</v>
      </c>
      <c r="C7629" s="441">
        <f>hourly1!$F7630*유형화!$G$71/hourly1!$F$8763+유형화!$G$72*hourly1!$G7630/hourly1!$F$8763+유형화!$G$74*hourly1!I7630/hourly1!$I$8763+유형화!$H$63*hourly1!P7630/hourly1!$P$8763</f>
        <v>4.0956576308650572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799">
        <f>(유형화!$F$71+유형화!$F$72+유형화!$F$73+유형화!$F$74+유형화!$G$63)*hourly1!O7631/hourly1!$O$8763</f>
        <v>62.208468029564692</v>
      </c>
      <c r="C7630" s="441">
        <f>hourly1!$F7631*유형화!$G$71/hourly1!$F$8763+유형화!$G$72*hourly1!$G7631/hourly1!$F$8763+유형화!$G$74*hourly1!I7631/hourly1!$I$8763+유형화!$H$63*hourly1!P7631/hourly1!$P$8763</f>
        <v>5.4705333657571815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799">
        <f>(유형화!$F$71+유형화!$F$72+유형화!$F$73+유형화!$F$74+유형화!$G$63)*hourly1!O7632/hourly1!$O$8763</f>
        <v>60.427787674605753</v>
      </c>
      <c r="C7631" s="441">
        <f>hourly1!$F7632*유형화!$G$71/hourly1!$F$8763+유형화!$G$72*hourly1!$G7632/hourly1!$F$8763+유형화!$G$74*hourly1!I7632/hourly1!$I$8763+유형화!$H$63*hourly1!P7632/hourly1!$P$8763</f>
        <v>0.57270184376531852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799">
        <f>(유형화!$F$71+유형화!$F$72+유형화!$F$73+유형화!$F$74+유형화!$G$63)*hourly1!O7633/hourly1!$O$8763</f>
        <v>59.355197291641723</v>
      </c>
      <c r="C7632" s="441">
        <f>hourly1!$F7633*유형화!$G$71/hourly1!$F$8763+유형화!$G$72*hourly1!$G7633/hourly1!$F$8763+유형화!$G$74*hourly1!I7633/hourly1!$I$8763+유형화!$H$63*hourly1!P7633/hourly1!$P$8763</f>
        <v>0.4160170136177419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799">
        <f>(유형화!$F$71+유형화!$F$72+유형화!$F$73+유형화!$F$74+유형화!$G$63)*hourly1!O7634/hourly1!$O$8763</f>
        <v>59.011215611054141</v>
      </c>
      <c r="C7633" s="441">
        <f>hourly1!$F7634*유형화!$G$71/hourly1!$F$8763+유형화!$G$72*hourly1!$G7634/hourly1!$F$8763+유형화!$G$74*hourly1!I7634/hourly1!$I$8763+유형화!$H$63*hourly1!P7634/hourly1!$P$8763</f>
        <v>0.36922858023446087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799">
        <f>(유형화!$F$71+유형화!$F$72+유형화!$F$73+유형화!$F$74+유형화!$G$63)*hourly1!O7635/hourly1!$O$8763</f>
        <v>57.442166606906625</v>
      </c>
      <c r="C7634" s="441">
        <f>hourly1!$F7635*유형화!$G$71/hourly1!$F$8763+유형화!$G$72*hourly1!$G7635/hourly1!$F$8763+유형화!$G$74*hourly1!I7635/hourly1!$I$8763+유형화!$H$63*hourly1!P7635/hourly1!$P$8763</f>
        <v>0.28467512804150796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799">
        <f>(유형화!$F$71+유형화!$F$72+유형화!$F$73+유형화!$F$74+유형화!$G$63)*hourly1!O7636/hourly1!$O$8763</f>
        <v>54.789263350701283</v>
      </c>
      <c r="C7635" s="441">
        <f>hourly1!$F7636*유형화!$G$71/hourly1!$F$8763+유형화!$G$72*hourly1!$G7636/hourly1!$F$8763+유형화!$G$74*hourly1!I7636/hourly1!$I$8763+유형화!$H$63*hourly1!P7636/hourly1!$P$8763</f>
        <v>0.25737063383528191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799">
        <f>(유형화!$F$71+유형화!$F$72+유형화!$F$73+유형화!$F$74+유형화!$G$63)*hourly1!O7637/hourly1!$O$8763</f>
        <v>53.965375732423418</v>
      </c>
      <c r="C7636" s="441">
        <f>hourly1!$F7637*유형화!$G$71/hourly1!$F$8763+유형화!$G$72*hourly1!$G7637/hourly1!$F$8763+유형화!$G$74*hourly1!I7637/hourly1!$I$8763+유형화!$H$63*hourly1!P7637/hourly1!$P$8763</f>
        <v>0.2553614946160413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799">
        <f>(유형화!$F$71+유형화!$F$72+유형화!$F$73+유형화!$F$74+유형화!$G$63)*hourly1!O7638/hourly1!$O$8763</f>
        <v>54.233027122916901</v>
      </c>
      <c r="C7637" s="441">
        <f>hourly1!$F7638*유형화!$G$71/hourly1!$F$8763+유형화!$G$72*hourly1!$G7638/hourly1!$F$8763+유형화!$G$74*hourly1!I7638/hourly1!$I$8763+유형화!$H$63*hourly1!P7638/hourly1!$P$8763</f>
        <v>0.261765573695809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799">
        <f>(유형화!$F$71+유형화!$F$72+유형화!$F$73+유형화!$F$74+유형화!$G$63)*hourly1!O7639/hourly1!$O$8763</f>
        <v>54.482906773582073</v>
      </c>
      <c r="C7638" s="441">
        <f>hourly1!$F7639*유형화!$G$71/hourly1!$F$8763+유형화!$G$72*hourly1!$G7639/hourly1!$F$8763+유형화!$G$74*hourly1!I7639/hourly1!$I$8763+유형화!$H$63*hourly1!P7639/hourly1!$P$8763</f>
        <v>0.30375246848906517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799">
        <f>(유형화!$F$71+유형화!$F$72+유형화!$F$73+유형화!$F$74+유형화!$G$63)*hourly1!O7640/hourly1!$O$8763</f>
        <v>55.914953649678338</v>
      </c>
      <c r="C7639" s="441">
        <f>hourly1!$F7640*유형화!$G$71/hourly1!$F$8763+유형화!$G$72*hourly1!$G7640/hourly1!$F$8763+유형화!$G$74*hourly1!I7640/hourly1!$I$8763+유형화!$H$63*hourly1!P7640/hourly1!$P$8763</f>
        <v>0.64440598891000944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799">
        <f>(유형화!$F$71+유형화!$F$72+유형화!$F$73+유형화!$F$74+유형화!$G$63)*hourly1!O7641/hourly1!$O$8763</f>
        <v>57.692167534089499</v>
      </c>
      <c r="C7640" s="441">
        <f>hourly1!$F7641*유형화!$G$71/hourly1!$F$8763+유형화!$G$72*hourly1!$G7641/hourly1!$F$8763+유형화!$G$74*hourly1!I7641/hourly1!$I$8763+유형화!$H$63*hourly1!P7641/hourly1!$P$8763</f>
        <v>9.986953214133953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799">
        <f>(유형화!$F$71+유형화!$F$72+유형화!$F$73+유형화!$F$74+유형화!$G$63)*hourly1!O7642/hourly1!$O$8763</f>
        <v>60.558506881230763</v>
      </c>
      <c r="C7641" s="441">
        <f>hourly1!$F7642*유형화!$G$71/hourly1!$F$8763+유형화!$G$72*hourly1!$G7642/hourly1!$F$8763+유형화!$G$74*hourly1!I7642/hourly1!$I$8763+유형화!$H$63*hourly1!P7642/hourly1!$P$8763</f>
        <v>10.273967905739307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799">
        <f>(유형화!$F$71+유형화!$F$72+유형화!$F$73+유형화!$F$74+유형화!$G$63)*hourly1!O7643/hourly1!$O$8763</f>
        <v>62.656269255029351</v>
      </c>
      <c r="C7642" s="441">
        <f>hourly1!$F7643*유형화!$G$71/hourly1!$F$8763+유형화!$G$72*hourly1!$G7643/hourly1!$F$8763+유형화!$G$74*hourly1!I7643/hourly1!$I$8763+유형화!$H$63*hourly1!P7643/hourly1!$P$8763</f>
        <v>8.7842699539216724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799">
        <f>(유형화!$F$71+유형화!$F$72+유형화!$F$73+유형화!$F$74+유형화!$G$63)*hourly1!O7644/hourly1!$O$8763</f>
        <v>66.170726077021925</v>
      </c>
      <c r="C7643" s="441">
        <f>hourly1!$F7644*유형화!$G$71/hourly1!$F$8763+유형화!$G$72*hourly1!$G7644/hourly1!$F$8763+유형화!$G$74*hourly1!I7644/hourly1!$I$8763+유형화!$H$63*hourly1!P7644/hourly1!$P$8763</f>
        <v>7.0414994186372368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799">
        <f>(유형화!$F$71+유형화!$F$72+유형화!$F$73+유형화!$F$74+유형화!$G$63)*hourly1!O7645/hourly1!$O$8763</f>
        <v>65.40105801200535</v>
      </c>
      <c r="C7644" s="441">
        <f>hourly1!$F7645*유형화!$G$71/hourly1!$F$8763+유형화!$G$72*hourly1!$G7645/hourly1!$F$8763+유형화!$G$74*hourly1!I7645/hourly1!$I$8763+유형화!$H$63*hourly1!P7645/hourly1!$P$8763</f>
        <v>5.6654777170120356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799">
        <f>(유형화!$F$71+유형화!$F$72+유형화!$F$73+유형화!$F$74+유형화!$G$63)*hourly1!O7646/hourly1!$O$8763</f>
        <v>65.252781472018754</v>
      </c>
      <c r="C7645" s="441">
        <f>hourly1!$F7646*유형화!$G$71/hourly1!$F$8763+유형화!$G$72*hourly1!$G7646/hourly1!$F$8763+유형화!$G$74*hourly1!I7646/hourly1!$I$8763+유형화!$H$63*hourly1!P7646/hourly1!$P$8763</f>
        <v>4.4587648475078572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799">
        <f>(유형화!$F$71+유형화!$F$72+유형화!$F$73+유형화!$F$74+유형화!$G$63)*hourly1!O7647/hourly1!$O$8763</f>
        <v>61.781070157187287</v>
      </c>
      <c r="C7646" s="441">
        <f>hourly1!$F7647*유형화!$G$71/hourly1!$F$8763+유형화!$G$72*hourly1!$G7647/hourly1!$F$8763+유형화!$G$74*hourly1!I7647/hourly1!$I$8763+유형화!$H$63*hourly1!P7647/hourly1!$P$8763</f>
        <v>2.3285246872824144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799">
        <f>(유형화!$F$71+유형화!$F$72+유형화!$F$73+유형화!$F$74+유형화!$G$63)*hourly1!O7648/hourly1!$O$8763</f>
        <v>61.31001367887901</v>
      </c>
      <c r="C7647" s="441">
        <f>hourly1!$F7648*유형화!$G$71/hourly1!$F$8763+유형화!$G$72*hourly1!$G7648/hourly1!$F$8763+유형화!$G$74*hourly1!I7648/hourly1!$I$8763+유형화!$H$63*hourly1!P7648/hourly1!$P$8763</f>
        <v>2.9653067221654053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799">
        <f>(유형화!$F$71+유형화!$F$72+유형화!$F$73+유형화!$F$74+유형화!$G$63)*hourly1!O7649/hourly1!$O$8763</f>
        <v>63.665095167518523</v>
      </c>
      <c r="C7648" s="441">
        <f>hourly1!$F7649*유형화!$G$71/hourly1!$F$8763+유형화!$G$72*hourly1!$G7649/hourly1!$F$8763+유형화!$G$74*hourly1!I7649/hourly1!$I$8763+유형화!$H$63*hourly1!P7649/hourly1!$P$8763</f>
        <v>2.8761276577907484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799">
        <f>(유형화!$F$71+유형화!$F$72+유형화!$F$73+유형화!$F$74+유형화!$G$63)*hourly1!O7650/hourly1!$O$8763</f>
        <v>63.513123975224659</v>
      </c>
      <c r="C7649" s="441">
        <f>hourly1!$F7650*유형화!$G$71/hourly1!$F$8763+유형화!$G$72*hourly1!$G7650/hourly1!$F$8763+유형화!$G$74*hourly1!I7650/hourly1!$I$8763+유형화!$H$63*hourly1!P7650/hourly1!$P$8763</f>
        <v>3.0877888345458171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799">
        <f>(유형화!$F$71+유형화!$F$72+유형화!$F$73+유형화!$F$74+유형화!$G$63)*hourly1!O7651/hourly1!$O$8763</f>
        <v>64.668533867773988</v>
      </c>
      <c r="C7650" s="441">
        <f>hourly1!$F7651*유형화!$G$71/hourly1!$F$8763+유형화!$G$72*hourly1!$G7651/hourly1!$F$8763+유형화!$G$74*hourly1!I7651/hourly1!$I$8763+유형화!$H$63*hourly1!P7651/hourly1!$P$8763</f>
        <v>3.745685258776644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799">
        <f>(유형화!$F$71+유형화!$F$72+유형화!$F$73+유형화!$F$74+유형화!$G$63)*hourly1!O7652/hourly1!$O$8763</f>
        <v>66.159256840203028</v>
      </c>
      <c r="C7651" s="441">
        <f>hourly1!$F7652*유형화!$G$71/hourly1!$F$8763+유형화!$G$72*hourly1!$G7652/hourly1!$F$8763+유형화!$G$74*hourly1!I7652/hourly1!$I$8763+유형화!$H$63*hourly1!P7652/hourly1!$P$8763</f>
        <v>4.4141918941481784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799">
        <f>(유형화!$F$71+유형화!$F$72+유형화!$F$73+유형화!$F$74+유형화!$G$63)*hourly1!O7653/hourly1!$O$8763</f>
        <v>66.604926372197241</v>
      </c>
      <c r="C7652" s="441">
        <f>hourly1!$F7653*유형화!$G$71/hourly1!$F$8763+유형화!$G$72*hourly1!$G7653/hourly1!$F$8763+유형화!$G$74*hourly1!I7653/hourly1!$I$8763+유형화!$H$63*hourly1!P7653/hourly1!$P$8763</f>
        <v>3.6534301658793273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799">
        <f>(유형화!$F$71+유형화!$F$72+유형화!$F$73+유형화!$F$74+유형화!$G$63)*hourly1!O7654/hourly1!$O$8763</f>
        <v>65.636292900153748</v>
      </c>
      <c r="C7653" s="441">
        <f>hourly1!$F7654*유형화!$G$71/hourly1!$F$8763+유형화!$G$72*hourly1!$G7654/hourly1!$F$8763+유형화!$G$74*hourly1!I7654/hourly1!$I$8763+유형화!$H$63*hourly1!P7654/hourly1!$P$8763</f>
        <v>3.5292304153928713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799">
        <f>(유형화!$F$71+유형화!$F$72+유형화!$F$73+유형화!$F$74+유형화!$G$63)*hourly1!O7655/hourly1!$O$8763</f>
        <v>63.670395573285845</v>
      </c>
      <c r="C7654" s="441">
        <f>hourly1!$F7655*유형화!$G$71/hourly1!$F$8763+유형화!$G$72*hourly1!$G7655/hourly1!$F$8763+유형화!$G$74*hourly1!I7655/hourly1!$I$8763+유형화!$H$63*hourly1!P7655/hourly1!$P$8763</f>
        <v>4.9609959798544665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799">
        <f>(유형화!$F$71+유형화!$F$72+유형화!$F$73+유형화!$F$74+유형화!$G$63)*hourly1!O7656/hourly1!$O$8763</f>
        <v>62.134595798384929</v>
      </c>
      <c r="C7655" s="441">
        <f>hourly1!$F7656*유형화!$G$71/hourly1!$F$8763+유형화!$G$72*hourly1!$G7656/hourly1!$F$8763+유형화!$G$74*hourly1!I7656/hourly1!$I$8763+유형화!$H$63*hourly1!P7656/hourly1!$P$8763</f>
        <v>0.57257708510557814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799">
        <f>(유형화!$F$71+유형화!$F$72+유형화!$F$73+유형화!$F$74+유형화!$G$63)*hourly1!O7657/hourly1!$O$8763</f>
        <v>61.981992372984365</v>
      </c>
      <c r="C7656" s="441">
        <f>hourly1!$F7657*유형화!$G$71/hourly1!$F$8763+유형화!$G$72*hourly1!$G7657/hourly1!$F$8763+유형화!$G$74*hourly1!I7657/hourly1!$I$8763+유형화!$H$63*hourly1!P7657/hourly1!$P$8763</f>
        <v>0.41594294561803113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799">
        <f>(유형화!$F$71+유형화!$F$72+유형화!$F$73+유형화!$F$74+유형화!$G$63)*hourly1!O7658/hourly1!$O$8763</f>
        <v>61.941212615351333</v>
      </c>
      <c r="C7657" s="441">
        <f>hourly1!$F7658*유형화!$G$71/hourly1!$F$8763+유형화!$G$72*hourly1!$G7658/hourly1!$F$8763+유형화!$G$74*hourly1!I7658/hourly1!$I$8763+유형화!$H$63*hourly1!P7658/hourly1!$P$8763</f>
        <v>0.36917109106238283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799">
        <f>(유형화!$F$71+유형화!$F$72+유형화!$F$73+유형화!$F$74+유형화!$G$63)*hourly1!O7659/hourly1!$O$8763</f>
        <v>60.579401800240475</v>
      </c>
      <c r="C7658" s="441">
        <f>hourly1!$F7659*유형화!$G$71/hourly1!$F$8763+유형화!$G$72*hourly1!$G7659/hourly1!$F$8763+유형화!$G$74*hourly1!I7659/hourly1!$I$8763+유형화!$H$63*hourly1!P7659/hourly1!$P$8763</f>
        <v>0.2824863649775553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799">
        <f>(유형화!$F$71+유형화!$F$72+유형화!$F$73+유형화!$F$74+유형화!$G$63)*hourly1!O7660/hourly1!$O$8763</f>
        <v>57.056286428442945</v>
      </c>
      <c r="C7659" s="441">
        <f>hourly1!$F7660*유형화!$G$71/hourly1!$F$8763+유형화!$G$72*hourly1!$G7660/hourly1!$F$8763+유형화!$G$74*hourly1!I7660/hourly1!$I$8763+유형화!$H$63*hourly1!P7660/hourly1!$P$8763</f>
        <v>0.28892360171258857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799">
        <f>(유형화!$F$71+유형화!$F$72+유형화!$F$73+유형화!$F$74+유형화!$G$63)*hourly1!O7661/hourly1!$O$8763</f>
        <v>56.20696353062467</v>
      </c>
      <c r="C7660" s="441">
        <f>hourly1!$F7661*유형화!$G$71/hourly1!$F$8763+유형화!$G$72*hourly1!$G7661/hourly1!$F$8763+유형화!$G$74*hourly1!I7661/hourly1!$I$8763+유형화!$H$63*hourly1!P7661/hourly1!$P$8763</f>
        <v>0.26480617839252013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799">
        <f>(유형화!$F$71+유형화!$F$72+유형화!$F$73+유형화!$F$74+유형화!$G$63)*hourly1!O7662/hourly1!$O$8763</f>
        <v>55.376701587302506</v>
      </c>
      <c r="C7661" s="441">
        <f>hourly1!$F7662*유형화!$G$71/hourly1!$F$8763+유형화!$G$72*hourly1!$G7662/hourly1!$F$8763+유형화!$G$74*hourly1!I7662/hourly1!$I$8763+유형화!$H$63*hourly1!P7662/hourly1!$P$8763</f>
        <v>0.25103859512882509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799">
        <f>(유형화!$F$71+유형화!$F$72+유형화!$F$73+유형화!$F$74+유형화!$G$63)*hourly1!O7663/hourly1!$O$8763</f>
        <v>55.88933072331632</v>
      </c>
      <c r="C7662" s="441">
        <f>hourly1!$F7663*유형화!$G$71/hourly1!$F$8763+유형화!$G$72*hourly1!$G7663/hourly1!$F$8763+유형화!$G$74*hourly1!I7663/hourly1!$I$8763+유형화!$H$63*hourly1!P7663/hourly1!$P$8763</f>
        <v>0.26290271429042106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799">
        <f>(유형화!$F$71+유형화!$F$72+유형화!$F$73+유형화!$F$74+유형화!$G$63)*hourly1!O7664/hourly1!$O$8763</f>
        <v>56.886867215195238</v>
      </c>
      <c r="C7663" s="441">
        <f>hourly1!$F7664*유형화!$G$71/hourly1!$F$8763+유형화!$G$72*hourly1!$G7664/hourly1!$F$8763+유형화!$G$74*hourly1!I7664/hourly1!$I$8763+유형화!$H$63*hourly1!P7664/hourly1!$P$8763</f>
        <v>0.34596693452781313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799">
        <f>(유형화!$F$71+유형화!$F$72+유형화!$F$73+유형화!$F$74+유형화!$G$63)*hourly1!O7665/hourly1!$O$8763</f>
        <v>59.406696478636</v>
      </c>
      <c r="C7664" s="441">
        <f>hourly1!$F7665*유형화!$G$71/hourly1!$F$8763+유형화!$G$72*hourly1!$G7665/hourly1!$F$8763+유형화!$G$74*hourly1!I7665/hourly1!$I$8763+유형화!$H$63*hourly1!P7665/hourly1!$P$8763</f>
        <v>9.1498327454084105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799">
        <f>(유형화!$F$71+유형화!$F$72+유형화!$F$73+유형화!$F$74+유형화!$G$63)*hourly1!O7666/hourly1!$O$8763</f>
        <v>61.893906955967012</v>
      </c>
      <c r="C7665" s="441">
        <f>hourly1!$F7666*유형화!$G$71/hourly1!$F$8763+유형화!$G$72*hourly1!$G7666/hourly1!$F$8763+유형화!$G$74*hourly1!I7666/hourly1!$I$8763+유형화!$H$63*hourly1!P7666/hourly1!$P$8763</f>
        <v>9.6941435662741497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799">
        <f>(유형화!$F$71+유형화!$F$72+유형화!$F$73+유형화!$F$74+유형화!$G$63)*hourly1!O7667/hourly1!$O$8763</f>
        <v>64.239604041827462</v>
      </c>
      <c r="C7666" s="441">
        <f>hourly1!$F7667*유형화!$G$71/hourly1!$F$8763+유형화!$G$72*hourly1!$G7667/hourly1!$F$8763+유형화!$G$74*hourly1!I7667/hourly1!$I$8763+유형화!$H$63*hourly1!P7667/hourly1!$P$8763</f>
        <v>8.4406498968037411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799">
        <f>(유형화!$F$71+유형화!$F$72+유형화!$F$73+유형화!$F$74+유형화!$G$63)*hourly1!O7668/hourly1!$O$8763</f>
        <v>67.843867847972646</v>
      </c>
      <c r="C7667" s="441">
        <f>hourly1!$F7668*유형화!$G$71/hourly1!$F$8763+유형화!$G$72*hourly1!$G7668/hourly1!$F$8763+유형화!$G$74*hourly1!I7668/hourly1!$I$8763+유형화!$H$63*hourly1!P7668/hourly1!$P$8763</f>
        <v>6.693081878182058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799">
        <f>(유형화!$F$71+유형화!$F$72+유형화!$F$73+유형화!$F$74+유형화!$G$63)*hourly1!O7669/hourly1!$O$8763</f>
        <v>67.0127388612391</v>
      </c>
      <c r="C7668" s="441">
        <f>hourly1!$F7669*유형화!$G$71/hourly1!$F$8763+유형화!$G$72*hourly1!$G7669/hourly1!$F$8763+유형화!$G$74*hourly1!I7669/hourly1!$I$8763+유형화!$H$63*hourly1!P7669/hourly1!$P$8763</f>
        <v>5.1005479632731605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799">
        <f>(유형화!$F$71+유형화!$F$72+유형화!$F$73+유형화!$F$74+유형화!$G$63)*hourly1!O7670/hourly1!$O$8763</f>
        <v>66.443381930255185</v>
      </c>
      <c r="C7669" s="441">
        <f>hourly1!$F7670*유형화!$G$71/hourly1!$F$8763+유형화!$G$72*hourly1!$G7670/hourly1!$F$8763+유형화!$G$74*hourly1!I7670/hourly1!$I$8763+유형화!$H$63*hourly1!P7670/hourly1!$P$8763</f>
        <v>3.9112038607932398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799">
        <f>(유형화!$F$71+유형화!$F$72+유형화!$F$73+유형화!$F$74+유형화!$G$63)*hourly1!O7671/hourly1!$O$8763</f>
        <v>63.36422568335432</v>
      </c>
      <c r="C7670" s="441">
        <f>hourly1!$F7671*유형화!$G$71/hourly1!$F$8763+유형화!$G$72*hourly1!$G7671/hourly1!$F$8763+유형화!$G$74*hourly1!I7671/hourly1!$I$8763+유형화!$H$63*hourly1!P7671/hourly1!$P$8763</f>
        <v>1.4734128509553452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799">
        <f>(유형화!$F$71+유형화!$F$72+유형화!$F$73+유형화!$F$74+유형화!$G$63)*hourly1!O7672/hourly1!$O$8763</f>
        <v>62.186722626384942</v>
      </c>
      <c r="C7671" s="441">
        <f>hourly1!$F7672*유형화!$G$71/hourly1!$F$8763+유형화!$G$72*hourly1!$G7672/hourly1!$F$8763+유형화!$G$74*hourly1!I7672/hourly1!$I$8763+유형화!$H$63*hourly1!P7672/hourly1!$P$8763</f>
        <v>2.060386362566625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799">
        <f>(유형화!$F$71+유형화!$F$72+유형화!$F$73+유형화!$F$74+유형화!$G$63)*hourly1!O7673/hourly1!$O$8763</f>
        <v>64.7973774011637</v>
      </c>
      <c r="C7672" s="441">
        <f>hourly1!$F7673*유형화!$G$71/hourly1!$F$8763+유형화!$G$72*hourly1!$G7673/hourly1!$F$8763+유형화!$G$74*hourly1!I7673/hourly1!$I$8763+유형화!$H$63*hourly1!P7673/hourly1!$P$8763</f>
        <v>2.0618249038621466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799">
        <f>(유형화!$F$71+유형화!$F$72+유형화!$F$73+유형화!$F$74+유형화!$G$63)*hourly1!O7674/hourly1!$O$8763</f>
        <v>65.007157926188029</v>
      </c>
      <c r="C7673" s="441">
        <f>hourly1!$F7674*유형화!$G$71/hourly1!$F$8763+유형화!$G$72*hourly1!$G7674/hourly1!$F$8763+유형화!$G$74*hourly1!I7674/hourly1!$I$8763+유형화!$H$63*hourly1!P7674/hourly1!$P$8763</f>
        <v>2.3178932457005677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799">
        <f>(유형화!$F$71+유형화!$F$72+유형화!$F$73+유형화!$F$74+유형화!$G$63)*hourly1!O7675/hourly1!$O$8763</f>
        <v>66.10981985807004</v>
      </c>
      <c r="C7674" s="441">
        <f>hourly1!$F7675*유형화!$G$71/hourly1!$F$8763+유형화!$G$72*hourly1!$G7675/hourly1!$F$8763+유형화!$G$74*hourly1!I7675/hourly1!$I$8763+유형화!$H$63*hourly1!P7675/hourly1!$P$8763</f>
        <v>3.1725429024803313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799">
        <f>(유형화!$F$71+유형화!$F$72+유형화!$F$73+유형화!$F$74+유형화!$G$63)*hourly1!O7676/hourly1!$O$8763</f>
        <v>67.765770367725267</v>
      </c>
      <c r="C7675" s="441">
        <f>hourly1!$F7676*유형화!$G$71/hourly1!$F$8763+유형화!$G$72*hourly1!$G7676/hourly1!$F$8763+유형화!$G$74*hourly1!I7676/hourly1!$I$8763+유형화!$H$63*hourly1!P7676/hourly1!$P$8763</f>
        <v>3.9093135166266788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799">
        <f>(유형화!$F$71+유형화!$F$72+유형화!$F$73+유형화!$F$74+유형화!$G$63)*hourly1!O7677/hourly1!$O$8763</f>
        <v>67.724166910820799</v>
      </c>
      <c r="C7676" s="441">
        <f>hourly1!$F7677*유형화!$G$71/hourly1!$F$8763+유형화!$G$72*hourly1!$G7677/hourly1!$F$8763+유형화!$G$74*hourly1!I7677/hourly1!$I$8763+유형화!$H$63*hourly1!P7677/hourly1!$P$8763</f>
        <v>3.3510606173546158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799">
        <f>(유형화!$F$71+유형화!$F$72+유형화!$F$73+유형화!$F$74+유형화!$G$63)*hourly1!O7678/hourly1!$O$8763</f>
        <v>67.106522662403364</v>
      </c>
      <c r="C7677" s="441">
        <f>hourly1!$F7678*유형화!$G$71/hourly1!$F$8763+유형화!$G$72*hourly1!$G7678/hourly1!$F$8763+유형화!$G$74*hourly1!I7678/hourly1!$I$8763+유형화!$H$63*hourly1!P7678/hourly1!$P$8763</f>
        <v>3.3359816368979538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799">
        <f>(유형화!$F$71+유형화!$F$72+유형화!$F$73+유형화!$F$74+유형화!$G$63)*hourly1!O7679/hourly1!$O$8763</f>
        <v>65.942839802988502</v>
      </c>
      <c r="C7678" s="441">
        <f>hourly1!$F7679*유형화!$G$71/hourly1!$F$8763+유형화!$G$72*hourly1!$G7679/hourly1!$F$8763+유형화!$G$74*hourly1!I7679/hourly1!$I$8763+유형화!$H$63*hourly1!P7679/hourly1!$P$8763</f>
        <v>4.9303919411328883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799">
        <f>(유형화!$F$71+유형화!$F$72+유형화!$F$73+유형화!$F$74+유형화!$G$63)*hourly1!O7680/hourly1!$O$8763</f>
        <v>64.002938625336824</v>
      </c>
      <c r="C7679" s="441">
        <f>hourly1!$F7680*유형화!$G$71/hourly1!$F$8763+유형화!$G$72*hourly1!$G7680/hourly1!$F$8763+유형화!$G$74*hourly1!I7680/hourly1!$I$8763+유형화!$H$63*hourly1!P7680/hourly1!$P$8763</f>
        <v>0.50864709812711606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799">
        <f>(유형화!$F$71+유형화!$F$72+유형화!$F$73+유형화!$F$74+유형화!$G$63)*hourly1!O7681/hourly1!$O$8763</f>
        <v>64.47534631369615</v>
      </c>
      <c r="C7680" s="441">
        <f>hourly1!$F7681*유형화!$G$71/hourly1!$F$8763+유형화!$G$72*hourly1!$G7681/hourly1!$F$8763+유형화!$G$74*hourly1!I7681/hourly1!$I$8763+유형화!$H$63*hourly1!P7681/hourly1!$P$8763</f>
        <v>0.45504476658675708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799">
        <f>(유형화!$F$71+유형화!$F$72+유형화!$F$73+유형화!$F$74+유형화!$G$63)*hourly1!O7682/hourly1!$O$8763</f>
        <v>64.50701741481862</v>
      </c>
      <c r="C7681" s="441">
        <f>hourly1!$F7682*유형화!$G$71/hourly1!$F$8763+유형화!$G$72*hourly1!$G7682/hourly1!$F$8763+유형화!$G$74*hourly1!I7682/hourly1!$I$8763+유형화!$H$63*hourly1!P7682/hourly1!$P$8763</f>
        <v>0.36140850229385468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799">
        <f>(유형화!$F$71+유형화!$F$72+유형화!$F$73+유형화!$F$74+유형화!$G$63)*hourly1!O7683/hourly1!$O$8763</f>
        <v>62.460067863471963</v>
      </c>
      <c r="C7682" s="441">
        <f>hourly1!$F7683*유형화!$G$71/hourly1!$F$8763+유형화!$G$72*hourly1!$G7683/hourly1!$F$8763+유형화!$G$74*hourly1!I7683/hourly1!$I$8763+유형화!$H$63*hourly1!P7683/hourly1!$P$8763</f>
        <v>0.303167200091985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799">
        <f>(유형화!$F$71+유형화!$F$72+유형화!$F$73+유형화!$F$74+유형화!$G$63)*hourly1!O7684/hourly1!$O$8763</f>
        <v>59.622837919082912</v>
      </c>
      <c r="C7683" s="441">
        <f>hourly1!$F7684*유형화!$G$71/hourly1!$F$8763+유형화!$G$72*hourly1!$G7684/hourly1!$F$8763+유형화!$G$74*hourly1!I7684/hourly1!$I$8763+유형화!$H$63*hourly1!P7684/hourly1!$P$8763</f>
        <v>0.28712330801266467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799">
        <f>(유형화!$F$71+유형화!$F$72+유형화!$F$73+유형화!$F$74+유형화!$G$63)*hourly1!O7685/hourly1!$O$8763</f>
        <v>57.949033859290324</v>
      </c>
      <c r="C7684" s="441">
        <f>hourly1!$F7685*유형화!$G$71/hourly1!$F$8763+유형화!$G$72*hourly1!$G7685/hourly1!$F$8763+유형화!$G$74*hourly1!I7685/hourly1!$I$8763+유형화!$H$63*hourly1!P7685/hourly1!$P$8763</f>
        <v>0.35108907663349964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799">
        <f>(유형화!$F$71+유형화!$F$72+유형화!$F$73+유형화!$F$74+유형화!$G$63)*hourly1!O7686/hourly1!$O$8763</f>
        <v>57.934535710657819</v>
      </c>
      <c r="C7685" s="441">
        <f>hourly1!$F7686*유형화!$G$71/hourly1!$F$8763+유형화!$G$72*hourly1!$G7686/hourly1!$F$8763+유형화!$G$74*hourly1!I7686/hourly1!$I$8763+유형화!$H$63*hourly1!P7686/hourly1!$P$8763</f>
        <v>0.76044132278408783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799">
        <f>(유형화!$F$71+유형화!$F$72+유형화!$F$73+유형화!$F$74+유형화!$G$63)*hourly1!O7687/hourly1!$O$8763</f>
        <v>58.456546939258246</v>
      </c>
      <c r="C7686" s="441">
        <f>hourly1!$F7687*유형화!$G$71/hourly1!$F$8763+유형화!$G$72*hourly1!$G7687/hourly1!$F$8763+유형화!$G$74*hourly1!I7687/hourly1!$I$8763+유형화!$H$63*hourly1!P7687/hourly1!$P$8763</f>
        <v>1.4733717020666055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799">
        <f>(유형화!$F$71+유형화!$F$72+유형화!$F$73+유형화!$F$74+유형화!$G$63)*hourly1!O7688/hourly1!$O$8763</f>
        <v>59.638926376119656</v>
      </c>
      <c r="C7687" s="441">
        <f>hourly1!$F7688*유형화!$G$71/hourly1!$F$8763+유형화!$G$72*hourly1!$G7688/hourly1!$F$8763+유형화!$G$74*hourly1!I7688/hourly1!$I$8763+유형화!$H$63*hourly1!P7688/hourly1!$P$8763</f>
        <v>1.9236191451016649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799">
        <f>(유형화!$F$71+유형화!$F$72+유형화!$F$73+유형화!$F$74+유형화!$G$63)*hourly1!O7689/hourly1!$O$8763</f>
        <v>61.303218933152657</v>
      </c>
      <c r="C7688" s="441">
        <f>hourly1!$F7689*유형화!$G$71/hourly1!$F$8763+유형화!$G$72*hourly1!$G7689/hourly1!$F$8763+유형화!$G$74*hourly1!I7689/hourly1!$I$8763+유형화!$H$63*hourly1!P7689/hourly1!$P$8763</f>
        <v>11.269142925882461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799">
        <f>(유형화!$F$71+유형화!$F$72+유형화!$F$73+유형화!$F$74+유형화!$G$63)*hourly1!O7690/hourly1!$O$8763</f>
        <v>62.601566150304244</v>
      </c>
      <c r="C7689" s="441">
        <f>hourly1!$F7690*유형화!$G$71/hourly1!$F$8763+유형화!$G$72*hourly1!$G7690/hourly1!$F$8763+유형화!$G$74*hourly1!I7690/hourly1!$I$8763+유형화!$H$63*hourly1!P7690/hourly1!$P$8763</f>
        <v>11.77062407500493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799">
        <f>(유형화!$F$71+유형화!$F$72+유형화!$F$73+유형화!$F$74+유형화!$G$63)*hourly1!O7691/hourly1!$O$8763</f>
        <v>65.407381351193067</v>
      </c>
      <c r="C7690" s="441">
        <f>hourly1!$F7691*유형화!$G$71/hourly1!$F$8763+유형화!$G$72*hourly1!$G7691/hourly1!$F$8763+유형화!$G$74*hourly1!I7691/hourly1!$I$8763+유형화!$H$63*hourly1!P7691/hourly1!$P$8763</f>
        <v>10.694105096717522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799">
        <f>(유형화!$F$71+유형화!$F$72+유형화!$F$73+유형화!$F$74+유형화!$G$63)*hourly1!O7692/hourly1!$O$8763</f>
        <v>69.720476796064546</v>
      </c>
      <c r="C7691" s="441">
        <f>hourly1!$F7692*유형화!$G$71/hourly1!$F$8763+유형화!$G$72*hourly1!$G7692/hourly1!$F$8763+유형화!$G$74*hourly1!I7692/hourly1!$I$8763+유형화!$H$63*hourly1!P7692/hourly1!$P$8763</f>
        <v>9.3162888264551889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799">
        <f>(유형화!$F$71+유형화!$F$72+유형화!$F$73+유형화!$F$74+유형화!$G$63)*hourly1!O7693/hourly1!$O$8763</f>
        <v>70.772762322769452</v>
      </c>
      <c r="C7692" s="441">
        <f>hourly1!$F7693*유형화!$G$71/hourly1!$F$8763+유형화!$G$72*hourly1!$G7693/hourly1!$F$8763+유형화!$G$74*hourly1!I7693/hourly1!$I$8763+유형화!$H$63*hourly1!P7693/hourly1!$P$8763</f>
        <v>7.9889667750045499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799">
        <f>(유형화!$F$71+유형화!$F$72+유형화!$F$73+유형화!$F$74+유형화!$G$63)*hourly1!O7694/hourly1!$O$8763</f>
        <v>70.172688138520598</v>
      </c>
      <c r="C7693" s="441">
        <f>hourly1!$F7694*유형화!$G$71/hourly1!$F$8763+유형화!$G$72*hourly1!$G7694/hourly1!$F$8763+유형화!$G$74*hourly1!I7694/hourly1!$I$8763+유형화!$H$63*hourly1!P7694/hourly1!$P$8763</f>
        <v>7.044421943914104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799">
        <f>(유형화!$F$71+유형화!$F$72+유형화!$F$73+유형화!$F$74+유형화!$G$63)*hourly1!O7695/hourly1!$O$8763</f>
        <v>67.781896185836857</v>
      </c>
      <c r="C7694" s="441">
        <f>hourly1!$F7695*유형화!$G$71/hourly1!$F$8763+유형화!$G$72*hourly1!$G7695/hourly1!$F$8763+유형화!$G$74*hourly1!I7695/hourly1!$I$8763+유형화!$H$63*hourly1!P7695/hourly1!$P$8763</f>
        <v>4.7970381730781648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799">
        <f>(유형화!$F$71+유형화!$F$72+유형화!$F$73+유형화!$F$74+유형화!$G$63)*hourly1!O7696/hourly1!$O$8763</f>
        <v>66.658148300110625</v>
      </c>
      <c r="C7695" s="441">
        <f>hourly1!$F7696*유형화!$G$71/hourly1!$F$8763+유형화!$G$72*hourly1!$G7696/hourly1!$F$8763+유형화!$G$74*hourly1!I7696/hourly1!$I$8763+유형화!$H$63*hourly1!P7696/hourly1!$P$8763</f>
        <v>5.4504300463506503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799">
        <f>(유형화!$F$71+유형화!$F$72+유형화!$F$73+유형화!$F$74+유형화!$G$63)*hourly1!O7697/hourly1!$O$8763</f>
        <v>69.813772168804263</v>
      </c>
      <c r="C7696" s="441">
        <f>hourly1!$F7697*유형화!$G$71/hourly1!$F$8763+유형화!$G$72*hourly1!$G7697/hourly1!$F$8763+유형화!$G$74*hourly1!I7697/hourly1!$I$8763+유형화!$H$63*hourly1!P7697/hourly1!$P$8763</f>
        <v>5.417597049853522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799">
        <f>(유형화!$F$71+유형화!$F$72+유형화!$F$73+유형화!$F$74+유형화!$G$63)*hourly1!O7698/hourly1!$O$8763</f>
        <v>69.069523357441213</v>
      </c>
      <c r="C7697" s="441">
        <f>hourly1!$F7698*유형화!$G$71/hourly1!$F$8763+유형화!$G$72*hourly1!$G7698/hourly1!$F$8763+유형화!$G$74*hourly1!I7698/hourly1!$I$8763+유형화!$H$63*hourly1!P7698/hourly1!$P$8763</f>
        <v>5.5456343814844873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799">
        <f>(유형화!$F$71+유형화!$F$72+유형화!$F$73+유형화!$F$74+유형화!$G$63)*hourly1!O7699/hourly1!$O$8763</f>
        <v>69.353931869823271</v>
      </c>
      <c r="C7698" s="441">
        <f>hourly1!$F7699*유형화!$G$71/hourly1!$F$8763+유형화!$G$72*hourly1!$G7699/hourly1!$F$8763+유형화!$G$74*hourly1!I7699/hourly1!$I$8763+유형화!$H$63*hourly1!P7699/hourly1!$P$8763</f>
        <v>5.9097292907289329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799">
        <f>(유형화!$F$71+유형화!$F$72+유형화!$F$73+유형화!$F$74+유형화!$G$63)*hourly1!O7700/hourly1!$O$8763</f>
        <v>68.718972863302724</v>
      </c>
      <c r="C7699" s="441">
        <f>hourly1!$F7700*유형화!$G$71/hourly1!$F$8763+유형화!$G$72*hourly1!$G7700/hourly1!$F$8763+유형화!$G$74*hourly1!I7700/hourly1!$I$8763+유형화!$H$63*hourly1!P7700/hourly1!$P$8763</f>
        <v>6.4523005274146437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799">
        <f>(유형화!$F$71+유형화!$F$72+유형화!$F$73+유형화!$F$74+유형화!$G$63)*hourly1!O7701/hourly1!$O$8763</f>
        <v>68.064630420834334</v>
      </c>
      <c r="C7700" s="441">
        <f>hourly1!$F7701*유형화!$G$71/hourly1!$F$8763+유형화!$G$72*hourly1!$G7701/hourly1!$F$8763+유형화!$G$74*hourly1!I7701/hourly1!$I$8763+유형화!$H$63*hourly1!P7701/hourly1!$P$8763</f>
        <v>5.7293893360807351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799">
        <f>(유형화!$F$71+유형화!$F$72+유형화!$F$73+유형화!$F$74+유형화!$G$63)*hourly1!O7702/hourly1!$O$8763</f>
        <v>65.874927427921705</v>
      </c>
      <c r="C7701" s="441">
        <f>hourly1!$F7702*유형화!$G$71/hourly1!$F$8763+유형화!$G$72*hourly1!$G7702/hourly1!$F$8763+유형화!$G$74*hourly1!I7702/hourly1!$I$8763+유형화!$H$63*hourly1!P7702/hourly1!$P$8763</f>
        <v>5.6710403311353206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799">
        <f>(유형화!$F$71+유형화!$F$72+유형화!$F$73+유형화!$F$74+유형화!$G$63)*hourly1!O7703/hourly1!$O$8763</f>
        <v>64.926675879834391</v>
      </c>
      <c r="C7702" s="441">
        <f>hourly1!$F7703*유형화!$G$71/hourly1!$F$8763+유형화!$G$72*hourly1!$G7703/hourly1!$F$8763+유형화!$G$74*hourly1!I7703/hourly1!$I$8763+유형화!$H$63*hourly1!P7703/hourly1!$P$8763</f>
        <v>6.929437278332248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799">
        <f>(유형화!$F$71+유형화!$F$72+유형화!$F$73+유형화!$F$74+유형화!$G$63)*hourly1!O7704/hourly1!$O$8763</f>
        <v>63.128561034760232</v>
      </c>
      <c r="C7703" s="441">
        <f>hourly1!$F7704*유형화!$G$71/hourly1!$F$8763+유형화!$G$72*hourly1!$G7704/hourly1!$F$8763+유형화!$G$74*hourly1!I7704/hourly1!$I$8763+유형화!$H$63*hourly1!P7704/hourly1!$P$8763</f>
        <v>0.49471014842285688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799">
        <f>(유형화!$F$71+유형화!$F$72+유형화!$F$73+유형화!$F$74+유형화!$G$63)*hourly1!O7705/hourly1!$O$8763</f>
        <v>62.367760681363293</v>
      </c>
      <c r="C7704" s="441">
        <f>hourly1!$F7705*유형화!$G$71/hourly1!$F$8763+유형화!$G$72*hourly1!$G7705/hourly1!$F$8763+유형화!$G$74*hourly1!I7705/hourly1!$I$8763+유형화!$H$63*hourly1!P7705/hourly1!$P$8763</f>
        <v>0.47288060331611437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799">
        <f>(유형화!$F$71+유형화!$F$72+유형화!$F$73+유형화!$F$74+유형화!$G$63)*hourly1!O7706/hourly1!$O$8763</f>
        <v>61.984416551769719</v>
      </c>
      <c r="C7705" s="441">
        <f>hourly1!$F7706*유형화!$G$71/hourly1!$F$8763+유형화!$G$72*hourly1!$G7706/hourly1!$F$8763+유형화!$G$74*hourly1!I7706/hourly1!$I$8763+유형화!$H$63*hourly1!P7706/hourly1!$P$8763</f>
        <v>0.36813246925643761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799">
        <f>(유형화!$F$71+유형화!$F$72+유형화!$F$73+유형화!$F$74+유형화!$G$63)*hourly1!O7707/hourly1!$O$8763</f>
        <v>60.425565691702779</v>
      </c>
      <c r="C7706" s="441">
        <f>hourly1!$F7707*유형화!$G$71/hourly1!$F$8763+유형화!$G$72*hourly1!$G7707/hourly1!$F$8763+유형화!$G$74*hourly1!I7707/hourly1!$I$8763+유형화!$H$63*hourly1!P7707/hourly1!$P$8763</f>
        <v>0.34579208156875074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799">
        <f>(유형화!$F$71+유형화!$F$72+유형화!$F$73+유형화!$F$74+유형화!$G$63)*hourly1!O7708/hourly1!$O$8763</f>
        <v>56.918783174494855</v>
      </c>
      <c r="C7707" s="441">
        <f>hourly1!$F7708*유형화!$G$71/hourly1!$F$8763+유형화!$G$72*hourly1!$G7708/hourly1!$F$8763+유형화!$G$74*hourly1!I7708/hourly1!$I$8763+유형화!$H$63*hourly1!P7708/hourly1!$P$8763</f>
        <v>0.62523931362866114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799">
        <f>(유형화!$F$71+유형화!$F$72+유형화!$F$73+유형화!$F$74+유형화!$G$63)*hourly1!O7709/hourly1!$O$8763</f>
        <v>56.091330654500219</v>
      </c>
      <c r="C7708" s="441">
        <f>hourly1!$F7709*유형화!$G$71/hourly1!$F$8763+유형화!$G$72*hourly1!$G7709/hourly1!$F$8763+유형화!$G$74*hourly1!I7709/hourly1!$I$8763+유형화!$H$63*hourly1!P7709/hourly1!$P$8763</f>
        <v>1.3064454502390579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799">
        <f>(유형화!$F$71+유형화!$F$72+유형화!$F$73+유형화!$F$74+유형화!$G$63)*hourly1!O7710/hourly1!$O$8763</f>
        <v>56.306480236494167</v>
      </c>
      <c r="C7709" s="441">
        <f>hourly1!$F7710*유형화!$G$71/hourly1!$F$8763+유형화!$G$72*hourly1!$G7710/hourly1!$F$8763+유형화!$G$74*hourly1!I7710/hourly1!$I$8763+유형화!$H$63*hourly1!P7710/hourly1!$P$8763</f>
        <v>1.7913588640378455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799">
        <f>(유형화!$F$71+유형화!$F$72+유형화!$F$73+유형화!$F$74+유형화!$G$63)*hourly1!O7711/hourly1!$O$8763</f>
        <v>56.053107847574779</v>
      </c>
      <c r="C7710" s="441">
        <f>hourly1!$F7711*유형화!$G$71/hourly1!$F$8763+유형화!$G$72*hourly1!$G7711/hourly1!$F$8763+유형화!$G$74*hourly1!I7711/hourly1!$I$8763+유형화!$H$63*hourly1!P7711/hourly1!$P$8763</f>
        <v>2.300598069587465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799">
        <f>(유형화!$F$71+유형화!$F$72+유형화!$F$73+유형화!$F$74+유형화!$G$63)*hourly1!O7712/hourly1!$O$8763</f>
        <v>56.937686355068962</v>
      </c>
      <c r="C7711" s="441">
        <f>hourly1!$F7712*유형화!$G$71/hourly1!$F$8763+유형화!$G$72*hourly1!$G7712/hourly1!$F$8763+유형화!$G$74*hourly1!I7712/hourly1!$I$8763+유형화!$H$63*hourly1!P7712/hourly1!$P$8763</f>
        <v>2.824298664446403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799">
        <f>(유형화!$F$71+유형화!$F$72+유형화!$F$73+유형화!$F$74+유형화!$G$63)*hourly1!O7713/hourly1!$O$8763</f>
        <v>57.990783620975918</v>
      </c>
      <c r="C7712" s="441">
        <f>hourly1!$F7713*유형화!$G$71/hourly1!$F$8763+유형화!$G$72*hourly1!$G7713/hourly1!$F$8763+유형화!$G$74*hourly1!I7713/hourly1!$I$8763+유형화!$H$63*hourly1!P7713/hourly1!$P$8763</f>
        <v>12.320895401857145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799">
        <f>(유형화!$F$71+유형화!$F$72+유형화!$F$73+유형화!$F$74+유형화!$G$63)*hourly1!O7714/hourly1!$O$8763</f>
        <v>57.812377332797929</v>
      </c>
      <c r="C7713" s="441">
        <f>hourly1!$F7714*유형화!$G$71/hourly1!$F$8763+유형화!$G$72*hourly1!$G7714/hourly1!$F$8763+유형화!$G$74*hourly1!I7714/hourly1!$I$8763+유형화!$H$63*hourly1!P7714/hourly1!$P$8763</f>
        <v>12.520660733061035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799">
        <f>(유형화!$F$71+유형화!$F$72+유형화!$F$73+유형화!$F$74+유형화!$G$63)*hourly1!O7715/hourly1!$O$8763</f>
        <v>58.652768739704285</v>
      </c>
      <c r="C7714" s="441">
        <f>hourly1!$F7715*유형화!$G$71/hourly1!$F$8763+유형화!$G$72*hourly1!$G7715/hourly1!$F$8763+유형화!$G$74*hourly1!I7715/hourly1!$I$8763+유형화!$H$63*hourly1!P7715/hourly1!$P$8763</f>
        <v>11.090604696199904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799">
        <f>(유형화!$F$71+유형화!$F$72+유형화!$F$73+유형화!$F$74+유형화!$G$63)*hourly1!O7716/hourly1!$O$8763</f>
        <v>59.99941122712945</v>
      </c>
      <c r="C7715" s="441">
        <f>hourly1!$F7716*유형화!$G$71/hourly1!$F$8763+유형화!$G$72*hourly1!$G7716/hourly1!$F$8763+유형화!$G$74*hourly1!I7716/hourly1!$I$8763+유형화!$H$63*hourly1!P7716/hourly1!$P$8763</f>
        <v>9.3441976726010942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799">
        <f>(유형화!$F$71+유형화!$F$72+유형화!$F$73+유형화!$F$74+유형화!$G$63)*hourly1!O7717/hourly1!$O$8763</f>
        <v>60.666502013613723</v>
      </c>
      <c r="C7716" s="441">
        <f>hourly1!$F7717*유형화!$G$71/hourly1!$F$8763+유형화!$G$72*hourly1!$G7717/hourly1!$F$8763+유형화!$G$74*hourly1!I7717/hourly1!$I$8763+유형화!$H$63*hourly1!P7717/hourly1!$P$8763</f>
        <v>7.9137850120376338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799">
        <f>(유형화!$F$71+유형화!$F$72+유형화!$F$73+유형화!$F$74+유형화!$G$63)*hourly1!O7718/hourly1!$O$8763</f>
        <v>60.050818302396827</v>
      </c>
      <c r="C7717" s="441">
        <f>hourly1!$F7718*유형화!$G$71/hourly1!$F$8763+유형화!$G$72*hourly1!$G7718/hourly1!$F$8763+유형화!$G$74*hourly1!I7718/hourly1!$I$8763+유형화!$H$63*hourly1!P7718/hourly1!$P$8763</f>
        <v>6.796193240647467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799">
        <f>(유형화!$F$71+유형화!$F$72+유형화!$F$73+유형화!$F$74+유형화!$G$63)*hourly1!O7719/hourly1!$O$8763</f>
        <v>57.573110234536173</v>
      </c>
      <c r="C7718" s="441">
        <f>hourly1!$F7719*유형화!$G$71/hourly1!$F$8763+유형화!$G$72*hourly1!$G7719/hourly1!$F$8763+유형화!$G$74*hourly1!I7719/hourly1!$I$8763+유형화!$H$63*hourly1!P7719/hourly1!$P$8763</f>
        <v>4.7445320717879591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799">
        <f>(유형화!$F$71+유형화!$F$72+유형화!$F$73+유형화!$F$74+유형화!$G$63)*hourly1!O7720/hourly1!$O$8763</f>
        <v>57.117796672314263</v>
      </c>
      <c r="C7719" s="441">
        <f>hourly1!$F7720*유형화!$G$71/hourly1!$F$8763+유형화!$G$72*hourly1!$G7720/hourly1!$F$8763+유형화!$G$74*hourly1!I7720/hourly1!$I$8763+유형화!$H$63*hourly1!P7720/hourly1!$P$8763</f>
        <v>5.311697462542285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799">
        <f>(유형화!$F$71+유형화!$F$72+유형화!$F$73+유형화!$F$74+유형화!$G$63)*hourly1!O7721/hourly1!$O$8763</f>
        <v>58.067896486491399</v>
      </c>
      <c r="C7720" s="441">
        <f>hourly1!$F7721*유형화!$G$71/hourly1!$F$8763+유형화!$G$72*hourly1!$G7721/hourly1!$F$8763+유형화!$G$74*hourly1!I7721/hourly1!$I$8763+유형화!$H$63*hourly1!P7721/hourly1!$P$8763</f>
        <v>5.2042912295428749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799">
        <f>(유형화!$F$71+유형화!$F$72+유형화!$F$73+유형화!$F$74+유형화!$G$63)*hourly1!O7722/hourly1!$O$8763</f>
        <v>58.067796112821313</v>
      </c>
      <c r="C7721" s="441">
        <f>hourly1!$F7722*유형화!$G$71/hourly1!$F$8763+유형화!$G$72*hourly1!$G7722/hourly1!$F$8763+유형화!$G$74*hourly1!I7722/hourly1!$I$8763+유형화!$H$63*hourly1!P7722/hourly1!$P$8763</f>
        <v>5.3573906198525414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799">
        <f>(유형화!$F$71+유형화!$F$72+유형화!$F$73+유형화!$F$74+유형화!$G$63)*hourly1!O7723/hourly1!$O$8763</f>
        <v>58.964422853790374</v>
      </c>
      <c r="C7722" s="441">
        <f>hourly1!$F7723*유형화!$G$71/hourly1!$F$8763+유형화!$G$72*hourly1!$G7723/hourly1!$F$8763+유형화!$G$74*hourly1!I7723/hourly1!$I$8763+유형화!$H$63*hourly1!P7723/hourly1!$P$8763</f>
        <v>5.8656504818504009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799">
        <f>(유형화!$F$71+유형화!$F$72+유형화!$F$73+유형화!$F$74+유형화!$G$63)*hourly1!O7724/hourly1!$O$8763</f>
        <v>59.510838321119166</v>
      </c>
      <c r="C7723" s="441">
        <f>hourly1!$F7724*유형화!$G$71/hourly1!$F$8763+유형화!$G$72*hourly1!$G7724/hourly1!$F$8763+유형화!$G$74*hourly1!I7724/hourly1!$I$8763+유형화!$H$63*hourly1!P7724/hourly1!$P$8763</f>
        <v>6.3769935286994208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799">
        <f>(유형화!$F$71+유형화!$F$72+유형화!$F$73+유형화!$F$74+유형화!$G$63)*hourly1!O7725/hourly1!$O$8763</f>
        <v>60.976146789577662</v>
      </c>
      <c r="C7724" s="441">
        <f>hourly1!$F7725*유형화!$G$71/hourly1!$F$8763+유형화!$G$72*hourly1!$G7725/hourly1!$F$8763+유형화!$G$74*hourly1!I7725/hourly1!$I$8763+유형화!$H$63*hourly1!P7725/hourly1!$P$8763</f>
        <v>5.8079569965932718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799">
        <f>(유형화!$F$71+유형화!$F$72+유형화!$F$73+유형화!$F$74+유형화!$G$63)*hourly1!O7726/hourly1!$O$8763</f>
        <v>60.081228855642813</v>
      </c>
      <c r="C7725" s="441">
        <f>hourly1!$F7726*유형화!$G$71/hourly1!$F$8763+유형화!$G$72*hourly1!$G7726/hourly1!$F$8763+유형화!$G$74*hourly1!I7726/hourly1!$I$8763+유형화!$H$63*hourly1!P7726/hourly1!$P$8763</f>
        <v>5.9093304446886039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799">
        <f>(유형화!$F$71+유형화!$F$72+유형화!$F$73+유형화!$F$74+유형화!$G$63)*hourly1!O7727/hourly1!$O$8763</f>
        <v>59.878369312654819</v>
      </c>
      <c r="C7726" s="441">
        <f>hourly1!$F7727*유형화!$G$71/hourly1!$F$8763+유형화!$G$72*hourly1!$G7727/hourly1!$F$8763+유형화!$G$74*hourly1!I7727/hourly1!$I$8763+유형화!$H$63*hourly1!P7727/hourly1!$P$8763</f>
        <v>7.4234671389748268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799">
        <f>(유형화!$F$71+유형화!$F$72+유형화!$F$73+유형화!$F$74+유형화!$G$63)*hourly1!O7728/hourly1!$O$8763</f>
        <v>59.008985985424388</v>
      </c>
      <c r="C7727" s="441">
        <f>hourly1!$F7728*유형화!$G$71/hourly1!$F$8763+유형화!$G$72*hourly1!$G7728/hourly1!$F$8763+유형화!$G$74*hourly1!I7728/hourly1!$I$8763+유형화!$H$63*hourly1!P7728/hourly1!$P$8763</f>
        <v>0.57329939719294776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799">
        <f>(유형화!$F$71+유형화!$F$72+유형화!$F$73+유형화!$F$74+유형화!$G$63)*hourly1!O7729/hourly1!$O$8763</f>
        <v>58.882712380023619</v>
      </c>
      <c r="C7728" s="441">
        <f>hourly1!$F7729*유형화!$G$71/hourly1!$F$8763+유형화!$G$72*hourly1!$G7729/hourly1!$F$8763+유형화!$G$74*hourly1!I7729/hourly1!$I$8763+유형화!$H$63*hourly1!P7729/hourly1!$P$8763</f>
        <v>0.41865125812923903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799">
        <f>(유형화!$F$71+유형화!$F$72+유형화!$F$73+유형화!$F$74+유형화!$G$63)*hourly1!O7730/hourly1!$O$8763</f>
        <v>59.050208478764198</v>
      </c>
      <c r="C7729" s="441">
        <f>hourly1!$F7730*유형화!$G$71/hourly1!$F$8763+유형화!$G$72*hourly1!$G7730/hourly1!$F$8763+유형화!$G$74*hourly1!I7730/hourly1!$I$8763+유형화!$H$63*hourly1!P7730/hourly1!$P$8763</f>
        <v>0.42775923665098858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799">
        <f>(유형화!$F$71+유형화!$F$72+유형화!$F$73+유형화!$F$74+유형화!$G$63)*hourly1!O7731/hourly1!$O$8763</f>
        <v>58.663716197283549</v>
      </c>
      <c r="C7730" s="441">
        <f>hourly1!$F7731*유형화!$G$71/hourly1!$F$8763+유형화!$G$72*hourly1!$G7731/hourly1!$F$8763+유형화!$G$74*hourly1!I7731/hourly1!$I$8763+유형화!$H$63*hourly1!P7731/hourly1!$P$8763</f>
        <v>0.93853800699977474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799">
        <f>(유형화!$F$71+유형화!$F$72+유형화!$F$73+유형화!$F$74+유형화!$G$63)*hourly1!O7732/hourly1!$O$8763</f>
        <v>57.272253204400293</v>
      </c>
      <c r="C7731" s="441">
        <f>hourly1!$F7732*유형화!$G$71/hourly1!$F$8763+유형화!$G$72*hourly1!$G7732/hourly1!$F$8763+유형화!$G$74*hourly1!I7732/hourly1!$I$8763+유형화!$H$63*hourly1!P7732/hourly1!$P$8763</f>
        <v>1.9758932620771295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799">
        <f>(유형화!$F$71+유형화!$F$72+유형화!$F$73+유형화!$F$74+유형화!$G$63)*hourly1!O7733/hourly1!$O$8763</f>
        <v>56.753677496637721</v>
      </c>
      <c r="C7732" s="441">
        <f>hourly1!$F7733*유형화!$G$71/hourly1!$F$8763+유형화!$G$72*hourly1!$G7733/hourly1!$F$8763+유형화!$G$74*hourly1!I7733/hourly1!$I$8763+유형화!$H$63*hourly1!P7733/hourly1!$P$8763</f>
        <v>3.0097552746817673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799">
        <f>(유형화!$F$71+유형화!$F$72+유형화!$F$73+유형화!$F$74+유형화!$G$63)*hourly1!O7734/hourly1!$O$8763</f>
        <v>56.143887425781458</v>
      </c>
      <c r="C7733" s="441">
        <f>hourly1!$F7734*유형화!$G$71/hourly1!$F$8763+유형화!$G$72*hourly1!$G7734/hourly1!$F$8763+유형화!$G$74*hourly1!I7734/hourly1!$I$8763+유형화!$H$63*hourly1!P7734/hourly1!$P$8763</f>
        <v>3.7268657846984437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799">
        <f>(유형화!$F$71+유형화!$F$72+유형화!$F$73+유형화!$F$74+유형화!$G$63)*hourly1!O7735/hourly1!$O$8763</f>
        <v>55.856263525517569</v>
      </c>
      <c r="C7734" s="441">
        <f>hourly1!$F7735*유형화!$G$71/hourly1!$F$8763+유형화!$G$72*hourly1!$G7735/hourly1!$F$8763+유형화!$G$74*hourly1!I7735/hourly1!$I$8763+유형화!$H$63*hourly1!P7735/hourly1!$P$8763</f>
        <v>4.4033649655268219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799">
        <f>(유형화!$F$71+유형화!$F$72+유형화!$F$73+유형화!$F$74+유형화!$G$63)*hourly1!O7736/hourly1!$O$8763</f>
        <v>56.018331782133338</v>
      </c>
      <c r="C7735" s="441">
        <f>hourly1!$F7736*유형화!$G$71/hourly1!$F$8763+유형화!$G$72*hourly1!$G7736/hourly1!$F$8763+유형화!$G$74*hourly1!I7736/hourly1!$I$8763+유형화!$H$63*hourly1!P7736/hourly1!$P$8763</f>
        <v>5.0284350725004314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799">
        <f>(유형화!$F$71+유형화!$F$72+유형화!$F$73+유형화!$F$74+유형화!$G$63)*hourly1!O7737/hourly1!$O$8763</f>
        <v>55.972641831148586</v>
      </c>
      <c r="C7736" s="441">
        <f>hourly1!$F7737*유형화!$G$71/hourly1!$F$8763+유형화!$G$72*hourly1!$G7737/hourly1!$F$8763+유형화!$G$74*hourly1!I7737/hourly1!$I$8763+유형화!$H$63*hourly1!P7737/hourly1!$P$8763</f>
        <v>14.598955848148583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799">
        <f>(유형화!$F$71+유형화!$F$72+유형화!$F$73+유형화!$F$74+유형화!$G$63)*hourly1!O7738/hourly1!$O$8763</f>
        <v>56.142612511679758</v>
      </c>
      <c r="C7737" s="441">
        <f>hourly1!$F7738*유형화!$G$71/hourly1!$F$8763+유형화!$G$72*hourly1!$G7738/hourly1!$F$8763+유형화!$G$74*hourly1!I7738/hourly1!$I$8763+유형화!$H$63*hourly1!P7738/hourly1!$P$8763</f>
        <v>14.791807808229718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799">
        <f>(유형화!$F$71+유형화!$F$72+유형화!$F$73+유형화!$F$74+유형화!$G$63)*hourly1!O7739/hourly1!$O$8763</f>
        <v>55.490900017757923</v>
      </c>
      <c r="C7738" s="441">
        <f>hourly1!$F7739*유형화!$G$71/hourly1!$F$8763+유형화!$G$72*hourly1!$G7739/hourly1!$F$8763+유형화!$G$74*hourly1!I7739/hourly1!$I$8763+유형화!$H$63*hourly1!P7739/hourly1!$P$8763</f>
        <v>13.456194076791878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799">
        <f>(유형화!$F$71+유형화!$F$72+유형화!$F$73+유형화!$F$74+유형화!$G$63)*hourly1!O7740/hourly1!$O$8763</f>
        <v>55.709388383427196</v>
      </c>
      <c r="C7739" s="441">
        <f>hourly1!$F7740*유형화!$G$71/hourly1!$F$8763+유형화!$G$72*hourly1!$G7740/hourly1!$F$8763+유형화!$G$74*hourly1!I7740/hourly1!$I$8763+유형화!$H$63*hourly1!P7740/hourly1!$P$8763</f>
        <v>11.830027564951065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799">
        <f>(유형화!$F$71+유형화!$F$72+유형화!$F$73+유형화!$F$74+유형화!$G$63)*hourly1!O7741/hourly1!$O$8763</f>
        <v>55.157998692939465</v>
      </c>
      <c r="C7740" s="441">
        <f>hourly1!$F7741*유형화!$G$71/hourly1!$F$8763+유형화!$G$72*hourly1!$G7741/hourly1!$F$8763+유형화!$G$74*hourly1!I7741/hourly1!$I$8763+유형화!$H$63*hourly1!P7741/hourly1!$P$8763</f>
        <v>10.517717701558004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799">
        <f>(유형화!$F$71+유형화!$F$72+유형화!$F$73+유형화!$F$74+유형화!$G$63)*hourly1!O7742/hourly1!$O$8763</f>
        <v>55.076340377802964</v>
      </c>
      <c r="C7741" s="441">
        <f>hourly1!$F7742*유형화!$G$71/hourly1!$F$8763+유형화!$G$72*hourly1!$G7742/hourly1!$F$8763+유형화!$G$74*hourly1!I7742/hourly1!$I$8763+유형화!$H$63*hourly1!P7742/hourly1!$P$8763</f>
        <v>9.4262524927071354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799">
        <f>(유형화!$F$71+유형화!$F$72+유형화!$F$73+유형화!$F$74+유형화!$G$63)*hourly1!O7743/hourly1!$O$8763</f>
        <v>55.193175972242081</v>
      </c>
      <c r="C7742" s="441">
        <f>hourly1!$F7743*유형화!$G$71/hourly1!$F$8763+유형화!$G$72*hourly1!$G7743/hourly1!$F$8763+유형화!$G$74*hourly1!I7743/hourly1!$I$8763+유형화!$H$63*hourly1!P7743/hourly1!$P$8763</f>
        <v>7.5183562378393445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799">
        <f>(유형화!$F$71+유형화!$F$72+유형화!$F$73+유형화!$F$74+유형화!$G$63)*hourly1!O7744/hourly1!$O$8763</f>
        <v>55.77256103956698</v>
      </c>
      <c r="C7743" s="441">
        <f>hourly1!$F7744*유형화!$G$71/hourly1!$F$8763+유형화!$G$72*hourly1!$G7744/hourly1!$F$8763+유형화!$G$74*hourly1!I7744/hourly1!$I$8763+유형화!$H$63*hourly1!P7744/hourly1!$P$8763</f>
        <v>8.0394671959675996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799">
        <f>(유형화!$F$71+유형화!$F$72+유형화!$F$73+유형화!$F$74+유형화!$G$63)*hourly1!O7745/hourly1!$O$8763</f>
        <v>56.179038378789471</v>
      </c>
      <c r="C7744" s="441">
        <f>hourly1!$F7745*유형화!$G$71/hourly1!$F$8763+유형화!$G$72*hourly1!$G7745/hourly1!$F$8763+유형화!$G$74*hourly1!I7745/hourly1!$I$8763+유형화!$H$63*hourly1!P7745/hourly1!$P$8763</f>
        <v>7.8669876332437481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799">
        <f>(유형화!$F$71+유형화!$F$72+유형화!$F$73+유형화!$F$74+유형화!$G$63)*hourly1!O7746/hourly1!$O$8763</f>
        <v>55.781541452617411</v>
      </c>
      <c r="C7745" s="441">
        <f>hourly1!$F7746*유형화!$G$71/hourly1!$F$8763+유형화!$G$72*hourly1!$G7746/hourly1!$F$8763+유형화!$G$74*hourly1!I7746/hourly1!$I$8763+유형화!$H$63*hourly1!P7746/hourly1!$P$8763</f>
        <v>7.9906092716616088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799">
        <f>(유형화!$F$71+유형화!$F$72+유형화!$F$73+유형화!$F$74+유형화!$G$63)*hourly1!O7747/hourly1!$O$8763</f>
        <v>55.245571241170893</v>
      </c>
      <c r="C7746" s="441">
        <f>hourly1!$F7747*유형화!$G$71/hourly1!$F$8763+유형화!$G$72*hourly1!$G7747/hourly1!$F$8763+유형화!$G$74*hourly1!I7747/hourly1!$I$8763+유형화!$H$63*hourly1!P7747/hourly1!$P$8763</f>
        <v>8.5241246517512934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799">
        <f>(유형화!$F$71+유형화!$F$72+유형화!$F$73+유형화!$F$74+유형화!$G$63)*hourly1!O7748/hourly1!$O$8763</f>
        <v>55.729610502067857</v>
      </c>
      <c r="C7747" s="441">
        <f>hourly1!$F7748*유형화!$G$71/hourly1!$F$8763+유형화!$G$72*hourly1!$G7748/hourly1!$F$8763+유형화!$G$74*hourly1!I7748/hourly1!$I$8763+유형화!$H$63*hourly1!P7748/hourly1!$P$8763</f>
        <v>9.0296733387065551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799">
        <f>(유형화!$F$71+유형화!$F$72+유형화!$F$73+유형화!$F$74+유형화!$G$63)*hourly1!O7749/hourly1!$O$8763</f>
        <v>58.728550801026941</v>
      </c>
      <c r="C7748" s="441">
        <f>hourly1!$F7749*유형화!$G$71/hourly1!$F$8763+유형화!$G$72*hourly1!$G7749/hourly1!$F$8763+유형화!$G$74*hourly1!I7749/hourly1!$I$8763+유형화!$H$63*hourly1!P7749/hourly1!$P$8763</f>
        <v>8.180849410393682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799">
        <f>(유형화!$F$71+유형화!$F$72+유형화!$F$73+유형화!$F$74+유형화!$G$63)*hourly1!O7750/hourly1!$O$8763</f>
        <v>58.367442905152956</v>
      </c>
      <c r="C7749" s="441">
        <f>hourly1!$F7750*유형화!$G$71/hourly1!$F$8763+유형화!$G$72*hourly1!$G7750/hourly1!$F$8763+유형화!$G$74*hourly1!I7750/hourly1!$I$8763+유형화!$H$63*hourly1!P7750/hourly1!$P$8763</f>
        <v>7.9346423699211037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799">
        <f>(유형화!$F$71+유형화!$F$72+유형화!$F$73+유형화!$F$74+유형화!$G$63)*hourly1!O7751/hourly1!$O$8763</f>
        <v>58.027270710711058</v>
      </c>
      <c r="C7750" s="441">
        <f>hourly1!$F7751*유형화!$G$71/hourly1!$F$8763+유형화!$G$72*hourly1!$G7751/hourly1!$F$8763+유형화!$G$74*hourly1!I7751/hourly1!$I$8763+유형화!$H$63*hourly1!P7751/hourly1!$P$8763</f>
        <v>9.0853740250278161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799">
        <f>(유형화!$F$71+유형화!$F$72+유형화!$F$73+유형화!$F$74+유형화!$G$63)*hourly1!O7752/hourly1!$O$8763</f>
        <v>57.354213223398425</v>
      </c>
      <c r="C7751" s="441">
        <f>hourly1!$F7752*유형화!$G$71/hourly1!$F$8763+유형화!$G$72*hourly1!$G7752/hourly1!$F$8763+유형화!$G$74*hourly1!I7752/hourly1!$I$8763+유형화!$H$63*hourly1!P7752/hourly1!$P$8763</f>
        <v>0.58395314266520848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799">
        <f>(유형화!$F$71+유형화!$F$72+유형화!$F$73+유형화!$F$74+유형화!$G$63)*hourly1!O7753/hourly1!$O$8763</f>
        <v>57.663596833468993</v>
      </c>
      <c r="C7752" s="441">
        <f>hourly1!$F7753*유형화!$G$71/hourly1!$F$8763+유형화!$G$72*hourly1!$G7753/hourly1!$F$8763+유형화!$G$74*hourly1!I7753/hourly1!$I$8763+유형화!$H$63*hourly1!P7753/hourly1!$P$8763</f>
        <v>0.51711911759175733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799">
        <f>(유형화!$F$71+유형화!$F$72+유형화!$F$73+유형화!$F$74+유형화!$G$63)*hourly1!O7754/hourly1!$O$8763</f>
        <v>58.700491890361754</v>
      </c>
      <c r="C7753" s="441">
        <f>hourly1!$F7754*유형화!$G$71/hourly1!$F$8763+유형화!$G$72*hourly1!$G7754/hourly1!$F$8763+유형화!$G$74*hourly1!I7754/hourly1!$I$8763+유형화!$H$63*hourly1!P7754/hourly1!$P$8763</f>
        <v>1.1322202204559819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799">
        <f>(유형화!$F$71+유형화!$F$72+유형화!$F$73+유형화!$F$74+유형화!$G$63)*hourly1!O7755/hourly1!$O$8763</f>
        <v>57.924258215961544</v>
      </c>
      <c r="C7754" s="441">
        <f>hourly1!$F7755*유형화!$G$71/hourly1!$F$8763+유형화!$G$72*hourly1!$G7755/hourly1!$F$8763+유형화!$G$74*hourly1!I7755/hourly1!$I$8763+유형화!$H$63*hourly1!P7755/hourly1!$P$8763</f>
        <v>1.5382862805710296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799">
        <f>(유형화!$F$71+유형화!$F$72+유형화!$F$73+유형화!$F$74+유형화!$G$63)*hourly1!O7756/hourly1!$O$8763</f>
        <v>55.501630484929819</v>
      </c>
      <c r="C7755" s="441">
        <f>hourly1!$F7756*유형화!$G$71/hourly1!$F$8763+유형화!$G$72*hourly1!$G7756/hourly1!$F$8763+유형화!$G$74*hourly1!I7756/hourly1!$I$8763+유형화!$H$63*hourly1!P7756/hourly1!$P$8763</f>
        <v>1.9411588291043154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799">
        <f>(유형화!$F$71+유형화!$F$72+유형화!$F$73+유형화!$F$74+유형화!$G$63)*hourly1!O7757/hourly1!$O$8763</f>
        <v>54.444469194518859</v>
      </c>
      <c r="C7756" s="441">
        <f>hourly1!$F7757*유형화!$G$71/hourly1!$F$8763+유형화!$G$72*hourly1!$G7757/hourly1!$F$8763+유형화!$G$74*hourly1!I7757/hourly1!$I$8763+유형화!$H$63*hourly1!P7757/hourly1!$P$8763</f>
        <v>2.2861045960721755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799">
        <f>(유형화!$F$71+유형화!$F$72+유형화!$F$73+유형화!$F$74+유형화!$G$63)*hourly1!O7758/hourly1!$O$8763</f>
        <v>55.651315820075169</v>
      </c>
      <c r="C7757" s="441">
        <f>hourly1!$F7758*유형화!$G$71/hourly1!$F$8763+유형화!$G$72*hourly1!$G7758/hourly1!$F$8763+유형화!$G$74*hourly1!I7758/hourly1!$I$8763+유형화!$H$63*hourly1!P7758/hourly1!$P$8763</f>
        <v>2.6827362298149029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799">
        <f>(유형화!$F$71+유형화!$F$72+유형화!$F$73+유형화!$F$74+유형화!$G$63)*hourly1!O7759/hourly1!$O$8763</f>
        <v>55.64676599250307</v>
      </c>
      <c r="C7758" s="441">
        <f>hourly1!$F7759*유형화!$G$71/hourly1!$F$8763+유형화!$G$72*hourly1!$G7759/hourly1!$F$8763+유형화!$G$74*hourly1!I7759/hourly1!$I$8763+유형화!$H$63*hourly1!P7759/hourly1!$P$8763</f>
        <v>3.0530603651800541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799">
        <f>(유형화!$F$71+유형화!$F$72+유형화!$F$73+유형화!$F$74+유형화!$G$63)*hourly1!O7760/hourly1!$O$8763</f>
        <v>56.447060953672647</v>
      </c>
      <c r="C7759" s="441">
        <f>hourly1!$F7760*유형화!$G$71/hourly1!$F$8763+유형화!$G$72*hourly1!$G7760/hourly1!$F$8763+유형화!$G$74*hourly1!I7760/hourly1!$I$8763+유형화!$H$63*hourly1!P7760/hourly1!$P$8763</f>
        <v>3.4697628763068931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799">
        <f>(유형화!$F$71+유형화!$F$72+유형화!$F$73+유형화!$F$74+유형화!$G$63)*hourly1!O7761/hourly1!$O$8763</f>
        <v>58.92476199600268</v>
      </c>
      <c r="C7760" s="441">
        <f>hourly1!$F7761*유형화!$G$71/hourly1!$F$8763+유형화!$G$72*hourly1!$G7761/hourly1!$F$8763+유형화!$G$74*hourly1!I7761/hourly1!$I$8763+유형화!$H$63*hourly1!P7761/hourly1!$P$8763</f>
        <v>12.804612396807148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799">
        <f>(유형화!$F$71+유형화!$F$72+유형화!$F$73+유형화!$F$74+유형화!$G$63)*hourly1!O7762/hourly1!$O$8763</f>
        <v>61.275434413146748</v>
      </c>
      <c r="C7761" s="441">
        <f>hourly1!$F7762*유형화!$G$71/hourly1!$F$8763+유형화!$G$72*hourly1!$G7762/hourly1!$F$8763+유형화!$G$74*hourly1!I7762/hourly1!$I$8763+유형화!$H$63*hourly1!P7762/hourly1!$P$8763</f>
        <v>12.945436894700775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799">
        <f>(유형화!$F$71+유형화!$F$72+유형화!$F$73+유형화!$F$74+유형화!$G$63)*hourly1!O7763/hourly1!$O$8763</f>
        <v>64.566025026294071</v>
      </c>
      <c r="C7762" s="441">
        <f>hourly1!$F7763*유형화!$G$71/hourly1!$F$8763+유형화!$G$72*hourly1!$G7763/hourly1!$F$8763+유형화!$G$74*hourly1!I7763/hourly1!$I$8763+유형화!$H$63*hourly1!P7763/hourly1!$P$8763</f>
        <v>11.408360112400709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799">
        <f>(유형화!$F$71+유형화!$F$72+유형화!$F$73+유형화!$F$74+유형화!$G$63)*hourly1!O7764/hourly1!$O$8763</f>
        <v>69.553567272057705</v>
      </c>
      <c r="C7763" s="441">
        <f>hourly1!$F7764*유형화!$G$71/hourly1!$F$8763+유형화!$G$72*hourly1!$G7764/hourly1!$F$8763+유형화!$G$74*hourly1!I7764/hourly1!$I$8763+유형화!$H$63*hourly1!P7764/hourly1!$P$8763</f>
        <v>9.5132222792095469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799">
        <f>(유형화!$F$71+유형화!$F$72+유형화!$F$73+유형화!$F$74+유형화!$G$63)*hourly1!O7765/hourly1!$O$8763</f>
        <v>70.21844634170192</v>
      </c>
      <c r="C7764" s="441">
        <f>hourly1!$F7765*유형화!$G$71/hourly1!$F$8763+유형화!$G$72*hourly1!$G7765/hourly1!$F$8763+유형화!$G$74*hourly1!I7765/hourly1!$I$8763+유형화!$H$63*hourly1!P7765/hourly1!$P$8763</f>
        <v>7.9959044776442401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799">
        <f>(유형화!$F$71+유형화!$F$72+유형화!$F$73+유형화!$F$74+유형화!$G$63)*hourly1!O7766/hourly1!$O$8763</f>
        <v>69.64370086913874</v>
      </c>
      <c r="C7765" s="441">
        <f>hourly1!$F7766*유형화!$G$71/hourly1!$F$8763+유형화!$G$72*hourly1!$G7766/hourly1!$F$8763+유형화!$G$74*hourly1!I7766/hourly1!$I$8763+유형화!$H$63*hourly1!P7766/hourly1!$P$8763</f>
        <v>6.7371291992153015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799">
        <f>(유형화!$F$71+유형화!$F$72+유형화!$F$73+유형화!$F$74+유형화!$G$63)*hourly1!O7767/hourly1!$O$8763</f>
        <v>65.943913879847472</v>
      </c>
      <c r="C7766" s="441">
        <f>hourly1!$F7767*유형화!$G$71/hourly1!$F$8763+유형화!$G$72*hourly1!$G7767/hourly1!$F$8763+유형화!$G$74*hourly1!I7767/hourly1!$I$8763+유형화!$H$63*hourly1!P7767/hourly1!$P$8763</f>
        <v>4.6540416102203563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799">
        <f>(유형화!$F$71+유형화!$F$72+유형화!$F$73+유형화!$F$74+유형화!$G$63)*hourly1!O7768/hourly1!$O$8763</f>
        <v>65.574912839213269</v>
      </c>
      <c r="C7767" s="441">
        <f>hourly1!$F7768*유형화!$G$71/hourly1!$F$8763+유형화!$G$72*hourly1!$G7768/hourly1!$F$8763+유형화!$G$74*hourly1!I7768/hourly1!$I$8763+유형화!$H$63*hourly1!P7768/hourly1!$P$8763</f>
        <v>5.2029637306108274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799">
        <f>(유형화!$F$71+유형화!$F$72+유형화!$F$73+유형화!$F$74+유형화!$G$63)*hourly1!O7769/hourly1!$O$8763</f>
        <v>69.134018151774214</v>
      </c>
      <c r="C7768" s="441">
        <f>hourly1!$F7769*유형화!$G$71/hourly1!$F$8763+유형화!$G$72*hourly1!$G7769/hourly1!$F$8763+유형화!$G$74*hourly1!I7769/hourly1!$I$8763+유형화!$H$63*hourly1!P7769/hourly1!$P$8763</f>
        <v>5.0299259742659821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799">
        <f>(유형화!$F$71+유형화!$F$72+유형화!$F$73+유형화!$F$74+유형화!$G$63)*hourly1!O7770/hourly1!$O$8763</f>
        <v>69.086673864598239</v>
      </c>
      <c r="C7769" s="441">
        <f>hourly1!$F7770*유형화!$G$71/hourly1!$F$8763+유형화!$G$72*hourly1!$G7770/hourly1!$F$8763+유형화!$G$74*hourly1!I7770/hourly1!$I$8763+유형화!$H$63*hourly1!P7770/hourly1!$P$8763</f>
        <v>5.2869384743744687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799">
        <f>(유형화!$F$71+유형화!$F$72+유형화!$F$73+유형화!$F$74+유형화!$G$63)*hourly1!O7771/hourly1!$O$8763</f>
        <v>69.354390421307599</v>
      </c>
      <c r="C7770" s="441">
        <f>hourly1!$F7771*유형화!$G$71/hourly1!$F$8763+유형화!$G$72*hourly1!$G7771/hourly1!$F$8763+유형화!$G$74*hourly1!I7771/hourly1!$I$8763+유형화!$H$63*hourly1!P7771/hourly1!$P$8763</f>
        <v>5.8971457220113583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799">
        <f>(유형화!$F$71+유형화!$F$72+유형화!$F$73+유형화!$F$74+유형화!$G$63)*hourly1!O7772/hourly1!$O$8763</f>
        <v>70.284570441942435</v>
      </c>
      <c r="C7771" s="441">
        <f>hourly1!$F7772*유형화!$G$71/hourly1!$F$8763+유형화!$G$72*hourly1!$G7772/hourly1!$F$8763+유형화!$G$74*hourly1!I7772/hourly1!$I$8763+유형화!$H$63*hourly1!P7772/hourly1!$P$8763</f>
        <v>6.5118427308610416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799">
        <f>(유형화!$F$71+유형화!$F$72+유형화!$F$73+유형화!$F$74+유형화!$G$63)*hourly1!O7773/hourly1!$O$8763</f>
        <v>70.125013293815599</v>
      </c>
      <c r="C7772" s="441">
        <f>hourly1!$F7773*유형화!$G$71/hourly1!$F$8763+유형화!$G$72*hourly1!$G7773/hourly1!$F$8763+유형화!$G$74*hourly1!I7773/hourly1!$I$8763+유형화!$H$63*hourly1!P7773/hourly1!$P$8763</f>
        <v>5.6132734935113291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799">
        <f>(유형화!$F$71+유형화!$F$72+유형화!$F$73+유형화!$F$74+유형화!$G$63)*hourly1!O7774/hourly1!$O$8763</f>
        <v>67.66509511801695</v>
      </c>
      <c r="C7773" s="441">
        <f>hourly1!$F7774*유형화!$G$71/hourly1!$F$8763+유형화!$G$72*hourly1!$G7774/hourly1!$F$8763+유형화!$G$74*hourly1!I7774/hourly1!$I$8763+유형화!$H$63*hourly1!P7774/hourly1!$P$8763</f>
        <v>5.3386818303214261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799">
        <f>(유형화!$F$71+유형화!$F$72+유형화!$F$73+유형화!$F$74+유형화!$G$63)*hourly1!O7775/hourly1!$O$8763</f>
        <v>66.304102697927149</v>
      </c>
      <c r="C7774" s="441">
        <f>hourly1!$F7775*유형화!$G$71/hourly1!$F$8763+유형화!$G$72*hourly1!$G7775/hourly1!$F$8763+유형화!$G$74*hourly1!I7775/hourly1!$I$8763+유형화!$H$63*hourly1!P7775/hourly1!$P$8763</f>
        <v>6.5985124286560826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799">
        <f>(유형화!$F$71+유형화!$F$72+유형화!$F$73+유형화!$F$74+유형화!$G$63)*hourly1!O7776/hourly1!$O$8763</f>
        <v>64.159104979648774</v>
      </c>
      <c r="C7775" s="441">
        <f>hourly1!$F7776*유형화!$G$71/hourly1!$F$8763+유형화!$G$72*hourly1!$G7776/hourly1!$F$8763+유형화!$G$74*hourly1!I7776/hourly1!$I$8763+유형화!$H$63*hourly1!P7776/hourly1!$P$8763</f>
        <v>0.5730253098123711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799">
        <f>(유형화!$F$71+유형화!$F$72+유형화!$F$73+유형화!$F$74+유형화!$G$63)*hourly1!O7777/hourly1!$O$8763</f>
        <v>63.133843436784602</v>
      </c>
      <c r="C7776" s="441">
        <f>hourly1!$F7777*유형화!$G$71/hourly1!$F$8763+유형화!$G$72*hourly1!$G7777/hourly1!$F$8763+유형화!$G$74*hourly1!I7777/hourly1!$I$8763+유형화!$H$63*hourly1!P7777/hourly1!$P$8763</f>
        <v>0.41621226211295814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799">
        <f>(유형화!$F$71+유형화!$F$72+유형화!$F$73+유형화!$F$74+유형화!$G$63)*hourly1!O7778/hourly1!$O$8763</f>
        <v>62.955586228245053</v>
      </c>
      <c r="C7777" s="441">
        <f>hourly1!$F7778*유형화!$G$71/hourly1!$F$8763+유형화!$G$72*hourly1!$G7778/hourly1!$F$8763+유형화!$G$74*hourly1!I7778/hourly1!$I$8763+유형화!$H$63*hourly1!P7778/hourly1!$P$8763</f>
        <v>0.36986012622234443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799">
        <f>(유형화!$F$71+유형화!$F$72+유형화!$F$73+유형화!$F$74+유형화!$G$63)*hourly1!O7779/hourly1!$O$8763</f>
        <v>62.476414526688984</v>
      </c>
      <c r="C7778" s="441">
        <f>hourly1!$F7779*유형화!$G$71/hourly1!$F$8763+유형화!$G$72*hourly1!$G7779/hourly1!$F$8763+유형화!$G$74*hourly1!I7779/hourly1!$I$8763+유형화!$H$63*hourly1!P7779/hourly1!$P$8763</f>
        <v>0.28761220451962027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799">
        <f>(유형화!$F$71+유형화!$F$72+유형화!$F$73+유형화!$F$74+유형화!$G$63)*hourly1!O7780/hourly1!$O$8763</f>
        <v>59.045927001208234</v>
      </c>
      <c r="C7779" s="441">
        <f>hourly1!$F7780*유형화!$G$71/hourly1!$F$8763+유형화!$G$72*hourly1!$G7780/hourly1!$F$8763+유형화!$G$74*hourly1!I7780/hourly1!$I$8763+유형화!$H$63*hourly1!P7780/hourly1!$P$8763</f>
        <v>0.27203776758823273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799">
        <f>(유형화!$F$71+유형화!$F$72+유형화!$F$73+유형화!$F$74+유형화!$G$63)*hourly1!O7781/hourly1!$O$8763</f>
        <v>58.314162312291167</v>
      </c>
      <c r="C7780" s="441">
        <f>hourly1!$F7781*유형화!$G$71/hourly1!$F$8763+유형화!$G$72*hourly1!$G7781/hourly1!$F$8763+유형화!$G$74*hourly1!I7781/hourly1!$I$8763+유형화!$H$63*hourly1!P7781/hourly1!$P$8763</f>
        <v>0.34423259832199682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799">
        <f>(유형화!$F$71+유형화!$F$72+유형화!$F$73+유형화!$F$74+유형화!$G$63)*hourly1!O7782/hourly1!$O$8763</f>
        <v>58.127560713856901</v>
      </c>
      <c r="C7781" s="441">
        <f>hourly1!$F7782*유형화!$G$71/hourly1!$F$8763+유형화!$G$72*hourly1!$G7782/hourly1!$F$8763+유형화!$G$74*hourly1!I7782/hourly1!$I$8763+유형화!$H$63*hourly1!P7782/hourly1!$P$8763</f>
        <v>0.54046962104363339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799">
        <f>(유형화!$F$71+유형화!$F$72+유형화!$F$73+유형화!$F$74+유형화!$G$63)*hourly1!O7783/hourly1!$O$8763</f>
        <v>58.420218702275669</v>
      </c>
      <c r="C7782" s="441">
        <f>hourly1!$F7783*유형화!$G$71/hourly1!$F$8763+유형화!$G$72*hourly1!$G7783/hourly1!$F$8763+유형화!$G$74*hourly1!I7783/hourly1!$I$8763+유형화!$H$63*hourly1!P7783/hourly1!$P$8763</f>
        <v>1.1103031295975672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799">
        <f>(유형화!$F$71+유형화!$F$72+유형화!$F$73+유형화!$F$74+유형화!$G$63)*hourly1!O7784/hourly1!$O$8763</f>
        <v>59.568935239980718</v>
      </c>
      <c r="C7783" s="441">
        <f>hourly1!$F7784*유형화!$G$71/hourly1!$F$8763+유형화!$G$72*hourly1!$G7784/hourly1!$F$8763+유형화!$G$74*hourly1!I7784/hourly1!$I$8763+유형화!$H$63*hourly1!P7784/hourly1!$P$8763</f>
        <v>1.6581112481888385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799">
        <f>(유형화!$F$71+유형화!$F$72+유형화!$F$73+유형화!$F$74+유형화!$G$63)*hourly1!O7785/hourly1!$O$8763</f>
        <v>62.352562110056233</v>
      </c>
      <c r="C7784" s="441">
        <f>hourly1!$F7785*유형화!$G$71/hourly1!$F$8763+유형화!$G$72*hourly1!$G7785/hourly1!$F$8763+유형화!$G$74*hourly1!I7785/hourly1!$I$8763+유형화!$H$63*hourly1!P7785/hourly1!$P$8763</f>
        <v>11.31928541114965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799">
        <f>(유형화!$F$71+유형화!$F$72+유형화!$F$73+유형화!$F$74+유형화!$G$63)*hourly1!O7786/hourly1!$O$8763</f>
        <v>64.293385605024369</v>
      </c>
      <c r="C7785" s="441">
        <f>hourly1!$F7786*유형화!$G$71/hourly1!$F$8763+유형화!$G$72*hourly1!$G7786/hourly1!$F$8763+유형화!$G$74*hourly1!I7786/hourly1!$I$8763+유형화!$H$63*hourly1!P7786/hourly1!$P$8763</f>
        <v>11.567134948279289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799">
        <f>(유형화!$F$71+유형화!$F$72+유형화!$F$73+유형화!$F$74+유형화!$G$63)*hourly1!O7787/hourly1!$O$8763</f>
        <v>66.956446067326183</v>
      </c>
      <c r="C7786" s="441">
        <f>hourly1!$F7787*유형화!$G$71/hourly1!$F$8763+유형화!$G$72*hourly1!$G7787/hourly1!$F$8763+유형화!$G$74*hourly1!I7787/hourly1!$I$8763+유형화!$H$63*hourly1!P7787/hourly1!$P$8763</f>
        <v>10.351864421913056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799">
        <f>(유형화!$F$71+유형화!$F$72+유형화!$F$73+유형화!$F$74+유형화!$G$63)*hourly1!O7788/hourly1!$O$8763</f>
        <v>72.40519295900549</v>
      </c>
      <c r="C7787" s="441">
        <f>hourly1!$F7788*유형화!$G$71/hourly1!$F$8763+유형화!$G$72*hourly1!$G7788/hourly1!$F$8763+유형화!$G$74*hourly1!I7788/hourly1!$I$8763+유형화!$H$63*hourly1!P7788/hourly1!$P$8763</f>
        <v>8.7955561995589555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799">
        <f>(유형화!$F$71+유형화!$F$72+유형화!$F$73+유형화!$F$74+유형화!$G$63)*hourly1!O7789/hourly1!$O$8763</f>
        <v>71.768321812149608</v>
      </c>
      <c r="C7788" s="441">
        <f>hourly1!$F7789*유형화!$G$71/hourly1!$F$8763+유형화!$G$72*hourly1!$G7789/hourly1!$F$8763+유형화!$G$74*hourly1!I7789/hourly1!$I$8763+유형화!$H$63*hourly1!P7789/hourly1!$P$8763</f>
        <v>8.5502539575498364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799">
        <f>(유형화!$F$71+유형화!$F$72+유형화!$F$73+유형화!$F$74+유형화!$G$63)*hourly1!O7790/hourly1!$O$8763</f>
        <v>70.747335426389199</v>
      </c>
      <c r="C7789" s="441">
        <f>hourly1!$F7790*유형화!$G$71/hourly1!$F$8763+유형화!$G$72*hourly1!$G7790/hourly1!$F$8763+유형화!$G$74*hourly1!I7790/hourly1!$I$8763+유형화!$H$63*hourly1!P7790/hourly1!$P$8763</f>
        <v>7.1750047815834694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799">
        <f>(유형화!$F$71+유형화!$F$72+유형화!$F$73+유형화!$F$74+유형화!$G$63)*hourly1!O7791/hourly1!$O$8763</f>
        <v>66.098017042390396</v>
      </c>
      <c r="C7790" s="441">
        <f>hourly1!$F7791*유형화!$G$71/hourly1!$F$8763+유형화!$G$72*hourly1!$G7791/hourly1!$F$8763+유형화!$G$74*hourly1!I7791/hourly1!$I$8763+유형화!$H$63*hourly1!P7791/hourly1!$P$8763</f>
        <v>5.7707638877008618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799">
        <f>(유형화!$F$71+유형화!$F$72+유형화!$F$73+유형화!$F$74+유형화!$G$63)*hourly1!O7792/hourly1!$O$8763</f>
        <v>64.247722717737147</v>
      </c>
      <c r="C7791" s="441">
        <f>hourly1!$F7792*유형화!$G$71/hourly1!$F$8763+유형화!$G$72*hourly1!$G7792/hourly1!$F$8763+유형화!$G$74*hourly1!I7792/hourly1!$I$8763+유형화!$H$63*hourly1!P7792/hourly1!$P$8763</f>
        <v>6.0763973183706907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799">
        <f>(유형화!$F$71+유형화!$F$72+유형화!$F$73+유형화!$F$74+유형화!$G$63)*hourly1!O7793/hourly1!$O$8763</f>
        <v>67.258349367159738</v>
      </c>
      <c r="C7792" s="441">
        <f>hourly1!$F7793*유형화!$G$71/hourly1!$F$8763+유형화!$G$72*hourly1!$G7793/hourly1!$F$8763+유형화!$G$74*hourly1!I7793/hourly1!$I$8763+유형화!$H$63*hourly1!P7793/hourly1!$P$8763</f>
        <v>6.6028146940628627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799">
        <f>(유형화!$F$71+유형화!$F$72+유형화!$F$73+유형화!$F$74+유형화!$G$63)*hourly1!O7794/hourly1!$O$8763</f>
        <v>67.277681569766472</v>
      </c>
      <c r="C7793" s="441">
        <f>hourly1!$F7794*유형화!$G$71/hourly1!$F$8763+유형화!$G$72*hourly1!$G7794/hourly1!$F$8763+유형화!$G$74*hourly1!I7794/hourly1!$I$8763+유형화!$H$63*hourly1!P7794/hourly1!$P$8763</f>
        <v>6.6764596354898629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799">
        <f>(유형화!$F$71+유형화!$F$72+유형화!$F$73+유형화!$F$74+유형화!$G$63)*hourly1!O7795/hourly1!$O$8763</f>
        <v>68.193711197958379</v>
      </c>
      <c r="C7794" s="441">
        <f>hourly1!$F7795*유형화!$G$71/hourly1!$F$8763+유형화!$G$72*hourly1!$G7795/hourly1!$F$8763+유형화!$G$74*hourly1!I7795/hourly1!$I$8763+유형화!$H$63*hourly1!P7795/hourly1!$P$8763</f>
        <v>6.883553404868155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799">
        <f>(유형화!$F$71+유형화!$F$72+유형화!$F$73+유형화!$F$74+유형화!$G$63)*hourly1!O7796/hourly1!$O$8763</f>
        <v>68.915286897702742</v>
      </c>
      <c r="C7795" s="441">
        <f>hourly1!$F7796*유형화!$G$71/hourly1!$F$8763+유형화!$G$72*hourly1!$G7796/hourly1!$F$8763+유형화!$G$74*hourly1!I7796/hourly1!$I$8763+유형화!$H$63*hourly1!P7796/hourly1!$P$8763</f>
        <v>6.9343009577078485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799">
        <f>(유형화!$F$71+유형화!$F$72+유형화!$F$73+유형화!$F$74+유형화!$G$63)*hourly1!O7797/hourly1!$O$8763</f>
        <v>70.057553951832887</v>
      </c>
      <c r="C7796" s="441">
        <f>hourly1!$F7797*유형화!$G$71/hourly1!$F$8763+유형화!$G$72*hourly1!$G7797/hourly1!$F$8763+유형화!$G$74*hourly1!I7797/hourly1!$I$8763+유형화!$H$63*hourly1!P7797/hourly1!$P$8763</f>
        <v>6.2112518877786895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799">
        <f>(유형화!$F$71+유형화!$F$72+유형화!$F$73+유형화!$F$74+유형화!$G$63)*hourly1!O7798/hourly1!$O$8763</f>
        <v>68.577499916867438</v>
      </c>
      <c r="C7797" s="441">
        <f>hourly1!$F7798*유형화!$G$71/hourly1!$F$8763+유형화!$G$72*hourly1!$G7798/hourly1!$F$8763+유형화!$G$74*hourly1!I7798/hourly1!$I$8763+유형화!$H$63*hourly1!P7798/hourly1!$P$8763</f>
        <v>6.008074180613832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799">
        <f>(유형화!$F$71+유형화!$F$72+유형화!$F$73+유형화!$F$74+유형화!$G$63)*hourly1!O7799/hourly1!$O$8763</f>
        <v>66.466354376954925</v>
      </c>
      <c r="C7798" s="441">
        <f>hourly1!$F7799*유형화!$G$71/hourly1!$F$8763+유형화!$G$72*hourly1!$G7799/hourly1!$F$8763+유형화!$G$74*hourly1!I7799/hourly1!$I$8763+유형화!$H$63*hourly1!P7799/hourly1!$P$8763</f>
        <v>7.3442005437146145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799">
        <f>(유형화!$F$71+유형화!$F$72+유형화!$F$73+유형화!$F$74+유형화!$G$63)*hourly1!O7800/hourly1!$O$8763</f>
        <v>64.302213362537231</v>
      </c>
      <c r="C7799" s="441">
        <f>hourly1!$F7800*유형화!$G$71/hourly1!$F$8763+유형화!$G$72*hourly1!$G7800/hourly1!$F$8763+유형화!$G$74*hourly1!I7800/hourly1!$I$8763+유형화!$H$63*hourly1!P7800/hourly1!$P$8763</f>
        <v>0.57324381637512845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799">
        <f>(유형화!$F$71+유형화!$F$72+유형화!$F$73+유형화!$F$74+유형화!$G$63)*hourly1!O7801/hourly1!$O$8763</f>
        <v>63.199426273175838</v>
      </c>
      <c r="C7800" s="441">
        <f>hourly1!$F7801*유형화!$G$71/hourly1!$F$8763+유형화!$G$72*hourly1!$G7801/hourly1!$F$8763+유형화!$G$74*hourly1!I7801/hourly1!$I$8763+유형화!$H$63*hourly1!P7801/hourly1!$P$8763</f>
        <v>0.41711920747497094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799">
        <f>(유형화!$F$71+유형화!$F$72+유형화!$F$73+유형화!$F$74+유형화!$G$63)*hourly1!O7802/hourly1!$O$8763</f>
        <v>62.98984260947929</v>
      </c>
      <c r="C7801" s="441">
        <f>hourly1!$F7802*유형화!$G$71/hourly1!$F$8763+유형화!$G$72*hourly1!$G7802/hourly1!$F$8763+유형화!$G$74*hourly1!I7802/hourly1!$I$8763+유형화!$H$63*hourly1!P7802/hourly1!$P$8763</f>
        <v>0.38254889296849426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799">
        <f>(유형화!$F$71+유형화!$F$72+유형화!$F$73+유형화!$F$74+유형화!$G$63)*hourly1!O7803/hourly1!$O$8763</f>
        <v>62.14014134011817</v>
      </c>
      <c r="C7802" s="441">
        <f>hourly1!$F7803*유형화!$G$71/hourly1!$F$8763+유형화!$G$72*hourly1!$G7803/hourly1!$F$8763+유형화!$G$74*hourly1!I7803/hourly1!$I$8763+유형화!$H$63*hourly1!P7803/hourly1!$P$8763</f>
        <v>0.38077984856957725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799">
        <f>(유형화!$F$71+유형화!$F$72+유형화!$F$73+유형화!$F$74+유형화!$G$63)*hourly1!O7804/hourly1!$O$8763</f>
        <v>58.400259539498222</v>
      </c>
      <c r="C7803" s="441">
        <f>hourly1!$F7804*유형화!$G$71/hourly1!$F$8763+유형화!$G$72*hourly1!$G7804/hourly1!$F$8763+유형화!$G$74*hourly1!I7804/hourly1!$I$8763+유형화!$H$63*hourly1!P7804/hourly1!$P$8763</f>
        <v>0.79997991833404736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799">
        <f>(유형화!$F$71+유형화!$F$72+유형화!$F$73+유형화!$F$74+유형화!$G$63)*hourly1!O7805/hourly1!$O$8763</f>
        <v>57.521664100146957</v>
      </c>
      <c r="C7804" s="441">
        <f>hourly1!$F7805*유형화!$G$71/hourly1!$F$8763+유형화!$G$72*hourly1!$G7805/hourly1!$F$8763+유형화!$G$74*hourly1!I7805/hourly1!$I$8763+유형화!$H$63*hourly1!P7805/hourly1!$P$8763</f>
        <v>1.6144002745939139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799">
        <f>(유형화!$F$71+유형화!$F$72+유형화!$F$73+유형화!$F$74+유형화!$G$63)*hourly1!O7806/hourly1!$O$8763</f>
        <v>57.285447123629282</v>
      </c>
      <c r="C7805" s="441">
        <f>hourly1!$F7806*유형화!$G$71/hourly1!$F$8763+유형화!$G$72*hourly1!$G7806/hourly1!$F$8763+유형화!$G$74*hourly1!I7806/hourly1!$I$8763+유형화!$H$63*hourly1!P7806/hourly1!$P$8763</f>
        <v>2.2315631156916673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799">
        <f>(유형화!$F$71+유형화!$F$72+유형화!$F$73+유형화!$F$74+유형화!$G$63)*hourly1!O7807/hourly1!$O$8763</f>
        <v>57.708605598904271</v>
      </c>
      <c r="C7806" s="441">
        <f>hourly1!$F7807*유형화!$G$71/hourly1!$F$8763+유형화!$G$72*hourly1!$G7807/hourly1!$F$8763+유형화!$G$74*hourly1!I7807/hourly1!$I$8763+유형화!$H$63*hourly1!P7807/hourly1!$P$8763</f>
        <v>2.794985150293078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799">
        <f>(유형화!$F$71+유형화!$F$72+유형화!$F$73+유형화!$F$74+유형화!$G$63)*hourly1!O7808/hourly1!$O$8763</f>
        <v>58.751493405131264</v>
      </c>
      <c r="C7807" s="441">
        <f>hourly1!$F7808*유형화!$G$71/hourly1!$F$8763+유형화!$G$72*hourly1!$G7808/hourly1!$F$8763+유형화!$G$74*hourly1!I7808/hourly1!$I$8763+유형화!$H$63*hourly1!P7808/hourly1!$P$8763</f>
        <v>3.3664160706346689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799">
        <f>(유형화!$F$71+유형화!$F$72+유형화!$F$73+유형화!$F$74+유형화!$G$63)*hourly1!O7809/hourly1!$O$8763</f>
        <v>61.52901044447043</v>
      </c>
      <c r="C7808" s="441">
        <f>hourly1!$F7809*유형화!$G$71/hourly1!$F$8763+유형화!$G$72*hourly1!$G7809/hourly1!$F$8763+유형화!$G$74*hourly1!I7809/hourly1!$I$8763+유형화!$H$63*hourly1!P7809/hourly1!$P$8763</f>
        <v>12.875488793291595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799">
        <f>(유형화!$F$71+유형화!$F$72+유형화!$F$73+유형화!$F$74+유형화!$G$63)*hourly1!O7810/hourly1!$O$8763</f>
        <v>63.268545219235044</v>
      </c>
      <c r="C7809" s="441">
        <f>hourly1!$F7810*유형화!$G$71/hourly1!$F$8763+유형화!$G$72*hourly1!$G7810/hourly1!$F$8763+유형화!$G$74*hourly1!I7810/hourly1!$I$8763+유형화!$H$63*hourly1!P7810/hourly1!$P$8763</f>
        <v>13.11612630185658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799">
        <f>(유형화!$F$71+유형화!$F$72+유형화!$F$73+유형화!$F$74+유형화!$G$63)*hourly1!O7811/hourly1!$O$8763</f>
        <v>66.419188424110743</v>
      </c>
      <c r="C7810" s="441">
        <f>hourly1!$F7811*유형화!$G$71/hourly1!$F$8763+유형화!$G$72*hourly1!$G7811/hourly1!$F$8763+유형화!$G$74*hourly1!I7811/hourly1!$I$8763+유형화!$H$63*hourly1!P7811/hourly1!$P$8763</f>
        <v>12.116936700711436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799">
        <f>(유형화!$F$71+유형화!$F$72+유형화!$F$73+유형화!$F$74+유형화!$G$63)*hourly1!O7812/hourly1!$O$8763</f>
        <v>72.277567032398579</v>
      </c>
      <c r="C7811" s="441">
        <f>hourly1!$F7812*유형화!$G$71/hourly1!$F$8763+유형화!$G$72*hourly1!$G7812/hourly1!$F$8763+유형화!$G$74*hourly1!I7812/hourly1!$I$8763+유형화!$H$63*hourly1!P7812/hourly1!$P$8763</f>
        <v>10.609806529090404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799">
        <f>(유형화!$F$71+유형화!$F$72+유형화!$F$73+유형화!$F$74+유형화!$G$63)*hourly1!O7813/hourly1!$O$8763</f>
        <v>72.586788367358878</v>
      </c>
      <c r="C7812" s="441">
        <f>hourly1!$F7813*유형화!$G$71/hourly1!$F$8763+유형화!$G$72*hourly1!$G7813/hourly1!$F$8763+유형화!$G$74*hourly1!I7813/hourly1!$I$8763+유형화!$H$63*hourly1!P7813/hourly1!$P$8763</f>
        <v>9.2995263197248672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799">
        <f>(유형화!$F$71+유형화!$F$72+유형화!$F$73+유형화!$F$74+유형화!$G$63)*hourly1!O7814/hourly1!$O$8763</f>
        <v>71.646413501763973</v>
      </c>
      <c r="C7813" s="441">
        <f>hourly1!$F7814*유형화!$G$71/hourly1!$F$8763+유형화!$G$72*hourly1!$G7814/hourly1!$F$8763+유형화!$G$74*hourly1!I7814/hourly1!$I$8763+유형화!$H$63*hourly1!P7814/hourly1!$P$8763</f>
        <v>8.5831663892930461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799">
        <f>(유형화!$F$71+유형화!$F$72+유형화!$F$73+유형화!$F$74+유형화!$G$63)*hourly1!O7815/hourly1!$O$8763</f>
        <v>67.738972960529949</v>
      </c>
      <c r="C7814" s="441">
        <f>hourly1!$F7815*유형화!$G$71/hourly1!$F$8763+유형화!$G$72*hourly1!$G7815/hourly1!$F$8763+유형화!$G$74*hourly1!I7815/hourly1!$I$8763+유형화!$H$63*hourly1!P7815/hourly1!$P$8763</f>
        <v>7.2392015803419048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799">
        <f>(유형화!$F$71+유형화!$F$72+유형화!$F$73+유형화!$F$74+유형화!$G$63)*hourly1!O7816/hourly1!$O$8763</f>
        <v>66.661353882553811</v>
      </c>
      <c r="C7815" s="441">
        <f>hourly1!$F7816*유형화!$G$71/hourly1!$F$8763+유형화!$G$72*hourly1!$G7816/hourly1!$F$8763+유형화!$G$74*hourly1!I7816/hourly1!$I$8763+유형화!$H$63*hourly1!P7816/hourly1!$P$8763</f>
        <v>8.3379747125588697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799">
        <f>(유형화!$F$71+유형화!$F$72+유형화!$F$73+유형화!$F$74+유형화!$G$63)*hourly1!O7817/hourly1!$O$8763</f>
        <v>68.929294218825845</v>
      </c>
      <c r="C7816" s="441">
        <f>hourly1!$F7817*유형화!$G$71/hourly1!$F$8763+유형화!$G$72*hourly1!$G7817/hourly1!$F$8763+유형화!$G$74*hourly1!I7817/hourly1!$I$8763+유형화!$H$63*hourly1!P7817/hourly1!$P$8763</f>
        <v>8.28182926042291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799">
        <f>(유형화!$F$71+유형화!$F$72+유형화!$F$73+유형화!$F$74+유형화!$G$63)*hourly1!O7818/hourly1!$O$8763</f>
        <v>68.503928370317055</v>
      </c>
      <c r="C7817" s="441">
        <f>hourly1!$F7818*유형화!$G$71/hourly1!$F$8763+유형화!$G$72*hourly1!$G7818/hourly1!$F$8763+유형화!$G$74*hourly1!I7818/hourly1!$I$8763+유형화!$H$63*hourly1!P7818/hourly1!$P$8763</f>
        <v>8.3352099843248411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799">
        <f>(유형화!$F$71+유형화!$F$72+유형화!$F$73+유형화!$F$74+유형화!$G$63)*hourly1!O7819/hourly1!$O$8763</f>
        <v>69.120530419905037</v>
      </c>
      <c r="C7818" s="441">
        <f>hourly1!$F7819*유형화!$G$71/hourly1!$F$8763+유형화!$G$72*hourly1!$G7819/hourly1!$F$8763+유형화!$G$74*hourly1!I7819/hourly1!$I$8763+유형화!$H$63*hourly1!P7819/hourly1!$P$8763</f>
        <v>8.5298008129530416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799">
        <f>(유형화!$F$71+유형화!$F$72+유형화!$F$73+유형화!$F$74+유형화!$G$63)*hourly1!O7820/hourly1!$O$8763</f>
        <v>68.911481419796516</v>
      </c>
      <c r="C7819" s="441">
        <f>hourly1!$F7820*유형화!$G$71/hourly1!$F$8763+유형화!$G$72*hourly1!$G7820/hourly1!$F$8763+유형화!$G$74*hourly1!I7820/hourly1!$I$8763+유형화!$H$63*hourly1!P7820/hourly1!$P$8763</f>
        <v>8.6133068172016074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799">
        <f>(유형화!$F$71+유형화!$F$72+유형화!$F$73+유형화!$F$74+유형화!$G$63)*hourly1!O7821/hourly1!$O$8763</f>
        <v>68.433356299061543</v>
      </c>
      <c r="C7820" s="441">
        <f>hourly1!$F7821*유형화!$G$71/hourly1!$F$8763+유형화!$G$72*hourly1!$G7821/hourly1!$F$8763+유형화!$G$74*hourly1!I7821/hourly1!$I$8763+유형화!$H$63*hourly1!P7821/hourly1!$P$8763</f>
        <v>7.6872012206030824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799">
        <f>(유형화!$F$71+유형화!$F$72+유형화!$F$73+유형화!$F$74+유형화!$G$63)*hourly1!O7822/hourly1!$O$8763</f>
        <v>66.80002745454415</v>
      </c>
      <c r="C7821" s="441">
        <f>hourly1!$F7822*유형화!$G$71/hourly1!$F$8763+유형화!$G$72*hourly1!$G7822/hourly1!$F$8763+유형화!$G$74*hourly1!I7822/hourly1!$I$8763+유형화!$H$63*hourly1!P7822/hourly1!$P$8763</f>
        <v>7.3497158067978265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799">
        <f>(유형화!$F$71+유형화!$F$72+유형화!$F$73+유형화!$F$74+유형화!$G$63)*hourly1!O7823/hourly1!$O$8763</f>
        <v>64.248032190593193</v>
      </c>
      <c r="C7822" s="441">
        <f>hourly1!$F7823*유형화!$G$71/hourly1!$F$8763+유형화!$G$72*hourly1!$G7823/hourly1!$F$8763+유형화!$G$74*hourly1!I7823/hourly1!$I$8763+유형화!$H$63*hourly1!P7823/hourly1!$P$8763</f>
        <v>8.4919495603852493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799">
        <f>(유형화!$F$71+유형화!$F$72+유형화!$F$73+유형화!$F$74+유형화!$G$63)*hourly1!O7824/hourly1!$O$8763</f>
        <v>62.529076234447167</v>
      </c>
      <c r="C7823" s="441">
        <f>hourly1!$F7824*유형화!$G$71/hourly1!$F$8763+유형화!$G$72*hourly1!$G7824/hourly1!$F$8763+유형화!$G$74*hourly1!I7824/hourly1!$I$8763+유형화!$H$63*hourly1!P7824/hourly1!$P$8763</f>
        <v>0.574686890012028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799">
        <f>(유형화!$F$71+유형화!$F$72+유형화!$F$73+유형화!$F$74+유형화!$G$63)*hourly1!O7825/hourly1!$O$8763</f>
        <v>63.127427185838307</v>
      </c>
      <c r="C7824" s="441">
        <f>hourly1!$F7825*유형화!$G$71/hourly1!$F$8763+유형화!$G$72*hourly1!$G7825/hourly1!$F$8763+유형화!$G$74*hourly1!I7825/hourly1!$I$8763+유형화!$H$63*hourly1!P7825/hourly1!$P$8763</f>
        <v>0.44388113271068202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799">
        <f>(유형화!$F$71+유형화!$F$72+유형화!$F$73+유형화!$F$74+유형화!$G$63)*hourly1!O7826/hourly1!$O$8763</f>
        <v>62.790992310039009</v>
      </c>
      <c r="C7825" s="441">
        <f>hourly1!$F7826*유형화!$G$71/hourly1!$F$8763+유형화!$G$72*hourly1!$G7826/hourly1!$F$8763+유형화!$G$74*hourly1!I7826/hourly1!$I$8763+유형화!$H$63*hourly1!P7826/hourly1!$P$8763</f>
        <v>0.46039376430508805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799">
        <f>(유형화!$F$71+유형화!$F$72+유형화!$F$73+유형화!$F$74+유형화!$G$63)*hourly1!O7827/hourly1!$O$8763</f>
        <v>61.749157125276284</v>
      </c>
      <c r="C7826" s="441">
        <f>hourly1!$F7827*유형화!$G$71/hourly1!$F$8763+유형화!$G$72*hourly1!$G7827/hourly1!$F$8763+유형화!$G$74*hourly1!I7827/hourly1!$I$8763+유형화!$H$63*hourly1!P7827/hourly1!$P$8763</f>
        <v>0.64397994882148879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799">
        <f>(유형화!$F$71+유형화!$F$72+유형화!$F$73+유형화!$F$74+유형화!$G$63)*hourly1!O7828/hourly1!$O$8763</f>
        <v>58.616992429619323</v>
      </c>
      <c r="C7827" s="441">
        <f>hourly1!$F7828*유형화!$G$71/hourly1!$F$8763+유형화!$G$72*hourly1!$G7828/hourly1!$F$8763+유형화!$G$74*hourly1!I7828/hourly1!$I$8763+유형화!$H$63*hourly1!P7828/hourly1!$P$8763</f>
        <v>1.1125720435404349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799">
        <f>(유형화!$F$71+유형화!$F$72+유형화!$F$73+유형화!$F$74+유형화!$G$63)*hourly1!O7829/hourly1!$O$8763</f>
        <v>57.646037555585977</v>
      </c>
      <c r="C7828" s="441">
        <f>hourly1!$F7829*유형화!$G$71/hourly1!$F$8763+유형화!$G$72*hourly1!$G7829/hourly1!$F$8763+유형화!$G$74*hourly1!I7829/hourly1!$I$8763+유형화!$H$63*hourly1!P7829/hourly1!$P$8763</f>
        <v>1.6306047069753355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799">
        <f>(유형화!$F$71+유형화!$F$72+유형화!$F$73+유형화!$F$74+유형화!$G$63)*hourly1!O7830/hourly1!$O$8763</f>
        <v>56.987890437263317</v>
      </c>
      <c r="C7829" s="441">
        <f>hourly1!$F7830*유형화!$G$71/hourly1!$F$8763+유형화!$G$72*hourly1!$G7830/hourly1!$F$8763+유형화!$G$74*hourly1!I7830/hourly1!$I$8763+유형화!$H$63*hourly1!P7830/hourly1!$P$8763</f>
        <v>2.0568152353856535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799">
        <f>(유형화!$F$71+유형화!$F$72+유형화!$F$73+유형화!$F$74+유형화!$G$63)*hourly1!O7831/hourly1!$O$8763</f>
        <v>57.535203928017644</v>
      </c>
      <c r="C7830" s="441">
        <f>hourly1!$F7831*유형화!$G$71/hourly1!$F$8763+유형화!$G$72*hourly1!$G7831/hourly1!$F$8763+유형화!$G$74*hourly1!I7831/hourly1!$I$8763+유형화!$H$63*hourly1!P7831/hourly1!$P$8763</f>
        <v>2.4545102995397157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799">
        <f>(유형화!$F$71+유형화!$F$72+유형화!$F$73+유형화!$F$74+유형화!$G$63)*hourly1!O7832/hourly1!$O$8763</f>
        <v>58.59001927809372</v>
      </c>
      <c r="C7831" s="441">
        <f>hourly1!$F7832*유형화!$G$71/hourly1!$F$8763+유형화!$G$72*hourly1!$G7832/hourly1!$F$8763+유형화!$G$74*hourly1!I7832/hourly1!$I$8763+유형화!$H$63*hourly1!P7832/hourly1!$P$8763</f>
        <v>2.69801033949464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799">
        <f>(유형화!$F$71+유형화!$F$72+유형화!$F$73+유형화!$F$74+유형화!$G$63)*hourly1!O7833/hourly1!$O$8763</f>
        <v>59.848666733897474</v>
      </c>
      <c r="C7832" s="441">
        <f>hourly1!$F7833*유형화!$G$71/hourly1!$F$8763+유형화!$G$72*hourly1!$G7833/hourly1!$F$8763+유형화!$G$74*hourly1!I7833/hourly1!$I$8763+유형화!$H$63*hourly1!P7833/hourly1!$P$8763</f>
        <v>11.780313266670946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799">
        <f>(유형화!$F$71+유형화!$F$72+유형화!$F$73+유형화!$F$74+유형화!$G$63)*hourly1!O7834/hourly1!$O$8763</f>
        <v>62.668385150778491</v>
      </c>
      <c r="C7833" s="441">
        <f>hourly1!$F7834*유형화!$G$71/hourly1!$F$8763+유형화!$G$72*hourly1!$G7834/hourly1!$F$8763+유형화!$G$74*hourly1!I7834/hourly1!$I$8763+유형화!$H$63*hourly1!P7834/hourly1!$P$8763</f>
        <v>12.389499902595221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799">
        <f>(유형화!$F$71+유형화!$F$72+유형화!$F$73+유형화!$F$74+유형화!$G$63)*hourly1!O7835/hourly1!$O$8763</f>
        <v>65.931412028416872</v>
      </c>
      <c r="C7834" s="441">
        <f>hourly1!$F7835*유형화!$G$71/hourly1!$F$8763+유형화!$G$72*hourly1!$G7835/hourly1!$F$8763+유형화!$G$74*hourly1!I7835/hourly1!$I$8763+유형화!$H$63*hourly1!P7835/hourly1!$P$8763</f>
        <v>11.820587055699541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799">
        <f>(유형화!$F$71+유형화!$F$72+유형화!$F$73+유형화!$F$74+유형화!$G$63)*hourly1!O7836/hourly1!$O$8763</f>
        <v>70.864093150069152</v>
      </c>
      <c r="C7835" s="441">
        <f>hourly1!$F7836*유형화!$G$71/hourly1!$F$8763+유형화!$G$72*hourly1!$G7836/hourly1!$F$8763+유형화!$G$74*hourly1!I7836/hourly1!$I$8763+유형화!$H$63*hourly1!P7836/hourly1!$P$8763</f>
        <v>10.785047003339752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799">
        <f>(유형화!$F$71+유형화!$F$72+유형화!$F$73+유형화!$F$74+유형화!$G$63)*hourly1!O7837/hourly1!$O$8763</f>
        <v>71.292320795695787</v>
      </c>
      <c r="C7836" s="441">
        <f>hourly1!$F7837*유형화!$G$71/hourly1!$F$8763+유형화!$G$72*hourly1!$G7837/hourly1!$F$8763+유형화!$G$74*hourly1!I7837/hourly1!$I$8763+유형화!$H$63*hourly1!P7837/hourly1!$P$8763</f>
        <v>9.2656263146521773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799">
        <f>(유형화!$F$71+유형화!$F$72+유형화!$F$73+유형화!$F$74+유형화!$G$63)*hourly1!O7838/hourly1!$O$8763</f>
        <v>71.060198915619111</v>
      </c>
      <c r="C7837" s="441">
        <f>hourly1!$F7838*유형화!$G$71/hourly1!$F$8763+유형화!$G$72*hourly1!$G7838/hourly1!$F$8763+유형화!$G$74*hourly1!I7838/hourly1!$I$8763+유형화!$H$63*hourly1!P7838/hourly1!$P$8763</f>
        <v>8.2208913343796741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799">
        <f>(유형화!$F$71+유형화!$F$72+유형화!$F$73+유형화!$F$74+유형화!$G$63)*hourly1!O7839/hourly1!$O$8763</f>
        <v>67.057302211063572</v>
      </c>
      <c r="C7838" s="441">
        <f>hourly1!$F7839*유형화!$G$71/hourly1!$F$8763+유형화!$G$72*hourly1!$G7839/hourly1!$F$8763+유형화!$G$74*hourly1!I7839/hourly1!$I$8763+유형화!$H$63*hourly1!P7839/hourly1!$P$8763</f>
        <v>6.191087023947266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799">
        <f>(유형화!$F$71+유형화!$F$72+유형화!$F$73+유형화!$F$74+유형화!$G$63)*hourly1!O7840/hourly1!$O$8763</f>
        <v>66.346843888755814</v>
      </c>
      <c r="C7839" s="441">
        <f>hourly1!$F7840*유형화!$G$71/hourly1!$F$8763+유형화!$G$72*hourly1!$G7840/hourly1!$F$8763+유형화!$G$74*hourly1!I7840/hourly1!$I$8763+유형화!$H$63*hourly1!P7840/hourly1!$P$8763</f>
        <v>6.8753495091770169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799">
        <f>(유형화!$F$71+유형화!$F$72+유형화!$F$73+유형화!$F$74+유형화!$G$63)*hourly1!O7841/hourly1!$O$8763</f>
        <v>69.122579370706319</v>
      </c>
      <c r="C7840" s="441">
        <f>hourly1!$F7841*유형화!$G$71/hourly1!$F$8763+유형화!$G$72*hourly1!$G7841/hourly1!$F$8763+유형화!$G$74*hourly1!I7841/hourly1!$I$8763+유형화!$H$63*hourly1!P7841/hourly1!$P$8763</f>
        <v>6.8074055375571714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799">
        <f>(유형화!$F$71+유형화!$F$72+유형화!$F$73+유형화!$F$74+유형화!$G$63)*hourly1!O7842/hourly1!$O$8763</f>
        <v>69.299734821493189</v>
      </c>
      <c r="C7841" s="441">
        <f>hourly1!$F7842*유형화!$G$71/hourly1!$F$8763+유형화!$G$72*hourly1!$G7842/hourly1!$F$8763+유형화!$G$74*hourly1!I7842/hourly1!$I$8763+유형화!$H$63*hourly1!P7842/hourly1!$P$8763</f>
        <v>6.8295354099155636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799">
        <f>(유형화!$F$71+유형화!$F$72+유형화!$F$73+유형화!$F$74+유형화!$G$63)*hourly1!O7843/hourly1!$O$8763</f>
        <v>69.77345802455126</v>
      </c>
      <c r="C7842" s="441">
        <f>hourly1!$F7843*유형화!$G$71/hourly1!$F$8763+유형화!$G$72*hourly1!$G7843/hourly1!$F$8763+유형화!$G$74*hourly1!I7843/hourly1!$I$8763+유형화!$H$63*hourly1!P7843/hourly1!$P$8763</f>
        <v>7.0454022416429929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799">
        <f>(유형화!$F$71+유형화!$F$72+유형화!$F$73+유형화!$F$74+유형화!$G$63)*hourly1!O7844/hourly1!$O$8763</f>
        <v>70.221884853567261</v>
      </c>
      <c r="C7843" s="441">
        <f>hourly1!$F7844*유형화!$G$71/hourly1!$F$8763+유형화!$G$72*hourly1!$G7844/hourly1!$F$8763+유형화!$G$74*hourly1!I7844/hourly1!$I$8763+유형화!$H$63*hourly1!P7844/hourly1!$P$8763</f>
        <v>7.2718209604340656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799">
        <f>(유형화!$F$71+유형화!$F$72+유형화!$F$73+유형화!$F$74+유형화!$G$63)*hourly1!O7845/hourly1!$O$8763</f>
        <v>70.758707096719803</v>
      </c>
      <c r="C7844" s="441">
        <f>hourly1!$F7845*유형화!$G$71/hourly1!$F$8763+유형화!$G$72*hourly1!$G7845/hourly1!$F$8763+유형화!$G$74*hourly1!I7845/hourly1!$I$8763+유형화!$H$63*hourly1!P7845/hourly1!$P$8763</f>
        <v>6.5720974660792475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799">
        <f>(유형화!$F$71+유형화!$F$72+유형화!$F$73+유형화!$F$74+유형화!$G$63)*hourly1!O7846/hourly1!$O$8763</f>
        <v>68.809953557551069</v>
      </c>
      <c r="C7845" s="441">
        <f>hourly1!$F7846*유형화!$G$71/hourly1!$F$8763+유형화!$G$72*hourly1!$G7846/hourly1!$F$8763+유형화!$G$74*hourly1!I7846/hourly1!$I$8763+유형화!$H$63*hourly1!P7846/hourly1!$P$8763</f>
        <v>5.749986442152025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799">
        <f>(유형화!$F$71+유형화!$F$72+유형화!$F$73+유형화!$F$74+유형화!$G$63)*hourly1!O7847/hourly1!$O$8763</f>
        <v>67.061413120251686</v>
      </c>
      <c r="C7846" s="441">
        <f>hourly1!$F7847*유형화!$G$71/hourly1!$F$8763+유형화!$G$72*hourly1!$G7847/hourly1!$F$8763+유형화!$G$74*hourly1!I7847/hourly1!$I$8763+유형화!$H$63*hourly1!P7847/hourly1!$P$8763</f>
        <v>6.7823989404241338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799">
        <f>(유형화!$F$71+유형화!$F$72+유형화!$F$73+유형화!$F$74+유형화!$G$63)*hourly1!O7848/hourly1!$O$8763</f>
        <v>64.411839000875204</v>
      </c>
      <c r="C7847" s="441">
        <f>hourly1!$F7848*유형화!$G$71/hourly1!$F$8763+유형화!$G$72*hourly1!$G7848/hourly1!$F$8763+유형화!$G$74*hourly1!I7848/hourly1!$I$8763+유형화!$H$63*hourly1!P7848/hourly1!$P$8763</f>
        <v>0.50905751356513496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799">
        <f>(유형화!$F$71+유형화!$F$72+유형화!$F$73+유형화!$F$74+유형화!$G$63)*hourly1!O7849/hourly1!$O$8763</f>
        <v>64.387734154805869</v>
      </c>
      <c r="C7848" s="441">
        <f>hourly1!$F7849*유형화!$G$71/hourly1!$F$8763+유형화!$G$72*hourly1!$G7849/hourly1!$F$8763+유형화!$G$74*hourly1!I7849/hourly1!$I$8763+유형화!$H$63*hourly1!P7849/hourly1!$P$8763</f>
        <v>0.4553186154230513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799">
        <f>(유형화!$F$71+유형화!$F$72+유형화!$F$73+유형화!$F$74+유형화!$G$63)*hourly1!O7850/hourly1!$O$8763</f>
        <v>64.086860230061859</v>
      </c>
      <c r="C7849" s="441">
        <f>hourly1!$F7850*유형화!$G$71/hourly1!$F$8763+유형화!$G$72*hourly1!$G7850/hourly1!$F$8763+유형화!$G$74*hourly1!I7850/hourly1!$I$8763+유형화!$H$63*hourly1!P7850/hourly1!$P$8763</f>
        <v>0.36173745485940434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799">
        <f>(유형화!$F$71+유형화!$F$72+유형화!$F$73+유형화!$F$74+유형화!$G$63)*hourly1!O7851/hourly1!$O$8763</f>
        <v>64.610595647113428</v>
      </c>
      <c r="C7850" s="441">
        <f>hourly1!$F7851*유형화!$G$71/hourly1!$F$8763+유형화!$G$72*hourly1!$G7851/hourly1!$F$8763+유형화!$G$74*hourly1!I7851/hourly1!$I$8763+유형화!$H$63*hourly1!P7851/hourly1!$P$8763</f>
        <v>0.3315048295856593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799">
        <f>(유형화!$F$71+유형화!$F$72+유형화!$F$73+유형화!$F$74+유형화!$G$63)*hourly1!O7852/hourly1!$O$8763</f>
        <v>61.469491446085897</v>
      </c>
      <c r="C7851" s="441">
        <f>hourly1!$F7852*유형화!$G$71/hourly1!$F$8763+유형화!$G$72*hourly1!$G7852/hourly1!$F$8763+유형화!$G$74*hourly1!I7852/hourly1!$I$8763+유형화!$H$63*hourly1!P7852/hourly1!$P$8763</f>
        <v>0.30925890543383705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799">
        <f>(유형화!$F$71+유형화!$F$72+유형화!$F$73+유형화!$F$74+유형화!$G$63)*hourly1!O7853/hourly1!$O$8763</f>
        <v>59.510608136250099</v>
      </c>
      <c r="C7852" s="441">
        <f>hourly1!$F7853*유형화!$G$71/hourly1!$F$8763+유형화!$G$72*hourly1!$G7853/hourly1!$F$8763+유형화!$G$74*hourly1!I7853/hourly1!$I$8763+유형화!$H$63*hourly1!P7853/hourly1!$P$8763</f>
        <v>0.32403672373386155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799">
        <f>(유형화!$F$71+유형화!$F$72+유형화!$F$73+유형화!$F$74+유형화!$G$63)*hourly1!O7854/hourly1!$O$8763</f>
        <v>60.295482787032398</v>
      </c>
      <c r="C7853" s="441">
        <f>hourly1!$F7854*유형화!$G$71/hourly1!$F$8763+유형화!$G$72*hourly1!$G7854/hourly1!$F$8763+유형화!$G$74*hourly1!I7854/hourly1!$I$8763+유형화!$H$63*hourly1!P7854/hourly1!$P$8763</f>
        <v>0.36631559672888081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799">
        <f>(유형화!$F$71+유형화!$F$72+유형화!$F$73+유형화!$F$74+유형화!$G$63)*hourly1!O7855/hourly1!$O$8763</f>
        <v>60.482342502754506</v>
      </c>
      <c r="C7854" s="441">
        <f>hourly1!$F7855*유형화!$G$71/hourly1!$F$8763+유형화!$G$72*hourly1!$G7855/hourly1!$F$8763+유형화!$G$74*hourly1!I7855/hourly1!$I$8763+유형화!$H$63*hourly1!P7855/hourly1!$P$8763</f>
        <v>0.42286478506293518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799">
        <f>(유형화!$F$71+유형화!$F$72+유형화!$F$73+유형화!$F$74+유형화!$G$63)*hourly1!O7856/hourly1!$O$8763</f>
        <v>61.630371195050522</v>
      </c>
      <c r="C7855" s="441">
        <f>hourly1!$F7856*유형화!$G$71/hourly1!$F$8763+유형화!$G$72*hourly1!$G7856/hourly1!$F$8763+유형화!$G$74*hourly1!I7856/hourly1!$I$8763+유형화!$H$63*hourly1!P7856/hourly1!$P$8763</f>
        <v>0.63367817543803662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799">
        <f>(유형화!$F$71+유형화!$F$72+유형화!$F$73+유형화!$F$74+유형화!$G$63)*hourly1!O7857/hourly1!$O$8763</f>
        <v>62.622188032243614</v>
      </c>
      <c r="C7856" s="441">
        <f>hourly1!$F7857*유형화!$G$71/hourly1!$F$8763+유형화!$G$72*hourly1!$G7857/hourly1!$F$8763+유형화!$G$74*hourly1!I7857/hourly1!$I$8763+유형화!$H$63*hourly1!P7857/hourly1!$P$8763</f>
        <v>9.7515023739029516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799">
        <f>(유형화!$F$71+유형화!$F$72+유형화!$F$73+유형화!$F$74+유형화!$G$63)*hourly1!O7858/hourly1!$O$8763</f>
        <v>64.070003749694877</v>
      </c>
      <c r="C7857" s="441">
        <f>hourly1!$F7858*유형화!$G$71/hourly1!$F$8763+유형화!$G$72*hourly1!$G7858/hourly1!$F$8763+유형화!$G$74*hourly1!I7858/hourly1!$I$8763+유형화!$H$63*hourly1!P7858/hourly1!$P$8763</f>
        <v>10.382625184228239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799">
        <f>(유형화!$F$71+유형화!$F$72+유형화!$F$73+유형화!$F$74+유형화!$G$63)*hourly1!O7859/hourly1!$O$8763</f>
        <v>66.938182855518505</v>
      </c>
      <c r="C7858" s="441">
        <f>hourly1!$F7859*유형화!$G$71/hourly1!$F$8763+유형화!$G$72*hourly1!$G7859/hourly1!$F$8763+유형화!$G$74*hourly1!I7859/hourly1!$I$8763+유형화!$H$63*hourly1!P7859/hourly1!$P$8763</f>
        <v>10.374209819030675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799">
        <f>(유형화!$F$71+유형화!$F$72+유형화!$F$73+유형화!$F$74+유형화!$G$63)*hourly1!O7860/hourly1!$O$8763</f>
        <v>71.573937828894955</v>
      </c>
      <c r="C7859" s="441">
        <f>hourly1!$F7860*유형화!$G$71/hourly1!$F$8763+유형화!$G$72*hourly1!$G7860/hourly1!$F$8763+유형화!$G$74*hourly1!I7860/hourly1!$I$8763+유형화!$H$63*hourly1!P7860/hourly1!$P$8763</f>
        <v>9.861050496014828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799">
        <f>(유형화!$F$71+유형화!$F$72+유형화!$F$73+유형화!$F$74+유형화!$G$63)*hourly1!O7861/hourly1!$O$8763</f>
        <v>72.642672457215156</v>
      </c>
      <c r="C7860" s="441">
        <f>hourly1!$F7861*유형화!$G$71/hourly1!$F$8763+유형화!$G$72*hourly1!$G7861/hourly1!$F$8763+유형화!$G$74*hourly1!I7861/hourly1!$I$8763+유형화!$H$63*hourly1!P7861/hourly1!$P$8763</f>
        <v>9.5062635846729968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799">
        <f>(유형화!$F$71+유형화!$F$72+유형화!$F$73+유형화!$F$74+유형화!$G$63)*hourly1!O7862/hourly1!$O$8763</f>
        <v>71.6870288589501</v>
      </c>
      <c r="C7861" s="441">
        <f>hourly1!$F7862*유형화!$G$71/hourly1!$F$8763+유형화!$G$72*hourly1!$G7862/hourly1!$F$8763+유형화!$G$74*hourly1!I7862/hourly1!$I$8763+유형화!$H$63*hourly1!P7862/hourly1!$P$8763</f>
        <v>9.056512075201228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799">
        <f>(유형화!$F$71+유형화!$F$72+유형화!$F$73+유형화!$F$74+유형화!$G$63)*hourly1!O7863/hourly1!$O$8763</f>
        <v>68.41086802203192</v>
      </c>
      <c r="C7862" s="441">
        <f>hourly1!$F7863*유형화!$G$71/hourly1!$F$8763+유형화!$G$72*hourly1!$G7863/hourly1!$F$8763+유형화!$G$74*hourly1!I7863/hourly1!$I$8763+유형화!$H$63*hourly1!P7863/hourly1!$P$8763</f>
        <v>7.2616926087439682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799">
        <f>(유형화!$F$71+유형화!$F$72+유형화!$F$73+유형화!$F$74+유형화!$G$63)*hourly1!O7864/hourly1!$O$8763</f>
        <v>66.671151984536749</v>
      </c>
      <c r="C7863" s="441">
        <f>hourly1!$F7864*유형화!$G$71/hourly1!$F$8763+유형화!$G$72*hourly1!$G7864/hourly1!$F$8763+유형화!$G$74*hourly1!I7864/hourly1!$I$8763+유형화!$H$63*hourly1!P7864/hourly1!$P$8763</f>
        <v>6.724981450901832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799">
        <f>(유형화!$F$71+유형화!$F$72+유형화!$F$73+유형화!$F$74+유형화!$G$63)*hourly1!O7865/hourly1!$O$8763</f>
        <v>69.602015229183237</v>
      </c>
      <c r="C7864" s="441">
        <f>hourly1!$F7865*유형화!$G$71/hourly1!$F$8763+유형화!$G$72*hourly1!$G7865/hourly1!$F$8763+유형화!$G$74*hourly1!I7865/hourly1!$I$8763+유형화!$H$63*hourly1!P7865/hourly1!$P$8763</f>
        <v>6.0131604218049928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799">
        <f>(유형화!$F$71+유형화!$F$72+유형화!$F$73+유형화!$F$74+유형화!$G$63)*hourly1!O7866/hourly1!$O$8763</f>
        <v>69.138617640908009</v>
      </c>
      <c r="C7865" s="441">
        <f>hourly1!$F7866*유형화!$G$71/hourly1!$F$8763+유형화!$G$72*hourly1!$G7866/hourly1!$F$8763+유형화!$G$74*hourly1!I7866/hourly1!$I$8763+유형화!$H$63*hourly1!P7866/hourly1!$P$8763</f>
        <v>5.4579245113456745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799">
        <f>(유형화!$F$71+유형화!$F$72+유형화!$F$73+유형화!$F$74+유형화!$G$63)*hourly1!O7867/hourly1!$O$8763</f>
        <v>70.37552400683407</v>
      </c>
      <c r="C7866" s="441">
        <f>hourly1!$F7867*유형화!$G$71/hourly1!$F$8763+유형화!$G$72*hourly1!$G7867/hourly1!$F$8763+유형화!$G$74*hourly1!I7867/hourly1!$I$8763+유형화!$H$63*hourly1!P7867/hourly1!$P$8763</f>
        <v>5.4107765917286876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799">
        <f>(유형화!$F$71+유형화!$F$72+유형화!$F$73+유형화!$F$74+유형화!$G$63)*hourly1!O7868/hourly1!$O$8763</f>
        <v>70.712611952928512</v>
      </c>
      <c r="C7867" s="441">
        <f>hourly1!$F7868*유형화!$G$71/hourly1!$F$8763+유형화!$G$72*hourly1!$G7868/hourly1!$F$8763+유형화!$G$74*hourly1!I7868/hourly1!$I$8763+유형화!$H$63*hourly1!P7868/hourly1!$P$8763</f>
        <v>5.7041741319726773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799">
        <f>(유형화!$F$71+유형화!$F$72+유형화!$F$73+유형화!$F$74+유형화!$G$63)*hourly1!O7869/hourly1!$O$8763</f>
        <v>70.456585539762074</v>
      </c>
      <c r="C7868" s="441">
        <f>hourly1!$F7869*유형화!$G$71/hourly1!$F$8763+유형화!$G$72*hourly1!$G7869/hourly1!$F$8763+유형화!$G$74*hourly1!I7869/hourly1!$I$8763+유형화!$H$63*hourly1!P7869/hourly1!$P$8763</f>
        <v>4.9380479006071445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799">
        <f>(유형화!$F$71+유형화!$F$72+유형화!$F$73+유형화!$F$74+유형화!$G$63)*hourly1!O7870/hourly1!$O$8763</f>
        <v>67.799705654431321</v>
      </c>
      <c r="C7869" s="441">
        <f>hourly1!$F7870*유형화!$G$71/hourly1!$F$8763+유형화!$G$72*hourly1!$G7870/hourly1!$F$8763+유형화!$G$74*hourly1!I7870/hourly1!$I$8763+유형화!$H$63*hourly1!P7870/hourly1!$P$8763</f>
        <v>4.850508947446734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799">
        <f>(유형화!$F$71+유형화!$F$72+유형화!$F$73+유형화!$F$74+유형화!$G$63)*hourly1!O7871/hourly1!$O$8763</f>
        <v>65.937244940111057</v>
      </c>
      <c r="C7870" s="441">
        <f>hourly1!$F7871*유형화!$G$71/hourly1!$F$8763+유형화!$G$72*hourly1!$G7871/hourly1!$F$8763+유형화!$G$74*hourly1!I7871/hourly1!$I$8763+유형화!$H$63*hourly1!P7871/hourly1!$P$8763</f>
        <v>6.0227837752490538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799">
        <f>(유형화!$F$71+유형화!$F$72+유형화!$F$73+유형화!$F$74+유형화!$G$63)*hourly1!O7872/hourly1!$O$8763</f>
        <v>64.182802231806392</v>
      </c>
      <c r="C7871" s="441">
        <f>hourly1!$F7872*유형화!$G$71/hourly1!$F$8763+유형화!$G$72*hourly1!$G7872/hourly1!$F$8763+유형화!$G$74*hourly1!I7872/hourly1!$I$8763+유형화!$H$63*hourly1!P7872/hourly1!$P$8763</f>
        <v>0.49449199967652191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799">
        <f>(유형화!$F$71+유형화!$F$72+유형화!$F$73+유형화!$F$74+유형화!$G$63)*hourly1!O7873/hourly1!$O$8763</f>
        <v>62.877554500095293</v>
      </c>
      <c r="C7872" s="441">
        <f>hourly1!$F7873*유형화!$G$71/hourly1!$F$8763+유형화!$G$72*hourly1!$G7873/hourly1!$F$8763+유형화!$G$74*hourly1!I7873/hourly1!$I$8763+유형화!$H$63*hourly1!P7873/hourly1!$P$8763</f>
        <v>0.47231167520238349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799">
        <f>(유형화!$F$71+유형화!$F$72+유형화!$F$73+유형화!$F$74+유형화!$G$63)*hourly1!O7874/hourly1!$O$8763</f>
        <v>63.449584508605696</v>
      </c>
      <c r="C7873" s="441">
        <f>hourly1!$F7874*유형화!$G$71/hourly1!$F$8763+유형화!$G$72*hourly1!$G7874/hourly1!$F$8763+유형화!$G$74*hourly1!I7874/hourly1!$I$8763+유형화!$H$63*hourly1!P7874/hourly1!$P$8763</f>
        <v>0.36141351172378805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799">
        <f>(유형화!$F$71+유형화!$F$72+유형화!$F$73+유형화!$F$74+유형화!$G$63)*hourly1!O7875/hourly1!$O$8763</f>
        <v>62.011302061442329</v>
      </c>
      <c r="C7874" s="441">
        <f>hourly1!$F7875*유형화!$G$71/hourly1!$F$8763+유형화!$G$72*hourly1!$G7875/hourly1!$F$8763+유형화!$G$74*hourly1!I7875/hourly1!$I$8763+유형화!$H$63*hourly1!P7875/hourly1!$P$8763</f>
        <v>0.28795594683068299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799">
        <f>(유형화!$F$71+유형화!$F$72+유형화!$F$73+유형화!$F$74+유형화!$G$63)*hourly1!O7876/hourly1!$O$8763</f>
        <v>59.307912716930389</v>
      </c>
      <c r="C7875" s="441">
        <f>hourly1!$F7876*유형화!$G$71/hourly1!$F$8763+유형화!$G$72*hourly1!$G7876/hourly1!$F$8763+유형화!$G$74*hourly1!I7876/hourly1!$I$8763+유형화!$H$63*hourly1!P7876/hourly1!$P$8763</f>
        <v>0.29341837235533613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799">
        <f>(유형화!$F$71+유형화!$F$72+유형화!$F$73+유형화!$F$74+유형화!$G$63)*hourly1!O7877/hourly1!$O$8763</f>
        <v>58.577115072352768</v>
      </c>
      <c r="C7876" s="441">
        <f>hourly1!$F7877*유형화!$G$71/hourly1!$F$8763+유형화!$G$72*hourly1!$G7877/hourly1!$F$8763+유형화!$G$74*hourly1!I7877/hourly1!$I$8763+유형화!$H$63*hourly1!P7877/hourly1!$P$8763</f>
        <v>0.5567511032283089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799">
        <f>(유형화!$F$71+유형화!$F$72+유형화!$F$73+유형화!$F$74+유형화!$G$63)*hourly1!O7878/hourly1!$O$8763</f>
        <v>58.788271903371019</v>
      </c>
      <c r="C7877" s="441">
        <f>hourly1!$F7878*유형화!$G$71/hourly1!$F$8763+유형화!$G$72*hourly1!$G7878/hourly1!$F$8763+유형화!$G$74*hourly1!I7878/hourly1!$I$8763+유형화!$H$63*hourly1!P7878/hourly1!$P$8763</f>
        <v>1.2566263117467886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799">
        <f>(유형화!$F$71+유형화!$F$72+유형화!$F$73+유형화!$F$74+유형화!$G$63)*hourly1!O7879/hourly1!$O$8763</f>
        <v>59.445839628052283</v>
      </c>
      <c r="C7878" s="441">
        <f>hourly1!$F7879*유형화!$G$71/hourly1!$F$8763+유형화!$G$72*hourly1!$G7879/hourly1!$F$8763+유형화!$G$74*hourly1!I7879/hourly1!$I$8763+유형화!$H$63*hourly1!P7879/hourly1!$P$8763</f>
        <v>1.953631713274816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799">
        <f>(유형화!$F$71+유형화!$F$72+유형화!$F$73+유형화!$F$74+유형화!$G$63)*hourly1!O7880/hourly1!$O$8763</f>
        <v>60.110865895442267</v>
      </c>
      <c r="C7879" s="441">
        <f>hourly1!$F7880*유형화!$G$71/hourly1!$F$8763+유형화!$G$72*hourly1!$G7880/hourly1!$F$8763+유형화!$G$74*hourly1!I7880/hourly1!$I$8763+유형화!$H$63*hourly1!P7880/hourly1!$P$8763</f>
        <v>2.5801575367322975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799">
        <f>(유형화!$F$71+유형화!$F$72+유형화!$F$73+유형화!$F$74+유형화!$G$63)*hourly1!O7881/hourly1!$O$8763</f>
        <v>60.595728825306409</v>
      </c>
      <c r="C7880" s="441">
        <f>hourly1!$F7881*유형화!$G$71/hourly1!$F$8763+유형화!$G$72*hourly1!$G7881/hourly1!$F$8763+유형화!$G$74*hourly1!I7881/hourly1!$I$8763+유형화!$H$63*hourly1!P7881/hourly1!$P$8763</f>
        <v>12.18373744885748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799">
        <f>(유형화!$F$71+유형화!$F$72+유형화!$F$73+유형화!$F$74+유형화!$G$63)*hourly1!O7882/hourly1!$O$8763</f>
        <v>59.368643374387531</v>
      </c>
      <c r="C7881" s="441">
        <f>hourly1!$F7882*유형화!$G$71/hourly1!$F$8763+유형화!$G$72*hourly1!$G7882/hourly1!$F$8763+유형화!$G$74*hourly1!I7882/hourly1!$I$8763+유형화!$H$63*hourly1!P7882/hourly1!$P$8763</f>
        <v>12.558550510530448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799">
        <f>(유형화!$F$71+유형화!$F$72+유형화!$F$73+유형화!$F$74+유형화!$G$63)*hourly1!O7883/hourly1!$O$8763</f>
        <v>59.963889856428779</v>
      </c>
      <c r="C7882" s="441">
        <f>hourly1!$F7883*유형화!$G$71/hourly1!$F$8763+유형화!$G$72*hourly1!$G7883/hourly1!$F$8763+유형화!$G$74*hourly1!I7883/hourly1!$I$8763+유형화!$H$63*hourly1!P7883/hourly1!$P$8763</f>
        <v>11.788685932441934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799">
        <f>(유형화!$F$71+유형화!$F$72+유형화!$F$73+유형화!$F$74+유형화!$G$63)*hourly1!O7884/hourly1!$O$8763</f>
        <v>61.271492405593811</v>
      </c>
      <c r="C7883" s="441">
        <f>hourly1!$F7884*유형화!$G$71/hourly1!$F$8763+유형화!$G$72*hourly1!$G7884/hourly1!$F$8763+유형화!$G$74*hourly1!I7884/hourly1!$I$8763+유형화!$H$63*hourly1!P7884/hourly1!$P$8763</f>
        <v>10.615862452789896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799">
        <f>(유형화!$F$71+유형화!$F$72+유형화!$F$73+유형화!$F$74+유형화!$G$63)*hourly1!O7885/hourly1!$O$8763</f>
        <v>61.596339480285081</v>
      </c>
      <c r="C7884" s="441">
        <f>hourly1!$F7885*유형화!$G$71/hourly1!$F$8763+유형화!$G$72*hourly1!$G7885/hourly1!$F$8763+유형화!$G$74*hourly1!I7885/hourly1!$I$8763+유형화!$H$63*hourly1!P7885/hourly1!$P$8763</f>
        <v>9.5870486335633629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799">
        <f>(유형화!$F$71+유형화!$F$72+유형화!$F$73+유형화!$F$74+유형화!$G$63)*hourly1!O7886/hourly1!$O$8763</f>
        <v>61.844053194710227</v>
      </c>
      <c r="C7885" s="441">
        <f>hourly1!$F7886*유형화!$G$71/hourly1!$F$8763+유형화!$G$72*hourly1!$G7886/hourly1!$F$8763+유형화!$G$74*hourly1!I7886/hourly1!$I$8763+유형화!$H$63*hourly1!P7886/hourly1!$P$8763</f>
        <v>8.6416363361896789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799">
        <f>(유형화!$F$71+유형화!$F$72+유형화!$F$73+유형화!$F$74+유형화!$G$63)*hourly1!O7887/hourly1!$O$8763</f>
        <v>59.255961079703383</v>
      </c>
      <c r="C7886" s="441">
        <f>hourly1!$F7887*유형화!$G$71/hourly1!$F$8763+유형화!$G$72*hourly1!$G7887/hourly1!$F$8763+유형화!$G$74*hourly1!I7887/hourly1!$I$8763+유형화!$H$63*hourly1!P7887/hourly1!$P$8763</f>
        <v>7.1134671552140745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799">
        <f>(유형화!$F$71+유형화!$F$72+유형화!$F$73+유형화!$F$74+유형화!$G$63)*hourly1!O7888/hourly1!$O$8763</f>
        <v>58.092426653436753</v>
      </c>
      <c r="C7887" s="441">
        <f>hourly1!$F7888*유형화!$G$71/hourly1!$F$8763+유형화!$G$72*hourly1!$G7888/hourly1!$F$8763+유형화!$G$74*hourly1!I7888/hourly1!$I$8763+유형화!$H$63*hourly1!P7888/hourly1!$P$8763</f>
        <v>7.5854128247283432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799">
        <f>(유형화!$F$71+유형화!$F$72+유형화!$F$73+유형화!$F$74+유형화!$G$63)*hourly1!O7889/hourly1!$O$8763</f>
        <v>59.55060337495047</v>
      </c>
      <c r="C7888" s="441">
        <f>hourly1!$F7889*유형화!$G$71/hourly1!$F$8763+유형화!$G$72*hourly1!$G7889/hourly1!$F$8763+유형화!$G$74*hourly1!I7889/hourly1!$I$8763+유형화!$H$63*hourly1!P7889/hourly1!$P$8763</f>
        <v>7.4460806598659479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799">
        <f>(유형화!$F$71+유형화!$F$72+유형화!$F$73+유형화!$F$74+유형화!$G$63)*hourly1!O7890/hourly1!$O$8763</f>
        <v>59.683899014872431</v>
      </c>
      <c r="C7889" s="441">
        <f>hourly1!$F7890*유형화!$G$71/hourly1!$F$8763+유형화!$G$72*hourly1!$G7890/hourly1!$F$8763+유형화!$G$74*hourly1!I7890/hourly1!$I$8763+유형화!$H$63*hourly1!P7890/hourly1!$P$8763</f>
        <v>7.4253404272251897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799">
        <f>(유형화!$F$71+유형화!$F$72+유형화!$F$73+유형화!$F$74+유형화!$G$63)*hourly1!O7891/hourly1!$O$8763</f>
        <v>59.985434855716285</v>
      </c>
      <c r="C7890" s="441">
        <f>hourly1!$F7891*유형화!$G$71/hourly1!$F$8763+유형화!$G$72*hourly1!$G7891/hourly1!$F$8763+유형화!$G$74*hourly1!I7891/hourly1!$I$8763+유형화!$H$63*hourly1!P7891/hourly1!$P$8763</f>
        <v>7.7090840803569503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799">
        <f>(유형화!$F$71+유형화!$F$72+유형화!$F$73+유형화!$F$74+유형화!$G$63)*hourly1!O7892/hourly1!$O$8763</f>
        <v>59.501992836641968</v>
      </c>
      <c r="C7891" s="441">
        <f>hourly1!$F7892*유형화!$G$71/hourly1!$F$8763+유형화!$G$72*hourly1!$G7892/hourly1!$F$8763+유형화!$G$74*hourly1!I7892/hourly1!$I$8763+유형화!$H$63*hourly1!P7892/hourly1!$P$8763</f>
        <v>7.8610945160170784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799">
        <f>(유형화!$F$71+유형화!$F$72+유형화!$F$73+유형화!$F$74+유형화!$G$63)*hourly1!O7893/hourly1!$O$8763</f>
        <v>60.654668215899648</v>
      </c>
      <c r="C7892" s="441">
        <f>hourly1!$F7893*유형화!$G$71/hourly1!$F$8763+유형화!$G$72*hourly1!$G7893/hourly1!$F$8763+유형화!$G$74*hourly1!I7893/hourly1!$I$8763+유형화!$H$63*hourly1!P7893/hourly1!$P$8763</f>
        <v>7.2690648197942194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799">
        <f>(유형화!$F$71+유형화!$F$72+유형화!$F$73+유형화!$F$74+유형화!$G$63)*hourly1!O7894/hourly1!$O$8763</f>
        <v>59.619555270962941</v>
      </c>
      <c r="C7893" s="441">
        <f>hourly1!$F7894*유형화!$G$71/hourly1!$F$8763+유형화!$G$72*hourly1!$G7894/hourly1!$F$8763+유형화!$G$74*hourly1!I7894/hourly1!$I$8763+유형화!$H$63*hourly1!P7894/hourly1!$P$8763</f>
        <v>7.200248133916884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799">
        <f>(유형화!$F$71+유형화!$F$72+유형화!$F$73+유형화!$F$74+유형화!$G$63)*hourly1!O7895/hourly1!$O$8763</f>
        <v>58.743872710549496</v>
      </c>
      <c r="C7894" s="441">
        <f>hourly1!$F7895*유형화!$G$71/hourly1!$F$8763+유형화!$G$72*hourly1!$G7895/hourly1!$F$8763+유형화!$G$74*hourly1!I7895/hourly1!$I$8763+유형화!$H$63*hourly1!P7895/hourly1!$P$8763</f>
        <v>8.6264597911214675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799">
        <f>(유형화!$F$71+유형화!$F$72+유형화!$F$73+유형화!$F$74+유형화!$G$63)*hourly1!O7896/hourly1!$O$8763</f>
        <v>57.835930128732443</v>
      </c>
      <c r="C7895" s="441">
        <f>hourly1!$F7896*유형화!$G$71/hourly1!$F$8763+유형화!$G$72*hourly1!$G7896/hourly1!$F$8763+유형화!$G$74*hourly1!I7896/hourly1!$I$8763+유형화!$H$63*hourly1!P7896/hourly1!$P$8763</f>
        <v>0.57994023147308194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799">
        <f>(유형화!$F$71+유형화!$F$72+유형화!$F$73+유형화!$F$74+유형화!$G$63)*hourly1!O7897/hourly1!$O$8763</f>
        <v>57.710935662853153</v>
      </c>
      <c r="C7896" s="441">
        <f>hourly1!$F7897*유형화!$G$71/hourly1!$F$8763+유형화!$G$72*hourly1!$G7897/hourly1!$F$8763+유형화!$G$74*hourly1!I7897/hourly1!$I$8763+유형화!$H$63*hourly1!P7897/hourly1!$P$8763</f>
        <v>0.49989276150415241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799">
        <f>(유형화!$F$71+유형화!$F$72+유형화!$F$73+유형화!$F$74+유형화!$G$63)*hourly1!O7898/hourly1!$O$8763</f>
        <v>58.883465761360107</v>
      </c>
      <c r="C7897" s="441">
        <f>hourly1!$F7898*유형화!$G$71/hourly1!$F$8763+유형화!$G$72*hourly1!$G7898/hourly1!$F$8763+유형화!$G$74*hourly1!I7898/hourly1!$I$8763+유형화!$H$63*hourly1!P7898/hourly1!$P$8763</f>
        <v>1.2371647957322864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799">
        <f>(유형화!$F$71+유형화!$F$72+유형화!$F$73+유형화!$F$74+유형화!$G$63)*hourly1!O7899/hourly1!$O$8763</f>
        <v>58.350294398075086</v>
      </c>
      <c r="C7898" s="441">
        <f>hourly1!$F7899*유형화!$G$71/hourly1!$F$8763+유형화!$G$72*hourly1!$G7899/hourly1!$F$8763+유형화!$G$74*hourly1!I7899/hourly1!$I$8763+유형화!$H$63*hourly1!P7899/hourly1!$P$8763</f>
        <v>2.0001151677929383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799">
        <f>(유형화!$F$71+유형화!$F$72+유형화!$F$73+유형화!$F$74+유형화!$G$63)*hourly1!O7900/hourly1!$O$8763</f>
        <v>55.88824724608525</v>
      </c>
      <c r="C7899" s="441">
        <f>hourly1!$F7900*유형화!$G$71/hourly1!$F$8763+유형화!$G$72*hourly1!$G7900/hourly1!$F$8763+유형화!$G$74*hourly1!I7900/hourly1!$I$8763+유형화!$H$63*hourly1!P7900/hourly1!$P$8763</f>
        <v>2.8259826678086153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799">
        <f>(유형화!$F$71+유형화!$F$72+유형화!$F$73+유형화!$F$74+유형화!$G$63)*hourly1!O7901/hourly1!$O$8763</f>
        <v>54.149091150956494</v>
      </c>
      <c r="C7900" s="441">
        <f>hourly1!$F7901*유형화!$G$71/hourly1!$F$8763+유형화!$G$72*hourly1!$G7901/hourly1!$F$8763+유형화!$G$74*hourly1!I7901/hourly1!$I$8763+유형화!$H$63*hourly1!P7901/hourly1!$P$8763</f>
        <v>3.5104646137782547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799">
        <f>(유형화!$F$71+유형화!$F$72+유형화!$F$73+유형화!$F$74+유형화!$G$63)*hourly1!O7902/hourly1!$O$8763</f>
        <v>54.378152058354537</v>
      </c>
      <c r="C7901" s="441">
        <f>hourly1!$F7902*유형화!$G$71/hourly1!$F$8763+유형화!$G$72*hourly1!$G7902/hourly1!$F$8763+유형화!$G$74*hourly1!I7902/hourly1!$I$8763+유형화!$H$63*hourly1!P7902/hourly1!$P$8763</f>
        <v>4.0734558374054828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799">
        <f>(유형화!$F$71+유형화!$F$72+유형화!$F$73+유형화!$F$74+유형화!$G$63)*hourly1!O7903/hourly1!$O$8763</f>
        <v>54.575631077252318</v>
      </c>
      <c r="C7902" s="441">
        <f>hourly1!$F7903*유형화!$G$71/hourly1!$F$8763+유형화!$G$72*hourly1!$G7903/hourly1!$F$8763+유형화!$G$74*hourly1!I7903/hourly1!$I$8763+유형화!$H$63*hourly1!P7903/hourly1!$P$8763</f>
        <v>4.6032388343792556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799">
        <f>(유형화!$F$71+유형화!$F$72+유형화!$F$73+유형화!$F$74+유형화!$G$63)*hourly1!O7904/hourly1!$O$8763</f>
        <v>54.980943555214218</v>
      </c>
      <c r="C7903" s="441">
        <f>hourly1!$F7904*유형화!$G$71/hourly1!$F$8763+유형화!$G$72*hourly1!$G7904/hourly1!$F$8763+유형화!$G$74*hourly1!I7904/hourly1!$I$8763+유형화!$H$63*hourly1!P7904/hourly1!$P$8763</f>
        <v>5.0992424104151137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799">
        <f>(유형화!$F$71+유형화!$F$72+유형화!$F$73+유형화!$F$74+유형화!$G$63)*hourly1!O7905/hourly1!$O$8763</f>
        <v>54.801879138965106</v>
      </c>
      <c r="C7904" s="441">
        <f>hourly1!$F7905*유형화!$G$71/hourly1!$F$8763+유형화!$G$72*hourly1!$G7905/hourly1!$F$8763+유형화!$G$74*hourly1!I7905/hourly1!$I$8763+유형화!$H$63*hourly1!P7905/hourly1!$P$8763</f>
        <v>14.516637794426808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799">
        <f>(유형화!$F$71+유형화!$F$72+유형화!$F$73+유형화!$F$74+유형화!$G$63)*hourly1!O7906/hourly1!$O$8763</f>
        <v>54.191121128784481</v>
      </c>
      <c r="C7905" s="441">
        <f>hourly1!$F7906*유형화!$G$71/hourly1!$F$8763+유형화!$G$72*hourly1!$G7906/hourly1!$F$8763+유형화!$G$74*hourly1!I7906/hourly1!$I$8763+유형화!$H$63*hourly1!P7906/hourly1!$P$8763</f>
        <v>14.722689125290755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799">
        <f>(유형화!$F$71+유형화!$F$72+유형화!$F$73+유형화!$F$74+유형화!$G$63)*hourly1!O7907/hourly1!$O$8763</f>
        <v>53.74458726762775</v>
      </c>
      <c r="C7906" s="441">
        <f>hourly1!$F7907*유형화!$G$71/hourly1!$F$8763+유형화!$G$72*hourly1!$G7907/hourly1!$F$8763+유형화!$G$74*hourly1!I7907/hourly1!$I$8763+유형화!$H$63*hourly1!P7907/hourly1!$P$8763</f>
        <v>13.152860809366031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799">
        <f>(유형화!$F$71+유형화!$F$72+유형화!$F$73+유형화!$F$74+유형화!$G$63)*hourly1!O7908/hourly1!$O$8763</f>
        <v>53.866107338403133</v>
      </c>
      <c r="C7907" s="441">
        <f>hourly1!$F7908*유형화!$G$71/hourly1!$F$8763+유형화!$G$72*hourly1!$G7908/hourly1!$F$8763+유형화!$G$74*hourly1!I7908/hourly1!$I$8763+유형화!$H$63*hourly1!P7908/hourly1!$P$8763</f>
        <v>11.139225388216962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799">
        <f>(유형화!$F$71+유형화!$F$72+유형화!$F$73+유형화!$F$74+유형화!$G$63)*hourly1!O7909/hourly1!$O$8763</f>
        <v>54.114589569107302</v>
      </c>
      <c r="C7908" s="441">
        <f>hourly1!$F7909*유형화!$G$71/hourly1!$F$8763+유형화!$G$72*hourly1!$G7909/hourly1!$F$8763+유형화!$G$74*hourly1!I7909/hourly1!$I$8763+유형화!$H$63*hourly1!P7909/hourly1!$P$8763</f>
        <v>9.4799244791779795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799">
        <f>(유형화!$F$71+유형화!$F$72+유형화!$F$73+유형화!$F$74+유형화!$G$63)*hourly1!O7910/hourly1!$O$8763</f>
        <v>54.530122572843773</v>
      </c>
      <c r="C7909" s="441">
        <f>hourly1!$F7910*유형화!$G$71/hourly1!$F$8763+유형화!$G$72*hourly1!$G7910/hourly1!$F$8763+유형화!$G$74*hourly1!I7910/hourly1!$I$8763+유형화!$H$63*hourly1!P7910/hourly1!$P$8763</f>
        <v>8.1098426494588409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799">
        <f>(유형화!$F$71+유형화!$F$72+유형화!$F$73+유형화!$F$74+유형화!$G$63)*hourly1!O7911/hourly1!$O$8763</f>
        <v>54.002676996810536</v>
      </c>
      <c r="C7910" s="441">
        <f>hourly1!$F7911*유형화!$G$71/hourly1!$F$8763+유형화!$G$72*hourly1!$G7911/hourly1!$F$8763+유형화!$G$74*hourly1!I7911/hourly1!$I$8763+유형화!$H$63*hourly1!P7911/hourly1!$P$8763</f>
        <v>5.9378648732153296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799">
        <f>(유형화!$F$71+유형화!$F$72+유형화!$F$73+유형화!$F$74+유형화!$G$63)*hourly1!O7912/hourly1!$O$8763</f>
        <v>54.163169251648981</v>
      </c>
      <c r="C7911" s="441">
        <f>hourly1!$F7912*유형화!$G$71/hourly1!$F$8763+유형화!$G$72*hourly1!$G7912/hourly1!$F$8763+유형화!$G$74*hourly1!I7912/hourly1!$I$8763+유형화!$H$63*hourly1!P7912/hourly1!$P$8763</f>
        <v>6.326333283067104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799">
        <f>(유형화!$F$71+유형화!$F$72+유형화!$F$73+유형화!$F$74+유형화!$G$63)*hourly1!O7913/hourly1!$O$8763</f>
        <v>54.30749323821064</v>
      </c>
      <c r="C7912" s="441">
        <f>hourly1!$F7913*유형화!$G$71/hourly1!$F$8763+유형화!$G$72*hourly1!$G7913/hourly1!$F$8763+유형화!$G$74*hourly1!I7913/hourly1!$I$8763+유형화!$H$63*hourly1!P7913/hourly1!$P$8763</f>
        <v>6.1139548036545994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799">
        <f>(유형화!$F$71+유형화!$F$72+유형화!$F$73+유형화!$F$74+유형화!$G$63)*hourly1!O7914/hourly1!$O$8763</f>
        <v>53.744549411583826</v>
      </c>
      <c r="C7913" s="441">
        <f>hourly1!$F7914*유형화!$G$71/hourly1!$F$8763+유형화!$G$72*hourly1!$G7914/hourly1!$F$8763+유형화!$G$74*hourly1!I7914/hourly1!$I$8763+유형화!$H$63*hourly1!P7914/hourly1!$P$8763</f>
        <v>6.3546094874080392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799">
        <f>(유형화!$F$71+유형화!$F$72+유형화!$F$73+유형화!$F$74+유형화!$G$63)*hourly1!O7915/hourly1!$O$8763</f>
        <v>55.177215971805211</v>
      </c>
      <c r="C7914" s="441">
        <f>hourly1!$F7915*유형화!$G$71/hourly1!$F$8763+유형화!$G$72*hourly1!$G7915/hourly1!$F$8763+유형화!$G$74*hourly1!I7915/hourly1!$I$8763+유형화!$H$63*hourly1!P7915/hourly1!$P$8763</f>
        <v>7.1020936023694121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799">
        <f>(유형화!$F$71+유형화!$F$72+유형화!$F$73+유형화!$F$74+유형화!$G$63)*hourly1!O7916/hourly1!$O$8763</f>
        <v>55.202985512051505</v>
      </c>
      <c r="C7915" s="441">
        <f>hourly1!$F7916*유형화!$G$71/hourly1!$F$8763+유형화!$G$72*hourly1!$G7916/hourly1!$F$8763+유형화!$G$74*hourly1!I7916/hourly1!$I$8763+유형화!$H$63*hourly1!P7916/hourly1!$P$8763</f>
        <v>7.8782518135348916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799">
        <f>(유형화!$F$71+유형화!$F$72+유형화!$F$73+유형화!$F$74+유형화!$G$63)*hourly1!O7917/hourly1!$O$8763</f>
        <v>57.319896544827913</v>
      </c>
      <c r="C7916" s="441">
        <f>hourly1!$F7917*유형화!$G$71/hourly1!$F$8763+유형화!$G$72*hourly1!$G7917/hourly1!$F$8763+유형화!$G$74*hourly1!I7917/hourly1!$I$8763+유형화!$H$63*hourly1!P7917/hourly1!$P$8763</f>
        <v>7.2293833362190405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799">
        <f>(유형화!$F$71+유형화!$F$72+유형화!$F$73+유형화!$F$74+유형화!$G$63)*hourly1!O7918/hourly1!$O$8763</f>
        <v>57.51702472155538</v>
      </c>
      <c r="C7917" s="441">
        <f>hourly1!$F7918*유형화!$G$71/hourly1!$F$8763+유형화!$G$72*hourly1!$G7918/hourly1!$F$8763+유형화!$G$74*hourly1!I7918/hourly1!$I$8763+유형화!$H$63*hourly1!P7918/hourly1!$P$8763</f>
        <v>7.2131836747232549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799">
        <f>(유형화!$F$71+유형화!$F$72+유형화!$F$73+유형화!$F$74+유형화!$G$63)*hourly1!O7919/hourly1!$O$8763</f>
        <v>57.346650422017348</v>
      </c>
      <c r="C7918" s="441">
        <f>hourly1!$F7919*유형화!$G$71/hourly1!$F$8763+유형화!$G$72*hourly1!$G7919/hourly1!$F$8763+유형화!$G$74*hourly1!I7919/hourly1!$I$8763+유형화!$H$63*hourly1!P7919/hourly1!$P$8763</f>
        <v>8.6218977509910584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799">
        <f>(유형화!$F$71+유형화!$F$72+유형화!$F$73+유형화!$F$74+유형화!$G$63)*hourly1!O7920/hourly1!$O$8763</f>
        <v>55.583533533996118</v>
      </c>
      <c r="C7919" s="441">
        <f>hourly1!$F7920*유형화!$G$71/hourly1!$F$8763+유형화!$G$72*hourly1!$G7920/hourly1!$F$8763+유형화!$G$74*hourly1!I7920/hourly1!$I$8763+유형화!$H$63*hourly1!P7920/hourly1!$P$8763</f>
        <v>0.58007345845485059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799">
        <f>(유형화!$F$71+유형화!$F$72+유형화!$F$73+유형화!$F$74+유형화!$G$63)*hourly1!O7921/hourly1!$O$8763</f>
        <v>56.331008152845371</v>
      </c>
      <c r="C7920" s="441">
        <f>hourly1!$F7921*유형화!$G$71/hourly1!$F$8763+유형화!$G$72*hourly1!$G7921/hourly1!$F$8763+유형화!$G$74*hourly1!I7921/hourly1!$I$8763+유형화!$H$63*hourly1!P7921/hourly1!$P$8763</f>
        <v>0.48930640479169529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799">
        <f>(유형화!$F$71+유형화!$F$72+유형화!$F$73+유형화!$F$74+유형화!$G$63)*hourly1!O7922/hourly1!$O$8763</f>
        <v>57.400710166932683</v>
      </c>
      <c r="C7921" s="441">
        <f>hourly1!$F7922*유형화!$G$71/hourly1!$F$8763+유형화!$G$72*hourly1!$G7922/hourly1!$F$8763+유형화!$G$74*hourly1!I7922/hourly1!$I$8763+유형화!$H$63*hourly1!P7922/hourly1!$P$8763</f>
        <v>1.1553470886430262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799">
        <f>(유형화!$F$71+유형화!$F$72+유형화!$F$73+유형화!$F$74+유형화!$G$63)*hourly1!O7923/hourly1!$O$8763</f>
        <v>57.055323360018441</v>
      </c>
      <c r="C7922" s="441">
        <f>hourly1!$F7923*유형화!$G$71/hourly1!$F$8763+유형화!$G$72*hourly1!$G7923/hourly1!$F$8763+유형화!$G$74*hourly1!I7923/hourly1!$I$8763+유형화!$H$63*hourly1!P7923/hourly1!$P$8763</f>
        <v>2.0017327365724662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799">
        <f>(유형화!$F$71+유형화!$F$72+유형화!$F$73+유형화!$F$74+유형화!$G$63)*hourly1!O7924/hourly1!$O$8763</f>
        <v>54.621151049791585</v>
      </c>
      <c r="C7923" s="441">
        <f>hourly1!$F7924*유형화!$G$71/hourly1!$F$8763+유형화!$G$72*hourly1!$G7924/hourly1!$F$8763+유형화!$G$74*hourly1!I7924/hourly1!$I$8763+유형화!$H$63*hourly1!P7924/hourly1!$P$8763</f>
        <v>2.9312749213766316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799">
        <f>(유형화!$F$71+유형화!$F$72+유형화!$F$73+유형화!$F$74+유형화!$G$63)*hourly1!O7925/hourly1!$O$8763</f>
        <v>54.201512960329822</v>
      </c>
      <c r="C7924" s="441">
        <f>hourly1!$F7925*유형화!$G$71/hourly1!$F$8763+유형화!$G$72*hourly1!$G7925/hourly1!$F$8763+유형화!$G$74*hourly1!I7925/hourly1!$I$8763+유형화!$H$63*hourly1!P7925/hourly1!$P$8763</f>
        <v>3.7606385263964266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799">
        <f>(유형화!$F$71+유형화!$F$72+유형화!$F$73+유형화!$F$74+유형화!$G$63)*hourly1!O7926/hourly1!$O$8763</f>
        <v>54.389502457136075</v>
      </c>
      <c r="C7925" s="441">
        <f>hourly1!$F7926*유형화!$G$71/hourly1!$F$8763+유형화!$G$72*hourly1!$G7926/hourly1!$F$8763+유형화!$G$74*hourly1!I7926/hourly1!$I$8763+유형화!$H$63*hourly1!P7926/hourly1!$P$8763</f>
        <v>4.3166262091620231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799">
        <f>(유형화!$F$71+유형화!$F$72+유형화!$F$73+유형화!$F$74+유형화!$G$63)*hourly1!O7927/hourly1!$O$8763</f>
        <v>55.444868130005858</v>
      </c>
      <c r="C7926" s="441">
        <f>hourly1!$F7927*유형화!$G$71/hourly1!$F$8763+유형화!$G$72*hourly1!$G7927/hourly1!$F$8763+유형화!$G$74*hourly1!I7927/hourly1!$I$8763+유형화!$H$63*hourly1!P7927/hourly1!$P$8763</f>
        <v>4.8878686795204631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799">
        <f>(유형화!$F$71+유형화!$F$72+유형화!$F$73+유형화!$F$74+유형화!$G$63)*hourly1!O7928/hourly1!$O$8763</f>
        <v>57.132818388135952</v>
      </c>
      <c r="C7927" s="441">
        <f>hourly1!$F7928*유형화!$G$71/hourly1!$F$8763+유형화!$G$72*hourly1!$G7928/hourly1!$F$8763+유형화!$G$74*hourly1!I7928/hourly1!$I$8763+유형화!$H$63*hourly1!P7928/hourly1!$P$8763</f>
        <v>5.4721536777959798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799">
        <f>(유형화!$F$71+유형화!$F$72+유형화!$F$73+유형화!$F$74+유형화!$G$63)*hourly1!O7929/hourly1!$O$8763</f>
        <v>59.293878237156491</v>
      </c>
      <c r="C7928" s="441">
        <f>hourly1!$F7929*유형화!$G$71/hourly1!$F$8763+유형화!$G$72*hourly1!$G7929/hourly1!$F$8763+유형화!$G$74*hourly1!I7929/hourly1!$I$8763+유형화!$H$63*hourly1!P7929/hourly1!$P$8763</f>
        <v>14.91128020739788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799">
        <f>(유형화!$F$71+유형화!$F$72+유형화!$F$73+유형화!$F$74+유형화!$G$63)*hourly1!O7930/hourly1!$O$8763</f>
        <v>62.399403668241582</v>
      </c>
      <c r="C7929" s="441">
        <f>hourly1!$F7930*유형화!$G$71/hourly1!$F$8763+유형화!$G$72*hourly1!$G7930/hourly1!$F$8763+유형화!$G$74*hourly1!I7930/hourly1!$I$8763+유형화!$H$63*hourly1!P7930/hourly1!$P$8763</f>
        <v>15.098615830946519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799">
        <f>(유형화!$F$71+유형화!$F$72+유형화!$F$73+유형화!$F$74+유형화!$G$63)*hourly1!O7931/hourly1!$O$8763</f>
        <v>67.420041966481492</v>
      </c>
      <c r="C7930" s="441">
        <f>hourly1!$F7931*유형화!$G$71/hourly1!$F$8763+유형화!$G$72*hourly1!$G7931/hourly1!$F$8763+유형화!$G$74*hourly1!I7931/hourly1!$I$8763+유형화!$H$63*hourly1!P7931/hourly1!$P$8763</f>
        <v>14.058275194173719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799">
        <f>(유형화!$F$71+유형화!$F$72+유형화!$F$73+유형화!$F$74+유형화!$G$63)*hourly1!O7932/hourly1!$O$8763</f>
        <v>71.833939851954526</v>
      </c>
      <c r="C7931" s="441">
        <f>hourly1!$F7932*유형화!$G$71/hourly1!$F$8763+유형화!$G$72*hourly1!$G7932/hourly1!$F$8763+유형화!$G$74*hourly1!I7932/hourly1!$I$8763+유형화!$H$63*hourly1!P7932/hourly1!$P$8763</f>
        <v>12.570643274386699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799">
        <f>(유형화!$F$71+유형화!$F$72+유형화!$F$73+유형화!$F$74+유형화!$G$63)*hourly1!O7933/hourly1!$O$8763</f>
        <v>72.01848861862581</v>
      </c>
      <c r="C7932" s="441">
        <f>hourly1!$F7933*유형화!$G$71/hourly1!$F$8763+유형화!$G$72*hourly1!$G7933/hourly1!$F$8763+유형화!$G$74*hourly1!I7933/hourly1!$I$8763+유형화!$H$63*hourly1!P7933/hourly1!$P$8763</f>
        <v>11.106212171514416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799">
        <f>(유형화!$F$71+유형화!$F$72+유형화!$F$73+유형화!$F$74+유형화!$G$63)*hourly1!O7934/hourly1!$O$8763</f>
        <v>70.414819101658793</v>
      </c>
      <c r="C7933" s="441">
        <f>hourly1!$F7934*유형화!$G$71/hourly1!$F$8763+유형화!$G$72*hourly1!$G7934/hourly1!$F$8763+유형화!$G$74*hourly1!I7934/hourly1!$I$8763+유형화!$H$63*hourly1!P7934/hourly1!$P$8763</f>
        <v>9.6739662981400372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799">
        <f>(유형화!$F$71+유형화!$F$72+유형화!$F$73+유형화!$F$74+유형화!$G$63)*hourly1!O7935/hourly1!$O$8763</f>
        <v>66.655415789928568</v>
      </c>
      <c r="C7934" s="441">
        <f>hourly1!$F7935*유형화!$G$71/hourly1!$F$8763+유형화!$G$72*hourly1!$G7935/hourly1!$F$8763+유형화!$G$74*hourly1!I7935/hourly1!$I$8763+유형화!$H$63*hourly1!P7935/hourly1!$P$8763</f>
        <v>7.8322430621389154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799">
        <f>(유형화!$F$71+유형화!$F$72+유형화!$F$73+유형화!$F$74+유형화!$G$63)*hourly1!O7936/hourly1!$O$8763</f>
        <v>65.004653845249976</v>
      </c>
      <c r="C7935" s="441">
        <f>hourly1!$F7936*유형화!$G$71/hourly1!$F$8763+유형화!$G$72*hourly1!$G7936/hourly1!$F$8763+유형화!$G$74*hourly1!I7936/hourly1!$I$8763+유형화!$H$63*hourly1!P7936/hourly1!$P$8763</f>
        <v>8.5073161059744589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799">
        <f>(유형화!$F$71+유형화!$F$72+유형화!$F$73+유형화!$F$74+유형화!$G$63)*hourly1!O7937/hourly1!$O$8763</f>
        <v>67.852355523337053</v>
      </c>
      <c r="C7936" s="441">
        <f>hourly1!$F7937*유형화!$G$71/hourly1!$F$8763+유형화!$G$72*hourly1!$G7937/hourly1!$F$8763+유형화!$G$74*hourly1!I7937/hourly1!$I$8763+유형화!$H$63*hourly1!P7937/hourly1!$P$8763</f>
        <v>8.3599890102123968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799">
        <f>(유형화!$F$71+유형화!$F$72+유형화!$F$73+유형화!$F$74+유형화!$G$63)*hourly1!O7938/hourly1!$O$8763</f>
        <v>67.441082540751665</v>
      </c>
      <c r="C7937" s="441">
        <f>hourly1!$F7938*유형화!$G$71/hourly1!$F$8763+유형화!$G$72*hourly1!$G7938/hourly1!$F$8763+유형화!$G$74*hourly1!I7938/hourly1!$I$8763+유형화!$H$63*hourly1!P7938/hourly1!$P$8763</f>
        <v>8.3560238078767686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799">
        <f>(유형화!$F$71+유형화!$F$72+유형화!$F$73+유형화!$F$74+유형화!$G$63)*hourly1!O7939/hourly1!$O$8763</f>
        <v>68.529169072458444</v>
      </c>
      <c r="C7938" s="441">
        <f>hourly1!$F7939*유형화!$G$71/hourly1!$F$8763+유형화!$G$72*hourly1!$G7939/hourly1!$F$8763+유형화!$G$74*hourly1!I7939/hourly1!$I$8763+유형화!$H$63*hourly1!P7939/hourly1!$P$8763</f>
        <v>8.7562388538310039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799">
        <f>(유형화!$F$71+유형화!$F$72+유형화!$F$73+유형화!$F$74+유형화!$G$63)*hourly1!O7940/hourly1!$O$8763</f>
        <v>69.184720058724622</v>
      </c>
      <c r="C7939" s="441">
        <f>hourly1!$F7940*유형화!$G$71/hourly1!$F$8763+유형화!$G$72*hourly1!$G7940/hourly1!$F$8763+유형화!$G$74*hourly1!I7940/hourly1!$I$8763+유형화!$H$63*hourly1!P7940/hourly1!$P$8763</f>
        <v>9.2401886680006893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799">
        <f>(유형화!$F$71+유형화!$F$72+유형화!$F$73+유형화!$F$74+유형화!$G$63)*hourly1!O7941/hourly1!$O$8763</f>
        <v>69.512937704208056</v>
      </c>
      <c r="C7940" s="441">
        <f>hourly1!$F7941*유형화!$G$71/hourly1!$F$8763+유형화!$G$72*hourly1!$G7941/hourly1!$F$8763+유형화!$G$74*hourly1!I7941/hourly1!$I$8763+유형화!$H$63*hourly1!P7941/hourly1!$P$8763</f>
        <v>8.4178416045059574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799">
        <f>(유형화!$F$71+유형화!$F$72+유형화!$F$73+유형화!$F$74+유형화!$G$63)*hourly1!O7942/hourly1!$O$8763</f>
        <v>67.466153077571505</v>
      </c>
      <c r="C7941" s="441">
        <f>hourly1!$F7942*유형화!$G$71/hourly1!$F$8763+유형화!$G$72*hourly1!$G7942/hourly1!$F$8763+유형화!$G$74*hourly1!I7942/hourly1!$I$8763+유형화!$H$63*hourly1!P7942/hourly1!$P$8763</f>
        <v>8.2430987336298767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799">
        <f>(유형화!$F$71+유형화!$F$72+유형화!$F$73+유형화!$F$74+유형화!$G$63)*hourly1!O7943/hourly1!$O$8763</f>
        <v>65.434659533984757</v>
      </c>
      <c r="C7942" s="441">
        <f>hourly1!$F7943*유형화!$G$71/hourly1!$F$8763+유형화!$G$72*hourly1!$G7943/hourly1!$F$8763+유형화!$G$74*hourly1!I7943/hourly1!$I$8763+유형화!$H$63*hourly1!P7943/hourly1!$P$8763</f>
        <v>9.4848986045563972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799">
        <f>(유형화!$F$71+유형화!$F$72+유형화!$F$73+유형화!$F$74+유형화!$G$63)*hourly1!O7944/hourly1!$O$8763</f>
        <v>63.387853019613118</v>
      </c>
      <c r="C7943" s="441">
        <f>hourly1!$F7944*유형화!$G$71/hourly1!$F$8763+유형화!$G$72*hourly1!$G7944/hourly1!$F$8763+유형화!$G$74*hourly1!I7944/hourly1!$I$8763+유형화!$H$63*hourly1!P7944/hourly1!$P$8763</f>
        <v>0.61977116304122815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799">
        <f>(유형화!$F$71+유형화!$F$72+유형화!$F$73+유형화!$F$74+유형화!$G$63)*hourly1!O7945/hourly1!$O$8763</f>
        <v>61.906904938147228</v>
      </c>
      <c r="C7944" s="441">
        <f>hourly1!$F7945*유형화!$G$71/hourly1!$F$8763+유형화!$G$72*hourly1!$G7945/hourly1!$F$8763+유형화!$G$74*hourly1!I7945/hourly1!$I$8763+유형화!$H$63*hourly1!P7945/hourly1!$P$8763</f>
        <v>0.72735892823962045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799">
        <f>(유형화!$F$71+유형화!$F$72+유형화!$F$73+유형화!$F$74+유형화!$G$63)*hourly1!O7946/hourly1!$O$8763</f>
        <v>61.669306631194324</v>
      </c>
      <c r="C7945" s="441">
        <f>hourly1!$F7946*유형화!$G$71/hourly1!$F$8763+유형화!$G$72*hourly1!$G7946/hourly1!$F$8763+유형화!$G$74*hourly1!I7946/hourly1!$I$8763+유형화!$H$63*hourly1!P7946/hourly1!$P$8763</f>
        <v>1.611866695769627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799">
        <f>(유형화!$F$71+유형화!$F$72+유형화!$F$73+유형화!$F$74+유형화!$G$63)*hourly1!O7947/hourly1!$O$8763</f>
        <v>61.690098556228193</v>
      </c>
      <c r="C7946" s="441">
        <f>hourly1!$F7947*유형화!$G$71/hourly1!$F$8763+유형화!$G$72*hourly1!$G7947/hourly1!$F$8763+유형화!$G$74*hourly1!I7947/hourly1!$I$8763+유형화!$H$63*hourly1!P7947/hourly1!$P$8763</f>
        <v>2.1649763417670149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799">
        <f>(유형화!$F$71+유형화!$F$72+유형화!$F$73+유형화!$F$74+유형화!$G$63)*hourly1!O7948/hourly1!$O$8763</f>
        <v>57.600353306847147</v>
      </c>
      <c r="C7947" s="441">
        <f>hourly1!$F7948*유형화!$G$71/hourly1!$F$8763+유형화!$G$72*hourly1!$G7948/hourly1!$F$8763+유형화!$G$74*hourly1!I7948/hourly1!$I$8763+유형화!$H$63*hourly1!P7948/hourly1!$P$8763</f>
        <v>2.7070162210634852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799">
        <f>(유형화!$F$71+유형화!$F$72+유형화!$F$73+유형화!$F$74+유형화!$G$63)*hourly1!O7949/hourly1!$O$8763</f>
        <v>56.959090075026786</v>
      </c>
      <c r="C7948" s="441">
        <f>hourly1!$F7949*유형화!$G$71/hourly1!$F$8763+유형화!$G$72*hourly1!$G7949/hourly1!$F$8763+유형화!$G$74*hourly1!I7949/hourly1!$I$8763+유형화!$H$63*hourly1!P7949/hourly1!$P$8763</f>
        <v>3.2053819818566627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799">
        <f>(유형화!$F$71+유형화!$F$72+유형화!$F$73+유형화!$F$74+유형화!$G$63)*hourly1!O7950/hourly1!$O$8763</f>
        <v>56.886824948875727</v>
      </c>
      <c r="C7949" s="441">
        <f>hourly1!$F7950*유형화!$G$71/hourly1!$F$8763+유형화!$G$72*hourly1!$G7950/hourly1!$F$8763+유형화!$G$74*hourly1!I7950/hourly1!$I$8763+유형화!$H$63*hourly1!P7950/hourly1!$P$8763</f>
        <v>3.6134385747369397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799">
        <f>(유형화!$F$71+유형화!$F$72+유형화!$F$73+유형화!$F$74+유형화!$G$63)*hourly1!O7951/hourly1!$O$8763</f>
        <v>57.399349429231783</v>
      </c>
      <c r="C7950" s="441">
        <f>hourly1!$F7951*유형화!$G$71/hourly1!$F$8763+유형화!$G$72*hourly1!$G7951/hourly1!$F$8763+유형화!$G$74*hourly1!I7951/hourly1!$I$8763+유형화!$H$63*hourly1!P7951/hourly1!$P$8763</f>
        <v>4.0450112208011131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799">
        <f>(유형화!$F$71+유형화!$F$72+유형화!$F$73+유형화!$F$74+유형화!$G$63)*hourly1!O7952/hourly1!$O$8763</f>
        <v>58.7103973319471</v>
      </c>
      <c r="C7951" s="441">
        <f>hourly1!$F7952*유형화!$G$71/hourly1!$F$8763+유형화!$G$72*hourly1!$G7952/hourly1!$F$8763+유형화!$G$74*hourly1!I7952/hourly1!$I$8763+유형화!$H$63*hourly1!P7952/hourly1!$P$8763</f>
        <v>4.4592523127491299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799">
        <f>(유형화!$F$71+유형화!$F$72+유형화!$F$73+유형화!$F$74+유형화!$G$63)*hourly1!O7953/hourly1!$O$8763</f>
        <v>61.329050710205934</v>
      </c>
      <c r="C7952" s="441">
        <f>hourly1!$F7953*유형화!$G$71/hourly1!$F$8763+유형화!$G$72*hourly1!$G7953/hourly1!$F$8763+유형화!$G$74*hourly1!I7953/hourly1!$I$8763+유형화!$H$63*hourly1!P7953/hourly1!$P$8763</f>
        <v>13.783283611494346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799">
        <f>(유형화!$F$71+유형화!$F$72+유형화!$F$73+유형화!$F$74+유형화!$G$63)*hourly1!O7954/hourly1!$O$8763</f>
        <v>64.103137964287811</v>
      </c>
      <c r="C7953" s="441">
        <f>hourly1!$F7954*유형화!$G$71/hourly1!$F$8763+유형화!$G$72*hourly1!$G7954/hourly1!$F$8763+유형화!$G$74*hourly1!I7954/hourly1!$I$8763+유형화!$H$63*hourly1!P7954/hourly1!$P$8763</f>
        <v>13.951492277384553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799">
        <f>(유형화!$F$71+유형화!$F$72+유형화!$F$73+유형화!$F$74+유형화!$G$63)*hourly1!O7955/hourly1!$O$8763</f>
        <v>66.459072470530984</v>
      </c>
      <c r="C7954" s="441">
        <f>hourly1!$F7955*유형화!$G$71/hourly1!$F$8763+유형화!$G$72*hourly1!$G7955/hourly1!$F$8763+유형화!$G$74*hourly1!I7955/hourly1!$I$8763+유형화!$H$63*hourly1!P7955/hourly1!$P$8763</f>
        <v>13.002559782034208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799">
        <f>(유형화!$F$71+유형화!$F$72+유형화!$F$73+유형화!$F$74+유형화!$G$63)*hourly1!O7956/hourly1!$O$8763</f>
        <v>71.22741356483516</v>
      </c>
      <c r="C7955" s="441">
        <f>hourly1!$F7956*유형화!$G$71/hourly1!$F$8763+유형화!$G$72*hourly1!$G7956/hourly1!$F$8763+유형화!$G$74*hourly1!I7956/hourly1!$I$8763+유형화!$H$63*hourly1!P7956/hourly1!$P$8763</f>
        <v>11.545388178038568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799">
        <f>(유형화!$F$71+유형화!$F$72+유형화!$F$73+유형화!$F$74+유형화!$G$63)*hourly1!O7957/hourly1!$O$8763</f>
        <v>71.773721047081438</v>
      </c>
      <c r="C7956" s="441">
        <f>hourly1!$F7957*유형화!$G$71/hourly1!$F$8763+유형화!$G$72*hourly1!$G7957/hourly1!$F$8763+유형화!$G$74*hourly1!I7957/hourly1!$I$8763+유형화!$H$63*hourly1!P7957/hourly1!$P$8763</f>
        <v>9.9762502092673557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799">
        <f>(유형화!$F$71+유형화!$F$72+유형화!$F$73+유형화!$F$74+유형화!$G$63)*hourly1!O7958/hourly1!$O$8763</f>
        <v>71.305754364814945</v>
      </c>
      <c r="C7957" s="441">
        <f>hourly1!$F7958*유형화!$G$71/hourly1!$F$8763+유형화!$G$72*hourly1!$G7958/hourly1!$F$8763+유형화!$G$74*hourly1!I7958/hourly1!$I$8763+유형화!$H$63*hourly1!P7958/hourly1!$P$8763</f>
        <v>8.406742854674718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799">
        <f>(유형화!$F$71+유형화!$F$72+유형화!$F$73+유형화!$F$74+유형화!$G$63)*hourly1!O7959/hourly1!$O$8763</f>
        <v>67.493924863740048</v>
      </c>
      <c r="C7958" s="441">
        <f>hourly1!$F7959*유형화!$G$71/hourly1!$F$8763+유형화!$G$72*hourly1!$G7959/hourly1!$F$8763+유형화!$G$74*hourly1!I7959/hourly1!$I$8763+유형화!$H$63*hourly1!P7959/hourly1!$P$8763</f>
        <v>6.3969835395717585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799">
        <f>(유형화!$F$71+유형화!$F$72+유형화!$F$73+유형화!$F$74+유형화!$G$63)*hourly1!O7960/hourly1!$O$8763</f>
        <v>65.603897795625343</v>
      </c>
      <c r="C7959" s="441">
        <f>hourly1!$F7960*유형화!$G$71/hourly1!$F$8763+유형화!$G$72*hourly1!$G7960/hourly1!$F$8763+유형화!$G$74*hourly1!I7960/hourly1!$I$8763+유형화!$H$63*hourly1!P7960/hourly1!$P$8763</f>
        <v>6.6036648658856461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799">
        <f>(유형화!$F$71+유형화!$F$72+유형화!$F$73+유형화!$F$74+유형화!$G$63)*hourly1!O7961/hourly1!$O$8763</f>
        <v>67.842983943287777</v>
      </c>
      <c r="C7960" s="441">
        <f>hourly1!$F7961*유형화!$G$71/hourly1!$F$8763+유형화!$G$72*hourly1!$G7961/hourly1!$F$8763+유형화!$G$74*hourly1!I7961/hourly1!$I$8763+유형화!$H$63*hourly1!P7961/hourly1!$P$8763</f>
        <v>6.2520922194781745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799">
        <f>(유형화!$F$71+유형화!$F$72+유형화!$F$73+유형화!$F$74+유형화!$G$63)*hourly1!O7962/hourly1!$O$8763</f>
        <v>67.73143432778231</v>
      </c>
      <c r="C7961" s="441">
        <f>hourly1!$F7962*유형화!$G$71/hourly1!$F$8763+유형화!$G$72*hourly1!$G7962/hourly1!$F$8763+유형화!$G$74*hourly1!I7962/hourly1!$I$8763+유형화!$H$63*hourly1!P7962/hourly1!$P$8763</f>
        <v>6.1585523270753981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799">
        <f>(유형화!$F$71+유형화!$F$72+유형화!$F$73+유형화!$F$74+유형화!$G$63)*hourly1!O7963/hourly1!$O$8763</f>
        <v>67.843263915986213</v>
      </c>
      <c r="C7962" s="441">
        <f>hourly1!$F7963*유형화!$G$71/hourly1!$F$8763+유형화!$G$72*hourly1!$G7963/hourly1!$F$8763+유형화!$G$74*hourly1!I7963/hourly1!$I$8763+유형화!$H$63*hourly1!P7963/hourly1!$P$8763</f>
        <v>6.7783523944881647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799">
        <f>(유형화!$F$71+유형화!$F$72+유형화!$F$73+유형화!$F$74+유형화!$G$63)*hourly1!O7964/hourly1!$O$8763</f>
        <v>68.365966009307087</v>
      </c>
      <c r="C7963" s="441">
        <f>hourly1!$F7964*유형화!$G$71/hourly1!$F$8763+유형화!$G$72*hourly1!$G7964/hourly1!$F$8763+유형화!$G$74*hourly1!I7964/hourly1!$I$8763+유형화!$H$63*hourly1!P7964/hourly1!$P$8763</f>
        <v>7.3397632622439337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799">
        <f>(유형화!$F$71+유형화!$F$72+유형화!$F$73+유형화!$F$74+유형화!$G$63)*hourly1!O7965/hourly1!$O$8763</f>
        <v>69.342154515757571</v>
      </c>
      <c r="C7964" s="441">
        <f>hourly1!$F7965*유형화!$G$71/hourly1!$F$8763+유형화!$G$72*hourly1!$G7965/hourly1!$F$8763+유형화!$G$74*hourly1!I7965/hourly1!$I$8763+유형화!$H$63*hourly1!P7965/hourly1!$P$8763</f>
        <v>6.5633634057202963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799">
        <f>(유형화!$F$71+유형화!$F$72+유형화!$F$73+유형화!$F$74+유형화!$G$63)*hourly1!O7966/hourly1!$O$8763</f>
        <v>67.105249009967721</v>
      </c>
      <c r="C7965" s="441">
        <f>hourly1!$F7966*유형화!$G$71/hourly1!$F$8763+유형화!$G$72*hourly1!$G7966/hourly1!$F$8763+유형화!$G$74*hourly1!I7966/hourly1!$I$8763+유형화!$H$63*hourly1!P7966/hourly1!$P$8763</f>
        <v>6.3462370601813252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799">
        <f>(유형화!$F$71+유형화!$F$72+유형화!$F$73+유형화!$F$74+유형화!$G$63)*hourly1!O7967/hourly1!$O$8763</f>
        <v>65.52299372650603</v>
      </c>
      <c r="C7966" s="441">
        <f>hourly1!$F7967*유형화!$G$71/hourly1!$F$8763+유형화!$G$72*hourly1!$G7967/hourly1!$F$8763+유형화!$G$74*hourly1!I7967/hourly1!$I$8763+유형화!$H$63*hourly1!P7967/hourly1!$P$8763</f>
        <v>7.5828146004035135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799">
        <f>(유형화!$F$71+유형화!$F$72+유형화!$F$73+유형화!$F$74+유형화!$G$63)*hourly1!O7968/hourly1!$O$8763</f>
        <v>62.966610044402401</v>
      </c>
      <c r="C7967" s="441">
        <f>hourly1!$F7968*유형화!$G$71/hourly1!$F$8763+유형화!$G$72*hourly1!$G7968/hourly1!$F$8763+유형화!$G$74*hourly1!I7968/hourly1!$I$8763+유형화!$H$63*hourly1!P7968/hourly1!$P$8763</f>
        <v>0.57346435056428702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799">
        <f>(유형화!$F$71+유형화!$F$72+유형화!$F$73+유형화!$F$74+유형화!$G$63)*hourly1!O7969/hourly1!$O$8763</f>
        <v>62.748503625164972</v>
      </c>
      <c r="C7968" s="441">
        <f>hourly1!$F7969*유형화!$G$71/hourly1!$F$8763+유형화!$G$72*hourly1!$G7969/hourly1!$F$8763+유형화!$G$74*hourly1!I7969/hourly1!$I$8763+유형화!$H$63*hourly1!P7969/hourly1!$P$8763</f>
        <v>0.41797081056344687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799">
        <f>(유형화!$F$71+유형화!$F$72+유형화!$F$73+유형화!$F$74+유형화!$G$63)*hourly1!O7970/hourly1!$O$8763</f>
        <v>62.01210263959652</v>
      </c>
      <c r="C7969" s="441">
        <f>hourly1!$F7970*유형화!$G$71/hourly1!$F$8763+유형화!$G$72*hourly1!$G7970/hourly1!$F$8763+유형화!$G$74*hourly1!I7970/hourly1!$I$8763+유형화!$H$63*hourly1!P7970/hourly1!$P$8763</f>
        <v>0.38538244122800869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799">
        <f>(유형화!$F$71+유형화!$F$72+유형화!$F$73+유형화!$F$74+유형화!$G$63)*hourly1!O7971/hourly1!$O$8763</f>
        <v>61.583441503073495</v>
      </c>
      <c r="C7970" s="441">
        <f>hourly1!$F7971*유형화!$G$71/hourly1!$F$8763+유형화!$G$72*hourly1!$G7971/hourly1!$F$8763+유형화!$G$74*hourly1!I7971/hourly1!$I$8763+유형화!$H$63*hourly1!P7971/hourly1!$P$8763</f>
        <v>0.42204478909188753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799">
        <f>(유형화!$F$71+유형화!$F$72+유형화!$F$73+유형화!$F$74+유형화!$G$63)*hourly1!O7972/hourly1!$O$8763</f>
        <v>58.402948583313275</v>
      </c>
      <c r="C7971" s="441">
        <f>hourly1!$F7972*유형화!$G$71/hourly1!$F$8763+유형화!$G$72*hourly1!$G7972/hourly1!$F$8763+유형화!$G$74*hourly1!I7972/hourly1!$I$8763+유형화!$H$63*hourly1!P7972/hourly1!$P$8763</f>
        <v>0.86919974404878364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799">
        <f>(유형화!$F$71+유형화!$F$72+유형화!$F$73+유형화!$F$74+유형화!$G$63)*hourly1!O7973/hourly1!$O$8763</f>
        <v>58.119948988317013</v>
      </c>
      <c r="C7972" s="441">
        <f>hourly1!$F7973*유형화!$G$71/hourly1!$F$8763+유형화!$G$72*hourly1!$G7973/hourly1!$F$8763+유형화!$G$74*hourly1!I7973/hourly1!$I$8763+유형화!$H$63*hourly1!P7973/hourly1!$P$8763</f>
        <v>1.6553589242575129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799">
        <f>(유형화!$F$71+유형화!$F$72+유형화!$F$73+유형화!$F$74+유형화!$G$63)*hourly1!O7974/hourly1!$O$8763</f>
        <v>58.13117278208712</v>
      </c>
      <c r="C7973" s="441">
        <f>hourly1!$F7974*유형화!$G$71/hourly1!$F$8763+유형화!$G$72*hourly1!$G7974/hourly1!$F$8763+유형화!$G$74*hourly1!I7974/hourly1!$I$8763+유형화!$H$63*hourly1!P7974/hourly1!$P$8763</f>
        <v>2.2902260449128327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799">
        <f>(유형화!$F$71+유형화!$F$72+유형화!$F$73+유형화!$F$74+유형화!$G$63)*hourly1!O7975/hourly1!$O$8763</f>
        <v>57.605803315505938</v>
      </c>
      <c r="C7974" s="441">
        <f>hourly1!$F7975*유형화!$G$71/hourly1!$F$8763+유형화!$G$72*hourly1!$G7975/hourly1!$F$8763+유형화!$G$74*hourly1!I7975/hourly1!$I$8763+유형화!$H$63*hourly1!P7975/hourly1!$P$8763</f>
        <v>2.8201000465303498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799">
        <f>(유형화!$F$71+유형화!$F$72+유형화!$F$73+유형화!$F$74+유형화!$G$63)*hourly1!O7976/hourly1!$O$8763</f>
        <v>58.734494750449691</v>
      </c>
      <c r="C7975" s="441">
        <f>hourly1!$F7976*유형화!$G$71/hourly1!$F$8763+유형화!$G$72*hourly1!$G7976/hourly1!$F$8763+유형화!$G$74*hourly1!I7976/hourly1!$I$8763+유형화!$H$63*hourly1!P7976/hourly1!$P$8763</f>
        <v>3.3887017124095382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799">
        <f>(유형화!$F$71+유형화!$F$72+유형화!$F$73+유형화!$F$74+유형화!$G$63)*hourly1!O7977/hourly1!$O$8763</f>
        <v>60.836943393584811</v>
      </c>
      <c r="C7976" s="441">
        <f>hourly1!$F7977*유형화!$G$71/hourly1!$F$8763+유형화!$G$72*hourly1!$G7977/hourly1!$F$8763+유형화!$G$74*hourly1!I7977/hourly1!$I$8763+유형화!$H$63*hourly1!P7977/hourly1!$P$8763</f>
        <v>12.870775635358234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799">
        <f>(유형화!$F$71+유형화!$F$72+유형화!$F$73+유형화!$F$74+유형화!$G$63)*hourly1!O7978/hourly1!$O$8763</f>
        <v>63.69572561027654</v>
      </c>
      <c r="C7977" s="441">
        <f>hourly1!$F7978*유형화!$G$71/hourly1!$F$8763+유형화!$G$72*hourly1!$G7978/hourly1!$F$8763+유형화!$G$74*hourly1!I7978/hourly1!$I$8763+유형화!$H$63*hourly1!P7978/hourly1!$P$8763</f>
        <v>13.129153562939697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799">
        <f>(유형화!$F$71+유형화!$F$72+유형화!$F$73+유형화!$F$74+유형화!$G$63)*hourly1!O7979/hourly1!$O$8763</f>
        <v>66.87498507717217</v>
      </c>
      <c r="C7978" s="441">
        <f>hourly1!$F7979*유형화!$G$71/hourly1!$F$8763+유형화!$G$72*hourly1!$G7979/hourly1!$F$8763+유형화!$G$74*hourly1!I7979/hourly1!$I$8763+유형화!$H$63*hourly1!P7979/hourly1!$P$8763</f>
        <v>11.825163050670472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799">
        <f>(유형화!$F$71+유형화!$F$72+유형화!$F$73+유형화!$F$74+유형화!$G$63)*hourly1!O7980/hourly1!$O$8763</f>
        <v>69.686911123989077</v>
      </c>
      <c r="C7979" s="441">
        <f>hourly1!$F7980*유형화!$G$71/hourly1!$F$8763+유형화!$G$72*hourly1!$G7980/hourly1!$F$8763+유형화!$G$74*hourly1!I7980/hourly1!$I$8763+유형화!$H$63*hourly1!P7980/hourly1!$P$8763</f>
        <v>10.15407483372887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799">
        <f>(유형화!$F$71+유형화!$F$72+유형화!$F$73+유형화!$F$74+유형화!$G$63)*hourly1!O7981/hourly1!$O$8763</f>
        <v>69.370383931151679</v>
      </c>
      <c r="C7980" s="441">
        <f>hourly1!$F7981*유형화!$G$71/hourly1!$F$8763+유형화!$G$72*hourly1!$G7981/hourly1!$F$8763+유형화!$G$74*hourly1!I7981/hourly1!$I$8763+유형화!$H$63*hourly1!P7981/hourly1!$P$8763</f>
        <v>8.7225289685514582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799">
        <f>(유형화!$F$71+유형화!$F$72+유형화!$F$73+유형화!$F$74+유형화!$G$63)*hourly1!O7982/hourly1!$O$8763</f>
        <v>68.06392916681375</v>
      </c>
      <c r="C7981" s="441">
        <f>hourly1!$F7982*유형화!$G$71/hourly1!$F$8763+유형화!$G$72*hourly1!$G7982/hourly1!$F$8763+유형화!$G$74*hourly1!I7982/hourly1!$I$8763+유형화!$H$63*hourly1!P7982/hourly1!$P$8763</f>
        <v>7.5171446714285848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799">
        <f>(유형화!$F$71+유형화!$F$72+유형화!$F$73+유형화!$F$74+유형화!$G$63)*hourly1!O7983/hourly1!$O$8763</f>
        <v>64.676740029974965</v>
      </c>
      <c r="C7982" s="441">
        <f>hourly1!$F7983*유형화!$G$71/hourly1!$F$8763+유형화!$G$72*hourly1!$G7983/hourly1!$F$8763+유형화!$G$74*hourly1!I7983/hourly1!$I$8763+유형화!$H$63*hourly1!P7983/hourly1!$P$8763</f>
        <v>5.6334266686728869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799">
        <f>(유형화!$F$71+유형화!$F$72+유형화!$F$73+유형화!$F$74+유형화!$G$63)*hourly1!O7984/hourly1!$O$8763</f>
        <v>64.462815270200949</v>
      </c>
      <c r="C7983" s="441">
        <f>hourly1!$F7984*유형화!$G$71/hourly1!$F$8763+유형화!$G$72*hourly1!$G7984/hourly1!$F$8763+유형화!$G$74*hourly1!I7984/hourly1!$I$8763+유형화!$H$63*hourly1!P7984/hourly1!$P$8763</f>
        <v>6.2381881888848971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799">
        <f>(유형화!$F$71+유형화!$F$72+유형화!$F$73+유형화!$F$74+유형화!$G$63)*hourly1!O7985/hourly1!$O$8763</f>
        <v>67.592874229980595</v>
      </c>
      <c r="C7984" s="441">
        <f>hourly1!$F7985*유형화!$G$71/hourly1!$F$8763+유형화!$G$72*hourly1!$G7985/hourly1!$F$8763+유형화!$G$74*hourly1!I7985/hourly1!$I$8763+유형화!$H$63*hourly1!P7985/hourly1!$P$8763</f>
        <v>6.1939613632790831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799">
        <f>(유형화!$F$71+유형화!$F$72+유형화!$F$73+유형화!$F$74+유형화!$G$63)*hourly1!O7986/hourly1!$O$8763</f>
        <v>68.158534937888035</v>
      </c>
      <c r="C7985" s="441">
        <f>hourly1!$F7986*유형화!$G$71/hourly1!$F$8763+유형화!$G$72*hourly1!$G7986/hourly1!$F$8763+유형화!$G$74*hourly1!I7986/hourly1!$I$8763+유형화!$H$63*hourly1!P7986/hourly1!$P$8763</f>
        <v>6.3635678986646695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799">
        <f>(유형화!$F$71+유형화!$F$72+유형화!$F$73+유형화!$F$74+유형화!$G$63)*hourly1!O7987/hourly1!$O$8763</f>
        <v>69.094898461872376</v>
      </c>
      <c r="C7986" s="441">
        <f>hourly1!$F7987*유형화!$G$71/hourly1!$F$8763+유형화!$G$72*hourly1!$G7987/hourly1!$F$8763+유형화!$G$74*hourly1!I7987/hourly1!$I$8763+유형화!$H$63*hourly1!P7987/hourly1!$P$8763</f>
        <v>6.8422530405198829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799">
        <f>(유형화!$F$71+유형화!$F$72+유형화!$F$73+유형화!$F$74+유형화!$G$63)*hourly1!O7988/hourly1!$O$8763</f>
        <v>69.714065938261029</v>
      </c>
      <c r="C7987" s="441">
        <f>hourly1!$F7988*유형화!$G$71/hourly1!$F$8763+유형화!$G$72*hourly1!$G7988/hourly1!$F$8763+유형화!$G$74*hourly1!I7988/hourly1!$I$8763+유형화!$H$63*hourly1!P7988/hourly1!$P$8763</f>
        <v>7.3719729425309275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799">
        <f>(유형화!$F$71+유형화!$F$72+유형화!$F$73+유형화!$F$74+유형화!$G$63)*hourly1!O7989/hourly1!$O$8763</f>
        <v>69.606148088735182</v>
      </c>
      <c r="C7988" s="441">
        <f>hourly1!$F7989*유형화!$G$71/hourly1!$F$8763+유형화!$G$72*hourly1!$G7989/hourly1!$F$8763+유형화!$G$74*hourly1!I7989/hourly1!$I$8763+유형화!$H$63*hourly1!P7989/hourly1!$P$8763</f>
        <v>6.5192242451382967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799">
        <f>(유형화!$F$71+유형화!$F$72+유형화!$F$73+유형화!$F$74+유형화!$G$63)*hourly1!O7990/hourly1!$O$8763</f>
        <v>67.182036280776927</v>
      </c>
      <c r="C7989" s="441">
        <f>hourly1!$F7990*유형화!$G$71/hourly1!$F$8763+유형화!$G$72*hourly1!$G7990/hourly1!$F$8763+유형화!$G$74*hourly1!I7990/hourly1!$I$8763+유형화!$H$63*hourly1!P7990/hourly1!$P$8763</f>
        <v>6.3036131328816989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799">
        <f>(유형화!$F$71+유형화!$F$72+유형화!$F$73+유형화!$F$74+유형화!$G$63)*hourly1!O7991/hourly1!$O$8763</f>
        <v>64.824613937862438</v>
      </c>
      <c r="C7990" s="441">
        <f>hourly1!$F7991*유형화!$G$71/hourly1!$F$8763+유형화!$G$72*hourly1!$G7991/hourly1!$F$8763+유형화!$G$74*hourly1!I7991/hourly1!$I$8763+유형화!$H$63*hourly1!P7991/hourly1!$P$8763</f>
        <v>7.5279986748260042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799">
        <f>(유형화!$F$71+유형화!$F$72+유형화!$F$73+유형화!$F$74+유형화!$G$63)*hourly1!O7992/hourly1!$O$8763</f>
        <v>63.126828307587253</v>
      </c>
      <c r="C7991" s="441">
        <f>hourly1!$F7992*유형화!$G$71/hourly1!$F$8763+유형화!$G$72*hourly1!$G7992/hourly1!$F$8763+유형화!$G$74*hourly1!I7992/hourly1!$I$8763+유형화!$H$63*hourly1!P7992/hourly1!$P$8763</f>
        <v>0.57329224086447317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799">
        <f>(유형화!$F$71+유형화!$F$72+유형화!$F$73+유형화!$F$74+유형화!$G$63)*hourly1!O7993/hourly1!$O$8763</f>
        <v>62.141021483037967</v>
      </c>
      <c r="C7992" s="441">
        <f>hourly1!$F7993*유형화!$G$71/hourly1!$F$8763+유형화!$G$72*hourly1!$G7993/hourly1!$F$8763+유형화!$G$74*hourly1!I7993/hourly1!$I$8763+유형화!$H$63*hourly1!P7993/hourly1!$P$8763</f>
        <v>0.41751698006601556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799">
        <f>(유형화!$F$71+유형화!$F$72+유형화!$F$73+유형화!$F$74+유형화!$G$63)*hourly1!O7994/hourly1!$O$8763</f>
        <v>62.091049096883602</v>
      </c>
      <c r="C7993" s="441">
        <f>hourly1!$F7994*유형화!$G$71/hourly1!$F$8763+유형화!$G$72*hourly1!$G7994/hourly1!$F$8763+유형화!$G$74*hourly1!I7994/hourly1!$I$8763+유형화!$H$63*hourly1!P7994/hourly1!$P$8763</f>
        <v>0.37906924751986704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799">
        <f>(유형화!$F$71+유형화!$F$72+유형화!$F$73+유형화!$F$74+유형화!$G$63)*hourly1!O7995/hourly1!$O$8763</f>
        <v>62.040858303094033</v>
      </c>
      <c r="C7994" s="441">
        <f>hourly1!$F7995*유형화!$G$71/hourly1!$F$8763+유형화!$G$72*hourly1!$G7995/hourly1!$F$8763+유형화!$G$74*hourly1!I7995/hourly1!$I$8763+유형화!$H$63*hourly1!P7995/hourly1!$P$8763</f>
        <v>0.33218229534792004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799">
        <f>(유형화!$F$71+유형화!$F$72+유형화!$F$73+유형화!$F$74+유형화!$G$63)*hourly1!O7996/hourly1!$O$8763</f>
        <v>58.351665678617543</v>
      </c>
      <c r="C7995" s="441">
        <f>hourly1!$F7996*유형화!$G$71/hourly1!$F$8763+유형화!$G$72*hourly1!$G7996/hourly1!$F$8763+유형화!$G$74*hourly1!I7996/hourly1!$I$8763+유형화!$H$63*hourly1!P7996/hourly1!$P$8763</f>
        <v>0.47532973746440099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799">
        <f>(유형화!$F$71+유형화!$F$72+유형화!$F$73+유형화!$F$74+유형화!$G$63)*hourly1!O7997/hourly1!$O$8763</f>
        <v>57.772701862310598</v>
      </c>
      <c r="C7996" s="441">
        <f>hourly1!$F7997*유형화!$G$71/hourly1!$F$8763+유형화!$G$72*hourly1!$G7997/hourly1!$F$8763+유형화!$G$74*hourly1!I7997/hourly1!$I$8763+유형화!$H$63*hourly1!P7997/hourly1!$P$8763</f>
        <v>0.78792997317639468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799">
        <f>(유형화!$F$71+유형화!$F$72+유형화!$F$73+유형화!$F$74+유형화!$G$63)*hourly1!O7998/hourly1!$O$8763</f>
        <v>57.573794996994891</v>
      </c>
      <c r="C7997" s="441">
        <f>hourly1!$F7998*유형화!$G$71/hourly1!$F$8763+유형화!$G$72*hourly1!$G7998/hourly1!$F$8763+유형화!$G$74*hourly1!I7998/hourly1!$I$8763+유형화!$H$63*hourly1!P7998/hourly1!$P$8763</f>
        <v>1.2342697030478915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799">
        <f>(유형화!$F$71+유형화!$F$72+유형화!$F$73+유형화!$F$74+유형화!$G$63)*hourly1!O7999/hourly1!$O$8763</f>
        <v>57.997520596738781</v>
      </c>
      <c r="C7998" s="441">
        <f>hourly1!$F7999*유형화!$G$71/hourly1!$F$8763+유형화!$G$72*hourly1!$G7999/hourly1!$F$8763+유형화!$G$74*hourly1!I7999/hourly1!$I$8763+유형화!$H$63*hourly1!P7999/hourly1!$P$8763</f>
        <v>1.7179626050253396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799">
        <f>(유형화!$F$71+유형화!$F$72+유형화!$F$73+유형화!$F$74+유형화!$G$63)*hourly1!O8000/hourly1!$O$8763</f>
        <v>58.955789921161049</v>
      </c>
      <c r="C7999" s="441">
        <f>hourly1!$F8000*유형화!$G$71/hourly1!$F$8763+유형화!$G$72*hourly1!$G8000/hourly1!$F$8763+유형화!$G$74*hourly1!I8000/hourly1!$I$8763+유형화!$H$63*hourly1!P8000/hourly1!$P$8763</f>
        <v>2.0069510120240066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799">
        <f>(유형화!$F$71+유형화!$F$72+유형화!$F$73+유형화!$F$74+유형화!$G$63)*hourly1!O8001/hourly1!$O$8763</f>
        <v>61.864706180911114</v>
      </c>
      <c r="C8000" s="441">
        <f>hourly1!$F8001*유형화!$G$71/hourly1!$F$8763+유형화!$G$72*hourly1!$G8001/hourly1!$F$8763+유형화!$G$74*hourly1!I8001/hourly1!$I$8763+유형화!$H$63*hourly1!P8001/hourly1!$P$8763</f>
        <v>11.15277637327215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799">
        <f>(유형화!$F$71+유형화!$F$72+유형화!$F$73+유형화!$F$74+유형화!$G$63)*hourly1!O8002/hourly1!$O$8763</f>
        <v>64.637099763911451</v>
      </c>
      <c r="C8001" s="441">
        <f>hourly1!$F8002*유형화!$G$71/hourly1!$F$8763+유형화!$G$72*hourly1!$G8002/hourly1!$F$8763+유형화!$G$74*hourly1!I8002/hourly1!$I$8763+유형화!$H$63*hourly1!P8002/hourly1!$P$8763</f>
        <v>11.725158846756589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799">
        <f>(유형화!$F$71+유형화!$F$72+유형화!$F$73+유형화!$F$74+유형화!$G$63)*hourly1!O8003/hourly1!$O$8763</f>
        <v>66.937751832396572</v>
      </c>
      <c r="C8002" s="441">
        <f>hourly1!$F8003*유형화!$G$71/hourly1!$F$8763+유형화!$G$72*hourly1!$G8003/hourly1!$F$8763+유형화!$G$74*hourly1!I8003/hourly1!$I$8763+유형화!$H$63*hourly1!P8003/hourly1!$P$8763</f>
        <v>10.749957377930292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799">
        <f>(유형화!$F$71+유형화!$F$72+유형화!$F$73+유형화!$F$74+유형화!$G$63)*hourly1!O8004/hourly1!$O$8763</f>
        <v>72.225416313553893</v>
      </c>
      <c r="C8003" s="441">
        <f>hourly1!$F8004*유형화!$G$71/hourly1!$F$8763+유형화!$G$72*hourly1!$G8004/hourly1!$F$8763+유형화!$G$74*hourly1!I8004/hourly1!$I$8763+유형화!$H$63*hourly1!P8004/hourly1!$P$8763</f>
        <v>9.1075146318789084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799">
        <f>(유형화!$F$71+유형화!$F$72+유형화!$F$73+유형화!$F$74+유형화!$G$63)*hourly1!O8005/hourly1!$O$8763</f>
        <v>71.892040468942241</v>
      </c>
      <c r="C8004" s="441">
        <f>hourly1!$F8005*유형화!$G$71/hourly1!$F$8763+유형화!$G$72*hourly1!$G8005/hourly1!$F$8763+유형화!$G$74*hourly1!I8005/hourly1!$I$8763+유형화!$H$63*hourly1!P8005/hourly1!$P$8763</f>
        <v>7.3878091818123544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799">
        <f>(유형화!$F$71+유형화!$F$72+유형화!$F$73+유형화!$F$74+유형화!$G$63)*hourly1!O8006/hourly1!$O$8763</f>
        <v>70.754998570125991</v>
      </c>
      <c r="C8005" s="441">
        <f>hourly1!$F8006*유형화!$G$71/hourly1!$F$8763+유형화!$G$72*hourly1!$G8006/hourly1!$F$8763+유형화!$G$74*hourly1!I8006/hourly1!$I$8763+유형화!$H$63*hourly1!P8006/hourly1!$P$8763</f>
        <v>6.1022683999834566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799">
        <f>(유형화!$F$71+유형화!$F$72+유형화!$F$73+유형화!$F$74+유형화!$G$63)*hourly1!O8007/hourly1!$O$8763</f>
        <v>66.555346478346706</v>
      </c>
      <c r="C8006" s="441">
        <f>hourly1!$F8007*유형화!$G$71/hourly1!$F$8763+유형화!$G$72*hourly1!$G8007/hourly1!$F$8763+유형화!$G$74*hourly1!I8007/hourly1!$I$8763+유형화!$H$63*hourly1!P8007/hourly1!$P$8763</f>
        <v>3.8484773297199339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799">
        <f>(유형화!$F$71+유형화!$F$72+유형화!$F$73+유형화!$F$74+유형화!$G$63)*hourly1!O8008/hourly1!$O$8763</f>
        <v>65.598410207701249</v>
      </c>
      <c r="C8007" s="441">
        <f>hourly1!$F8008*유형화!$G$71/hourly1!$F$8763+유형화!$G$72*hourly1!$G8008/hourly1!$F$8763+유형화!$G$74*hourly1!I8008/hourly1!$I$8763+유형화!$H$63*hourly1!P8008/hourly1!$P$8763</f>
        <v>4.3619500999229794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799">
        <f>(유형화!$F$71+유형화!$F$72+유형화!$F$73+유형화!$F$74+유형화!$G$63)*hourly1!O8009/hourly1!$O$8763</f>
        <v>68.466366681480025</v>
      </c>
      <c r="C8008" s="441">
        <f>hourly1!$F8009*유형화!$G$71/hourly1!$F$8763+유형화!$G$72*hourly1!$G8009/hourly1!$F$8763+유형화!$G$74*hourly1!I8009/hourly1!$I$8763+유형화!$H$63*hourly1!P8009/hourly1!$P$8763</f>
        <v>4.2603158036547359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799">
        <f>(유형화!$F$71+유형화!$F$72+유형화!$F$73+유형화!$F$74+유형화!$G$63)*hourly1!O8010/hourly1!$O$8763</f>
        <v>67.578535240173395</v>
      </c>
      <c r="C8009" s="441">
        <f>hourly1!$F8010*유형화!$G$71/hourly1!$F$8763+유형화!$G$72*hourly1!$G8010/hourly1!$F$8763+유형화!$G$74*hourly1!I8010/hourly1!$I$8763+유형화!$H$63*hourly1!P8010/hourly1!$P$8763</f>
        <v>4.4998771196893879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799">
        <f>(유형화!$F$71+유형화!$F$72+유형화!$F$73+유형화!$F$74+유형화!$G$63)*hourly1!O8011/hourly1!$O$8763</f>
        <v>69.586220955508395</v>
      </c>
      <c r="C8010" s="441">
        <f>hourly1!$F8011*유형화!$G$71/hourly1!$F$8763+유형화!$G$72*hourly1!$G8011/hourly1!$F$8763+유형화!$G$74*hourly1!I8011/hourly1!$I$8763+유형화!$H$63*hourly1!P8011/hourly1!$P$8763</f>
        <v>5.2520344364167952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799">
        <f>(유형화!$F$71+유형화!$F$72+유형화!$F$73+유형화!$F$74+유형화!$G$63)*hourly1!O8012/hourly1!$O$8763</f>
        <v>70.853186444608056</v>
      </c>
      <c r="C8011" s="441">
        <f>hourly1!$F8012*유형화!$G$71/hourly1!$F$8763+유형화!$G$72*hourly1!$G8012/hourly1!$F$8763+유형화!$G$74*hourly1!I8012/hourly1!$I$8763+유형화!$H$63*hourly1!P8012/hourly1!$P$8763</f>
        <v>5.7580419632994442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799">
        <f>(유형화!$F$71+유형화!$F$72+유형화!$F$73+유형화!$F$74+유형화!$G$63)*hourly1!O8013/hourly1!$O$8763</f>
        <v>71.22985032088603</v>
      </c>
      <c r="C8012" s="441">
        <f>hourly1!$F8013*유형화!$G$71/hourly1!$F$8763+유형화!$G$72*hourly1!$G8013/hourly1!$F$8763+유형화!$G$74*hourly1!I8013/hourly1!$I$8763+유형화!$H$63*hourly1!P8013/hourly1!$P$8763</f>
        <v>4.914716838514293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799">
        <f>(유형화!$F$71+유형화!$F$72+유형화!$F$73+유형화!$F$74+유형화!$G$63)*hourly1!O8014/hourly1!$O$8763</f>
        <v>69.716751438501475</v>
      </c>
      <c r="C8013" s="441">
        <f>hourly1!$F8014*유형화!$G$71/hourly1!$F$8763+유형화!$G$72*hourly1!$G8014/hourly1!$F$8763+유형화!$G$74*hourly1!I8014/hourly1!$I$8763+유형화!$H$63*hourly1!P8014/hourly1!$P$8763</f>
        <v>4.5523470815207876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799">
        <f>(유형화!$F$71+유형화!$F$72+유형화!$F$73+유형화!$F$74+유형화!$G$63)*hourly1!O8015/hourly1!$O$8763</f>
        <v>67.392668064749444</v>
      </c>
      <c r="C8014" s="441">
        <f>hourly1!$F8015*유형화!$G$71/hourly1!$F$8763+유형화!$G$72*hourly1!$G8015/hourly1!$F$8763+유형화!$G$74*hourly1!I8015/hourly1!$I$8763+유형화!$H$63*hourly1!P8015/hourly1!$P$8763</f>
        <v>5.7084321474150572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799">
        <f>(유형화!$F$71+유형화!$F$72+유형화!$F$73+유형화!$F$74+유형화!$G$63)*hourly1!O8016/hourly1!$O$8763</f>
        <v>65.180099810187912</v>
      </c>
      <c r="C8015" s="441">
        <f>hourly1!$F8016*유형화!$G$71/hourly1!$F$8763+유형화!$G$72*hourly1!$G8016/hourly1!$F$8763+유형화!$G$74*hourly1!I8016/hourly1!$I$8763+유형화!$H$63*hourly1!P8016/hourly1!$P$8763</f>
        <v>0.50879034396874911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799">
        <f>(유형화!$F$71+유형화!$F$72+유형화!$F$73+유형화!$F$74+유형화!$G$63)*hourly1!O8017/hourly1!$O$8763</f>
        <v>63.968942454402566</v>
      </c>
      <c r="C8016" s="441">
        <f>hourly1!$F8017*유형화!$G$71/hourly1!$F$8763+유형화!$G$72*hourly1!$G8017/hourly1!$F$8763+유형화!$G$74*hourly1!I8017/hourly1!$I$8763+유형화!$H$63*hourly1!P8017/hourly1!$P$8763</f>
        <v>0.45512408256068382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799">
        <f>(유형화!$F$71+유형화!$F$72+유형화!$F$73+유형화!$F$74+유형화!$G$63)*hourly1!O8018/hourly1!$O$8763</f>
        <v>63.59112613856778</v>
      </c>
      <c r="C8017" s="441">
        <f>hourly1!$F8018*유형화!$G$71/hourly1!$F$8763+유형화!$G$72*hourly1!$G8018/hourly1!$F$8763+유형화!$G$74*hourly1!I8018/hourly1!$I$8763+유형화!$H$63*hourly1!P8018/hourly1!$P$8763</f>
        <v>0.36142651238718237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799">
        <f>(유형화!$F$71+유형화!$F$72+유형화!$F$73+유형화!$F$74+유형화!$G$63)*hourly1!O8019/hourly1!$O$8763</f>
        <v>63.768756941504016</v>
      </c>
      <c r="C8018" s="441">
        <f>hourly1!$F8019*유형화!$G$71/hourly1!$F$8763+유형화!$G$72*hourly1!$G8019/hourly1!$F$8763+유형화!$G$74*hourly1!I8019/hourly1!$I$8763+유형화!$H$63*hourly1!P8019/hourly1!$P$8763</f>
        <v>0.30286723065675847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799">
        <f>(유형화!$F$71+유형화!$F$72+유형화!$F$73+유형화!$F$74+유형화!$G$63)*hourly1!O8020/hourly1!$O$8763</f>
        <v>59.991684331374188</v>
      </c>
      <c r="C8019" s="441">
        <f>hourly1!$F8020*유형화!$G$71/hourly1!$F$8763+유형화!$G$72*hourly1!$G8020/hourly1!$F$8763+유형화!$G$74*hourly1!I8020/hourly1!$I$8763+유형화!$H$63*hourly1!P8020/hourly1!$P$8763</f>
        <v>0.28274124954339175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799">
        <f>(유형화!$F$71+유형화!$F$72+유형화!$F$73+유형화!$F$74+유형화!$G$63)*hourly1!O8021/hourly1!$O$8763</f>
        <v>59.767482201151232</v>
      </c>
      <c r="C8020" s="441">
        <f>hourly1!$F8021*유형화!$G$71/hourly1!$F$8763+유형화!$G$72*hourly1!$G8021/hourly1!$F$8763+유형화!$G$74*hourly1!I8021/hourly1!$I$8763+유형화!$H$63*hourly1!P8021/hourly1!$P$8763</f>
        <v>0.27471053700135029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799">
        <f>(유형화!$F$71+유형화!$F$72+유형화!$F$73+유형화!$F$74+유형화!$G$63)*hourly1!O8022/hourly1!$O$8763</f>
        <v>59.330127987193904</v>
      </c>
      <c r="C8021" s="441">
        <f>hourly1!$F8022*유형화!$G$71/hourly1!$F$8763+유형화!$G$72*hourly1!$G8022/hourly1!$F$8763+유형화!$G$74*hourly1!I8022/hourly1!$I$8763+유형화!$H$63*hourly1!P8022/hourly1!$P$8763</f>
        <v>0.27523581151138504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799">
        <f>(유형화!$F$71+유형화!$F$72+유형화!$F$73+유형화!$F$74+유형화!$G$63)*hourly1!O8023/hourly1!$O$8763</f>
        <v>59.920303820037098</v>
      </c>
      <c r="C8022" s="441">
        <f>hourly1!$F8023*유형화!$G$71/hourly1!$F$8763+유형화!$G$72*hourly1!$G8023/hourly1!$F$8763+유형화!$G$74*hourly1!I8023/hourly1!$I$8763+유형화!$H$63*hourly1!P8023/hourly1!$P$8763</f>
        <v>0.34641241597535621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799">
        <f>(유형화!$F$71+유형화!$F$72+유형화!$F$73+유형화!$F$74+유형화!$G$63)*hourly1!O8024/hourly1!$O$8763</f>
        <v>61.151176744109115</v>
      </c>
      <c r="C8023" s="441">
        <f>hourly1!$F8024*유형화!$G$71/hourly1!$F$8763+유형화!$G$72*hourly1!$G8024/hourly1!$F$8763+유형화!$G$74*hourly1!I8024/hourly1!$I$8763+유형화!$H$63*hourly1!P8024/hourly1!$P$8763</f>
        <v>0.44975719402116637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799">
        <f>(유형화!$F$71+유형화!$F$72+유형화!$F$73+유형화!$F$74+유형화!$G$63)*hourly1!O8025/hourly1!$O$8763</f>
        <v>63.642659205691018</v>
      </c>
      <c r="C8024" s="441">
        <f>hourly1!$F8025*유형화!$G$71/hourly1!$F$8763+유형화!$G$72*hourly1!$G8025/hourly1!$F$8763+유형화!$G$74*hourly1!I8025/hourly1!$I$8763+유형화!$H$63*hourly1!P8025/hourly1!$P$8763</f>
        <v>9.637163089877351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799">
        <f>(유형화!$F$71+유형화!$F$72+유형화!$F$73+유형화!$F$74+유형화!$G$63)*hourly1!O8026/hourly1!$O$8763</f>
        <v>66.552318119080212</v>
      </c>
      <c r="C8025" s="441">
        <f>hourly1!$F8026*유형화!$G$71/hourly1!$F$8763+유형화!$G$72*hourly1!$G8026/hourly1!$F$8763+유형화!$G$74*hourly1!I8026/hourly1!$I$8763+유형화!$H$63*hourly1!P8026/hourly1!$P$8763</f>
        <v>10.29027503143436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799">
        <f>(유형화!$F$71+유형화!$F$72+유형화!$F$73+유형화!$F$74+유형화!$G$63)*hourly1!O8027/hourly1!$O$8763</f>
        <v>68.474289265789409</v>
      </c>
      <c r="C8026" s="441">
        <f>hourly1!$F8027*유형화!$G$71/hourly1!$F$8763+유형화!$G$72*hourly1!$G8027/hourly1!$F$8763+유형화!$G$74*hourly1!I8027/hourly1!$I$8763+유형화!$H$63*hourly1!P8027/hourly1!$P$8763</f>
        <v>9.7151404725628758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799">
        <f>(유형화!$F$71+유형화!$F$72+유형화!$F$73+유형화!$F$74+유형화!$G$63)*hourly1!O8028/hourly1!$O$8763</f>
        <v>72.26257102466522</v>
      </c>
      <c r="C8027" s="441">
        <f>hourly1!$F8028*유형화!$G$71/hourly1!$F$8763+유형화!$G$72*hourly1!$G8028/hourly1!$F$8763+유형화!$G$74*hourly1!I8028/hourly1!$I$8763+유형화!$H$63*hourly1!P8028/hourly1!$P$8763</f>
        <v>8.6871765866148518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799">
        <f>(유형화!$F$71+유형화!$F$72+유형화!$F$73+유형화!$F$74+유형화!$G$63)*hourly1!O8029/hourly1!$O$8763</f>
        <v>71.366345930907812</v>
      </c>
      <c r="C8028" s="441">
        <f>hourly1!$F8029*유형화!$G$71/hourly1!$F$8763+유형화!$G$72*hourly1!$G8029/hourly1!$F$8763+유형화!$G$74*hourly1!I8029/hourly1!$I$8763+유형화!$H$63*hourly1!P8029/hourly1!$P$8763</f>
        <v>7.5866228406012652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799">
        <f>(유형화!$F$71+유형화!$F$72+유형화!$F$73+유형화!$F$74+유형화!$G$63)*hourly1!O8030/hourly1!$O$8763</f>
        <v>71.148506350515575</v>
      </c>
      <c r="C8029" s="441">
        <f>hourly1!$F8030*유형화!$G$71/hourly1!$F$8763+유형화!$G$72*hourly1!$G8030/hourly1!$F$8763+유형화!$G$74*hourly1!I8030/hourly1!$I$8763+유형화!$H$63*hourly1!P8030/hourly1!$P$8763</f>
        <v>6.6431446602699706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799">
        <f>(유형화!$F$71+유형화!$F$72+유형화!$F$73+유형화!$F$74+유형화!$G$63)*hourly1!O8031/hourly1!$O$8763</f>
        <v>67.384932846442496</v>
      </c>
      <c r="C8030" s="441">
        <f>hourly1!$F8031*유형화!$G$71/hourly1!$F$8763+유형화!$G$72*hourly1!$G8031/hourly1!$F$8763+유형화!$G$74*hourly1!I8031/hourly1!$I$8763+유형화!$H$63*hourly1!P8031/hourly1!$P$8763</f>
        <v>4.3570348949823492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799">
        <f>(유형화!$F$71+유형화!$F$72+유형화!$F$73+유형화!$F$74+유형화!$G$63)*hourly1!O8032/hourly1!$O$8763</f>
        <v>65.566136160489947</v>
      </c>
      <c r="C8031" s="441">
        <f>hourly1!$F8032*유형화!$G$71/hourly1!$F$8763+유형화!$G$72*hourly1!$G8032/hourly1!$F$8763+유형화!$G$74*hourly1!I8032/hourly1!$I$8763+유형화!$H$63*hourly1!P8032/hourly1!$P$8763</f>
        <v>4.1571056838563907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799">
        <f>(유형화!$F$71+유형화!$F$72+유형화!$F$73+유형화!$F$74+유형화!$G$63)*hourly1!O8033/hourly1!$O$8763</f>
        <v>68.204684458579223</v>
      </c>
      <c r="C8032" s="441">
        <f>hourly1!$F8033*유형화!$G$71/hourly1!$F$8763+유형화!$G$72*hourly1!$G8033/hourly1!$F$8763+유형화!$G$74*hourly1!I8033/hourly1!$I$8763+유형화!$H$63*hourly1!P8033/hourly1!$P$8763</f>
        <v>3.8824436501031547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799">
        <f>(유형화!$F$71+유형화!$F$72+유형화!$F$73+유형화!$F$74+유형화!$G$63)*hourly1!O8034/hourly1!$O$8763</f>
        <v>68.392911939553173</v>
      </c>
      <c r="C8033" s="441">
        <f>hourly1!$F8034*유형화!$G$71/hourly1!$F$8763+유형화!$G$72*hourly1!$G8034/hourly1!$F$8763+유형화!$G$74*hourly1!I8034/hourly1!$I$8763+유형화!$H$63*hourly1!P8034/hourly1!$P$8763</f>
        <v>3.8070690240838356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799">
        <f>(유형화!$F$71+유형화!$F$72+유형화!$F$73+유형화!$F$74+유형화!$G$63)*hourly1!O8035/hourly1!$O$8763</f>
        <v>69.713845647723019</v>
      </c>
      <c r="C8034" s="441">
        <f>hourly1!$F8035*유형화!$G$71/hourly1!$F$8763+유형화!$G$72*hourly1!$G8035/hourly1!$F$8763+유형화!$G$74*hourly1!I8035/hourly1!$I$8763+유형화!$H$63*hourly1!P8035/hourly1!$P$8763</f>
        <v>4.2378223898098346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799">
        <f>(유형화!$F$71+유형화!$F$72+유형화!$F$73+유형화!$F$74+유형화!$G$63)*hourly1!O8036/hourly1!$O$8763</f>
        <v>70.704533044249487</v>
      </c>
      <c r="C8035" s="441">
        <f>hourly1!$F8036*유형화!$G$71/hourly1!$F$8763+유형화!$G$72*hourly1!$G8036/hourly1!$F$8763+유형화!$G$74*hourly1!I8036/hourly1!$I$8763+유형화!$H$63*hourly1!P8036/hourly1!$P$8763</f>
        <v>4.7900050527254692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799">
        <f>(유형화!$F$71+유형화!$F$72+유형화!$F$73+유형화!$F$74+유형화!$G$63)*hourly1!O8037/hourly1!$O$8763</f>
        <v>70.474319913464839</v>
      </c>
      <c r="C8036" s="441">
        <f>hourly1!$F8037*유형화!$G$71/hourly1!$F$8763+유형화!$G$72*hourly1!$G8037/hourly1!$F$8763+유형화!$G$74*hourly1!I8037/hourly1!$I$8763+유형화!$H$63*hourly1!P8037/hourly1!$P$8763</f>
        <v>3.9697880704011976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799">
        <f>(유형화!$F$71+유형화!$F$72+유형화!$F$73+유형화!$F$74+유형화!$G$63)*hourly1!O8038/hourly1!$O$8763</f>
        <v>68.315058022482177</v>
      </c>
      <c r="C8037" s="441">
        <f>hourly1!$F8038*유형화!$G$71/hourly1!$F$8763+유형화!$G$72*hourly1!$G8038/hourly1!$F$8763+유형화!$G$74*hourly1!I8038/hourly1!$I$8763+유형화!$H$63*hourly1!P8038/hourly1!$P$8763</f>
        <v>3.9028942899849857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799">
        <f>(유형화!$F$71+유형화!$F$72+유형화!$F$73+유형화!$F$74+유형화!$G$63)*hourly1!O8039/hourly1!$O$8763</f>
        <v>66.801333628469081</v>
      </c>
      <c r="C8038" s="441">
        <f>hourly1!$F8039*유형화!$G$71/hourly1!$F$8763+유형화!$G$72*hourly1!$G8039/hourly1!$F$8763+유형화!$G$74*hourly1!I8039/hourly1!$I$8763+유형화!$H$63*hourly1!P8039/hourly1!$P$8763</f>
        <v>5.131875506803528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799">
        <f>(유형화!$F$71+유형화!$F$72+유형화!$F$73+유형화!$F$74+유형화!$G$63)*hourly1!O8040/hourly1!$O$8763</f>
        <v>64.815003510985079</v>
      </c>
      <c r="C8039" s="441">
        <f>hourly1!$F8040*유형화!$G$71/hourly1!$F$8763+유형화!$G$72*hourly1!$G8040/hourly1!$F$8763+유형화!$G$74*hourly1!I8040/hourly1!$I$8763+유형화!$H$63*hourly1!P8040/hourly1!$P$8763</f>
        <v>0.49426407061460631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799">
        <f>(유형화!$F$71+유형화!$F$72+유형화!$F$73+유형화!$F$74+유형화!$G$63)*hourly1!O8041/hourly1!$O$8763</f>
        <v>64.165832799493643</v>
      </c>
      <c r="C8040" s="441">
        <f>hourly1!$F8041*유형화!$G$71/hourly1!$F$8763+유형화!$G$72*hourly1!$G8041/hourly1!$F$8763+유형화!$G$74*hourly1!I8041/hourly1!$I$8763+유형화!$H$63*hourly1!P8041/hourly1!$P$8763</f>
        <v>0.472092095190356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799">
        <f>(유형화!$F$71+유형화!$F$72+유형화!$F$73+유형화!$F$74+유형화!$G$63)*hourly1!O8042/hourly1!$O$8763</f>
        <v>64.469789798801287</v>
      </c>
      <c r="C8041" s="441">
        <f>hourly1!$F8042*유형화!$G$71/hourly1!$F$8763+유형화!$G$72*hourly1!$G8042/hourly1!$F$8763+유형화!$G$74*hourly1!I8042/hourly1!$I$8763+유형화!$H$63*hourly1!P8042/hourly1!$P$8763</f>
        <v>0.36123078680340237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799">
        <f>(유형화!$F$71+유형화!$F$72+유형화!$F$73+유형화!$F$74+유형화!$G$63)*hourly1!O8043/hourly1!$O$8763</f>
        <v>63.760725692287281</v>
      </c>
      <c r="C8042" s="441">
        <f>hourly1!$F8043*유형화!$G$71/hourly1!$F$8763+유형화!$G$72*hourly1!$G8043/hourly1!$F$8763+유형화!$G$74*hourly1!I8043/hourly1!$I$8763+유형화!$H$63*hourly1!P8043/hourly1!$P$8763</f>
        <v>0.28467632076292038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799">
        <f>(유형화!$F$71+유형화!$F$72+유형화!$F$73+유형화!$F$74+유형화!$G$63)*hourly1!O8044/hourly1!$O$8763</f>
        <v>59.724511133546521</v>
      </c>
      <c r="C8043" s="441">
        <f>hourly1!$F8044*유형화!$G$71/hourly1!$F$8763+유형화!$G$72*hourly1!$G8044/hourly1!$F$8763+유형화!$G$74*hourly1!I8044/hourly1!$I$8763+유형화!$H$63*hourly1!P8044/hourly1!$P$8763</f>
        <v>0.25653906846653468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799">
        <f>(유형화!$F$71+유형화!$F$72+유형화!$F$73+유형화!$F$74+유형화!$G$63)*hourly1!O8045/hourly1!$O$8763</f>
        <v>58.789532760350639</v>
      </c>
      <c r="C8044" s="441">
        <f>hourly1!$F8045*유형화!$G$71/hourly1!$F$8763+유형화!$G$72*hourly1!$G8045/hourly1!$F$8763+유형화!$G$74*hourly1!I8045/hourly1!$I$8763+유형화!$H$63*hourly1!P8045/hourly1!$P$8763</f>
        <v>0.25256897597311578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799">
        <f>(유형화!$F$71+유형화!$F$72+유형화!$F$73+유형화!$F$74+유형화!$G$63)*hourly1!O8046/hourly1!$O$8763</f>
        <v>58.000508909975672</v>
      </c>
      <c r="C8045" s="441">
        <f>hourly1!$F8046*유형화!$G$71/hourly1!$F$8763+유형화!$G$72*hourly1!$G8046/hourly1!$F$8763+유형화!$G$74*hourly1!I8046/hourly1!$I$8763+유형화!$H$63*hourly1!P8046/hourly1!$P$8763</f>
        <v>0.25816904154876347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799">
        <f>(유형화!$F$71+유형화!$F$72+유형화!$F$73+유형화!$F$74+유형화!$G$63)*hourly1!O8047/hourly1!$O$8763</f>
        <v>58.475380823149962</v>
      </c>
      <c r="C8046" s="441">
        <f>hourly1!$F8047*유형화!$G$71/hourly1!$F$8763+유형화!$G$72*hourly1!$G8047/hourly1!$F$8763+유형화!$G$74*hourly1!I8047/hourly1!$I$8763+유형화!$H$63*hourly1!P8047/hourly1!$P$8763</f>
        <v>0.27839437635578568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799">
        <f>(유형화!$F$71+유형화!$F$72+유형화!$F$73+유형화!$F$74+유형화!$G$63)*hourly1!O8048/hourly1!$O$8763</f>
        <v>59.037065672669556</v>
      </c>
      <c r="C8047" s="441">
        <f>hourly1!$F8048*유형화!$G$71/hourly1!$F$8763+유형화!$G$72*hourly1!$G8048/hourly1!$F$8763+유형화!$G$74*hourly1!I8048/hourly1!$I$8763+유형화!$H$63*hourly1!P8048/hourly1!$P$8763</f>
        <v>0.59884832475221605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799">
        <f>(유형화!$F$71+유형화!$F$72+유형화!$F$73+유형화!$F$74+유형화!$G$63)*hourly1!O8049/hourly1!$O$8763</f>
        <v>59.555879980785811</v>
      </c>
      <c r="C8048" s="441">
        <f>hourly1!$F8049*유형화!$G$71/hourly1!$F$8763+유형화!$G$72*hourly1!$G8049/hourly1!$F$8763+유형화!$G$74*hourly1!I8049/hourly1!$I$8763+유형화!$H$63*hourly1!P8049/hourly1!$P$8763</f>
        <v>9.9253320972656756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799">
        <f>(유형화!$F$71+유형화!$F$72+유형화!$F$73+유형화!$F$74+유형화!$G$63)*hourly1!O8050/hourly1!$O$8763</f>
        <v>59.531337914379549</v>
      </c>
      <c r="C8049" s="441">
        <f>hourly1!$F8050*유형화!$G$71/hourly1!$F$8763+유형화!$G$72*hourly1!$G8050/hourly1!$F$8763+유형화!$G$74*hourly1!I8050/hourly1!$I$8763+유형화!$H$63*hourly1!P8050/hourly1!$P$8763</f>
        <v>10.224825040287884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799">
        <f>(유형화!$F$71+유형화!$F$72+유형화!$F$73+유형화!$F$74+유형화!$G$63)*hourly1!O8051/hourly1!$O$8763</f>
        <v>60.296473415133647</v>
      </c>
      <c r="C8050" s="441">
        <f>hourly1!$F8051*유형화!$G$71/hourly1!$F$8763+유형화!$G$72*hourly1!$G8051/hourly1!$F$8763+유형화!$G$74*hourly1!I8051/hourly1!$I$8763+유형화!$H$63*hourly1!P8051/hourly1!$P$8763</f>
        <v>9.1173090215735133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799">
        <f>(유형화!$F$71+유형화!$F$72+유형화!$F$73+유형화!$F$74+유형화!$G$63)*hourly1!O8052/hourly1!$O$8763</f>
        <v>62.023032558097704</v>
      </c>
      <c r="C8051" s="441">
        <f>hourly1!$F8052*유형화!$G$71/hourly1!$F$8763+유형화!$G$72*hourly1!$G8052/hourly1!$F$8763+유형화!$G$74*hourly1!I8052/hourly1!$I$8763+유형화!$H$63*hourly1!P8052/hourly1!$P$8763</f>
        <v>8.25919951852058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799">
        <f>(유형화!$F$71+유형화!$F$72+유형화!$F$73+유형화!$F$74+유형화!$G$63)*hourly1!O8053/hourly1!$O$8763</f>
        <v>62.394237454654728</v>
      </c>
      <c r="C8052" s="441">
        <f>hourly1!$F8053*유형화!$G$71/hourly1!$F$8763+유형화!$G$72*hourly1!$G8053/hourly1!$F$8763+유형화!$G$74*hourly1!I8053/hourly1!$I$8763+유형화!$H$63*hourly1!P8053/hourly1!$P$8763</f>
        <v>6.9003549135886528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799">
        <f>(유형화!$F$71+유형화!$F$72+유형화!$F$73+유형화!$F$74+유형화!$G$63)*hourly1!O8054/hourly1!$O$8763</f>
        <v>62.397493747185997</v>
      </c>
      <c r="C8053" s="441">
        <f>hourly1!$F8054*유형화!$G$71/hourly1!$F$8763+유형화!$G$72*hourly1!$G8054/hourly1!$F$8763+유형화!$G$74*hourly1!I8054/hourly1!$I$8763+유형화!$H$63*hourly1!P8054/hourly1!$P$8763</f>
        <v>6.277501956448611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799">
        <f>(유형화!$F$71+유형화!$F$72+유형화!$F$73+유형화!$F$74+유형화!$G$63)*hourly1!O8055/hourly1!$O$8763</f>
        <v>60.780024192048295</v>
      </c>
      <c r="C8054" s="441">
        <f>hourly1!$F8055*유형화!$G$71/hourly1!$F$8763+유형화!$G$72*hourly1!$G8055/hourly1!$F$8763+유형화!$G$74*hourly1!I8055/hourly1!$I$8763+유형화!$H$63*hourly1!P8055/hourly1!$P$8763</f>
        <v>5.0055607034364096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799">
        <f>(유형화!$F$71+유형화!$F$72+유형화!$F$73+유형화!$F$74+유형화!$G$63)*hourly1!O8056/hourly1!$O$8763</f>
        <v>58.953751267737061</v>
      </c>
      <c r="C8055" s="441">
        <f>hourly1!$F8056*유형화!$G$71/hourly1!$F$8763+유형화!$G$72*hourly1!$G8056/hourly1!$F$8763+유형화!$G$74*hourly1!I8056/hourly1!$I$8763+유형화!$H$63*hourly1!P8056/hourly1!$P$8763</f>
        <v>5.5607673922211216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799">
        <f>(유형화!$F$71+유형화!$F$72+유형화!$F$73+유형화!$F$74+유형화!$G$63)*hourly1!O8057/hourly1!$O$8763</f>
        <v>60.093239507832124</v>
      </c>
      <c r="C8056" s="441">
        <f>hourly1!$F8057*유형화!$G$71/hourly1!$F$8763+유형화!$G$72*hourly1!$G8057/hourly1!$F$8763+유형화!$G$74*hourly1!I8057/hourly1!$I$8763+유형화!$H$63*hourly1!P8057/hourly1!$P$8763</f>
        <v>5.0052317508708484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799">
        <f>(유형화!$F$71+유형화!$F$72+유형화!$F$73+유형화!$F$74+유형화!$G$63)*hourly1!O8058/hourly1!$O$8763</f>
        <v>59.681426405887208</v>
      </c>
      <c r="C8057" s="441">
        <f>hourly1!$F8058*유형화!$G$71/hourly1!$F$8763+유형화!$G$72*hourly1!$G8058/hourly1!$F$8763+유형화!$G$74*hourly1!I8058/hourly1!$I$8763+유형화!$H$63*hourly1!P8058/hourly1!$P$8763</f>
        <v>5.0465527492995577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799">
        <f>(유형화!$F$71+유형화!$F$72+유형화!$F$73+유형화!$F$74+유형화!$G$63)*hourly1!O8059/hourly1!$O$8763</f>
        <v>59.975661784017056</v>
      </c>
      <c r="C8058" s="441">
        <f>hourly1!$F8059*유형화!$G$71/hourly1!$F$8763+유형화!$G$72*hourly1!$G8059/hourly1!$F$8763+유형화!$G$74*hourly1!I8059/hourly1!$I$8763+유형화!$H$63*hourly1!P8059/hourly1!$P$8763</f>
        <v>5.280043351889204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799">
        <f>(유형화!$F$71+유형화!$F$72+유형화!$F$73+유형화!$F$74+유형화!$G$63)*hourly1!O8060/hourly1!$O$8763</f>
        <v>60.168994842844349</v>
      </c>
      <c r="C8059" s="441">
        <f>hourly1!$F8060*유형화!$G$71/hourly1!$F$8763+유형화!$G$72*hourly1!$G8060/hourly1!$F$8763+유형화!$G$74*hourly1!I8060/hourly1!$I$8763+유형화!$H$63*hourly1!P8060/hourly1!$P$8763</f>
        <v>5.6227286732362254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799">
        <f>(유형화!$F$71+유형화!$F$72+유형화!$F$73+유형화!$F$74+유형화!$G$63)*hourly1!O8061/hourly1!$O$8763</f>
        <v>61.136690062597175</v>
      </c>
      <c r="C8060" s="441">
        <f>hourly1!$F8061*유형화!$G$71/hourly1!$F$8763+유형화!$G$72*hourly1!$G8061/hourly1!$F$8763+유형화!$G$74*hourly1!I8061/hourly1!$I$8763+유형화!$H$63*hourly1!P8061/hourly1!$P$8763</f>
        <v>4.8990348181115042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799">
        <f>(유형화!$F$71+유형화!$F$72+유형화!$F$73+유형화!$F$74+유형화!$G$63)*hourly1!O8062/hourly1!$O$8763</f>
        <v>60.63456009571081</v>
      </c>
      <c r="C8061" s="441">
        <f>hourly1!$F8062*유형화!$G$71/hourly1!$F$8763+유형화!$G$72*hourly1!$G8062/hourly1!$F$8763+유형화!$G$74*hourly1!I8062/hourly1!$I$8763+유형화!$H$63*hourly1!P8062/hourly1!$P$8763</f>
        <v>4.8060275950915194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799">
        <f>(유형화!$F$71+유형화!$F$72+유형화!$F$73+유형화!$F$74+유형화!$G$63)*hourly1!O8063/hourly1!$O$8763</f>
        <v>60.078542894778074</v>
      </c>
      <c r="C8062" s="441">
        <f>hourly1!$F8063*유형화!$G$71/hourly1!$F$8763+유형화!$G$72*hourly1!$G8063/hourly1!$F$8763+유형화!$G$74*hourly1!I8063/hourly1!$I$8763+유형화!$H$63*hourly1!P8063/hourly1!$P$8763</f>
        <v>6.2479714862703544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799">
        <f>(유형화!$F$71+유형화!$F$72+유형화!$F$73+유형화!$F$74+유형화!$G$63)*hourly1!O8064/hourly1!$O$8763</f>
        <v>59.280294510578443</v>
      </c>
      <c r="C8063" s="441">
        <f>hourly1!$F8064*유형화!$G$71/hourly1!$F$8763+유형화!$G$72*hourly1!$G8064/hourly1!$F$8763+유형화!$G$74*hourly1!I8064/hourly1!$I$8763+유형화!$H$63*hourly1!P8064/hourly1!$P$8763</f>
        <v>0.57294074586422972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799">
        <f>(유형화!$F$71+유형화!$F$72+유형화!$F$73+유형화!$F$74+유형화!$G$63)*hourly1!O8065/hourly1!$O$8763</f>
        <v>59.656823393634163</v>
      </c>
      <c r="C8064" s="441">
        <f>hourly1!$F8065*유형화!$G$71/hourly1!$F$8763+유형화!$G$72*hourly1!$G8065/hourly1!$F$8763+유형화!$G$74*hourly1!I8065/hourly1!$I$8763+유형화!$H$63*hourly1!P8065/hourly1!$P$8763</f>
        <v>0.41617886591340891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799">
        <f>(유형화!$F$71+유형화!$F$72+유형화!$F$73+유형화!$F$74+유형화!$G$63)*hourly1!O8066/hourly1!$O$8763</f>
        <v>60.203340559938027</v>
      </c>
      <c r="C8065" s="441">
        <f>hourly1!$F8066*유형화!$G$71/hourly1!$F$8763+유형화!$G$72*hourly1!$G8066/hourly1!$F$8763+유형화!$G$74*hourly1!I8066/hourly1!$I$8763+유형화!$H$63*hourly1!P8066/hourly1!$P$8763</f>
        <v>0.36938077148668824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799">
        <f>(유형화!$F$71+유형화!$F$72+유형화!$F$73+유형화!$F$74+유형화!$G$63)*hourly1!O8067/hourly1!$O$8763</f>
        <v>60.021637195796238</v>
      </c>
      <c r="C8066" s="441">
        <f>hourly1!$F8067*유형화!$G$71/hourly1!$F$8763+유형화!$G$72*hourly1!$G8067/hourly1!$F$8763+유형화!$G$74*hourly1!I8067/hourly1!$I$8763+유형화!$H$63*hourly1!P8067/hourly1!$P$8763</f>
        <v>0.28666005501607622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799">
        <f>(유형화!$F$71+유형화!$F$72+유형화!$F$73+유형화!$F$74+유형화!$G$63)*hourly1!O8068/hourly1!$O$8763</f>
        <v>57.58497032824063</v>
      </c>
      <c r="C8067" s="441">
        <f>hourly1!$F8068*유형화!$G$71/hourly1!$F$8763+유형화!$G$72*hourly1!$G8068/hourly1!$F$8763+유형화!$G$74*hourly1!I8068/hourly1!$I$8763+유형화!$H$63*hourly1!P8068/hourly1!$P$8763</f>
        <v>0.27308211445695774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799">
        <f>(유형화!$F$71+유형화!$F$72+유형화!$F$73+유형화!$F$74+유형화!$G$63)*hourly1!O8069/hourly1!$O$8763</f>
        <v>55.298261062163128</v>
      </c>
      <c r="C8068" s="441">
        <f>hourly1!$F8069*유형화!$G$71/hourly1!$F$8763+유형화!$G$72*hourly1!$G8069/hourly1!$F$8763+유형화!$G$74*hourly1!I8069/hourly1!$I$8763+유형화!$H$63*hourly1!P8069/hourly1!$P$8763</f>
        <v>0.37500147114277094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799">
        <f>(유형화!$F$71+유형화!$F$72+유형화!$F$73+유형화!$F$74+유형화!$G$63)*hourly1!O8070/hourly1!$O$8763</f>
        <v>55.187787218533209</v>
      </c>
      <c r="C8069" s="441">
        <f>hourly1!$F8070*유형화!$G$71/hourly1!$F$8763+유형화!$G$72*hourly1!$G8070/hourly1!$F$8763+유형화!$G$74*hourly1!I8070/hourly1!$I$8763+유형화!$H$63*hourly1!P8070/hourly1!$P$8763</f>
        <v>0.65635264439334562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799">
        <f>(유형화!$F$71+유형화!$F$72+유형화!$F$73+유형화!$F$74+유형화!$G$63)*hourly1!O8071/hourly1!$O$8763</f>
        <v>55.79018588469183</v>
      </c>
      <c r="C8070" s="441">
        <f>hourly1!$F8071*유형화!$G$71/hourly1!$F$8763+유형화!$G$72*hourly1!$G8071/hourly1!$F$8763+유형화!$G$74*hourly1!I8071/hourly1!$I$8763+유형화!$H$63*hourly1!P8071/hourly1!$P$8763</f>
        <v>1.2527797851916975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799">
        <f>(유형화!$F$71+유형화!$F$72+유형화!$F$73+유형화!$F$74+유형화!$G$63)*hourly1!O8072/hourly1!$O$8763</f>
        <v>56.356486531061449</v>
      </c>
      <c r="C8071" s="441">
        <f>hourly1!$F8072*유형화!$G$71/hourly1!$F$8763+유형화!$G$72*hourly1!$G8072/hourly1!$F$8763+유형화!$G$74*hourly1!I8072/hourly1!$I$8763+유형화!$H$63*hourly1!P8072/hourly1!$P$8763</f>
        <v>1.8790224565858662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799">
        <f>(유형화!$F$71+유형화!$F$72+유형화!$F$73+유형화!$F$74+유형화!$G$63)*hourly1!O8073/hourly1!$O$8763</f>
        <v>55.482704705481375</v>
      </c>
      <c r="C8072" s="441">
        <f>hourly1!$F8073*유형화!$G$71/hourly1!$F$8763+유형화!$G$72*hourly1!$G8073/hourly1!$F$8763+유형화!$G$74*hourly1!I8073/hourly1!$I$8763+유형화!$H$63*hourly1!P8073/hourly1!$P$8763</f>
        <v>11.451255026005247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799">
        <f>(유형화!$F$71+유형화!$F$72+유형화!$F$73+유형화!$F$74+유형화!$G$63)*hourly1!O8074/hourly1!$O$8763</f>
        <v>55.824914137129561</v>
      </c>
      <c r="C8073" s="441">
        <f>hourly1!$F8074*유형화!$G$71/hourly1!$F$8763+유형화!$G$72*hourly1!$G8074/hourly1!$F$8763+유형화!$G$74*hourly1!I8074/hourly1!$I$8763+유형화!$H$63*hourly1!P8074/hourly1!$P$8763</f>
        <v>11.807396391783028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799">
        <f>(유형화!$F$71+유형화!$F$72+유형화!$F$73+유형화!$F$74+유형화!$G$63)*hourly1!O8075/hourly1!$O$8763</f>
        <v>55.728409110068313</v>
      </c>
      <c r="C8074" s="441">
        <f>hourly1!$F8075*유형화!$G$71/hourly1!$F$8763+유형화!$G$72*hourly1!$G8075/hourly1!$F$8763+유형화!$G$74*hourly1!I8075/hourly1!$I$8763+유형화!$H$63*hourly1!P8075/hourly1!$P$8763</f>
        <v>10.472670760709002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799">
        <f>(유형화!$F$71+유형화!$F$72+유형화!$F$73+유형화!$F$74+유형화!$G$63)*hourly1!O8076/hourly1!$O$8763</f>
        <v>55.52782509553716</v>
      </c>
      <c r="C8075" s="441">
        <f>hourly1!$F8076*유형화!$G$71/hourly1!$F$8763+유형화!$G$72*hourly1!$G8076/hourly1!$F$8763+유형화!$G$74*hourly1!I8076/hourly1!$I$8763+유형화!$H$63*hourly1!P8076/hourly1!$P$8763</f>
        <v>8.9415336117707014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799">
        <f>(유형화!$F$71+유형화!$F$72+유형화!$F$73+유형화!$F$74+유형화!$G$63)*hourly1!O8077/hourly1!$O$8763</f>
        <v>56.51060005058001</v>
      </c>
      <c r="C8076" s="441">
        <f>hourly1!$F8077*유형화!$G$71/hourly1!$F$8763+유형화!$G$72*hourly1!$G8077/hourly1!$F$8763+유형화!$G$74*hourly1!I8077/hourly1!$I$8763+유형화!$H$63*hourly1!P8077/hourly1!$P$8763</f>
        <v>7.5640278068920139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799">
        <f>(유형화!$F$71+유형화!$F$72+유형화!$F$73+유형화!$F$74+유형화!$G$63)*hourly1!O8078/hourly1!$O$8763</f>
        <v>56.786404949675124</v>
      </c>
      <c r="C8077" s="441">
        <f>hourly1!$F8078*유형화!$G$71/hourly1!$F$8763+유형화!$G$72*hourly1!$G8078/hourly1!$F$8763+유형화!$G$74*hourly1!I8078/hourly1!$I$8763+유형화!$H$63*hourly1!P8078/hourly1!$P$8763</f>
        <v>6.3106289587738926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799">
        <f>(유형화!$F$71+유형화!$F$72+유형화!$F$73+유형화!$F$74+유형화!$G$63)*hourly1!O8079/hourly1!$O$8763</f>
        <v>56.037278277553312</v>
      </c>
      <c r="C8078" s="441">
        <f>hourly1!$F8079*유형화!$G$71/hourly1!$F$8763+유형화!$G$72*hourly1!$G8079/hourly1!$F$8763+유형화!$G$74*hourly1!I8079/hourly1!$I$8763+유형화!$H$63*hourly1!P8079/hourly1!$P$8763</f>
        <v>4.0022131561752623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799">
        <f>(유형화!$F$71+유형화!$F$72+유형화!$F$73+유형화!$F$74+유형화!$G$63)*hourly1!O8080/hourly1!$O$8763</f>
        <v>56.496910616787403</v>
      </c>
      <c r="C8079" s="441">
        <f>hourly1!$F8080*유형화!$G$71/hourly1!$F$8763+유형화!$G$72*hourly1!$G8080/hourly1!$F$8763+유형화!$G$74*hourly1!I8080/hourly1!$I$8763+유형화!$H$63*hourly1!P8080/hourly1!$P$8763</f>
        <v>4.3875839492468121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799">
        <f>(유형화!$F$71+유형화!$F$72+유형화!$F$73+유형화!$F$74+유형화!$G$63)*hourly1!O8081/hourly1!$O$8763</f>
        <v>56.375238105634487</v>
      </c>
      <c r="C8080" s="441">
        <f>hourly1!$F8081*유형화!$G$71/hourly1!$F$8763+유형화!$G$72*hourly1!$G8081/hourly1!$F$8763+유형화!$G$74*hourly1!I8081/hourly1!$I$8763+유형화!$H$63*hourly1!P8081/hourly1!$P$8763</f>
        <v>4.2620377355578523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799">
        <f>(유형화!$F$71+유형화!$F$72+유형화!$F$73+유형화!$F$74+유형화!$G$63)*hourly1!O8082/hourly1!$O$8763</f>
        <v>55.965275121367853</v>
      </c>
      <c r="C8081" s="441">
        <f>hourly1!$F8082*유형화!$G$71/hourly1!$F$8763+유형화!$G$72*hourly1!$G8082/hourly1!$F$8763+유형화!$G$74*hourly1!I8082/hourly1!$I$8763+유형화!$H$63*hourly1!P8082/hourly1!$P$8763</f>
        <v>4.4048433437175412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799">
        <f>(유형화!$F$71+유형화!$F$72+유형화!$F$73+유형화!$F$74+유형화!$G$63)*hourly1!O8083/hourly1!$O$8763</f>
        <v>56.908173117139697</v>
      </c>
      <c r="C8082" s="441">
        <f>hourly1!$F8083*유형화!$G$71/hourly1!$F$8763+유형화!$G$72*hourly1!$G8083/hourly1!$F$8763+유형화!$G$74*hourly1!I8083/hourly1!$I$8763+유형화!$H$63*hourly1!P8083/hourly1!$P$8763</f>
        <v>5.0415935329388075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799">
        <f>(유형화!$F$71+유형화!$F$72+유형화!$F$73+유형화!$F$74+유형화!$G$63)*hourly1!O8084/hourly1!$O$8763</f>
        <v>57.370249087444286</v>
      </c>
      <c r="C8083" s="441">
        <f>hourly1!$F8084*유형화!$G$71/hourly1!$F$8763+유형화!$G$72*hourly1!$G8084/hourly1!$F$8763+유형화!$G$74*hourly1!I8084/hourly1!$I$8763+유형화!$H$63*hourly1!P8084/hourly1!$P$8763</f>
        <v>5.6979014907925576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799">
        <f>(유형화!$F$71+유형화!$F$72+유형화!$F$73+유형화!$F$74+유형화!$G$63)*hourly1!O8085/hourly1!$O$8763</f>
        <v>59.499474267251635</v>
      </c>
      <c r="C8084" s="441">
        <f>hourly1!$F8085*유형화!$G$71/hourly1!$F$8763+유형화!$G$72*hourly1!$G8085/hourly1!$F$8763+유형화!$G$74*hourly1!I8085/hourly1!$I$8763+유형화!$H$63*hourly1!P8085/hourly1!$P$8763</f>
        <v>4.9882069647019449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799">
        <f>(유형화!$F$71+유형화!$F$72+유형화!$F$73+유형화!$F$74+유형화!$G$63)*hourly1!O8086/hourly1!$O$8763</f>
        <v>59.108138901136279</v>
      </c>
      <c r="C8085" s="441">
        <f>hourly1!$F8086*유형화!$G$71/hourly1!$F$8763+유형화!$G$72*hourly1!$G8086/hourly1!$F$8763+유형화!$G$74*hourly1!I8086/hourly1!$I$8763+유형화!$H$63*hourly1!P8086/hourly1!$P$8763</f>
        <v>4.9069289640518221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799">
        <f>(유형화!$F$71+유형화!$F$72+유형화!$F$73+유형화!$F$74+유형화!$G$63)*hourly1!O8087/hourly1!$O$8763</f>
        <v>59.120859931949795</v>
      </c>
      <c r="C8086" s="441">
        <f>hourly1!$F8087*유형화!$G$71/hourly1!$F$8763+유형화!$G$72*hourly1!$G8087/hourly1!$F$8763+유형화!$G$74*hourly1!I8087/hourly1!$I$8763+유형화!$H$63*hourly1!P8087/hourly1!$P$8763</f>
        <v>6.2900485508023909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799">
        <f>(유형화!$F$71+유형화!$F$72+유형화!$F$73+유형화!$F$74+유형화!$G$63)*hourly1!O8088/hourly1!$O$8763</f>
        <v>58.449999363921776</v>
      </c>
      <c r="C8087" s="441">
        <f>hourly1!$F8088*유형화!$G$71/hourly1!$F$8763+유형화!$G$72*hourly1!$G8088/hourly1!$F$8763+유형화!$G$74*hourly1!I8088/hourly1!$I$8763+유형화!$H$63*hourly1!P8088/hourly1!$P$8763</f>
        <v>0.57294563602201942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799">
        <f>(유형화!$F$71+유형화!$F$72+유형화!$F$73+유형화!$F$74+유형화!$G$63)*hourly1!O8089/hourly1!$O$8763</f>
        <v>58.747475592557493</v>
      </c>
      <c r="C8088" s="441">
        <f>hourly1!$F8089*유형화!$G$71/hourly1!$F$8763+유형화!$G$72*hourly1!$G8089/hourly1!$F$8763+유형화!$G$74*hourly1!I8089/hourly1!$I$8763+유형화!$H$63*hourly1!P8089/hourly1!$P$8763</f>
        <v>0.41618387534334228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799">
        <f>(유형화!$F$71+유형화!$F$72+유형화!$F$73+유형화!$F$74+유형화!$G$63)*hourly1!O8090/hourly1!$O$8763</f>
        <v>60.245668945537588</v>
      </c>
      <c r="C8089" s="441">
        <f>hourly1!$F8090*유형화!$G$71/hourly1!$F$8763+유형화!$G$72*hourly1!$G8090/hourly1!$F$8763+유형화!$G$74*hourly1!I8090/hourly1!$I$8763+유형화!$H$63*hourly1!P8090/hourly1!$P$8763</f>
        <v>0.36986919090507775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799">
        <f>(유형화!$F$71+유형화!$F$72+유형화!$F$73+유형화!$F$74+유형화!$G$63)*hourly1!O8091/hourly1!$O$8763</f>
        <v>59.318044612934095</v>
      </c>
      <c r="C8090" s="441">
        <f>hourly1!$F8091*유형화!$G$71/hourly1!$F$8763+유형화!$G$72*hourly1!$G8091/hourly1!$F$8763+유형화!$G$74*hourly1!I8091/hourly1!$I$8763+유형화!$H$63*hourly1!P8091/hourly1!$P$8763</f>
        <v>0.28835061834605646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799">
        <f>(유형화!$F$71+유형화!$F$72+유형화!$F$73+유형화!$F$74+유형화!$G$63)*hourly1!O8092/hourly1!$O$8763</f>
        <v>56.237903720997082</v>
      </c>
      <c r="C8091" s="441">
        <f>hourly1!$F8092*유형화!$G$71/hourly1!$F$8763+유형화!$G$72*hourly1!$G8092/hourly1!$F$8763+유형화!$G$74*hourly1!I8092/hourly1!$I$8763+유형화!$H$63*hourly1!P8092/hourly1!$P$8763</f>
        <v>0.28365189234178323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799">
        <f>(유형화!$F$71+유형화!$F$72+유형화!$F$73+유형화!$F$74+유형화!$G$63)*hourly1!O8093/hourly1!$O$8763</f>
        <v>55.082618555607098</v>
      </c>
      <c r="C8092" s="441">
        <f>hourly1!$F8093*유형화!$G$71/hourly1!$F$8763+유형화!$G$72*hourly1!$G8093/hourly1!$F$8763+유형화!$G$74*hourly1!I8093/hourly1!$I$8763+유형화!$H$63*hourly1!P8093/hourly1!$P$8763</f>
        <v>0.44448369556824235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799">
        <f>(유형화!$F$71+유형화!$F$72+유형화!$F$73+유형화!$F$74+유형화!$G$63)*hourly1!O8094/hourly1!$O$8763</f>
        <v>55.248556717931883</v>
      </c>
      <c r="C8093" s="441">
        <f>hourly1!$F8094*유형화!$G$71/hourly1!$F$8763+유형화!$G$72*hourly1!$G8094/hourly1!$F$8763+유형화!$G$74*hourly1!I8094/hourly1!$I$8763+유형화!$H$63*hourly1!P8094/hourly1!$P$8763</f>
        <v>0.94264049156997232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799">
        <f>(유형화!$F$71+유형화!$F$72+유형화!$F$73+유형화!$F$74+유형화!$G$63)*hourly1!O8095/hourly1!$O$8763</f>
        <v>55.61351287825422</v>
      </c>
      <c r="C8094" s="441">
        <f>hourly1!$F8095*유형화!$G$71/hourly1!$F$8763+유형화!$G$72*hourly1!$G8095/hourly1!$F$8763+유형화!$G$74*hourly1!I8095/hourly1!$I$8763+유형화!$H$63*hourly1!P8095/hourly1!$P$8763</f>
        <v>1.5934068271972861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799">
        <f>(유형화!$F$71+유형화!$F$72+유형화!$F$73+유형화!$F$74+유형화!$G$63)*hourly1!O8096/hourly1!$O$8763</f>
        <v>56.442358810980508</v>
      </c>
      <c r="C8095" s="441">
        <f>hourly1!$F8096*유형화!$G$71/hourly1!$F$8763+유형화!$G$72*hourly1!$G8096/hourly1!$F$8763+유형화!$G$74*hourly1!I8096/hourly1!$I$8763+유형화!$H$63*hourly1!P8096/hourly1!$P$8763</f>
        <v>2.1703901042580394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799">
        <f>(유형화!$F$71+유형화!$F$72+유형화!$F$73+유형화!$F$74+유형화!$G$63)*hourly1!O8097/hourly1!$O$8763</f>
        <v>59.071760106596912</v>
      </c>
      <c r="C8096" s="441">
        <f>hourly1!$F8097*유형화!$G$71/hourly1!$F$8763+유형화!$G$72*hourly1!$G8097/hourly1!$F$8763+유형화!$G$74*hourly1!I8097/hourly1!$I$8763+유형화!$H$63*hourly1!P8097/hourly1!$P$8763</f>
        <v>11.7613617583324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799">
        <f>(유형화!$F$71+유형화!$F$72+유형화!$F$73+유형화!$F$74+유형화!$G$63)*hourly1!O8098/hourly1!$O$8763</f>
        <v>61.807235976755997</v>
      </c>
      <c r="C8097" s="441">
        <f>hourly1!$F8098*유형화!$G$71/hourly1!$F$8763+유형화!$G$72*hourly1!$G8098/hourly1!$F$8763+유형화!$G$74*hourly1!I8098/hourly1!$I$8763+유형화!$H$63*hourly1!P8098/hourly1!$P$8763</f>
        <v>12.092076450495709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799">
        <f>(유형화!$F$71+유형화!$F$72+유형화!$F$73+유형화!$F$74+유형화!$G$63)*hourly1!O8099/hourly1!$O$8763</f>
        <v>66.388605054933237</v>
      </c>
      <c r="C8098" s="441">
        <f>hourly1!$F8099*유형화!$G$71/hourly1!$F$8763+유형화!$G$72*hourly1!$G8099/hourly1!$F$8763+유형화!$G$74*hourly1!I8099/hourly1!$I$8763+유형화!$H$63*hourly1!P8099/hourly1!$P$8763</f>
        <v>11.402227973802976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799">
        <f>(유형화!$F$71+유형화!$F$72+유형화!$F$73+유형화!$F$74+유형화!$G$63)*hourly1!O8100/hourly1!$O$8763</f>
        <v>72.440994300384304</v>
      </c>
      <c r="C8099" s="441">
        <f>hourly1!$F8100*유형화!$G$71/hourly1!$F$8763+유형화!$G$72*hourly1!$G8100/hourly1!$F$8763+유형화!$G$74*hourly1!I8100/hourly1!$I$8763+유형화!$H$63*hourly1!P8100/hourly1!$P$8763</f>
        <v>10.78049605551848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799">
        <f>(유형화!$F$71+유형화!$F$72+유형화!$F$73+유형화!$F$74+유형화!$G$63)*hourly1!O8101/hourly1!$O$8763</f>
        <v>73.137609915155608</v>
      </c>
      <c r="C8100" s="441">
        <f>hourly1!$F8101*유형화!$G$71/hourly1!$F$8763+유형화!$G$72*hourly1!$G8101/hourly1!$F$8763+유형화!$G$74*hourly1!I8101/hourly1!$I$8763+유형화!$H$63*hourly1!P8101/hourly1!$P$8763</f>
        <v>8.6753657821003909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799">
        <f>(유형화!$F$71+유형화!$F$72+유형화!$F$73+유형화!$F$74+유형화!$G$63)*hourly1!O8102/hourly1!$O$8763</f>
        <v>72.497255680932568</v>
      </c>
      <c r="C8101" s="441">
        <f>hourly1!$F8102*유형화!$G$71/hourly1!$F$8763+유형화!$G$72*hourly1!$G8102/hourly1!$F$8763+유형화!$G$74*hourly1!I8102/hourly1!$I$8763+유형화!$H$63*hourly1!P8102/hourly1!$P$8763</f>
        <v>7.6769361830391221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799">
        <f>(유형화!$F$71+유형화!$F$72+유형화!$F$73+유형화!$F$74+유형화!$G$63)*hourly1!O8103/hourly1!$O$8763</f>
        <v>68.84887632248622</v>
      </c>
      <c r="C8102" s="441">
        <f>hourly1!$F8103*유형화!$G$71/hourly1!$F$8763+유형화!$G$72*hourly1!$G8103/hourly1!$F$8763+유형화!$G$74*hourly1!I8103/hourly1!$I$8763+유형화!$H$63*hourly1!P8103/hourly1!$P$8763</f>
        <v>5.8306469709269306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799">
        <f>(유형화!$F$71+유형화!$F$72+유형화!$F$73+유형화!$F$74+유형화!$G$63)*hourly1!O8104/hourly1!$O$8763</f>
        <v>66.845303769963891</v>
      </c>
      <c r="C8103" s="441">
        <f>hourly1!$F8104*유형화!$G$71/hourly1!$F$8763+유형화!$G$72*hourly1!$G8104/hourly1!$F$8763+유형화!$G$74*hourly1!I8104/hourly1!$I$8763+유형화!$H$63*hourly1!P8104/hourly1!$P$8763</f>
        <v>6.1892755186660624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799">
        <f>(유형화!$F$71+유형화!$F$72+유형화!$F$73+유형화!$F$74+유형화!$G$63)*hourly1!O8105/hourly1!$O$8763</f>
        <v>69.713819660835782</v>
      </c>
      <c r="C8104" s="441">
        <f>hourly1!$F8105*유형화!$G$71/hourly1!$F$8763+유형화!$G$72*hourly1!$G8105/hourly1!$F$8763+유형화!$G$74*hourly1!I8105/hourly1!$I$8763+유형화!$H$63*hourly1!P8105/hourly1!$P$8763</f>
        <v>5.6782140733425432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799">
        <f>(유형화!$F$71+유형화!$F$72+유형화!$F$73+유형화!$F$74+유형화!$G$63)*hourly1!O8106/hourly1!$O$8763</f>
        <v>70.167198733352834</v>
      </c>
      <c r="C8105" s="441">
        <f>hourly1!$F8106*유형화!$G$71/hourly1!$F$8763+유형화!$G$72*hourly1!$G8106/hourly1!$F$8763+유형화!$G$74*hourly1!I8106/hourly1!$I$8763+유형화!$H$63*hourly1!P8106/hourly1!$P$8763</f>
        <v>5.6922701759159047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799">
        <f>(유형화!$F$71+유형화!$F$72+유형화!$F$73+유형화!$F$74+유형화!$G$63)*hourly1!O8107/hourly1!$O$8763</f>
        <v>71.879689086093975</v>
      </c>
      <c r="C8106" s="441">
        <f>hourly1!$F8107*유형화!$G$71/hourly1!$F$8763+유형화!$G$72*hourly1!$G8107/hourly1!$F$8763+유형화!$G$74*hourly1!I8107/hourly1!$I$8763+유형화!$H$63*hourly1!P8107/hourly1!$P$8763</f>
        <v>6.3664440270786082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799">
        <f>(유형화!$F$71+유형화!$F$72+유형화!$F$73+유형화!$F$74+유형화!$G$63)*hourly1!O8108/hourly1!$O$8763</f>
        <v>73.794070177818028</v>
      </c>
      <c r="C8107" s="441">
        <f>hourly1!$F8108*유형화!$G$71/hourly1!$F$8763+유형화!$G$72*hourly1!$G8108/hourly1!$F$8763+유형화!$G$74*hourly1!I8108/hourly1!$I$8763+유형화!$H$63*hourly1!P8108/hourly1!$P$8763</f>
        <v>6.6653711430627709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799">
        <f>(유형화!$F$71+유형화!$F$72+유형화!$F$73+유형화!$F$74+유형화!$G$63)*hourly1!O8109/hourly1!$O$8763</f>
        <v>74.109670864284226</v>
      </c>
      <c r="C8108" s="441">
        <f>hourly1!$F8109*유형화!$G$71/hourly1!$F$8763+유형화!$G$72*hourly1!$G8109/hourly1!$F$8763+유형화!$G$74*hourly1!I8109/hourly1!$I$8763+유형화!$H$63*hourly1!P8109/hourly1!$P$8763</f>
        <v>5.9390325474781109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799">
        <f>(유형화!$F$71+유형화!$F$72+유형화!$F$73+유형화!$F$74+유형화!$G$63)*hourly1!O8110/hourly1!$O$8763</f>
        <v>71.782523589454797</v>
      </c>
      <c r="C8109" s="441">
        <f>hourly1!$F8110*유형화!$G$71/hourly1!$F$8763+유형화!$G$72*hourly1!$G8110/hourly1!$F$8763+유형화!$G$74*hourly1!I8110/hourly1!$I$8763+유형화!$H$63*hourly1!P8110/hourly1!$P$8763</f>
        <v>5.8243733755696843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799">
        <f>(유형화!$F$71+유형화!$F$72+유형화!$F$73+유형화!$F$74+유형화!$G$63)*hourly1!O8111/hourly1!$O$8763</f>
        <v>70.072008637128803</v>
      </c>
      <c r="C8110" s="441">
        <f>hourly1!$F8111*유형화!$G$71/hourly1!$F$8763+유형화!$G$72*hourly1!$G8111/hourly1!$F$8763+유형화!$G$74*hourly1!I8111/hourly1!$I$8763+유형화!$H$63*hourly1!P8111/hourly1!$P$8763</f>
        <v>7.1931804246432396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799">
        <f>(유형화!$F$71+유형화!$F$72+유형화!$F$73+유형화!$F$74+유형화!$G$63)*hourly1!O8112/hourly1!$O$8763</f>
        <v>67.537493761069442</v>
      </c>
      <c r="C8111" s="441">
        <f>hourly1!$F8112*유형화!$G$71/hourly1!$F$8763+유형화!$G$72*hourly1!$G8112/hourly1!$F$8763+유형화!$G$74*hourly1!I8112/hourly1!$I$8763+유형화!$H$63*hourly1!P8112/hourly1!$P$8763</f>
        <v>0.57319956641072611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799">
        <f>(유형화!$F$71+유형화!$F$72+유형화!$F$73+유형화!$F$74+유형화!$G$63)*hourly1!O8113/hourly1!$O$8763</f>
        <v>66.012594835842307</v>
      </c>
      <c r="C8112" s="441">
        <f>hourly1!$F8113*유형화!$G$71/hourly1!$F$8763+유형화!$G$72*hourly1!$G8113/hourly1!$F$8763+유형화!$G$74*hourly1!I8113/hourly1!$I$8763+유형화!$H$63*hourly1!P8113/hourly1!$P$8763</f>
        <v>0.41705682814509959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799">
        <f>(유형화!$F$71+유형화!$F$72+유형화!$F$73+유형화!$F$74+유형화!$G$63)*hourly1!O8114/hourly1!$O$8763</f>
        <v>67.133770727841267</v>
      </c>
      <c r="C8113" s="441">
        <f>hourly1!$F8114*유형화!$G$71/hourly1!$F$8763+유형화!$G$72*hourly1!$G8114/hourly1!$F$8763+유형화!$G$74*hourly1!I8114/hourly1!$I$8763+유형화!$H$63*hourly1!P8114/hourly1!$P$8763</f>
        <v>0.3791856571297203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799">
        <f>(유형화!$F$71+유형화!$F$72+유형화!$F$73+유형화!$F$74+유형화!$G$63)*hourly1!O8115/hourly1!$O$8763</f>
        <v>65.447735447532565</v>
      </c>
      <c r="C8114" s="441">
        <f>hourly1!$F8115*유형화!$G$71/hourly1!$F$8763+유형화!$G$72*hourly1!$G8115/hourly1!$F$8763+유형화!$G$74*hourly1!I8115/hourly1!$I$8763+유형화!$H$63*hourly1!P8115/hourly1!$P$8763</f>
        <v>0.3540612191211373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799">
        <f>(유형화!$F$71+유형화!$F$72+유형화!$F$73+유형화!$F$74+유형화!$G$63)*hourly1!O8116/hourly1!$O$8763</f>
        <v>61.43442576109954</v>
      </c>
      <c r="C8115" s="441">
        <f>hourly1!$F8116*유형화!$G$71/hourly1!$F$8763+유형화!$G$72*hourly1!$G8116/hourly1!$F$8763+유형화!$G$74*hourly1!I8116/hourly1!$I$8763+유형화!$H$63*hourly1!P8116/hourly1!$P$8763</f>
        <v>0.67396424949716571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799">
        <f>(유형화!$F$71+유형화!$F$72+유형화!$F$73+유형화!$F$74+유형화!$G$63)*hourly1!O8117/hourly1!$O$8763</f>
        <v>60.275386660247591</v>
      </c>
      <c r="C8116" s="441">
        <f>hourly1!$F8117*유형화!$G$71/hourly1!$F$8763+유형화!$G$72*hourly1!$G8117/hourly1!$F$8763+유형화!$G$74*hourly1!I8117/hourly1!$I$8763+유형화!$H$63*hourly1!P8117/hourly1!$P$8763</f>
        <v>1.4042425231792262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799">
        <f>(유형화!$F$71+유형화!$F$72+유형화!$F$73+유형화!$F$74+유형화!$G$63)*hourly1!O8118/hourly1!$O$8763</f>
        <v>61.242633069305718</v>
      </c>
      <c r="C8117" s="441">
        <f>hourly1!$F8118*유형화!$G$71/hourly1!$F$8763+유형화!$G$72*hourly1!$G8118/hourly1!$F$8763+유형화!$G$74*hourly1!I8118/hourly1!$I$8763+유형화!$H$63*hourly1!P8118/hourly1!$P$8763</f>
        <v>2.0223124289111216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799">
        <f>(유형화!$F$71+유형화!$F$72+유형화!$F$73+유형화!$F$74+유형화!$G$63)*hourly1!O8119/hourly1!$O$8763</f>
        <v>62.047472432580086</v>
      </c>
      <c r="C8118" s="441">
        <f>hourly1!$F8119*유형화!$G$71/hourly1!$F$8763+유형화!$G$72*hourly1!$G8119/hourly1!$F$8763+유형화!$G$74*hourly1!I8119/hourly1!$I$8763+유형화!$H$63*hourly1!P8119/hourly1!$P$8763</f>
        <v>2.5821982830689554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799">
        <f>(유형화!$F$71+유형화!$F$72+유형화!$F$73+유형화!$F$74+유형화!$G$63)*hourly1!O8120/hourly1!$O$8763</f>
        <v>64.423884673642661</v>
      </c>
      <c r="C8119" s="441">
        <f>hourly1!$F8120*유형화!$G$71/hourly1!$F$8763+유형화!$G$72*hourly1!$G8120/hourly1!$F$8763+유형화!$G$74*hourly1!I8120/hourly1!$I$8763+유형화!$H$63*hourly1!P8120/hourly1!$P$8763</f>
        <v>3.1292771717886652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799">
        <f>(유형화!$F$71+유형화!$F$72+유형화!$F$73+유형화!$F$74+유형화!$G$63)*hourly1!O8121/hourly1!$O$8763</f>
        <v>66.553637580399794</v>
      </c>
      <c r="C8120" s="441">
        <f>hourly1!$F8121*유형화!$G$71/hourly1!$F$8763+유형화!$G$72*hourly1!$G8121/hourly1!$F$8763+유형화!$G$74*hourly1!I8121/hourly1!$I$8763+유형화!$H$63*hourly1!P8121/hourly1!$P$8763</f>
        <v>12.632722754093896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799">
        <f>(유형화!$F$71+유형화!$F$72+유형화!$F$73+유형화!$F$74+유형화!$G$63)*hourly1!O8122/hourly1!$O$8763</f>
        <v>69.040710353290109</v>
      </c>
      <c r="C8121" s="441">
        <f>hourly1!$F8122*유형화!$G$71/hourly1!$F$8763+유형화!$G$72*hourly1!$G8122/hourly1!$F$8763+유형화!$G$74*hourly1!I8122/hourly1!$I$8763+유형화!$H$63*hourly1!P8122/hourly1!$P$8763</f>
        <v>12.930375208704593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799">
        <f>(유형화!$F$71+유형화!$F$72+유형화!$F$73+유형화!$F$74+유형화!$G$63)*hourly1!O8123/hourly1!$O$8763</f>
        <v>71.42231565849734</v>
      </c>
      <c r="C8122" s="441">
        <f>hourly1!$F8123*유형화!$G$71/hourly1!$F$8763+유형화!$G$72*hourly1!$G8123/hourly1!$F$8763+유형화!$G$74*hourly1!I8123/hourly1!$I$8763+유형화!$H$63*hourly1!P8123/hourly1!$P$8763</f>
        <v>11.543897037728737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799">
        <f>(유형화!$F$71+유형화!$F$72+유형화!$F$73+유형화!$F$74+유형화!$G$63)*hourly1!O8124/hourly1!$O$8763</f>
        <v>76.555814771619126</v>
      </c>
      <c r="C8123" s="441">
        <f>hourly1!$F8124*유형화!$G$71/hourly1!$F$8763+유형화!$G$72*hourly1!$G8124/hourly1!$F$8763+유형화!$G$74*hourly1!I8124/hourly1!$I$8763+유형화!$H$63*hourly1!P8124/hourly1!$P$8763</f>
        <v>9.6352535428960557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799">
        <f>(유형화!$F$71+유형화!$F$72+유형화!$F$73+유형화!$F$74+유형화!$G$63)*hourly1!O8125/hourly1!$O$8763</f>
        <v>76.043917251433797</v>
      </c>
      <c r="C8124" s="441">
        <f>hourly1!$F8125*유형화!$G$71/hourly1!$F$8763+유형화!$G$72*hourly1!$G8125/hourly1!$F$8763+유형화!$G$74*hourly1!I8125/hourly1!$I$8763+유형화!$H$63*hourly1!P8125/hourly1!$P$8763</f>
        <v>8.2555534884349182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799">
        <f>(유형화!$F$71+유형화!$F$72+유형화!$F$73+유형화!$F$74+유형화!$G$63)*hourly1!O8126/hourly1!$O$8763</f>
        <v>75.257908503234887</v>
      </c>
      <c r="C8125" s="441">
        <f>hourly1!$F8126*유형화!$G$71/hourly1!$F$8763+유형화!$G$72*hourly1!$G8126/hourly1!$F$8763+유형화!$G$74*hourly1!I8126/hourly1!$I$8763+유형화!$H$63*hourly1!P8126/hourly1!$P$8763</f>
        <v>7.0433519535350122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799">
        <f>(유형화!$F$71+유형화!$F$72+유형화!$F$73+유형화!$F$74+유형화!$G$63)*hourly1!O8127/hourly1!$O$8763</f>
        <v>71.578856376112682</v>
      </c>
      <c r="C8126" s="441">
        <f>hourly1!$F8127*유형화!$G$71/hourly1!$F$8763+유형화!$G$72*hourly1!$G8127/hourly1!$F$8763+유형화!$G$74*hourly1!I8127/hourly1!$I$8763+유형화!$H$63*hourly1!P8127/hourly1!$P$8763</f>
        <v>5.9540116971525432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799">
        <f>(유형화!$F$71+유형화!$F$72+유형화!$F$73+유형화!$F$74+유형화!$G$63)*hourly1!O8128/hourly1!$O$8763</f>
        <v>70.489873704893313</v>
      </c>
      <c r="C8127" s="441">
        <f>hourly1!$F8128*유형화!$G$71/hourly1!$F$8763+유형화!$G$72*hourly1!$G8128/hourly1!$F$8763+유형화!$G$74*hourly1!I8128/hourly1!$I$8763+유형화!$H$63*hourly1!P8128/hourly1!$P$8763</f>
        <v>6.4707571756391591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799">
        <f>(유형화!$F$71+유형화!$F$72+유형화!$F$73+유형화!$F$74+유형화!$G$63)*hourly1!O8129/hourly1!$O$8763</f>
        <v>73.048705240456812</v>
      </c>
      <c r="C8128" s="441">
        <f>hourly1!$F8129*유형화!$G$71/hourly1!$F$8763+유형화!$G$72*hourly1!$G8129/hourly1!$F$8763+유형화!$G$74*hourly1!I8129/hourly1!$I$8763+유형화!$H$63*hourly1!P8129/hourly1!$P$8763</f>
        <v>6.1314484486107315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799">
        <f>(유형화!$F$71+유형화!$F$72+유형화!$F$73+유형화!$F$74+유형화!$G$63)*hourly1!O8130/hourly1!$O$8763</f>
        <v>72.96194390514394</v>
      </c>
      <c r="C8129" s="441">
        <f>hourly1!$F8130*유형화!$G$71/hourly1!$F$8763+유형화!$G$72*hourly1!$G8130/hourly1!$F$8763+유형화!$G$74*hourly1!I8130/hourly1!$I$8763+유형화!$H$63*hourly1!P8130/hourly1!$P$8763</f>
        <v>6.1041212926976796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799">
        <f>(유형화!$F$71+유형화!$F$72+유형화!$F$73+유형화!$F$74+유형화!$G$63)*hourly1!O8131/hourly1!$O$8763</f>
        <v>74.196882024473354</v>
      </c>
      <c r="C8130" s="441">
        <f>hourly1!$F8131*유형화!$G$71/hourly1!$F$8763+유형화!$G$72*hourly1!$G8131/hourly1!$F$8763+유형화!$G$74*hourly1!I8131/hourly1!$I$8763+유형화!$H$63*hourly1!P8131/hourly1!$P$8763</f>
        <v>6.8538495129965424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799">
        <f>(유형화!$F$71+유형화!$F$72+유형화!$F$73+유형화!$F$74+유형화!$G$63)*hourly1!O8132/hourly1!$O$8763</f>
        <v>75.482693050451232</v>
      </c>
      <c r="C8131" s="441">
        <f>hourly1!$F8132*유형화!$G$71/hourly1!$F$8763+유형화!$G$72*hourly1!$G8132/hourly1!$F$8763+유형화!$G$74*hourly1!I8132/hourly1!$I$8763+유형화!$H$63*hourly1!P8132/hourly1!$P$8763</f>
        <v>7.2541747664092835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799">
        <f>(유형화!$F$71+유형화!$F$72+유형화!$F$73+유형화!$F$74+유형화!$G$63)*hourly1!O8133/hourly1!$O$8763</f>
        <v>74.867911338574842</v>
      </c>
      <c r="C8132" s="441">
        <f>hourly1!$F8133*유형화!$G$71/hourly1!$F$8763+유형화!$G$72*hourly1!$G8133/hourly1!$F$8763+유형화!$G$74*hourly1!I8133/hourly1!$I$8763+유형화!$H$63*hourly1!P8133/hourly1!$P$8763</f>
        <v>6.5244821189407176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799">
        <f>(유형화!$F$71+유형화!$F$72+유형화!$F$73+유형화!$F$74+유형화!$G$63)*hourly1!O8134/hourly1!$O$8763</f>
        <v>72.868017811478609</v>
      </c>
      <c r="C8133" s="441">
        <f>hourly1!$F8134*유형화!$G$71/hourly1!$F$8763+유형화!$G$72*hourly1!$G8134/hourly1!$F$8763+유형화!$G$74*hourly1!I8134/hourly1!$I$8763+유형화!$H$63*hourly1!P8134/hourly1!$P$8763</f>
        <v>6.4136090026117918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799">
        <f>(유형화!$F$71+유형화!$F$72+유형화!$F$73+유형화!$F$74+유형화!$G$63)*hourly1!O8135/hourly1!$O$8763</f>
        <v>70.968295321202945</v>
      </c>
      <c r="C8134" s="441">
        <f>hourly1!$F8135*유형화!$G$71/hourly1!$F$8763+유형화!$G$72*hourly1!$G8135/hourly1!$F$8763+유형화!$G$74*hourly1!I8135/hourly1!$I$8763+유형화!$H$63*hourly1!P8135/hourly1!$P$8763</f>
        <v>7.7440174592613822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799">
        <f>(유형화!$F$71+유형화!$F$72+유형화!$F$73+유형화!$F$74+유형화!$G$63)*hourly1!O8136/hourly1!$O$8763</f>
        <v>69.09046534599085</v>
      </c>
      <c r="C8135" s="441">
        <f>hourly1!$F8136*유형화!$G$71/hourly1!$F$8763+유형화!$G$72*hourly1!$G8136/hourly1!$F$8763+유형화!$G$74*hourly1!I8136/hourly1!$I$8763+유형화!$H$63*hourly1!P8136/hourly1!$P$8763</f>
        <v>0.57345254262230405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799">
        <f>(유형화!$F$71+유형화!$F$72+유형화!$F$73+유형화!$F$74+유형화!$G$63)*hourly1!O8137/hourly1!$O$8763</f>
        <v>67.672059011852909</v>
      </c>
      <c r="C8136" s="441">
        <f>hourly1!$F8137*유형화!$G$71/hourly1!$F$8763+유형화!$G$72*hourly1!$G8137/hourly1!$F$8763+유형화!$G$74*hourly1!I8137/hourly1!$I$8763+유형화!$H$63*hourly1!P8137/hourly1!$P$8763</f>
        <v>0.42058024646956427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799">
        <f>(유형화!$F$71+유형화!$F$72+유형화!$F$73+유형화!$F$74+유형화!$G$63)*hourly1!O8138/hourly1!$O$8763</f>
        <v>67.30345551725793</v>
      </c>
      <c r="C8137" s="441">
        <f>hourly1!$F8138*유형화!$G$71/hourly1!$F$8763+유형화!$G$72*hourly1!$G8138/hourly1!$F$8763+유형화!$G$74*hourly1!I8138/hourly1!$I$8763+유형화!$H$63*hourly1!P8138/hourly1!$P$8763</f>
        <v>0.43435713296027639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799">
        <f>(유형화!$F$71+유형화!$F$72+유형화!$F$73+유형화!$F$74+유형화!$G$63)*hourly1!O8139/hourly1!$O$8763</f>
        <v>66.285358551931012</v>
      </c>
      <c r="C8138" s="441">
        <f>hourly1!$F8139*유형화!$G$71/hourly1!$F$8763+유형화!$G$72*hourly1!$G8139/hourly1!$F$8763+유형화!$G$74*hourly1!I8139/hourly1!$I$8763+유형화!$H$63*hourly1!P8139/hourly1!$P$8763</f>
        <v>0.80526367419111833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799">
        <f>(유형화!$F$71+유형화!$F$72+유형화!$F$73+유형화!$F$74+유형화!$G$63)*hourly1!O8140/hourly1!$O$8763</f>
        <v>62.991417686977627</v>
      </c>
      <c r="C8139" s="441">
        <f>hourly1!$F8140*유형화!$G$71/hourly1!$F$8763+유형화!$G$72*hourly1!$G8140/hourly1!$F$8763+유형화!$G$74*hourly1!I8140/hourly1!$I$8763+유형화!$H$63*hourly1!P8140/hourly1!$P$8763</f>
        <v>1.6145746504643996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799">
        <f>(유형화!$F$71+유형화!$F$72+유형화!$F$73+유형화!$F$74+유형화!$G$63)*hourly1!O8141/hourly1!$O$8763</f>
        <v>62.602811625866948</v>
      </c>
      <c r="C8140" s="441">
        <f>hourly1!$F8141*유형화!$G$71/hourly1!$F$8763+유형화!$G$72*hourly1!$G8141/hourly1!$F$8763+유형화!$G$74*hourly1!I8141/hourly1!$I$8763+유형화!$H$63*hourly1!P8141/hourly1!$P$8763</f>
        <v>2.1712294223159687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799">
        <f>(유형화!$F$71+유형화!$F$72+유형화!$F$73+유형화!$F$74+유형화!$G$63)*hourly1!O8142/hourly1!$O$8763</f>
        <v>61.984582834109304</v>
      </c>
      <c r="C8141" s="441">
        <f>hourly1!$F8142*유형화!$G$71/hourly1!$F$8763+유형화!$G$72*hourly1!$G8142/hourly1!$F$8763+유형화!$G$74*hourly1!I8142/hourly1!$I$8763+유형화!$H$63*hourly1!P8142/hourly1!$P$8763</f>
        <v>2.6887203516853413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799">
        <f>(유형화!$F$71+유형화!$F$72+유형화!$F$73+유형화!$F$74+유형화!$G$63)*hourly1!O8143/hourly1!$O$8763</f>
        <v>61.618287605630677</v>
      </c>
      <c r="C8142" s="441">
        <f>hourly1!$F8143*유형화!$G$71/hourly1!$F$8763+유형화!$G$72*hourly1!$G8143/hourly1!$F$8763+유형화!$G$74*hourly1!I8143/hourly1!$I$8763+유형화!$H$63*hourly1!P8143/hourly1!$P$8763</f>
        <v>3.2090680873817932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799">
        <f>(유형화!$F$71+유형화!$F$72+유형화!$F$73+유형화!$F$74+유형화!$G$63)*hourly1!O8144/hourly1!$O$8763</f>
        <v>62.008545813957028</v>
      </c>
      <c r="C8143" s="441">
        <f>hourly1!$F8144*유형화!$G$71/hourly1!$F$8763+유형화!$G$72*hourly1!$G8144/hourly1!$F$8763+유형화!$G$74*hourly1!I8144/hourly1!$I$8763+유형화!$H$63*hourly1!P8144/hourly1!$P$8763</f>
        <v>3.6986100951658036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799">
        <f>(유형화!$F$71+유형화!$F$72+유형화!$F$73+유형화!$F$74+유형화!$G$63)*hourly1!O8145/hourly1!$O$8763</f>
        <v>64.09299203944596</v>
      </c>
      <c r="C8144" s="441">
        <f>hourly1!$F8145*유형화!$G$71/hourly1!$F$8763+유형화!$G$72*hourly1!$G8145/hourly1!$F$8763+유형화!$G$74*hourly1!I8145/hourly1!$I$8763+유형화!$H$63*hourly1!P8145/hourly1!$P$8763</f>
        <v>13.173772793890189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799">
        <f>(유형화!$F$71+유형화!$F$72+유형화!$F$73+유형화!$F$74+유형화!$G$63)*hourly1!O8146/hourly1!$O$8763</f>
        <v>67.752492660331171</v>
      </c>
      <c r="C8145" s="441">
        <f>hourly1!$F8146*유형화!$G$71/hourly1!$F$8763+유형화!$G$72*hourly1!$G8146/hourly1!$F$8763+유형화!$G$74*hourly1!I8146/hourly1!$I$8763+유형화!$H$63*hourly1!P8146/hourly1!$P$8763</f>
        <v>13.450169521665547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799">
        <f>(유형화!$F$71+유형화!$F$72+유형화!$F$73+유형화!$F$74+유형화!$G$63)*hourly1!O8147/hourly1!$O$8763</f>
        <v>70.913775205539338</v>
      </c>
      <c r="C8146" s="441">
        <f>hourly1!$F8147*유형화!$G$71/hourly1!$F$8763+유형화!$G$72*hourly1!$G8147/hourly1!$F$8763+유형화!$G$74*hourly1!I8147/hourly1!$I$8763+유형화!$H$63*hourly1!P8147/hourly1!$P$8763</f>
        <v>12.963691734462317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799">
        <f>(유형화!$F$71+유형화!$F$72+유형화!$F$73+유형화!$F$74+유형화!$G$63)*hourly1!O8148/hourly1!$O$8763</f>
        <v>76.40726750778505</v>
      </c>
      <c r="C8147" s="441">
        <f>hourly1!$F8148*유형화!$G$71/hourly1!$F$8763+유형화!$G$72*hourly1!$G8148/hourly1!$F$8763+유형화!$G$74*hourly1!I8148/hourly1!$I$8763+유형화!$H$63*hourly1!P8148/hourly1!$P$8763</f>
        <v>11.239119742488738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799">
        <f>(유형화!$F$71+유형화!$F$72+유형화!$F$73+유형화!$F$74+유형화!$G$63)*hourly1!O8149/hourly1!$O$8763</f>
        <v>76.195521262526725</v>
      </c>
      <c r="C8148" s="441">
        <f>hourly1!$F8149*유형화!$G$71/hourly1!$F$8763+유형화!$G$72*hourly1!$G8149/hourly1!$F$8763+유형화!$G$74*hourly1!I8149/hourly1!$I$8763+유형화!$H$63*hourly1!P8149/hourly1!$P$8763</f>
        <v>10.524358774382408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799">
        <f>(유형화!$F$71+유형화!$F$72+유형화!$F$73+유형화!$F$74+유형화!$G$63)*hourly1!O8150/hourly1!$O$8763</f>
        <v>75.661249158701025</v>
      </c>
      <c r="C8149" s="441">
        <f>hourly1!$F8150*유형화!$G$71/hourly1!$F$8763+유형화!$G$72*hourly1!$G8150/hourly1!$F$8763+유형화!$G$74*hourly1!I8150/hourly1!$I$8763+유형화!$H$63*hourly1!P8150/hourly1!$P$8763</f>
        <v>9.3262009377532014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799">
        <f>(유형화!$F$71+유형화!$F$72+유형화!$F$73+유형화!$F$74+유형화!$G$63)*hourly1!O8151/hourly1!$O$8763</f>
        <v>71.299892105494479</v>
      </c>
      <c r="C8150" s="441">
        <f>hourly1!$F8151*유형화!$G$71/hourly1!$F$8763+유형화!$G$72*hourly1!$G8151/hourly1!$F$8763+유형화!$G$74*hourly1!I8151/hourly1!$I$8763+유형화!$H$63*hourly1!P8151/hourly1!$P$8763</f>
        <v>7.4151655594000205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799">
        <f>(유형화!$F$71+유형화!$F$72+유형화!$F$73+유형화!$F$74+유형화!$G$63)*hourly1!O8152/hourly1!$O$8763</f>
        <v>70.108154037581173</v>
      </c>
      <c r="C8151" s="441">
        <f>hourly1!$F8152*유형화!$G$71/hourly1!$F$8763+유형화!$G$72*hourly1!$G8152/hourly1!$F$8763+유형화!$G$74*hourly1!I8152/hourly1!$I$8763+유형화!$H$63*hourly1!P8152/hourly1!$P$8763</f>
        <v>8.6748801059412362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799">
        <f>(유형화!$F$71+유형화!$F$72+유형화!$F$73+유형화!$F$74+유형화!$G$63)*hourly1!O8153/hourly1!$O$8763</f>
        <v>72.099134293678631</v>
      </c>
      <c r="C8152" s="441">
        <f>hourly1!$F8153*유형화!$G$71/hourly1!$F$8763+유형화!$G$72*hourly1!$G8153/hourly1!$F$8763+유형화!$G$74*hourly1!I8153/hourly1!$I$8763+유형화!$H$63*hourly1!P8153/hourly1!$P$8763</f>
        <v>8.7847563457136744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799">
        <f>(유형화!$F$71+유형화!$F$72+유형화!$F$73+유형화!$F$74+유형화!$G$63)*hourly1!O8154/hourly1!$O$8763</f>
        <v>71.950538693587831</v>
      </c>
      <c r="C8153" s="441">
        <f>hourly1!$F8154*유형화!$G$71/hourly1!$F$8763+유형화!$G$72*hourly1!$G8154/hourly1!$F$8763+유형화!$G$74*hourly1!I8154/hourly1!$I$8763+유형화!$H$63*hourly1!P8154/hourly1!$P$8763</f>
        <v>8.8470208165118152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799">
        <f>(유형화!$F$71+유형화!$F$72+유형화!$F$73+유형화!$F$74+유형화!$G$63)*hourly1!O8155/hourly1!$O$8763</f>
        <v>72.413875582490661</v>
      </c>
      <c r="C8154" s="441">
        <f>hourly1!$F8155*유형화!$G$71/hourly1!$F$8763+유형화!$G$72*hourly1!$G8155/hourly1!$F$8763+유형화!$G$74*hourly1!I8155/hourly1!$I$8763+유형화!$H$63*hourly1!P8155/hourly1!$P$8763</f>
        <v>9.0736445641136854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799">
        <f>(유형화!$F$71+유형화!$F$72+유형화!$F$73+유형화!$F$74+유형화!$G$63)*hourly1!O8156/hourly1!$O$8763</f>
        <v>73.01080848886194</v>
      </c>
      <c r="C8155" s="441">
        <f>hourly1!$F8156*유형화!$G$71/hourly1!$F$8763+유형화!$G$72*hourly1!$G8156/hourly1!$F$8763+유형화!$G$74*hourly1!I8156/hourly1!$I$8763+유형화!$H$63*hourly1!P8156/hourly1!$P$8763</f>
        <v>9.0293980586045777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799">
        <f>(유형화!$F$71+유형화!$F$72+유형화!$F$73+유형화!$F$74+유형화!$G$63)*hourly1!O8157/hourly1!$O$8763</f>
        <v>72.659280656037154</v>
      </c>
      <c r="C8156" s="441">
        <f>hourly1!$F8157*유형화!$G$71/hourly1!$F$8763+유형화!$G$72*hourly1!$G8157/hourly1!$F$8763+유형화!$G$74*hourly1!I8157/hourly1!$I$8763+유형화!$H$63*hourly1!P8157/hourly1!$P$8763</f>
        <v>8.1535552928637447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799">
        <f>(유형화!$F$71+유형화!$F$72+유형화!$F$73+유형화!$F$74+유형화!$G$63)*hourly1!O8158/hourly1!$O$8763</f>
        <v>70.639622052633925</v>
      </c>
      <c r="C8157" s="441">
        <f>hourly1!$F8158*유형화!$G$71/hourly1!$F$8763+유형화!$G$72*hourly1!$G8158/hourly1!$F$8763+유형화!$G$74*hourly1!I8158/hourly1!$I$8763+유형화!$H$63*hourly1!P8158/hourly1!$P$8763</f>
        <v>7.8366439656065179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799">
        <f>(유형화!$F$71+유형화!$F$72+유형화!$F$73+유형화!$F$74+유형화!$G$63)*hourly1!O8159/hourly1!$O$8763</f>
        <v>68.734054507759225</v>
      </c>
      <c r="C8158" s="441">
        <f>hourly1!$F8159*유형화!$G$71/hourly1!$F$8763+유형화!$G$72*hourly1!$G8159/hourly1!$F$8763+유형화!$G$74*hourly1!I8159/hourly1!$I$8763+유형화!$H$63*hourly1!P8159/hourly1!$P$8763</f>
        <v>9.0535583006233402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799">
        <f>(유형화!$F$71+유형화!$F$72+유형화!$F$73+유형화!$F$74+유형화!$G$63)*hourly1!O8160/hourly1!$O$8763</f>
        <v>66.619576130871394</v>
      </c>
      <c r="C8159" s="441">
        <f>hourly1!$F8160*유형화!$G$71/hourly1!$F$8763+유형화!$G$72*hourly1!$G8160/hourly1!$F$8763+유형화!$G$74*hourly1!I8160/hourly1!$I$8763+유형화!$H$63*hourly1!P8160/hourly1!$P$8763</f>
        <v>0.58704479583837044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799">
        <f>(유형화!$F$71+유형화!$F$72+유형화!$F$73+유형화!$F$74+유형화!$G$63)*hourly1!O8161/hourly1!$O$8763</f>
        <v>66.299086334716321</v>
      </c>
      <c r="C8160" s="441">
        <f>hourly1!$F8161*유형화!$G$71/hourly1!$F$8763+유형화!$G$72*hourly1!$G8161/hourly1!$F$8763+유형화!$G$74*hourly1!I8161/hourly1!$I$8763+유형화!$H$63*hourly1!P8161/hourly1!$P$8763</f>
        <v>0.58160825236836844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799">
        <f>(유형화!$F$71+유형화!$F$72+유형화!$F$73+유형화!$F$74+유형화!$G$63)*hourly1!O8162/hourly1!$O$8763</f>
        <v>66.124732199865349</v>
      </c>
      <c r="C8161" s="441">
        <f>hourly1!$F8162*유형화!$G$71/hourly1!$F$8763+유형화!$G$72*hourly1!$G8162/hourly1!$F$8763+유형화!$G$74*hourly1!I8162/hourly1!$I$8763+유형화!$H$63*hourly1!P8162/hourly1!$P$8763</f>
        <v>0.94814907541328663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799">
        <f>(유형화!$F$71+유형화!$F$72+유형화!$F$73+유형화!$F$74+유형화!$G$63)*hourly1!O8163/hourly1!$O$8763</f>
        <v>66.423857182653151</v>
      </c>
      <c r="C8162" s="441">
        <f>hourly1!$F8163*유형화!$G$71/hourly1!$F$8763+유형화!$G$72*hourly1!$G8163/hourly1!$F$8763+유형화!$G$74*hourly1!I8163/hourly1!$I$8763+유형화!$H$63*hourly1!P8163/hourly1!$P$8763</f>
        <v>1.5715036911793965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799">
        <f>(유형화!$F$71+유형화!$F$72+유형화!$F$73+유형화!$F$74+유형화!$G$63)*hourly1!O8164/hourly1!$O$8763</f>
        <v>62.605387165189114</v>
      </c>
      <c r="C8163" s="441">
        <f>hourly1!$F8164*유형화!$G$71/hourly1!$F$8763+유형화!$G$72*hourly1!$G8164/hourly1!$F$8763+유형화!$G$74*hourly1!I8164/hourly1!$I$8763+유형화!$H$63*hourly1!P8164/hourly1!$P$8763</f>
        <v>2.2697930573079059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799">
        <f>(유형화!$F$71+유형화!$F$72+유형화!$F$73+유형화!$F$74+유형화!$G$63)*hourly1!O8165/hourly1!$O$8763</f>
        <v>61.050550449873981</v>
      </c>
      <c r="C8164" s="441">
        <f>hourly1!$F8165*유형화!$G$71/hourly1!$F$8763+유형화!$G$72*hourly1!$G8165/hourly1!$F$8763+유형화!$G$74*hourly1!I8165/hourly1!$I$8763+유형화!$H$63*hourly1!P8165/hourly1!$P$8763</f>
        <v>2.8655795874356418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799">
        <f>(유형화!$F$71+유형화!$F$72+유형화!$F$73+유형화!$F$74+유형화!$G$63)*hourly1!O8166/hourly1!$O$8763</f>
        <v>61.419121206809443</v>
      </c>
      <c r="C8165" s="441">
        <f>hourly1!$F8166*유형화!$G$71/hourly1!$F$8763+유형화!$G$72*hourly1!$G8166/hourly1!$F$8763+유형화!$G$74*hourly1!I8166/hourly1!$I$8763+유형화!$H$63*hourly1!P8166/hourly1!$P$8763</f>
        <v>3.3175342919004427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799">
        <f>(유형화!$F$71+유형화!$F$72+유형화!$F$73+유형화!$F$74+유형화!$G$63)*hourly1!O8167/hourly1!$O$8763</f>
        <v>61.631633101566635</v>
      </c>
      <c r="C8166" s="441">
        <f>hourly1!$F8167*유형화!$G$71/hourly1!$F$8763+유형화!$G$72*hourly1!$G8167/hourly1!$F$8763+유형화!$G$74*hourly1!I8167/hourly1!$I$8763+유형화!$H$63*hourly1!P8167/hourly1!$P$8763</f>
        <v>3.7289102284714923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799">
        <f>(유형화!$F$71+유형화!$F$72+유형화!$F$73+유형화!$F$74+유형화!$G$63)*hourly1!O8168/hourly1!$O$8763</f>
        <v>62.418649740166252</v>
      </c>
      <c r="C8167" s="441">
        <f>hourly1!$F8168*유형화!$G$71/hourly1!$F$8763+유형화!$G$72*hourly1!$G8168/hourly1!$F$8763+유형화!$G$74*hourly1!I8168/hourly1!$I$8763+유형화!$H$63*hourly1!P8168/hourly1!$P$8763</f>
        <v>4.0097903960363093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799">
        <f>(유형화!$F$71+유형화!$F$72+유형화!$F$73+유형화!$F$74+유형화!$G$63)*hourly1!O8169/hourly1!$O$8763</f>
        <v>64.346836144007128</v>
      </c>
      <c r="C8168" s="441">
        <f>hourly1!$F8169*유형화!$G$71/hourly1!$F$8763+유형화!$G$72*hourly1!$G8169/hourly1!$F$8763+유형화!$G$74*hourly1!I8169/hourly1!$I$8763+유형화!$H$63*hourly1!P8169/hourly1!$P$8763</f>
        <v>13.066741552502833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799">
        <f>(유형화!$F$71+유형화!$F$72+유형화!$F$73+유형화!$F$74+유형화!$G$63)*hourly1!O8170/hourly1!$O$8763</f>
        <v>67.542284810311088</v>
      </c>
      <c r="C8169" s="441">
        <f>hourly1!$F8170*유형화!$G$71/hourly1!$F$8763+유형화!$G$72*hourly1!$G8170/hourly1!$F$8763+유형화!$G$74*hourly1!I8170/hourly1!$I$8763+유형화!$H$63*hourly1!P8170/hourly1!$P$8763</f>
        <v>13.602944968839715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799">
        <f>(유형화!$F$71+유형화!$F$72+유형화!$F$73+유형화!$F$74+유형화!$G$63)*hourly1!O8171/hourly1!$O$8763</f>
        <v>71.306734050058807</v>
      </c>
      <c r="C8170" s="441">
        <f>hourly1!$F8171*유형화!$G$71/hourly1!$F$8763+유형화!$G$72*hourly1!$G8171/hourly1!$F$8763+유형화!$G$74*hourly1!I8171/hourly1!$I$8763+유형화!$H$63*hourly1!P8171/hourly1!$P$8763</f>
        <v>12.477839171823373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799">
        <f>(유형화!$F$71+유형화!$F$72+유형화!$F$73+유형화!$F$74+유형화!$G$63)*hourly1!O8172/hourly1!$O$8763</f>
        <v>75.568708185519938</v>
      </c>
      <c r="C8171" s="441">
        <f>hourly1!$F8172*유형화!$G$71/hourly1!$F$8763+유형화!$G$72*hourly1!$G8172/hourly1!$F$8763+유형화!$G$74*hourly1!I8172/hourly1!$I$8763+유형화!$H$63*hourly1!P8172/hourly1!$P$8763</f>
        <v>10.541714421471122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799">
        <f>(유형화!$F$71+유형화!$F$72+유형화!$F$73+유형화!$F$74+유형화!$G$63)*hourly1!O8173/hourly1!$O$8763</f>
        <v>76.196977102982032</v>
      </c>
      <c r="C8172" s="441">
        <f>hourly1!$F8173*유형화!$G$71/hourly1!$F$8763+유형화!$G$72*hourly1!$G8173/hourly1!$F$8763+유형화!$G$74*hourly1!I8173/hourly1!$I$8763+유형화!$H$63*hourly1!P8173/hourly1!$P$8763</f>
        <v>8.8342588166709302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799">
        <f>(유형화!$F$71+유형화!$F$72+유형화!$F$73+유형화!$F$74+유형화!$G$63)*hourly1!O8174/hourly1!$O$8763</f>
        <v>75.526471478296799</v>
      </c>
      <c r="C8173" s="441">
        <f>hourly1!$F8174*유형화!$G$71/hourly1!$F$8763+유형화!$G$72*hourly1!$G8174/hourly1!$F$8763+유형화!$G$74*hourly1!I8174/hourly1!$I$8763+유형화!$H$63*hourly1!P8174/hourly1!$P$8763</f>
        <v>7.4171733866256968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799">
        <f>(유형화!$F$71+유형화!$F$72+유형화!$F$73+유형화!$F$74+유형화!$G$63)*hourly1!O8175/hourly1!$O$8763</f>
        <v>71.091658050775479</v>
      </c>
      <c r="C8174" s="441">
        <f>hourly1!$F8175*유형화!$G$71/hourly1!$F$8763+유형화!$G$72*hourly1!$G8175/hourly1!$F$8763+유형화!$G$74*hourly1!I8175/hourly1!$I$8763+유형화!$H$63*hourly1!P8175/hourly1!$P$8763</f>
        <v>5.0048330241026733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799">
        <f>(유형화!$F$71+유형화!$F$72+유형화!$F$73+유형화!$F$74+유형화!$G$63)*hourly1!O8176/hourly1!$O$8763</f>
        <v>70.376314010832331</v>
      </c>
      <c r="C8175" s="441">
        <f>hourly1!$F8176*유형화!$G$71/hourly1!$F$8763+유형화!$G$72*hourly1!$G8176/hourly1!$F$8763+유형화!$G$74*hourly1!I8176/hourly1!$I$8763+유형화!$H$63*hourly1!P8176/hourly1!$P$8763</f>
        <v>5.3760211668590019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799">
        <f>(유형화!$F$71+유형화!$F$72+유형화!$F$73+유형화!$F$74+유형화!$G$63)*hourly1!O8177/hourly1!$O$8763</f>
        <v>72.257253387912812</v>
      </c>
      <c r="C8176" s="441">
        <f>hourly1!$F8177*유형화!$G$71/hourly1!$F$8763+유형화!$G$72*hourly1!$G8177/hourly1!$F$8763+유형화!$G$74*hourly1!I8177/hourly1!$I$8763+유형화!$H$63*hourly1!P8177/hourly1!$P$8763</f>
        <v>5.213531003780699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799">
        <f>(유형화!$F$71+유형화!$F$72+유형화!$F$73+유형화!$F$74+유형화!$G$63)*hourly1!O8178/hourly1!$O$8763</f>
        <v>72.248362835995124</v>
      </c>
      <c r="C8177" s="441">
        <f>hourly1!$F8178*유형화!$G$71/hourly1!$F$8763+유형화!$G$72*hourly1!$G8178/hourly1!$F$8763+유형화!$G$74*hourly1!I8178/hourly1!$I$8763+유형화!$H$63*hourly1!P8178/hourly1!$P$8763</f>
        <v>5.3503341221601621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799">
        <f>(유형화!$F$71+유형화!$F$72+유형화!$F$73+유형화!$F$74+유형화!$G$63)*hourly1!O8179/hourly1!$O$8763</f>
        <v>72.859425261255808</v>
      </c>
      <c r="C8178" s="441">
        <f>hourly1!$F8179*유형화!$G$71/hourly1!$F$8763+유형화!$G$72*hourly1!$G8179/hourly1!$F$8763+유형화!$G$74*hourly1!I8179/hourly1!$I$8763+유형화!$H$63*hourly1!P8179/hourly1!$P$8763</f>
        <v>6.1496378079667453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799">
        <f>(유형화!$F$71+유형화!$F$72+유형화!$F$73+유형화!$F$74+유형화!$G$63)*hourly1!O8180/hourly1!$O$8763</f>
        <v>74.119822151964613</v>
      </c>
      <c r="C8179" s="441">
        <f>hourly1!$F8180*유형화!$G$71/hourly1!$F$8763+유형화!$G$72*hourly1!$G8180/hourly1!$F$8763+유형화!$G$74*hourly1!I8180/hourly1!$I$8763+유형화!$H$63*hourly1!P8180/hourly1!$P$8763</f>
        <v>6.8025016634699469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799">
        <f>(유형화!$F$71+유형화!$F$72+유형화!$F$73+유형화!$F$74+유형화!$G$63)*hourly1!O8181/hourly1!$O$8763</f>
        <v>73.889909399736609</v>
      </c>
      <c r="C8180" s="441">
        <f>hourly1!$F8181*유형화!$G$71/hourly1!$F$8763+유형화!$G$72*hourly1!$G8181/hourly1!$F$8763+유형화!$G$74*hourly1!I8181/hourly1!$I$8763+유형화!$H$63*hourly1!P8181/hourly1!$P$8763</f>
        <v>6.1095973152464351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799">
        <f>(유형화!$F$71+유형화!$F$72+유형화!$F$73+유형화!$F$74+유형화!$G$63)*hourly1!O8182/hourly1!$O$8763</f>
        <v>71.538192530138531</v>
      </c>
      <c r="C8181" s="441">
        <f>hourly1!$F8182*유형화!$G$71/hourly1!$F$8763+유형화!$G$72*hourly1!$G8182/hourly1!$F$8763+유형화!$G$74*hourly1!I8182/hourly1!$I$8763+유형화!$H$63*hourly1!P8182/hourly1!$P$8763</f>
        <v>5.8264831804761448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799">
        <f>(유형화!$F$71+유형화!$F$72+유형화!$F$73+유형화!$F$74+유형화!$G$63)*hourly1!O8183/hourly1!$O$8763</f>
        <v>69.447730094790771</v>
      </c>
      <c r="C8182" s="441">
        <f>hourly1!$F8183*유형화!$G$71/hourly1!$F$8763+유형화!$G$72*hourly1!$G8183/hourly1!$F$8763+유형화!$G$74*hourly1!I8183/hourly1!$I$8763+유형화!$H$63*hourly1!P8183/hourly1!$P$8763</f>
        <v>7.0507917918893481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799">
        <f>(유형화!$F$71+유형화!$F$72+유형화!$F$73+유형화!$F$74+유형화!$G$63)*hourly1!O8184/hourly1!$O$8763</f>
        <v>67.710962388141795</v>
      </c>
      <c r="C8183" s="441">
        <f>hourly1!$F8184*유형화!$G$71/hourly1!$F$8763+유형화!$G$72*hourly1!$G8184/hourly1!$F$8763+유형화!$G$74*hourly1!I8184/hourly1!$I$8763+유형화!$H$63*hourly1!P8184/hourly1!$P$8763</f>
        <v>0.50916664757437236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799">
        <f>(유형화!$F$71+유형화!$F$72+유형화!$F$73+유형화!$F$74+유형화!$G$63)*hourly1!O8185/hourly1!$O$8763</f>
        <v>67.308049549610075</v>
      </c>
      <c r="C8184" s="441">
        <f>hourly1!$F8185*유형화!$G$71/hourly1!$F$8763+유형화!$G$72*hourly1!$G8185/hourly1!$F$8763+유형화!$G$74*hourly1!I8185/hourly1!$I$8763+유형화!$H$63*hourly1!P8185/hourly1!$P$8763</f>
        <v>0.45631692324525641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799">
        <f>(유형화!$F$71+유형화!$F$72+유형화!$F$73+유형화!$F$74+유형화!$G$63)*hourly1!O8186/hourly1!$O$8763</f>
        <v>68.230234323463364</v>
      </c>
      <c r="C8185" s="441">
        <f>hourly1!$F8186*유형화!$G$71/hourly1!$F$8763+유형화!$G$72*hourly1!$G8186/hourly1!$F$8763+유형화!$G$74*hourly1!I8186/hourly1!$I$8763+유형화!$H$63*hourly1!P8186/hourly1!$P$8763</f>
        <v>0.36867742366977752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799">
        <f>(유형화!$F$71+유형화!$F$72+유형화!$F$73+유형화!$F$74+유형화!$G$63)*hourly1!O8187/hourly1!$O$8763</f>
        <v>66.726074670680887</v>
      </c>
      <c r="C8186" s="441">
        <f>hourly1!$F8187*유형화!$G$71/hourly1!$F$8763+유형화!$G$72*hourly1!$G8187/hourly1!$F$8763+유형화!$G$74*hourly1!I8187/hourly1!$I$8763+유형화!$H$63*hourly1!P8187/hourly1!$P$8763</f>
        <v>0.35884927995920185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799">
        <f>(유형화!$F$71+유형화!$F$72+유형화!$F$73+유형화!$F$74+유형화!$G$63)*hourly1!O8188/hourly1!$O$8763</f>
        <v>63.875913579080404</v>
      </c>
      <c r="C8187" s="441">
        <f>hourly1!$F8188*유형화!$G$71/hourly1!$F$8763+유형화!$G$72*hourly1!$G8188/hourly1!$F$8763+유형화!$G$74*hourly1!I8188/hourly1!$I$8763+유형화!$H$63*hourly1!P8188/hourly1!$P$8763</f>
        <v>0.68297514049594354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799">
        <f>(유형화!$F$71+유형화!$F$72+유형화!$F$73+유형화!$F$74+유형화!$G$63)*hourly1!O8189/hourly1!$O$8763</f>
        <v>62.812788764734506</v>
      </c>
      <c r="C8188" s="441">
        <f>hourly1!$F8189*유형화!$G$71/hourly1!$F$8763+유형화!$G$72*hourly1!$G8189/hourly1!$F$8763+유형화!$G$74*hourly1!I8189/hourly1!$I$8763+유형화!$H$63*hourly1!P8189/hourly1!$P$8763</f>
        <v>1.4388894104003795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799">
        <f>(유형화!$F$71+유형화!$F$72+유형화!$F$73+유형화!$F$74+유형화!$G$63)*hourly1!O8190/hourly1!$O$8763</f>
        <v>61.6272553828274</v>
      </c>
      <c r="C8189" s="441">
        <f>hourly1!$F8190*유형화!$G$71/hourly1!$F$8763+유형화!$G$72*hourly1!$G8190/hourly1!$F$8763+유형화!$G$74*hourly1!I8190/hourly1!$I$8763+유형화!$H$63*hourly1!P8190/hourly1!$P$8763</f>
        <v>2.0258304799892413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799">
        <f>(유형화!$F$71+유형화!$F$72+유형화!$F$73+유형화!$F$74+유형화!$G$63)*hourly1!O8191/hourly1!$O$8763</f>
        <v>61.968534082684627</v>
      </c>
      <c r="C8190" s="441">
        <f>hourly1!$F8191*유형화!$G$71/hourly1!$F$8763+유형화!$G$72*hourly1!$G8191/hourly1!$F$8763+유형화!$G$74*hourly1!I8191/hourly1!$I$8763+유형화!$H$63*hourly1!P8191/hourly1!$P$8763</f>
        <v>2.6492011974944054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799">
        <f>(유형화!$F$71+유형화!$F$72+유형화!$F$73+유형화!$F$74+유형화!$G$63)*hourly1!O8192/hourly1!$O$8763</f>
        <v>63.106347859529137</v>
      </c>
      <c r="C8191" s="441">
        <f>hourly1!$F8192*유형화!$G$71/hourly1!$F$8763+유형화!$G$72*hourly1!$G8192/hourly1!$F$8763+유형화!$G$74*hourly1!I8192/hourly1!$I$8763+유형화!$H$63*hourly1!P8192/hourly1!$P$8763</f>
        <v>2.9895625011693157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799">
        <f>(유형화!$F$71+유형화!$F$72+유형화!$F$73+유형화!$F$74+유형화!$G$63)*hourly1!O8193/hourly1!$O$8763</f>
        <v>64.250728695309633</v>
      </c>
      <c r="C8192" s="441">
        <f>hourly1!$F8193*유형화!$G$71/hourly1!$F$8763+유형화!$G$72*hourly1!$G8193/hourly1!$F$8763+유형화!$G$74*hourly1!I8193/hourly1!$I$8763+유형화!$H$63*hourly1!P8193/hourly1!$P$8763</f>
        <v>12.148149623714062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799">
        <f>(유형화!$F$71+유형화!$F$72+유형화!$F$73+유형화!$F$74+유형화!$G$63)*hourly1!O8194/hourly1!$O$8763</f>
        <v>67.023141605337614</v>
      </c>
      <c r="C8193" s="441">
        <f>hourly1!$F8194*유형화!$G$71/hourly1!$F$8763+유형화!$G$72*hourly1!$G8194/hourly1!$F$8763+유형화!$G$74*hourly1!I8194/hourly1!$I$8763+유형화!$H$63*hourly1!P8194/hourly1!$P$8763</f>
        <v>12.727557226317725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799">
        <f>(유형화!$F$71+유형화!$F$72+유형화!$F$73+유형화!$F$74+유형화!$G$63)*hourly1!O8195/hourly1!$O$8763</f>
        <v>71.889009245926033</v>
      </c>
      <c r="C8194" s="441">
        <f>hourly1!$F8195*유형화!$G$71/hourly1!$F$8763+유형화!$G$72*hourly1!$G8195/hourly1!$F$8763+유형화!$G$74*hourly1!I8195/hourly1!$I$8763+유형화!$H$63*hourly1!P8195/hourly1!$P$8763</f>
        <v>11.611793777580663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799">
        <f>(유형화!$F$71+유형화!$F$72+유형화!$F$73+유형화!$F$74+유형화!$G$63)*hourly1!O8196/hourly1!$O$8763</f>
        <v>76.147459693423002</v>
      </c>
      <c r="C8195" s="441">
        <f>hourly1!$F8196*유형화!$G$71/hourly1!$F$8763+유형화!$G$72*hourly1!$G8196/hourly1!$F$8763+유형화!$G$74*hourly1!I8196/hourly1!$I$8763+유형화!$H$63*hourly1!P8196/hourly1!$P$8763</f>
        <v>10.060633102298324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799">
        <f>(유형화!$F$71+유형화!$F$72+유형화!$F$73+유형화!$F$74+유형화!$G$63)*hourly1!O8197/hourly1!$O$8763</f>
        <v>76.377548189981297</v>
      </c>
      <c r="C8196" s="441">
        <f>hourly1!$F8197*유형화!$G$71/hourly1!$F$8763+유형화!$G$72*hourly1!$G8197/hourly1!$F$8763+유형화!$G$74*hourly1!I8197/hourly1!$I$8763+유형화!$H$63*hourly1!P8197/hourly1!$P$8763</f>
        <v>8.4658043913919201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799">
        <f>(유형화!$F$71+유형화!$F$72+유형화!$F$73+유형화!$F$74+유형화!$G$63)*hourly1!O8198/hourly1!$O$8763</f>
        <v>75.735420289591019</v>
      </c>
      <c r="C8197" s="441">
        <f>hourly1!$F8198*유형화!$G$71/hourly1!$F$8763+유형화!$G$72*hourly1!$G8198/hourly1!$F$8763+유형화!$G$74*hourly1!I8198/hourly1!$I$8763+유형화!$H$63*hourly1!P8198/hourly1!$P$8763</f>
        <v>7.1690904339156578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799">
        <f>(유형화!$F$71+유형화!$F$72+유형화!$F$73+유형화!$F$74+유형화!$G$63)*hourly1!O8199/hourly1!$O$8763</f>
        <v>72.204013211802362</v>
      </c>
      <c r="C8198" s="441">
        <f>hourly1!$F8199*유형화!$G$71/hourly1!$F$8763+유형화!$G$72*hourly1!$G8199/hourly1!$F$8763+유형화!$G$74*hourly1!I8199/hourly1!$I$8763+유형화!$H$63*hourly1!P8199/hourly1!$P$8763</f>
        <v>4.9666738108661921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799">
        <f>(유형화!$F$71+유형화!$F$72+유형화!$F$73+유형화!$F$74+유형화!$G$63)*hourly1!O8200/hourly1!$O$8763</f>
        <v>71.051170904725012</v>
      </c>
      <c r="C8199" s="441">
        <f>hourly1!$F8200*유형화!$G$71/hourly1!$F$8763+유형화!$G$72*hourly1!$G8200/hourly1!$F$8763+유형화!$G$74*hourly1!I8200/hourly1!$I$8763+유형화!$H$63*hourly1!P8200/hourly1!$P$8763</f>
        <v>5.7299835498884191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799">
        <f>(유형화!$F$71+유형화!$F$72+유형화!$F$73+유형화!$F$74+유형화!$G$63)*hourly1!O8201/hourly1!$O$8763</f>
        <v>73.44692101932587</v>
      </c>
      <c r="C8200" s="441">
        <f>hourly1!$F8201*유형화!$G$71/hourly1!$F$8763+유형화!$G$72*hourly1!$G8201/hourly1!$F$8763+유형화!$G$74*hourly1!I8201/hourly1!$I$8763+유형화!$H$63*hourly1!P8201/hourly1!$P$8763</f>
        <v>5.8204834339551921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799">
        <f>(유형화!$F$71+유형화!$F$72+유형화!$F$73+유형화!$F$74+유형화!$G$63)*hourly1!O8202/hourly1!$O$8763</f>
        <v>73.689501811380921</v>
      </c>
      <c r="C8201" s="441">
        <f>hourly1!$F8202*유형화!$G$71/hourly1!$F$8763+유형화!$G$72*hourly1!$G8202/hourly1!$F$8763+유형화!$G$74*hourly1!I8202/hourly1!$I$8763+유형화!$H$63*hourly1!P8202/hourly1!$P$8763</f>
        <v>6.1257017975735062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799">
        <f>(유형화!$F$71+유형화!$F$72+유형화!$F$73+유형화!$F$74+유형화!$G$63)*hourly1!O8203/hourly1!$O$8763</f>
        <v>74.400242970136816</v>
      </c>
      <c r="C8202" s="441">
        <f>hourly1!$F8203*유형화!$G$71/hourly1!$F$8763+유형화!$G$72*hourly1!$G8203/hourly1!$F$8763+유형화!$G$74*hourly1!I8203/hourly1!$I$8763+유형화!$H$63*hourly1!P8203/hourly1!$P$8763</f>
        <v>6.6047267457591206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799">
        <f>(유형화!$F$71+유형화!$F$72+유형화!$F$73+유형화!$F$74+유형화!$G$63)*hourly1!O8204/hourly1!$O$8763</f>
        <v>75.355149801864471</v>
      </c>
      <c r="C8203" s="441">
        <f>hourly1!$F8204*유형화!$G$71/hourly1!$F$8763+유형화!$G$72*hourly1!$G8204/hourly1!$F$8763+유형화!$G$74*hourly1!I8204/hourly1!$I$8763+유형화!$H$63*hourly1!P8204/hourly1!$P$8763</f>
        <v>7.0329764699682853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799">
        <f>(유형화!$F$71+유형화!$F$72+유형화!$F$73+유형화!$F$74+유형화!$G$63)*hourly1!O8205/hourly1!$O$8763</f>
        <v>74.16722054027197</v>
      </c>
      <c r="C8204" s="441">
        <f>hourly1!$F8205*유형화!$G$71/hourly1!$F$8763+유형화!$G$72*hourly1!$G8205/hourly1!$F$8763+유형화!$G$74*hourly1!I8205/hourly1!$I$8763+유형화!$H$63*hourly1!P8205/hourly1!$P$8763</f>
        <v>6.1786199841116849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799">
        <f>(유형화!$F$71+유형화!$F$72+유형화!$F$73+유형화!$F$74+유형화!$G$63)*hourly1!O8206/hourly1!$O$8763</f>
        <v>71.735582736429919</v>
      </c>
      <c r="C8205" s="441">
        <f>hourly1!$F8206*유형화!$G$71/hourly1!$F$8763+유형화!$G$72*hourly1!$G8206/hourly1!$F$8763+유형화!$G$74*hourly1!I8206/hourly1!$I$8763+유형화!$H$63*hourly1!P8206/hourly1!$P$8763</f>
        <v>5.9670999062997163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799">
        <f>(유형화!$F$71+유형화!$F$72+유형화!$F$73+유형화!$F$74+유형화!$G$63)*hourly1!O8207/hourly1!$O$8763</f>
        <v>69.373606005156759</v>
      </c>
      <c r="C8206" s="441">
        <f>hourly1!$F8207*유형화!$G$71/hourly1!$F$8763+유형화!$G$72*hourly1!$G8207/hourly1!$F$8763+유형화!$G$74*hourly1!I8207/hourly1!$I$8763+유형화!$H$63*hourly1!P8207/hourly1!$P$8763</f>
        <v>7.0280917986958134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799">
        <f>(유형화!$F$71+유형화!$F$72+유형화!$F$73+유형화!$F$74+유형화!$G$63)*hourly1!O8208/hourly1!$O$8763</f>
        <v>67.434388384865585</v>
      </c>
      <c r="C8207" s="441">
        <f>hourly1!$F8208*유형화!$G$71/hourly1!$F$8763+유형화!$G$72*hourly1!$G8208/hourly1!$F$8763+유형화!$G$74*hourly1!I8208/hourly1!$I$8763+유형화!$H$63*hourly1!P8208/hourly1!$P$8763</f>
        <v>0.49469631285447146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799">
        <f>(유형화!$F$71+유형화!$F$72+유형화!$F$73+유형화!$F$74+유형화!$G$63)*hourly1!O8209/hourly1!$O$8763</f>
        <v>66.024408565085238</v>
      </c>
      <c r="C8208" s="441">
        <f>hourly1!$F8209*유형화!$G$71/hourly1!$F$8763+유형화!$G$72*hourly1!$G8209/hourly1!$F$8763+유형화!$G$74*hourly1!I8209/hourly1!$I$8763+유형화!$H$63*hourly1!P8209/hourly1!$P$8763</f>
        <v>0.47275011959359436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799">
        <f>(유형화!$F$71+유형화!$F$72+유형화!$F$73+유형화!$F$74+유형화!$G$63)*hourly1!O8210/hourly1!$O$8763</f>
        <v>66.18183044485265</v>
      </c>
      <c r="C8209" s="441">
        <f>hourly1!$F8210*유형화!$G$71/hourly1!$F$8763+유형화!$G$72*hourly1!$G8210/hourly1!$F$8763+유형화!$G$74*hourly1!I8210/hourly1!$I$8763+유형화!$H$63*hourly1!P8210/hourly1!$P$8763</f>
        <v>0.36545290133126812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799">
        <f>(유형화!$F$71+유형화!$F$72+유형화!$F$73+유형화!$F$74+유형화!$G$63)*hourly1!O8211/hourly1!$O$8763</f>
        <v>64.926384564262747</v>
      </c>
      <c r="C8210" s="441">
        <f>hourly1!$F8211*유형화!$G$71/hourly1!$F$8763+유형화!$G$72*hourly1!$G8211/hourly1!$F$8763+유형화!$G$74*hourly1!I8211/hourly1!$I$8763+유형화!$H$63*hourly1!P8211/hourly1!$P$8763</f>
        <v>0.30228017317755979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799">
        <f>(유형화!$F$71+유형화!$F$72+유형화!$F$73+유형화!$F$74+유형화!$G$63)*hourly1!O8212/hourly1!$O$8763</f>
        <v>62.321265650025936</v>
      </c>
      <c r="C8211" s="441">
        <f>hourly1!$F8212*유형화!$G$71/hourly1!$F$8763+유형화!$G$72*hourly1!$G8212/hourly1!$F$8763+유형화!$G$74*hourly1!I8212/hourly1!$I$8763+유형화!$H$63*hourly1!P8212/hourly1!$P$8763</f>
        <v>0.34448092292006505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799">
        <f>(유형화!$F$71+유형화!$F$72+유형화!$F$73+유형화!$F$74+유형화!$G$63)*hourly1!O8213/hourly1!$O$8763</f>
        <v>60.930213458252034</v>
      </c>
      <c r="C8212" s="441">
        <f>hourly1!$F8213*유형화!$G$71/hourly1!$F$8763+유형화!$G$72*hourly1!$G8213/hourly1!$F$8763+유형화!$G$74*hourly1!I8213/hourly1!$I$8763+유형화!$H$63*hourly1!P8213/hourly1!$P$8763</f>
        <v>0.53596554717386879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799">
        <f>(유형화!$F$71+유형화!$F$72+유형화!$F$73+유형화!$F$74+유형화!$G$63)*hourly1!O8214/hourly1!$O$8763</f>
        <v>60.883022474114014</v>
      </c>
      <c r="C8213" s="441">
        <f>hourly1!$F8214*유형화!$G$71/hourly1!$F$8763+유형화!$G$72*hourly1!$G8214/hourly1!$F$8763+유형화!$G$74*hourly1!I8214/hourly1!$I$8763+유형화!$H$63*hourly1!P8214/hourly1!$P$8763</f>
        <v>1.019392830092779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799">
        <f>(유형화!$F$71+유형화!$F$72+유형화!$F$73+유형화!$F$74+유형화!$G$63)*hourly1!O8215/hourly1!$O$8763</f>
        <v>60.427177793898977</v>
      </c>
      <c r="C8214" s="441">
        <f>hourly1!$F8215*유형화!$G$71/hourly1!$F$8763+유형화!$G$72*hourly1!$G8215/hourly1!$F$8763+유형화!$G$74*hourly1!I8215/hourly1!$I$8763+유형화!$H$63*hourly1!P8215/hourly1!$P$8763</f>
        <v>1.5858966182796292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799">
        <f>(유형화!$F$71+유형화!$F$72+유형화!$F$73+유형화!$F$74+유형화!$G$63)*hourly1!O8216/hourly1!$O$8763</f>
        <v>61.139832264753792</v>
      </c>
      <c r="C8215" s="441">
        <f>hourly1!$F8216*유형화!$G$71/hourly1!$F$8763+유형화!$G$72*hourly1!$G8216/hourly1!$F$8763+유형화!$G$74*hourly1!I8216/hourly1!$I$8763+유형화!$H$63*hourly1!P8216/hourly1!$P$8763</f>
        <v>2.0396664061898568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799">
        <f>(유형화!$F$71+유형화!$F$72+유형화!$F$73+유형화!$F$74+유형화!$G$63)*hourly1!O8217/hourly1!$O$8763</f>
        <v>61.996067018994637</v>
      </c>
      <c r="C8216" s="441">
        <f>hourly1!$F8217*유형화!$G$71/hourly1!$F$8763+유형화!$G$72*hourly1!$G8217/hourly1!$F$8763+유형화!$G$74*hourly1!I8217/hourly1!$I$8763+유형화!$H$63*hourly1!P8217/hourly1!$P$8763</f>
        <v>11.549122588780879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799">
        <f>(유형화!$F$71+유형화!$F$72+유형화!$F$73+유형화!$F$74+유형화!$G$63)*hourly1!O8218/hourly1!$O$8763</f>
        <v>62.794479281398282</v>
      </c>
      <c r="C8217" s="441">
        <f>hourly1!$F8218*유형화!$G$71/hourly1!$F$8763+유형화!$G$72*hourly1!$G8218/hourly1!$F$8763+유형화!$G$74*hourly1!I8218/hourly1!$I$8763+유형화!$H$63*hourly1!P8218/hourly1!$P$8763</f>
        <v>11.821038023665567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799">
        <f>(유형화!$F$71+유형화!$F$72+유형화!$F$73+유형화!$F$74+유형화!$G$63)*hourly1!O8219/hourly1!$O$8763</f>
        <v>62.797186882513557</v>
      </c>
      <c r="C8218" s="441">
        <f>hourly1!$F8219*유형화!$G$71/hourly1!$F$8763+유형화!$G$72*hourly1!$G8219/hourly1!$F$8763+유형화!$G$74*hourly1!I8219/hourly1!$I$8763+유형화!$H$63*hourly1!P8219/hourly1!$P$8763</f>
        <v>10.727821184148414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799">
        <f>(유형화!$F$71+유형화!$F$72+유형화!$F$73+유형화!$F$74+유형화!$G$63)*hourly1!O8220/hourly1!$O$8763</f>
        <v>64.215013916953225</v>
      </c>
      <c r="C8219" s="441">
        <f>hourly1!$F8220*유형화!$G$71/hourly1!$F$8763+유형화!$G$72*hourly1!$G8220/hourly1!$F$8763+유형화!$G$74*hourly1!I8220/hourly1!$I$8763+유형화!$H$63*hourly1!P8220/hourly1!$P$8763</f>
        <v>9.6723338203428533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799">
        <f>(유형화!$F$71+유형화!$F$72+유형화!$F$73+유형화!$F$74+유형화!$G$63)*hourly1!O8221/hourly1!$O$8763</f>
        <v>65.018973936329317</v>
      </c>
      <c r="C8220" s="441">
        <f>hourly1!$F8221*유형화!$G$71/hourly1!$F$8763+유형화!$G$72*hourly1!$G8221/hourly1!$F$8763+유형화!$G$74*hourly1!I8221/hourly1!$I$8763+유형화!$H$63*hourly1!P8221/hourly1!$P$8763</f>
        <v>8.465425463799189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799">
        <f>(유형화!$F$71+유형화!$F$72+유형화!$F$73+유형화!$F$74+유형화!$G$63)*hourly1!O8222/hourly1!$O$8763</f>
        <v>65.011133815890219</v>
      </c>
      <c r="C8221" s="441">
        <f>hourly1!$F8222*유형화!$G$71/hourly1!$F$8763+유형화!$G$72*hourly1!$G8222/hourly1!$F$8763+유형화!$G$74*hourly1!I8222/hourly1!$I$8763+유형화!$H$63*hourly1!P8222/hourly1!$P$8763</f>
        <v>8.0548671377563501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799">
        <f>(유형화!$F$71+유형화!$F$72+유형화!$F$73+유형화!$F$74+유형화!$G$63)*hourly1!O8223/hourly1!$O$8763</f>
        <v>61.688795744052491</v>
      </c>
      <c r="C8222" s="441">
        <f>hourly1!$F8223*유형화!$G$71/hourly1!$F$8763+유형화!$G$72*hourly1!$G8223/hourly1!$F$8763+유형화!$G$74*hourly1!I8223/hourly1!$I$8763+유형화!$H$63*hourly1!P8223/hourly1!$P$8763</f>
        <v>6.6788680978379737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799">
        <f>(유형화!$F$71+유형화!$F$72+유형화!$F$73+유형화!$F$74+유형화!$G$63)*hourly1!O8224/hourly1!$O$8763</f>
        <v>61.324787823284836</v>
      </c>
      <c r="C8223" s="441">
        <f>hourly1!$F8224*유형화!$G$71/hourly1!$F$8763+유형화!$G$72*hourly1!$G8224/hourly1!$F$8763+유형화!$G$74*hourly1!I8224/hourly1!$I$8763+유형화!$H$63*hourly1!P8224/hourly1!$P$8763</f>
        <v>6.2943638168725782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799">
        <f>(유형화!$F$71+유형화!$F$72+유형화!$F$73+유형화!$F$74+유형화!$G$63)*hourly1!O8225/hourly1!$O$8763</f>
        <v>61.907414756307325</v>
      </c>
      <c r="C8224" s="441">
        <f>hourly1!$F8225*유형화!$G$71/hourly1!$F$8763+유형화!$G$72*hourly1!$G8225/hourly1!$F$8763+유형화!$G$74*hourly1!I8225/hourly1!$I$8763+유형화!$H$63*hourly1!P8225/hourly1!$P$8763</f>
        <v>5.7455990164363833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799">
        <f>(유형화!$F$71+유형화!$F$72+유형화!$F$73+유형화!$F$74+유형화!$G$63)*hourly1!O8226/hourly1!$O$8763</f>
        <v>60.962602767601553</v>
      </c>
      <c r="C8225" s="441">
        <f>hourly1!$F8226*유형화!$G$71/hourly1!$F$8763+유형화!$G$72*hourly1!$G8226/hourly1!$F$8763+유형화!$G$74*hourly1!I8226/hourly1!$I$8763+유형화!$H$63*hourly1!P8226/hourly1!$P$8763</f>
        <v>5.4514591263853092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799">
        <f>(유형화!$F$71+유형화!$F$72+유형화!$F$73+유형화!$F$74+유형화!$G$63)*hourly1!O8227/hourly1!$O$8763</f>
        <v>61.226208691901398</v>
      </c>
      <c r="C8226" s="441">
        <f>hourly1!$F8227*유형화!$G$71/hourly1!$F$8763+유형화!$G$72*hourly1!$G8227/hourly1!$F$8763+유형화!$G$74*hourly1!I8227/hourly1!$I$8763+유형화!$H$63*hourly1!P8227/hourly1!$P$8763</f>
        <v>6.0282693395691176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799">
        <f>(유형화!$F$71+유형화!$F$72+유형화!$F$73+유형화!$F$74+유형화!$G$63)*hourly1!O8228/hourly1!$O$8763</f>
        <v>62.179208283487661</v>
      </c>
      <c r="C8227" s="441">
        <f>hourly1!$F8228*유형화!$G$71/hourly1!$F$8763+유형화!$G$72*hourly1!$G8228/hourly1!$F$8763+유형화!$G$74*hourly1!I8228/hourly1!$I$8763+유형화!$H$63*hourly1!P8228/hourly1!$P$8763</f>
        <v>6.3250100779321414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799">
        <f>(유형화!$F$71+유형화!$F$72+유형화!$F$73+유형화!$F$74+유형화!$G$63)*hourly1!O8229/hourly1!$O$8763</f>
        <v>62.470437592122195</v>
      </c>
      <c r="C8228" s="441">
        <f>hourly1!$F8229*유형화!$G$71/hourly1!$F$8763+유형화!$G$72*hourly1!$G8229/hourly1!$F$8763+유형화!$G$74*hourly1!I8229/hourly1!$I$8763+유형화!$H$63*hourly1!P8229/hourly1!$P$8763</f>
        <v>5.5178828552928696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799">
        <f>(유형화!$F$71+유형화!$F$72+유형화!$F$73+유형화!$F$74+유형화!$G$63)*hourly1!O8230/hourly1!$O$8763</f>
        <v>60.930878889642528</v>
      </c>
      <c r="C8229" s="441">
        <f>hourly1!$F8230*유형화!$G$71/hourly1!$F$8763+유형화!$G$72*hourly1!$G8230/hourly1!$F$8763+유형화!$G$74*hourly1!I8230/hourly1!$I$8763+유형화!$H$63*hourly1!P8230/hourly1!$P$8763</f>
        <v>5.3206886736377568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799">
        <f>(유형화!$F$71+유형화!$F$72+유형화!$F$73+유형화!$F$74+유형화!$G$63)*hourly1!O8231/hourly1!$O$8763</f>
        <v>60.067282572289308</v>
      </c>
      <c r="C8230" s="441">
        <f>hourly1!$F8231*유형화!$G$71/hourly1!$F$8763+유형화!$G$72*hourly1!$G8231/hourly1!$F$8763+유형화!$G$74*hourly1!I8231/hourly1!$I$8763+유형화!$H$63*hourly1!P8231/hourly1!$P$8763</f>
        <v>6.5739781492023583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799">
        <f>(유형화!$F$71+유형화!$F$72+유형화!$F$73+유형화!$F$74+유형화!$G$63)*hourly1!O8232/hourly1!$O$8763</f>
        <v>59.772811306034356</v>
      </c>
      <c r="C8231" s="441">
        <f>hourly1!$F8232*유형화!$G$71/hourly1!$F$8763+유형화!$G$72*hourly1!$G8232/hourly1!$F$8763+유형화!$G$74*hourly1!I8232/hourly1!$I$8763+유형화!$H$63*hourly1!P8232/hourly1!$P$8763</f>
        <v>0.57302137383171003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799">
        <f>(유형화!$F$71+유형화!$F$72+유형화!$F$73+유형화!$F$74+유형화!$G$63)*hourly1!O8233/hourly1!$O$8763</f>
        <v>59.736873985535659</v>
      </c>
      <c r="C8232" s="441">
        <f>hourly1!$F8233*유형화!$G$71/hourly1!$F$8763+유형화!$G$72*hourly1!$G8233/hourly1!$F$8763+유형화!$G$74*hourly1!I8233/hourly1!$I$8763+유형화!$H$63*hourly1!P8233/hourly1!$P$8763</f>
        <v>0.41621619809361921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799">
        <f>(유형화!$F$71+유형화!$F$72+유형화!$F$73+유형화!$F$74+유형화!$G$63)*hourly1!O8234/hourly1!$O$8763</f>
        <v>60.565067464152818</v>
      </c>
      <c r="C8233" s="441">
        <f>hourly1!$F8234*유형화!$G$71/hourly1!$F$8763+유형화!$G$72*hourly1!$G8234/hourly1!$F$8763+유형화!$G$74*hourly1!I8234/hourly1!$I$8763+유형화!$H$63*hourly1!P8234/hourly1!$P$8763</f>
        <v>0.36980394904381775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799">
        <f>(유형화!$F$71+유형화!$F$72+유형화!$F$73+유형화!$F$74+유형화!$G$63)*hourly1!O8235/hourly1!$O$8763</f>
        <v>61.281293743058349</v>
      </c>
      <c r="C8234" s="441">
        <f>hourly1!$F8235*유형화!$G$71/hourly1!$F$8763+유형화!$G$72*hourly1!$G8235/hourly1!$F$8763+유형화!$G$74*hourly1!I8235/hourly1!$I$8763+유형화!$H$63*hourly1!P8235/hourly1!$P$8763</f>
        <v>0.28901723034346433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799">
        <f>(유형화!$F$71+유형화!$F$72+유형화!$F$73+유형화!$F$74+유형화!$G$63)*hourly1!O8236/hourly1!$O$8763</f>
        <v>58.79329797706724</v>
      </c>
      <c r="C8235" s="441">
        <f>hourly1!$F8236*유형화!$G$71/hourly1!$F$8763+유형화!$G$72*hourly1!$G8236/hourly1!$F$8763+유형화!$G$74*hourly1!I8236/hourly1!$I$8763+유형화!$H$63*hourly1!P8236/hourly1!$P$8763</f>
        <v>0.27751498285840015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799">
        <f>(유형화!$F$71+유형화!$F$72+유형화!$F$73+유형화!$F$74+유형화!$G$63)*hourly1!O8237/hourly1!$O$8763</f>
        <v>58.152959835400381</v>
      </c>
      <c r="C8236" s="441">
        <f>hourly1!$F8237*유형화!$G$71/hourly1!$F$8763+유형화!$G$72*hourly1!$G8237/hourly1!$F$8763+유형화!$G$74*hourly1!I8237/hourly1!$I$8763+유형화!$H$63*hourly1!P8237/hourly1!$P$8763</f>
        <v>0.37997619288187984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799">
        <f>(유형화!$F$71+유형화!$F$72+유형화!$F$73+유형화!$F$74+유형화!$G$63)*hourly1!O8238/hourly1!$O$8763</f>
        <v>57.501510510481523</v>
      </c>
      <c r="C8237" s="441">
        <f>hourly1!$F8238*유형화!$G$71/hourly1!$F$8763+유형화!$G$72*hourly1!$G8238/hourly1!$F$8763+유형화!$G$74*hourly1!I8238/hourly1!$I$8763+유형화!$H$63*hourly1!P8238/hourly1!$P$8763</f>
        <v>0.64758793109409263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799">
        <f>(유형화!$F$71+유형화!$F$72+유형화!$F$73+유형화!$F$74+유형화!$G$63)*hourly1!O8239/hourly1!$O$8763</f>
        <v>57.491766880351733</v>
      </c>
      <c r="C8238" s="441">
        <f>hourly1!$F8239*유형화!$G$71/hourly1!$F$8763+유형화!$G$72*hourly1!$G8239/hourly1!$F$8763+유형화!$G$74*hourly1!I8239/hourly1!$I$8763+유형화!$H$63*hourly1!P8239/hourly1!$P$8763</f>
        <v>1.1728146130002259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799">
        <f>(유형화!$F$71+유형화!$F$72+유형화!$F$73+유형화!$F$74+유형화!$G$63)*hourly1!O8240/hourly1!$O$8763</f>
        <v>57.802389398048248</v>
      </c>
      <c r="C8239" s="441">
        <f>hourly1!$F8240*유형화!$G$71/hourly1!$F$8763+유형화!$G$72*hourly1!$G8240/hourly1!$F$8763+유형화!$G$74*hourly1!I8240/hourly1!$I$8763+유형화!$H$63*hourly1!P8240/hourly1!$P$8763</f>
        <v>1.7847817210811341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799">
        <f>(유형화!$F$71+유형화!$F$72+유형화!$F$73+유형화!$F$74+유형화!$G$63)*hourly1!O8241/hourly1!$O$8763</f>
        <v>57.791727581068514</v>
      </c>
      <c r="C8240" s="441">
        <f>hourly1!$F8241*유형화!$G$71/hourly1!$F$8763+유형화!$G$72*hourly1!$G8241/hourly1!$F$8763+유형화!$G$74*hourly1!I8241/hourly1!$I$8763+유형화!$H$63*hourly1!P8241/hourly1!$P$8763</f>
        <v>11.379530485324405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799">
        <f>(유형화!$F$71+유형화!$F$72+유형화!$F$73+유형화!$F$74+유형화!$G$63)*hourly1!O8242/hourly1!$O$8763</f>
        <v>57.650016465609738</v>
      </c>
      <c r="C8241" s="441">
        <f>hourly1!$F8242*유형화!$G$71/hourly1!$F$8763+유형화!$G$72*hourly1!$G8242/hourly1!$F$8763+유형화!$G$74*hourly1!I8242/hourly1!$I$8763+유형화!$H$63*hourly1!P8242/hourly1!$P$8763</f>
        <v>11.729484847319492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799">
        <f>(유형화!$F$71+유형화!$F$72+유형화!$F$73+유형화!$F$74+유형화!$G$63)*hourly1!O8243/hourly1!$O$8763</f>
        <v>57.293611298309663</v>
      </c>
      <c r="C8242" s="441">
        <f>hourly1!$F8243*유형화!$G$71/hourly1!$F$8763+유형화!$G$72*hourly1!$G8243/hourly1!$F$8763+유형화!$G$74*hourly1!I8243/hourly1!$I$8763+유형화!$H$63*hourly1!P8243/hourly1!$P$8763</f>
        <v>10.747792707838885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799">
        <f>(유형화!$F$71+유형화!$F$72+유형화!$F$73+유형화!$F$74+유형화!$G$63)*hourly1!O8244/hourly1!$O$8763</f>
        <v>57.283231828869823</v>
      </c>
      <c r="C8243" s="441">
        <f>hourly1!$F8244*유형화!$G$71/hourly1!$F$8763+유형화!$G$72*hourly1!$G8244/hourly1!$F$8763+유형화!$G$74*hourly1!I8244/hourly1!$I$8763+유형화!$H$63*hourly1!P8244/hourly1!$P$8763</f>
        <v>9.3311706500623774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799">
        <f>(유형화!$F$71+유형화!$F$72+유형화!$F$73+유형화!$F$74+유형화!$G$63)*hourly1!O8245/hourly1!$O$8763</f>
        <v>59.072568668905532</v>
      </c>
      <c r="C8244" s="441">
        <f>hourly1!$F8245*유형화!$G$71/hourly1!$F$8763+유형화!$G$72*hourly1!$G8245/hourly1!$F$8763+유형화!$G$74*hourly1!I8245/hourly1!$I$8763+유형화!$H$63*hourly1!P8245/hourly1!$P$8763</f>
        <v>8.0314903944333871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799">
        <f>(유형화!$F$71+유형화!$F$72+유형화!$F$73+유형화!$F$74+유형화!$G$63)*hourly1!O8246/hourly1!$O$8763</f>
        <v>58.787438184511053</v>
      </c>
      <c r="C8245" s="441">
        <f>hourly1!$F8246*유형화!$G$71/hourly1!$F$8763+유형화!$G$72*hourly1!$G8246/hourly1!$F$8763+유형화!$G$74*hourly1!I8246/hourly1!$I$8763+유형화!$H$63*hourly1!P8246/hourly1!$P$8763</f>
        <v>6.898197399825694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799">
        <f>(유형화!$F$71+유형화!$F$72+유형화!$F$73+유형화!$F$74+유형화!$G$63)*hourly1!O8247/hourly1!$O$8763</f>
        <v>58.535715568976002</v>
      </c>
      <c r="C8246" s="441">
        <f>hourly1!$F8247*유형화!$G$71/hourly1!$F$8763+유형화!$G$72*hourly1!$G8247/hourly1!$F$8763+유형화!$G$74*hourly1!I8247/hourly1!$I$8763+유형화!$H$63*hourly1!P8247/hourly1!$P$8763</f>
        <v>4.6517761551695731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799">
        <f>(유형화!$F$71+유형화!$F$72+유형화!$F$73+유형화!$F$74+유형화!$G$63)*hourly1!O8248/hourly1!$O$8763</f>
        <v>57.827754793004196</v>
      </c>
      <c r="C8247" s="441">
        <f>hourly1!$F8248*유형화!$G$71/hourly1!$F$8763+유형화!$G$72*hourly1!$G8248/hourly1!$F$8763+유형화!$G$74*hourly1!I8248/hourly1!$I$8763+유형화!$H$63*hourly1!P8248/hourly1!$P$8763</f>
        <v>5.0401312564871548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799">
        <f>(유형화!$F$71+유형화!$F$72+유형화!$F$73+유형화!$F$74+유형화!$G$63)*hourly1!O8249/hourly1!$O$8763</f>
        <v>58.040982493873166</v>
      </c>
      <c r="C8248" s="441">
        <f>hourly1!$F8249*유형화!$G$71/hourly1!$F$8763+유형화!$G$72*hourly1!$G8249/hourly1!$F$8763+유형화!$G$74*hourly1!I8249/hourly1!$I$8763+유형화!$H$63*hourly1!P8249/hourly1!$P$8763</f>
        <v>4.8008831490954194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799">
        <f>(유형화!$F$71+유형화!$F$72+유형화!$F$73+유형화!$F$74+유형화!$G$63)*hourly1!O8250/hourly1!$O$8763</f>
        <v>58.535350699987823</v>
      </c>
      <c r="C8249" s="441">
        <f>hourly1!$F8250*유형화!$G$71/hourly1!$F$8763+유형화!$G$72*hourly1!$G8250/hourly1!$F$8763+유형화!$G$74*hourly1!I8250/hourly1!$I$8763+유형화!$H$63*hourly1!P8250/hourly1!$P$8763</f>
        <v>4.9495654149262895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799">
        <f>(유형화!$F$71+유형화!$F$72+유형화!$F$73+유형화!$F$74+유형화!$G$63)*hourly1!O8251/hourly1!$O$8763</f>
        <v>59.327710870304237</v>
      </c>
      <c r="C8250" s="441">
        <f>hourly1!$F8251*유형화!$G$71/hourly1!$F$8763+유형화!$G$72*hourly1!$G8251/hourly1!$F$8763+유형화!$G$74*hourly1!I8251/hourly1!$I$8763+유형화!$H$63*hourly1!P8251/hourly1!$P$8763</f>
        <v>5.432096964064451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799">
        <f>(유형화!$F$71+유형화!$F$72+유형화!$F$73+유형화!$F$74+유형화!$G$63)*hourly1!O8252/hourly1!$O$8763</f>
        <v>59.567000965435888</v>
      </c>
      <c r="C8251" s="441">
        <f>hourly1!$F8252*유형화!$G$71/hourly1!$F$8763+유형화!$G$72*hourly1!$G8252/hourly1!$F$8763+유형화!$G$74*hourly1!I8252/hourly1!$I$8763+유형화!$H$63*hourly1!P8252/hourly1!$P$8763</f>
        <v>5.9269717485556077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799">
        <f>(유형화!$F$71+유형화!$F$72+유형화!$F$73+유형화!$F$74+유형화!$G$63)*hourly1!O8253/hourly1!$O$8763</f>
        <v>60.690154567032316</v>
      </c>
      <c r="C8252" s="441">
        <f>hourly1!$F8253*유형화!$G$71/hourly1!$F$8763+유형화!$G$72*hourly1!$G8253/hourly1!$F$8763+유형화!$G$74*hourly1!I8253/hourly1!$I$8763+유형화!$H$63*hourly1!P8253/hourly1!$P$8763</f>
        <v>5.1549948608456759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799">
        <f>(유형화!$F$71+유형화!$F$72+유형화!$F$73+유형화!$F$74+유형화!$G$63)*hourly1!O8254/hourly1!$O$8763</f>
        <v>59.309620411799372</v>
      </c>
      <c r="C8253" s="441">
        <f>hourly1!$F8254*유형화!$G$71/hourly1!$F$8763+유형화!$G$72*hourly1!$G8254/hourly1!$F$8763+유형화!$G$74*hourly1!I8254/hourly1!$I$8763+유형화!$H$63*hourly1!P8254/hourly1!$P$8763</f>
        <v>5.0270288539551862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799">
        <f>(유형화!$F$71+유형화!$F$72+유형화!$F$73+유형화!$F$74+유형화!$G$63)*hourly1!O8255/hourly1!$O$8763</f>
        <v>58.969438477578009</v>
      </c>
      <c r="C8254" s="441">
        <f>hourly1!$F8255*유형화!$G$71/hourly1!$F$8763+유형화!$G$72*hourly1!$G8255/hourly1!$F$8763+유형화!$G$74*hourly1!I8255/hourly1!$I$8763+유형화!$H$63*hourly1!P8255/hourly1!$P$8763</f>
        <v>6.3644330987772486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799">
        <f>(유형화!$F$71+유형화!$F$72+유형화!$F$73+유형화!$F$74+유형화!$G$63)*hourly1!O8256/hourly1!$O$8763</f>
        <v>58.240448070193416</v>
      </c>
      <c r="C8255" s="441">
        <f>hourly1!$F8256*유형화!$G$71/hourly1!$F$8763+유형화!$G$72*hourly1!$G8256/hourly1!$F$8763+유형화!$G$74*hourly1!I8256/hourly1!$I$8763+유형화!$H$63*hourly1!P8256/hourly1!$P$8763</f>
        <v>0.57297628896232011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799">
        <f>(유형화!$F$71+유형화!$F$72+유형화!$F$73+유형화!$F$74+유형화!$G$63)*hourly1!O8257/hourly1!$O$8763</f>
        <v>59.149913940590125</v>
      </c>
      <c r="C8256" s="441">
        <f>hourly1!$F8257*유형화!$G$71/hourly1!$F$8763+유형화!$G$72*hourly1!$G8257/hourly1!$F$8763+유형화!$G$74*hourly1!I8257/hourly1!$I$8763+유형화!$H$63*hourly1!P8257/hourly1!$P$8763</f>
        <v>0.41619759163958525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799">
        <f>(유형화!$F$71+유형화!$F$72+유형화!$F$73+유형화!$F$74+유형화!$G$63)*hourly1!O8258/hourly1!$O$8763</f>
        <v>60.530077677120254</v>
      </c>
      <c r="C8257" s="441">
        <f>hourly1!$F8258*유형화!$G$71/hourly1!$F$8763+유형화!$G$72*hourly1!$G8258/hourly1!$F$8763+유형화!$G$74*hourly1!I8258/hourly1!$I$8763+유형화!$H$63*hourly1!P8258/hourly1!$P$8763</f>
        <v>0.36982064714359175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799">
        <f>(유형화!$F$71+유형화!$F$72+유형화!$F$73+유형화!$F$74+유형화!$G$63)*hourly1!O8259/hourly1!$O$8763</f>
        <v>59.755961481486395</v>
      </c>
      <c r="C8258" s="441">
        <f>hourly1!$F8259*유형화!$G$71/hourly1!$F$8763+유형화!$G$72*hourly1!$G8259/hourly1!$F$8763+유형화!$G$74*hourly1!I8259/hourly1!$I$8763+유형화!$H$63*hourly1!P8259/hourly1!$P$8763</f>
        <v>0.28908986707748141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799">
        <f>(유형화!$F$71+유형화!$F$72+유형화!$F$73+유형화!$F$74+유형화!$G$63)*hourly1!O8260/hourly1!$O$8763</f>
        <v>57.07744017082905</v>
      </c>
      <c r="C8259" s="441">
        <f>hourly1!$F8260*유형화!$G$71/hourly1!$F$8763+유형화!$G$72*hourly1!$G8260/hourly1!$F$8763+유형화!$G$74*hourly1!I8260/hourly1!$I$8763+유형화!$H$63*hourly1!P8260/hourly1!$P$8763</f>
        <v>0.2837309697714272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799">
        <f>(유형화!$F$71+유형화!$F$72+유형화!$F$73+유형화!$F$74+유형화!$G$63)*hourly1!O8261/hourly1!$O$8763</f>
        <v>55.948331305220606</v>
      </c>
      <c r="C8260" s="441">
        <f>hourly1!$F8261*유형화!$G$71/hourly1!$F$8763+유형화!$G$72*hourly1!$G8261/hourly1!$F$8763+유형화!$G$74*hourly1!I8261/hourly1!$I$8763+유형화!$H$63*hourly1!P8261/hourly1!$P$8763</f>
        <v>0.42804441634070084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799">
        <f>(유형화!$F$71+유형화!$F$72+유형화!$F$73+유형화!$F$74+유형화!$G$63)*hourly1!O8262/hourly1!$O$8763</f>
        <v>56.295472449254127</v>
      </c>
      <c r="C8261" s="441">
        <f>hourly1!$F8262*유형화!$G$71/hourly1!$F$8763+유형화!$G$72*hourly1!$G8262/hourly1!$F$8763+유형화!$G$74*hourly1!I8262/hourly1!$I$8763+유형화!$H$63*hourly1!P8262/hourly1!$P$8763</f>
        <v>0.91721930447397637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799">
        <f>(유형화!$F$71+유형화!$F$72+유형화!$F$73+유형화!$F$74+유형화!$G$63)*hourly1!O8263/hourly1!$O$8763</f>
        <v>57.578902299158926</v>
      </c>
      <c r="C8262" s="441">
        <f>hourly1!$F8263*유형화!$G$71/hourly1!$F$8763+유형화!$G$72*hourly1!$G8263/hourly1!$F$8763+유형화!$G$74*hourly1!I8263/hourly1!$I$8763+유형화!$H$63*hourly1!P8263/hourly1!$P$8763</f>
        <v>1.516150683149869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799">
        <f>(유형화!$F$71+유형화!$F$72+유형화!$F$73+유형화!$F$74+유형화!$G$63)*hourly1!O8264/hourly1!$O$8763</f>
        <v>59.852293043095443</v>
      </c>
      <c r="C8263" s="441">
        <f>hourly1!$F8264*유형화!$G$71/hourly1!$F$8763+유형화!$G$72*hourly1!$G8264/hourly1!$F$8763+유형화!$G$74*hourly1!I8264/hourly1!$I$8763+유형화!$H$63*hourly1!P8264/hourly1!$P$8763</f>
        <v>2.1256370499650608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799">
        <f>(유형화!$F$71+유형화!$F$72+유형화!$F$73+유형화!$F$74+유형화!$G$63)*hourly1!O8265/hourly1!$O$8763</f>
        <v>63.061892900863846</v>
      </c>
      <c r="C8264" s="441">
        <f>hourly1!$F8265*유형화!$G$71/hourly1!$F$8763+유형화!$G$72*hourly1!$G8265/hourly1!$F$8763+유형화!$G$74*hourly1!I8265/hourly1!$I$8763+유형화!$H$63*hourly1!P8265/hourly1!$P$8763</f>
        <v>11.671303181188241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799">
        <f>(유형화!$F$71+유형화!$F$72+유형화!$F$73+유형화!$F$74+유형화!$G$63)*hourly1!O8266/hourly1!$O$8763</f>
        <v>67.164745230682982</v>
      </c>
      <c r="C8265" s="441">
        <f>hourly1!$F8266*유형화!$G$71/hourly1!$F$8763+유형화!$G$72*hourly1!$G8266/hourly1!$F$8763+유형화!$G$74*hourly1!I8266/hourly1!$I$8763+유형화!$H$63*hourly1!P8266/hourly1!$P$8763</f>
        <v>11.980257028998139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799">
        <f>(유형화!$F$71+유형화!$F$72+유형화!$F$73+유형화!$F$74+유형화!$G$63)*hourly1!O8267/hourly1!$O$8763</f>
        <v>69.935592868651284</v>
      </c>
      <c r="C8266" s="441">
        <f>hourly1!$F8267*유형화!$G$71/hourly1!$F$8763+유형화!$G$72*hourly1!$G8267/hourly1!$F$8763+유형화!$G$74*hourly1!I8267/hourly1!$I$8763+유형화!$H$63*hourly1!P8267/hourly1!$P$8763</f>
        <v>10.957925889192461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799">
        <f>(유형화!$F$71+유형화!$F$72+유형화!$F$73+유형화!$F$74+유형화!$G$63)*hourly1!O8268/hourly1!$O$8763</f>
        <v>77.377155455747513</v>
      </c>
      <c r="C8267" s="441">
        <f>hourly1!$F8268*유형화!$G$71/hourly1!$F$8763+유형화!$G$72*hourly1!$G8268/hourly1!$F$8763+유형화!$G$74*hourly1!I8268/hourly1!$I$8763+유형화!$H$63*hourly1!P8268/hourly1!$P$8763</f>
        <v>9.521912089604097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799">
        <f>(유형화!$F$71+유형화!$F$72+유형화!$F$73+유형화!$F$74+유형화!$G$63)*hourly1!O8269/hourly1!$O$8763</f>
        <v>78.06010889134042</v>
      </c>
      <c r="C8268" s="441">
        <f>hourly1!$F8269*유형화!$G$71/hourly1!$F$8763+유형화!$G$72*hourly1!$G8269/hourly1!$F$8763+유형화!$G$74*hourly1!I8269/hourly1!$I$8763+유형화!$H$63*hourly1!P8269/hourly1!$P$8763</f>
        <v>8.1185088439694262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799">
        <f>(유형화!$F$71+유형화!$F$72+유형화!$F$73+유형화!$F$74+유형화!$G$63)*hourly1!O8270/hourly1!$O$8763</f>
        <v>78.08444303032428</v>
      </c>
      <c r="C8269" s="441">
        <f>hourly1!$F8270*유형화!$G$71/hourly1!$F$8763+유형화!$G$72*hourly1!$G8270/hourly1!$F$8763+유형화!$G$74*hourly1!I8270/hourly1!$I$8763+유형화!$H$63*hourly1!P8270/hourly1!$P$8763</f>
        <v>6.9964565330410489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799">
        <f>(유형화!$F$71+유형화!$F$72+유형화!$F$73+유형화!$F$74+유형화!$G$63)*hourly1!O8271/hourly1!$O$8763</f>
        <v>74.098621430951226</v>
      </c>
      <c r="C8270" s="441">
        <f>hourly1!$F8271*유형화!$G$71/hourly1!$F$8763+유형화!$G$72*hourly1!$G8271/hourly1!$F$8763+유형화!$G$74*hourly1!I8271/hourly1!$I$8763+유형화!$H$63*hourly1!P8271/hourly1!$P$8763</f>
        <v>4.9200446057914826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799">
        <f>(유형화!$F$71+유형화!$F$72+유형화!$F$73+유형화!$F$74+유형화!$G$63)*hourly1!O8272/hourly1!$O$8763</f>
        <v>73.082870033217176</v>
      </c>
      <c r="C8271" s="441">
        <f>hourly1!$F8272*유형화!$G$71/hourly1!$F$8763+유형화!$G$72*hourly1!$G8272/hourly1!$F$8763+유형화!$G$74*hourly1!I8272/hourly1!$I$8763+유형화!$H$63*hourly1!P8272/hourly1!$P$8763</f>
        <v>5.3956931982027978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799">
        <f>(유형화!$F$71+유형화!$F$72+유형화!$F$73+유형화!$F$74+유형화!$G$63)*hourly1!O8273/hourly1!$O$8763</f>
        <v>76.308589452283854</v>
      </c>
      <c r="C8272" s="441">
        <f>hourly1!$F8273*유형화!$G$71/hourly1!$F$8763+유형화!$G$72*hourly1!$G8273/hourly1!$F$8763+유형화!$G$74*hourly1!I8273/hourly1!$I$8763+유형화!$H$63*hourly1!P8273/hourly1!$P$8763</f>
        <v>5.1124111282576363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799">
        <f>(유형화!$F$71+유형화!$F$72+유형화!$F$73+유형화!$F$74+유형화!$G$63)*hourly1!O8274/hourly1!$O$8763</f>
        <v>76.756671912113021</v>
      </c>
      <c r="C8273" s="441">
        <f>hourly1!$F8274*유형화!$G$71/hourly1!$F$8763+유형화!$G$72*hourly1!$G8274/hourly1!$F$8763+유형화!$G$74*hourly1!I8274/hourly1!$I$8763+유형화!$H$63*hourly1!P8274/hourly1!$P$8763</f>
        <v>5.187871988035063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799">
        <f>(유형화!$F$71+유형화!$F$72+유형화!$F$73+유형화!$F$74+유형화!$G$63)*hourly1!O8275/hourly1!$O$8763</f>
        <v>78.036224118628795</v>
      </c>
      <c r="C8274" s="441">
        <f>hourly1!$F8275*유형화!$G$71/hourly1!$F$8763+유형화!$G$72*hourly1!$G8275/hourly1!$F$8763+유형화!$G$74*hourly1!I8275/hourly1!$I$8763+유형화!$H$63*hourly1!P8275/hourly1!$P$8763</f>
        <v>5.7166825592412689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799">
        <f>(유형화!$F$71+유형화!$F$72+유형화!$F$73+유형화!$F$74+유형화!$G$63)*hourly1!O8276/hourly1!$O$8763</f>
        <v>79.025350863480469</v>
      </c>
      <c r="C8275" s="441">
        <f>hourly1!$F8276*유형화!$G$71/hourly1!$F$8763+유형화!$G$72*hourly1!$G8276/hourly1!$F$8763+유형화!$G$74*hourly1!I8276/hourly1!$I$8763+유형화!$H$63*hourly1!P8276/hourly1!$P$8763</f>
        <v>6.1411832022347248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799">
        <f>(유형화!$F$71+유형화!$F$72+유형화!$F$73+유형화!$F$74+유형화!$G$63)*hourly1!O8277/hourly1!$O$8763</f>
        <v>78.229501441916554</v>
      </c>
      <c r="C8276" s="441">
        <f>hourly1!$F8277*유형화!$G$71/hourly1!$F$8763+유형화!$G$72*hourly1!$G8277/hourly1!$F$8763+유형화!$G$74*hourly1!I8277/hourly1!$I$8763+유형화!$H$63*hourly1!P8277/hourly1!$P$8763</f>
        <v>5.4296706108951529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799">
        <f>(유형화!$F$71+유형화!$F$72+유형화!$F$73+유형화!$F$74+유형화!$G$63)*hourly1!O8278/hourly1!$O$8763</f>
        <v>75.197743521704453</v>
      </c>
      <c r="C8277" s="441">
        <f>hourly1!$F8278*유형화!$G$71/hourly1!$F$8763+유형화!$G$72*hourly1!$G8278/hourly1!$F$8763+유형화!$G$74*hourly1!I8278/hourly1!$I$8763+유형화!$H$63*hourly1!P8278/hourly1!$P$8763</f>
        <v>5.3388222136316701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799">
        <f>(유형화!$F$71+유형화!$F$72+유형화!$F$73+유형화!$F$74+유형화!$G$63)*hourly1!O8279/hourly1!$O$8763</f>
        <v>72.055950766148896</v>
      </c>
      <c r="C8278" s="441">
        <f>hourly1!$F8279*유형화!$G$71/hourly1!$F$8763+유형화!$G$72*hourly1!$G8279/hourly1!$F$8763+유형화!$G$74*hourly1!I8279/hourly1!$I$8763+유형화!$H$63*hourly1!P8279/hourly1!$P$8763</f>
        <v>6.7026003914139674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799">
        <f>(유형화!$F$71+유형화!$F$72+유형화!$F$73+유형화!$F$74+유형화!$G$63)*hourly1!O8280/hourly1!$O$8763</f>
        <v>69.703373635226086</v>
      </c>
      <c r="C8279" s="441">
        <f>hourly1!$F8280*유형화!$G$71/hourly1!$F$8763+유형화!$G$72*hourly1!$G8280/hourly1!$F$8763+유형화!$G$74*hourly1!I8280/hourly1!$I$8763+유형화!$H$63*hourly1!P8280/hourly1!$P$8763</f>
        <v>0.5730728993967259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799">
        <f>(유형화!$F$71+유형화!$F$72+유형화!$F$73+유형화!$F$74+유형화!$G$63)*hourly1!O8281/hourly1!$O$8763</f>
        <v>68.236256852764228</v>
      </c>
      <c r="C8280" s="441">
        <f>hourly1!$F8281*유형화!$G$71/hourly1!$F$8763+유형화!$G$72*hourly1!$G8281/hourly1!$F$8763+유형화!$G$74*hourly1!I8281/hourly1!$I$8763+유형화!$H$63*hourly1!P8281/hourly1!$P$8763</f>
        <v>0.41626593457651634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799">
        <f>(유형화!$F$71+유형화!$F$72+유형화!$F$73+유형화!$F$74+유형화!$G$63)*hourly1!O8282/hourly1!$O$8763</f>
        <v>68.240005669841793</v>
      </c>
      <c r="C8281" s="441">
        <f>hourly1!$F8282*유형화!$G$71/hourly1!$F$8763+유형화!$G$72*hourly1!$G8282/hourly1!$F$8763+유형화!$G$74*hourly1!I8282/hourly1!$I$8763+유형화!$H$63*hourly1!P8282/hourly1!$P$8763</f>
        <v>0.37054629885091622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799">
        <f>(유형화!$F$71+유형화!$F$72+유형화!$F$73+유형화!$F$74+유형화!$G$63)*hourly1!O8283/hourly1!$O$8763</f>
        <v>67.318789018148365</v>
      </c>
      <c r="C8282" s="441">
        <f>hourly1!$F8283*유형화!$G$71/hourly1!$F$8763+유형화!$G$72*hourly1!$G8283/hourly1!$F$8763+유형화!$G$74*hourly1!I8283/hourly1!$I$8763+유형화!$H$63*hourly1!P8283/hourly1!$P$8763</f>
        <v>0.29541105201908519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799">
        <f>(유형화!$F$71+유형화!$F$72+유형화!$F$73+유형화!$F$74+유형화!$G$63)*hourly1!O8284/hourly1!$O$8763</f>
        <v>64.923082740636261</v>
      </c>
      <c r="C8283" s="441">
        <f>hourly1!$F8284*유형화!$G$71/hourly1!$F$8763+유형화!$G$72*hourly1!$G8284/hourly1!$F$8763+유형화!$G$74*hourly1!I8284/hourly1!$I$8763+유형화!$H$63*hourly1!P8284/hourly1!$P$8763</f>
        <v>0.34031236158361727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799">
        <f>(유형화!$F$71+유형화!$F$72+유형화!$F$73+유형화!$F$74+유형화!$G$63)*hourly1!O8285/hourly1!$O$8763</f>
        <v>63.966307881430517</v>
      </c>
      <c r="C8284" s="441">
        <f>hourly1!$F8285*유형화!$G$71/hourly1!$F$8763+유형화!$G$72*hourly1!$G8285/hourly1!$F$8763+유형화!$G$74*hourly1!I8285/hourly1!$I$8763+유형화!$H$63*hourly1!P8285/hourly1!$P$8763</f>
        <v>0.75260180348446015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799">
        <f>(유형화!$F$71+유형화!$F$72+유형화!$F$73+유형화!$F$74+유형화!$G$63)*hourly1!O8286/hourly1!$O$8763</f>
        <v>63.506273741443316</v>
      </c>
      <c r="C8285" s="441">
        <f>hourly1!$F8286*유형화!$G$71/hourly1!$F$8763+유형화!$G$72*hourly1!$G8286/hourly1!$F$8763+유형화!$G$74*hourly1!I8286/hourly1!$I$8763+유형화!$H$63*hourly1!P8286/hourly1!$P$8763</f>
        <v>1.3699951976312357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799">
        <f>(유형화!$F$71+유형화!$F$72+유형화!$F$73+유형화!$F$74+유형화!$G$63)*hourly1!O8287/hourly1!$O$8763</f>
        <v>63.446364624586302</v>
      </c>
      <c r="C8286" s="441">
        <f>hourly1!$F8287*유형화!$G$71/hourly1!$F$8763+유형화!$G$72*hourly1!$G8287/hourly1!$F$8763+유형화!$G$74*hourly1!I8287/hourly1!$I$8763+유형화!$H$63*hourly1!P8287/hourly1!$P$8763</f>
        <v>1.9440226724877041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799">
        <f>(유형화!$F$71+유형화!$F$72+유형화!$F$73+유형화!$F$74+유형화!$G$63)*hourly1!O8288/hourly1!$O$8763</f>
        <v>64.460960313947311</v>
      </c>
      <c r="C8287" s="441">
        <f>hourly1!$F8288*유형화!$G$71/hourly1!$F$8763+유형화!$G$72*hourly1!$G8288/hourly1!$F$8763+유형화!$G$74*hourly1!I8288/hourly1!$I$8763+유형화!$H$63*hourly1!P8288/hourly1!$P$8763</f>
        <v>2.4920333151747944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799">
        <f>(유형화!$F$71+유형화!$F$72+유형화!$F$73+유형화!$F$74+유형화!$G$63)*hourly1!O8289/hourly1!$O$8763</f>
        <v>66.60402508197572</v>
      </c>
      <c r="C8288" s="441">
        <f>hourly1!$F8289*유형화!$G$71/hourly1!$F$8763+유형화!$G$72*hourly1!$G8289/hourly1!$F$8763+유형화!$G$74*hourly1!I8289/hourly1!$I$8763+유형화!$H$63*hourly1!P8289/hourly1!$P$8763</f>
        <v>12.07252321420458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799">
        <f>(유형화!$F$71+유형화!$F$72+유형화!$F$73+유형화!$F$74+유형화!$G$63)*hourly1!O8290/hourly1!$O$8763</f>
        <v>70.113405272715298</v>
      </c>
      <c r="C8289" s="441">
        <f>hourly1!$F8290*유형화!$G$71/hourly1!$F$8763+유형화!$G$72*hourly1!$G8290/hourly1!$F$8763+유형화!$G$74*hourly1!I8290/hourly1!$I$8763+유형화!$H$63*hourly1!P8290/hourly1!$P$8763</f>
        <v>12.384260277430396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799">
        <f>(유형화!$F$71+유형화!$F$72+유형화!$F$73+유형화!$F$74+유형화!$G$63)*hourly1!O8291/hourly1!$O$8763</f>
        <v>74.342123949390299</v>
      </c>
      <c r="C8290" s="441">
        <f>hourly1!$F8291*유형화!$G$71/hourly1!$F$8763+유형화!$G$72*hourly1!$G8291/hourly1!$F$8763+유형화!$G$74*hourly1!I8291/hourly1!$I$8763+유형화!$H$63*hourly1!P8291/hourly1!$P$8763</f>
        <v>11.358617904439532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799">
        <f>(유형화!$F$71+유형화!$F$72+유형화!$F$73+유형화!$F$74+유형화!$G$63)*hourly1!O8292/hourly1!$O$8763</f>
        <v>79.938970062926273</v>
      </c>
      <c r="C8291" s="441">
        <f>hourly1!$F8292*유형화!$G$71/hourly1!$F$8763+유형화!$G$72*hourly1!$G8292/hourly1!$F$8763+유형화!$G$74*hourly1!I8292/hourly1!$I$8763+유형화!$H$63*hourly1!P8292/hourly1!$P$8763</f>
        <v>9.850354289660272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799">
        <f>(유형화!$F$71+유형화!$F$72+유형화!$F$73+유형화!$F$74+유형화!$G$63)*hourly1!O8293/hourly1!$O$8763</f>
        <v>80.496427690572872</v>
      </c>
      <c r="C8292" s="441">
        <f>hourly1!$F8293*유형화!$G$71/hourly1!$F$8763+유형화!$G$72*hourly1!$G8293/hourly1!$F$8763+유형화!$G$74*hourly1!I8293/hourly1!$I$8763+유형화!$H$63*hourly1!P8293/hourly1!$P$8763</f>
        <v>8.5701167050474805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799">
        <f>(유형화!$F$71+유형화!$F$72+유형화!$F$73+유형화!$F$74+유형화!$G$63)*hourly1!O8294/hourly1!$O$8763</f>
        <v>79.285368948792012</v>
      </c>
      <c r="C8293" s="441">
        <f>hourly1!$F8294*유형화!$G$71/hourly1!$F$8763+유형화!$G$72*hourly1!$G8294/hourly1!$F$8763+유형화!$G$74*hourly1!I8294/hourly1!$I$8763+유형화!$H$63*hourly1!P8294/hourly1!$P$8763</f>
        <v>7.5078401324180684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799">
        <f>(유형화!$F$71+유형화!$F$72+유형화!$F$73+유형화!$F$74+유형화!$G$63)*hourly1!O8295/hourly1!$O$8763</f>
        <v>75.707595604358872</v>
      </c>
      <c r="C8294" s="441">
        <f>hourly1!$F8295*유형화!$G$71/hourly1!$F$8763+유형화!$G$72*hourly1!$G8295/hourly1!$F$8763+유형화!$G$74*hourly1!I8295/hourly1!$I$8763+유형화!$H$63*hourly1!P8295/hourly1!$P$8763</f>
        <v>5.42986788701677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799">
        <f>(유형화!$F$71+유형화!$F$72+유형화!$F$73+유형화!$F$74+유형화!$G$63)*hourly1!O8296/hourly1!$O$8763</f>
        <v>74.166595058947692</v>
      </c>
      <c r="C8295" s="441">
        <f>hourly1!$F8296*유형화!$G$71/hourly1!$F$8763+유형화!$G$72*hourly1!$G8296/hourly1!$F$8763+유형화!$G$74*hourly1!I8296/hourly1!$I$8763+유형화!$H$63*hourly1!P8296/hourly1!$P$8763</f>
        <v>5.9215428385026421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799">
        <f>(유형화!$F$71+유형화!$F$72+유형화!$F$73+유형화!$F$74+유형화!$G$63)*hourly1!O8297/hourly1!$O$8763</f>
        <v>77.520008469941786</v>
      </c>
      <c r="C8296" s="441">
        <f>hourly1!$F8297*유형화!$G$71/hourly1!$F$8763+유형화!$G$72*hourly1!$G8297/hourly1!$F$8763+유형화!$G$74*hourly1!I8297/hourly1!$I$8763+유형화!$H$63*hourly1!P8297/hourly1!$P$8763</f>
        <v>5.8014948319807207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799">
        <f>(유형화!$F$71+유형화!$F$72+유형화!$F$73+유형화!$F$74+유형화!$G$63)*hourly1!O8298/hourly1!$O$8763</f>
        <v>77.348874960553701</v>
      </c>
      <c r="C8297" s="441">
        <f>hourly1!$F8298*유형화!$G$71/hourly1!$F$8763+유형화!$G$72*hourly1!$G8298/hourly1!$F$8763+유형화!$G$74*hourly1!I8298/hourly1!$I$8763+유형화!$H$63*hourly1!P8298/hourly1!$P$8763</f>
        <v>5.8037502681716147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799">
        <f>(유형화!$F$71+유형화!$F$72+유형화!$F$73+유형화!$F$74+유형화!$G$63)*hourly1!O8299/hourly1!$O$8763</f>
        <v>79.643923747646326</v>
      </c>
      <c r="C8298" s="441">
        <f>hourly1!$F8299*유형화!$G$71/hourly1!$F$8763+유형화!$G$72*hourly1!$G8299/hourly1!$F$8763+유형화!$G$74*hourly1!I8299/hourly1!$I$8763+유형화!$H$63*hourly1!P8299/hourly1!$P$8763</f>
        <v>6.2284504534573832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799">
        <f>(유형화!$F$71+유형화!$F$72+유형화!$F$73+유형화!$F$74+유형화!$G$63)*hourly1!O8300/hourly1!$O$8763</f>
        <v>80.697145246753678</v>
      </c>
      <c r="C8299" s="441">
        <f>hourly1!$F8300*유형화!$G$71/hourly1!$F$8763+유형화!$G$72*hourly1!$G8300/hourly1!$F$8763+유형화!$G$74*hourly1!I8300/hourly1!$I$8763+유형화!$H$63*hourly1!P8300/hourly1!$P$8763</f>
        <v>6.6457841527556702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799">
        <f>(유형화!$F$71+유형화!$F$72+유형화!$F$73+유형화!$F$74+유형화!$G$63)*hourly1!O8301/hourly1!$O$8763</f>
        <v>80.266107712124509</v>
      </c>
      <c r="C8300" s="441">
        <f>hourly1!$F8301*유형화!$G$71/hourly1!$F$8763+유형화!$G$72*hourly1!$G8301/hourly1!$F$8763+유형화!$G$74*hourly1!I8301/hourly1!$I$8763+유형화!$H$63*hourly1!P8301/hourly1!$P$8763</f>
        <v>5.991430588208341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799">
        <f>(유형화!$F$71+유형화!$F$72+유형화!$F$73+유형화!$F$74+유형화!$G$63)*hourly1!O8302/hourly1!$O$8763</f>
        <v>77.065924812969286</v>
      </c>
      <c r="C8301" s="441">
        <f>hourly1!$F8302*유형화!$G$71/hourly1!$F$8763+유형화!$G$72*hourly1!$G8302/hourly1!$F$8763+유형화!$G$74*hourly1!I8302/hourly1!$I$8763+유형화!$H$63*hourly1!P8302/hourly1!$P$8763</f>
        <v>5.935364452046322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799">
        <f>(유형화!$F$71+유형화!$F$72+유형화!$F$73+유형화!$F$74+유형화!$G$63)*hourly1!O8303/hourly1!$O$8763</f>
        <v>74.246740105093039</v>
      </c>
      <c r="C8302" s="441">
        <f>hourly1!$F8303*유형화!$G$71/hourly1!$F$8763+유형화!$G$72*hourly1!$G8303/hourly1!$F$8763+유형화!$G$74*hourly1!I8303/hourly1!$I$8763+유형화!$H$63*hourly1!P8303/hourly1!$P$8763</f>
        <v>7.331841802983285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799">
        <f>(유형화!$F$71+유형화!$F$72+유형화!$F$73+유형화!$F$74+유형화!$G$63)*hourly1!O8304/hourly1!$O$8763</f>
        <v>71.075768984459586</v>
      </c>
      <c r="C8303" s="441">
        <f>hourly1!$F8304*유형화!$G$71/hourly1!$F$8763+유형화!$G$72*hourly1!$G8304/hourly1!$F$8763+유형화!$G$74*hourly1!I8304/hourly1!$I$8763+유형화!$H$63*hourly1!P8304/hourly1!$P$8763</f>
        <v>0.57327482713185052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799">
        <f>(유형화!$F$71+유형화!$F$72+유형화!$F$73+유형화!$F$74+유형화!$G$63)*hourly1!O8305/hourly1!$O$8763</f>
        <v>70.053762286594647</v>
      </c>
      <c r="C8304" s="441">
        <f>hourly1!$F8305*유형화!$G$71/hourly1!$F$8763+유형화!$G$72*hourly1!$G8305/hourly1!$F$8763+유형화!$G$74*hourly1!I8305/hourly1!$I$8763+유형화!$H$63*hourly1!P8305/hourly1!$P$8763</f>
        <v>0.4172667471136875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799">
        <f>(유형화!$F$71+유형화!$F$72+유형화!$F$73+유형화!$F$74+유형화!$G$63)*hourly1!O8306/hourly1!$O$8763</f>
        <v>69.533373022196955</v>
      </c>
      <c r="C8305" s="441">
        <f>hourly1!$F8306*유형화!$G$71/hourly1!$F$8763+유형화!$G$72*hourly1!$G8306/hourly1!$F$8763+유형화!$G$74*hourly1!I8306/hourly1!$I$8763+유형화!$H$63*hourly1!P8306/hourly1!$P$8763</f>
        <v>0.38667690177691921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799">
        <f>(유형화!$F$71+유형화!$F$72+유형화!$F$73+유형화!$F$74+유형화!$G$63)*hourly1!O8307/hourly1!$O$8763</f>
        <v>69.943326698014332</v>
      </c>
      <c r="C8306" s="441">
        <f>hourly1!$F8307*유형화!$G$71/hourly1!$F$8763+유형화!$G$72*hourly1!$G8307/hourly1!$F$8763+유형화!$G$74*hourly1!I8307/hourly1!$I$8763+유형화!$H$63*hourly1!P8307/hourly1!$P$8763</f>
        <v>0.44710374669492903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799">
        <f>(유형화!$F$71+유형화!$F$72+유형화!$F$73+유형화!$F$74+유형화!$G$63)*hourly1!O8308/hourly1!$O$8763</f>
        <v>67.276170303884911</v>
      </c>
      <c r="C8307" s="441">
        <f>hourly1!$F8308*유형화!$G$71/hourly1!$F$8763+유형화!$G$72*hourly1!$G8308/hourly1!$F$8763+유형화!$G$74*hourly1!I8308/hourly1!$I$8763+유형화!$H$63*hourly1!P8308/hourly1!$P$8763</f>
        <v>1.1601388469174689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799">
        <f>(유형화!$F$71+유형화!$F$72+유형화!$F$73+유형화!$F$74+유형화!$G$63)*hourly1!O8309/hourly1!$O$8763</f>
        <v>67.176297976868042</v>
      </c>
      <c r="C8308" s="441">
        <f>hourly1!$F8309*유형화!$G$71/hourly1!$F$8763+유형화!$G$72*hourly1!$G8309/hourly1!$F$8763+유형화!$G$74*hourly1!I8309/hourly1!$I$8763+유형화!$H$63*hourly1!P8309/hourly1!$P$8763</f>
        <v>1.9521868505557969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799">
        <f>(유형화!$F$71+유형화!$F$72+유형화!$F$73+유형화!$F$74+유형화!$G$63)*hourly1!O8310/hourly1!$O$8763</f>
        <v>66.690532246621601</v>
      </c>
      <c r="C8309" s="441">
        <f>hourly1!$F8310*유형화!$G$71/hourly1!$F$8763+유형화!$G$72*hourly1!$G8310/hourly1!$F$8763+유형화!$G$74*hourly1!I8310/hourly1!$I$8763+유형화!$H$63*hourly1!P8310/hourly1!$P$8763</f>
        <v>2.5919564140326217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799">
        <f>(유형화!$F$71+유형화!$F$72+유형화!$F$73+유형화!$F$74+유형화!$G$63)*hourly1!O8311/hourly1!$O$8763</f>
        <v>66.282802220439848</v>
      </c>
      <c r="C8310" s="441">
        <f>hourly1!$F8311*유형화!$G$71/hourly1!$F$8763+유형화!$G$72*hourly1!$G8311/hourly1!$F$8763+유형화!$G$74*hourly1!I8311/hourly1!$I$8763+유형화!$H$63*hourly1!P8311/hourly1!$P$8763</f>
        <v>3.1327700564449712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799">
        <f>(유형화!$F$71+유형화!$F$72+유형화!$F$73+유형화!$F$74+유형화!$G$63)*hourly1!O8312/hourly1!$O$8763</f>
        <v>66.534810448290486</v>
      </c>
      <c r="C8311" s="441">
        <f>hourly1!$F8312*유형화!$G$71/hourly1!$F$8763+유형화!$G$72*hourly1!$G8312/hourly1!$F$8763+유형화!$G$74*hourly1!I8312/hourly1!$I$8763+유형화!$H$63*hourly1!P8312/hourly1!$P$8763</f>
        <v>3.7352163851232993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799">
        <f>(유형화!$F$71+유형화!$F$72+유형화!$F$73+유형화!$F$74+유형화!$G$63)*hourly1!O8313/hourly1!$O$8763</f>
        <v>67.958715621302929</v>
      </c>
      <c r="C8312" s="441">
        <f>hourly1!$F8313*유형화!$G$71/hourly1!$F$8763+유형화!$G$72*hourly1!$G8313/hourly1!$F$8763+유형화!$G$74*hourly1!I8313/hourly1!$I$8763+유형화!$H$63*hourly1!P8313/hourly1!$P$8763</f>
        <v>13.212954527193428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799">
        <f>(유형화!$F$71+유형화!$F$72+유형화!$F$73+유형화!$F$74+유형화!$G$63)*hourly1!O8314/hourly1!$O$8763</f>
        <v>69.108778098143333</v>
      </c>
      <c r="C8313" s="441">
        <f>hourly1!$F8314*유형화!$G$71/hourly1!$F$8763+유형화!$G$72*hourly1!$G8314/hourly1!$F$8763+유형화!$G$74*hourly1!I8314/hourly1!$I$8763+유형화!$H$63*hourly1!P8314/hourly1!$P$8763</f>
        <v>13.514719127417766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799">
        <f>(유형화!$F$71+유형화!$F$72+유형화!$F$73+유형화!$F$74+유형화!$G$63)*hourly1!O8315/hourly1!$O$8763</f>
        <v>75.365388639475</v>
      </c>
      <c r="C8314" s="441">
        <f>hourly1!$F8315*유형화!$G$71/hourly1!$F$8763+유형화!$G$72*hourly1!$G8315/hourly1!$F$8763+유형화!$G$74*hourly1!I8315/hourly1!$I$8763+유형화!$H$63*hourly1!P8315/hourly1!$P$8763</f>
        <v>12.436780333561119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799">
        <f>(유형화!$F$71+유형화!$F$72+유형화!$F$73+유형화!$F$74+유형화!$G$63)*hourly1!O8316/hourly1!$O$8763</f>
        <v>79.910634695863479</v>
      </c>
      <c r="C8315" s="441">
        <f>hourly1!$F8316*유형화!$G$71/hourly1!$F$8763+유형화!$G$72*hourly1!$G8316/hourly1!$F$8763+유형화!$G$74*hourly1!I8316/hourly1!$I$8763+유형화!$H$63*hourly1!P8316/hourly1!$P$8763</f>
        <v>10.77514359890804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799">
        <f>(유형화!$F$71+유형화!$F$72+유형화!$F$73+유형화!$F$74+유형화!$G$63)*hourly1!O8317/hourly1!$O$8763</f>
        <v>79.853946142850731</v>
      </c>
      <c r="C8316" s="441">
        <f>hourly1!$F8317*유형화!$G$71/hourly1!$F$8763+유형화!$G$72*hourly1!$G8317/hourly1!$F$8763+유형화!$G$74*hourly1!I8317/hourly1!$I$8763+유형화!$H$63*hourly1!P8317/hourly1!$P$8763</f>
        <v>9.3519779136465253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799">
        <f>(유형화!$F$71+유형화!$F$72+유형화!$F$73+유형화!$F$74+유형화!$G$63)*hourly1!O8318/hourly1!$O$8763</f>
        <v>79.274058870798399</v>
      </c>
      <c r="C8317" s="441">
        <f>hourly1!$F8318*유형화!$G$71/hourly1!$F$8763+유형화!$G$72*hourly1!$G8318/hourly1!$F$8763+유형화!$G$74*hourly1!I8318/hourly1!$I$8763+유형화!$H$63*hourly1!P8318/hourly1!$P$8763</f>
        <v>8.1094482164877508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799">
        <f>(유형화!$F$71+유형화!$F$72+유형화!$F$73+유형화!$F$74+유형화!$G$63)*hourly1!O8319/hourly1!$O$8763</f>
        <v>75.456775541721612</v>
      </c>
      <c r="C8318" s="441">
        <f>hourly1!$F8319*유형화!$G$71/hourly1!$F$8763+유형화!$G$72*hourly1!$G8319/hourly1!$F$8763+유형화!$G$74*hourly1!I8319/hourly1!$I$8763+유형화!$H$63*hourly1!P8319/hourly1!$P$8763</f>
        <v>6.348924619339968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799">
        <f>(유형화!$F$71+유형화!$F$72+유형화!$F$73+유형화!$F$74+유형화!$G$63)*hourly1!O8320/hourly1!$O$8763</f>
        <v>74.391509265841847</v>
      </c>
      <c r="C8319" s="441">
        <f>hourly1!$F8320*유형화!$G$71/hourly1!$F$8763+유형화!$G$72*hourly1!$G8320/hourly1!$F$8763+유형화!$G$74*hourly1!I8320/hourly1!$I$8763+유형화!$H$63*hourly1!P8320/hourly1!$P$8763</f>
        <v>7.366382895815156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799">
        <f>(유형화!$F$71+유형화!$F$72+유형화!$F$73+유형화!$F$74+유형화!$G$63)*hourly1!O8321/hourly1!$O$8763</f>
        <v>77.169152572805373</v>
      </c>
      <c r="C8320" s="441">
        <f>hourly1!$F8321*유형화!$G$71/hourly1!$F$8763+유형화!$G$72*hourly1!$G8321/hourly1!$F$8763+유형화!$G$74*hourly1!I8321/hourly1!$I$8763+유형화!$H$63*hourly1!P8321/hourly1!$P$8763</f>
        <v>7.4690972013223407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799">
        <f>(유형화!$F$71+유형화!$F$72+유형화!$F$73+유형화!$F$74+유형화!$G$63)*hourly1!O8322/hourly1!$O$8763</f>
        <v>77.202140977586254</v>
      </c>
      <c r="C8321" s="441">
        <f>hourly1!$F8322*유형화!$G$71/hourly1!$F$8763+유형화!$G$72*hourly1!$G8322/hourly1!$F$8763+유형화!$G$74*hourly1!I8322/hourly1!$I$8763+유형화!$H$63*hourly1!P8322/hourly1!$P$8763</f>
        <v>7.8010015138223956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799">
        <f>(유형화!$F$71+유형화!$F$72+유형화!$F$73+유형화!$F$74+유형화!$G$63)*hourly1!O8323/hourly1!$O$8763</f>
        <v>78.267800114471285</v>
      </c>
      <c r="C8322" s="441">
        <f>hourly1!$F8323*유형화!$G$71/hourly1!$F$8763+유형화!$G$72*hourly1!$G8323/hourly1!$F$8763+유형화!$G$74*hourly1!I8323/hourly1!$I$8763+유형화!$H$63*hourly1!P8323/hourly1!$P$8763</f>
        <v>8.1459914114825267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799">
        <f>(유형화!$F$71+유형화!$F$72+유형화!$F$73+유형화!$F$74+유형화!$G$63)*hourly1!O8324/hourly1!$O$8763</f>
        <v>78.856731177840359</v>
      </c>
      <c r="C8323" s="441">
        <f>hourly1!$F8324*유형화!$G$71/hourly1!$F$8763+유형화!$G$72*hourly1!$G8324/hourly1!$F$8763+유형화!$G$74*hourly1!I8324/hourly1!$I$8763+유형화!$H$63*hourly1!P8324/hourly1!$P$8763</f>
        <v>8.3594701763979788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799">
        <f>(유형화!$F$71+유형화!$F$72+유형화!$F$73+유형화!$F$74+유형화!$G$63)*hourly1!O8325/hourly1!$O$8763</f>
        <v>78.031424407428119</v>
      </c>
      <c r="C8324" s="441">
        <f>hourly1!$F8325*유형화!$G$71/hourly1!$F$8763+유형화!$G$72*hourly1!$G8325/hourly1!$F$8763+유형화!$G$74*hourly1!I8325/hourly1!$I$8763+유형화!$H$63*hourly1!P8325/hourly1!$P$8763</f>
        <v>7.5863060537941127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799">
        <f>(유형화!$F$71+유형화!$F$72+유형화!$F$73+유형화!$F$74+유형화!$G$63)*hourly1!O8326/hourly1!$O$8763</f>
        <v>76.031346347774928</v>
      </c>
      <c r="C8325" s="441">
        <f>hourly1!$F8326*유형화!$G$71/hourly1!$F$8763+유형화!$G$72*hourly1!$G8326/hourly1!$F$8763+유형화!$G$74*hourly1!I8326/hourly1!$I$8763+유형화!$H$63*hourly1!P8326/hourly1!$P$8763</f>
        <v>7.4290959491365136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799">
        <f>(유형화!$F$71+유형화!$F$72+유형화!$F$73+유형화!$F$74+유형화!$G$63)*hourly1!O8327/hourly1!$O$8763</f>
        <v>73.7015595977592</v>
      </c>
      <c r="C8326" s="441">
        <f>hourly1!$F8327*유형화!$G$71/hourly1!$F$8763+유형화!$G$72*hourly1!$G8327/hourly1!$F$8763+유형화!$G$74*hourly1!I8327/hourly1!$I$8763+유형화!$H$63*hourly1!P8327/hourly1!$P$8763</f>
        <v>8.6930630246016118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799">
        <f>(유형화!$F$71+유형화!$F$72+유형화!$F$73+유형화!$F$74+유형화!$G$63)*hourly1!O8328/hourly1!$O$8763</f>
        <v>71.503441989949891</v>
      </c>
      <c r="C8327" s="441">
        <f>hourly1!$F8328*유형화!$G$71/hourly1!$F$8763+유형화!$G$72*hourly1!$G8328/hourly1!$F$8763+유형화!$G$74*hourly1!I8328/hourly1!$I$8763+유형화!$H$63*hourly1!P8328/hourly1!$P$8763</f>
        <v>0.57789209026365596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799">
        <f>(유형화!$F$71+유형화!$F$72+유형화!$F$73+유형화!$F$74+유형화!$G$63)*hourly1!O8329/hourly1!$O$8763</f>
        <v>69.678378812514353</v>
      </c>
      <c r="C8328" s="441">
        <f>hourly1!$F8329*유형화!$G$71/hourly1!$F$8763+유형화!$G$72*hourly1!$G8329/hourly1!$F$8763+유형화!$G$74*hourly1!I8329/hourly1!$I$8763+유형화!$H$63*hourly1!P8329/hourly1!$P$8763</f>
        <v>0.47169706585855742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799">
        <f>(유형화!$F$71+유형화!$F$72+유형화!$F$73+유형화!$F$74+유형화!$G$63)*hourly1!O8330/hourly1!$O$8763</f>
        <v>70.859537465699574</v>
      </c>
      <c r="C8329" s="441">
        <f>hourly1!$F8330*유형화!$G$71/hourly1!$F$8763+유형화!$G$72*hourly1!$G8330/hourly1!$F$8763+유형화!$G$74*hourly1!I8330/hourly1!$I$8763+유형화!$H$63*hourly1!P8330/hourly1!$P$8763</f>
        <v>0.88545212383099481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799">
        <f>(유형화!$F$71+유형화!$F$72+유형화!$F$73+유형화!$F$74+유형화!$G$63)*hourly1!O8331/hourly1!$O$8763</f>
        <v>70.151376839392796</v>
      </c>
      <c r="C8330" s="441">
        <f>hourly1!$F8331*유형화!$G$71/hourly1!$F$8763+유형화!$G$72*hourly1!$G8331/hourly1!$F$8763+유형화!$G$74*hourly1!I8331/hourly1!$I$8763+유형화!$H$63*hourly1!P8331/hourly1!$P$8763</f>
        <v>1.5897529251502904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799">
        <f>(유형화!$F$71+유형화!$F$72+유형화!$F$73+유형화!$F$74+유형화!$G$63)*hourly1!O8332/hourly1!$O$8763</f>
        <v>66.84826920956813</v>
      </c>
      <c r="C8331" s="441">
        <f>hourly1!$F8332*유형화!$G$71/hourly1!$F$8763+유형화!$G$72*hourly1!$G8332/hourly1!$F$8763+유형화!$G$74*hourly1!I8332/hourly1!$I$8763+유형화!$H$63*hourly1!P8332/hourly1!$P$8763</f>
        <v>2.3756609182295616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799">
        <f>(유형화!$F$71+유형화!$F$72+유형화!$F$73+유형화!$F$74+유형화!$G$63)*hourly1!O8333/hourly1!$O$8763</f>
        <v>66.86426062235951</v>
      </c>
      <c r="C8332" s="441">
        <f>hourly1!$F8333*유형화!$G$71/hourly1!$F$8763+유형화!$G$72*hourly1!$G8333/hourly1!$F$8763+유형화!$G$74*hourly1!I8333/hourly1!$I$8763+유형화!$H$63*hourly1!P8333/hourly1!$P$8763</f>
        <v>3.0212905605499678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799">
        <f>(유형화!$F$71+유형화!$F$72+유형화!$F$73+유형화!$F$74+유형화!$G$63)*hourly1!O8334/hourly1!$O$8763</f>
        <v>67.587119928468809</v>
      </c>
      <c r="C8333" s="441">
        <f>hourly1!$F8334*유형화!$G$71/hourly1!$F$8763+유형화!$G$72*hourly1!$G8334/hourly1!$F$8763+유형화!$G$74*hourly1!I8334/hourly1!$I$8763+유형화!$H$63*hourly1!P8334/hourly1!$P$8763</f>
        <v>3.5614743267844129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799">
        <f>(유형화!$F$71+유형화!$F$72+유형화!$F$73+유형화!$F$74+유형화!$G$63)*hourly1!O8335/hourly1!$O$8763</f>
        <v>67.026684099096684</v>
      </c>
      <c r="C8334" s="441">
        <f>hourly1!$F8335*유형화!$G$71/hourly1!$F$8763+유형화!$G$72*hourly1!$G8335/hourly1!$F$8763+유형화!$G$74*hourly1!I8335/hourly1!$I$8763+유형화!$H$63*hourly1!P8335/hourly1!$P$8763</f>
        <v>4.0187377149837928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799">
        <f>(유형화!$F$71+유형화!$F$72+유형화!$F$73+유형화!$F$74+유형화!$G$63)*hourly1!O8336/hourly1!$O$8763</f>
        <v>67.639806574587894</v>
      </c>
      <c r="C8335" s="441">
        <f>hourly1!$F8336*유형화!$G$71/hourly1!$F$8763+유형화!$G$72*hourly1!$G8336/hourly1!$F$8763+유형화!$G$74*hourly1!I8336/hourly1!$I$8763+유형화!$H$63*hourly1!P8336/hourly1!$P$8763</f>
        <v>4.3463180545473712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799">
        <f>(유형화!$F$71+유형화!$F$72+유형화!$F$73+유형화!$F$74+유형화!$G$63)*hourly1!O8337/hourly1!$O$8763</f>
        <v>69.17744622938811</v>
      </c>
      <c r="C8336" s="441">
        <f>hourly1!$F8337*유형화!$G$71/hourly1!$F$8763+유형화!$G$72*hourly1!$G8337/hourly1!$F$8763+유형화!$G$74*hourly1!I8337/hourly1!$I$8763+유형화!$H$63*hourly1!P8337/hourly1!$P$8763</f>
        <v>13.412601898249628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799">
        <f>(유형화!$F$71+유형화!$F$72+유형화!$F$73+유형화!$F$74+유형화!$G$63)*hourly1!O8338/hourly1!$O$8763</f>
        <v>70.187940379628841</v>
      </c>
      <c r="C8337" s="441">
        <f>hourly1!$F8338*유형화!$G$71/hourly1!$F$8763+유형화!$G$72*hourly1!$G8338/hourly1!$F$8763+유형화!$G$74*hourly1!I8338/hourly1!$I$8763+유형화!$H$63*hourly1!P8338/hourly1!$P$8763</f>
        <v>13.98638903974161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799">
        <f>(유형화!$F$71+유형화!$F$72+유형화!$F$73+유형화!$F$74+유형화!$G$63)*hourly1!O8339/hourly1!$O$8763</f>
        <v>75.347293157538957</v>
      </c>
      <c r="C8338" s="441">
        <f>hourly1!$F8339*유형화!$G$71/hourly1!$F$8763+유형화!$G$72*hourly1!$G8339/hourly1!$F$8763+유형화!$G$74*hourly1!I8339/hourly1!$I$8763+유형화!$H$63*hourly1!P8339/hourly1!$P$8763</f>
        <v>13.079476835384073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799">
        <f>(유형화!$F$71+유형화!$F$72+유형화!$F$73+유형화!$F$74+유형화!$G$63)*hourly1!O8340/hourly1!$O$8763</f>
        <v>79.696446887293277</v>
      </c>
      <c r="C8339" s="441">
        <f>hourly1!$F8340*유형화!$G$71/hourly1!$F$8763+유형화!$G$72*hourly1!$G8340/hourly1!$F$8763+유형화!$G$74*hourly1!I8340/hourly1!$I$8763+유형화!$H$63*hourly1!P8340/hourly1!$P$8763</f>
        <v>11.960018812799861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799">
        <f>(유형화!$F$71+유형화!$F$72+유형화!$F$73+유형화!$F$74+유형화!$G$63)*hourly1!O8341/hourly1!$O$8763</f>
        <v>80.339164817099473</v>
      </c>
      <c r="C8340" s="441">
        <f>hourly1!$F8341*유형화!$G$71/hourly1!$F$8763+유형화!$G$72*hourly1!$G8341/hourly1!$F$8763+유형화!$G$74*hourly1!I8341/hourly1!$I$8763+유형화!$H$63*hourly1!P8341/hourly1!$P$8763</f>
        <v>10.44416853566041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799">
        <f>(유형화!$F$71+유형화!$F$72+유형화!$F$73+유형화!$F$74+유형화!$G$63)*hourly1!O8342/hourly1!$O$8763</f>
        <v>79.918941724683364</v>
      </c>
      <c r="C8341" s="441">
        <f>hourly1!$F8342*유형화!$G$71/hourly1!$F$8763+유형화!$G$72*hourly1!$G8342/hourly1!$F$8763+유형화!$G$74*hourly1!I8342/hourly1!$I$8763+유형화!$H$63*hourly1!P8342/hourly1!$P$8763</f>
        <v>8.9047478172406471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799">
        <f>(유형화!$F$71+유형화!$F$72+유형화!$F$73+유형화!$F$74+유형화!$G$63)*hourly1!O8343/hourly1!$O$8763</f>
        <v>77.241616348233762</v>
      </c>
      <c r="C8342" s="441">
        <f>hourly1!$F8343*유형화!$G$71/hourly1!$F$8763+유형화!$G$72*hourly1!$G8343/hourly1!$F$8763+유형화!$G$74*hourly1!I8343/hourly1!$I$8763+유형화!$H$63*hourly1!P8343/hourly1!$P$8763</f>
        <v>7.1536376545683371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799">
        <f>(유형화!$F$71+유형화!$F$72+유형화!$F$73+유형화!$F$74+유형화!$G$63)*hourly1!O8344/hourly1!$O$8763</f>
        <v>75.622198058382892</v>
      </c>
      <c r="C8343" s="441">
        <f>hourly1!$F8344*유형화!$G$71/hourly1!$F$8763+유형화!$G$72*hourly1!$G8344/hourly1!$F$8763+유형화!$G$74*hourly1!I8344/hourly1!$I$8763+유형화!$H$63*hourly1!P8344/hourly1!$P$8763</f>
        <v>8.373029987591627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799">
        <f>(유형화!$F$71+유형화!$F$72+유형화!$F$73+유형화!$F$74+유형화!$G$63)*hourly1!O8345/hourly1!$O$8763</f>
        <v>78.236544005533162</v>
      </c>
      <c r="C8344" s="441">
        <f>hourly1!$F8345*유형화!$G$71/hourly1!$F$8763+유형화!$G$72*hourly1!$G8345/hourly1!$F$8763+유형화!$G$74*hourly1!I8345/hourly1!$I$8763+유형화!$H$63*hourly1!P8345/hourly1!$P$8763</f>
        <v>8.1366153091872633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799">
        <f>(유형화!$F$71+유형화!$F$72+유형화!$F$73+유형화!$F$74+유형화!$G$63)*hourly1!O8346/hourly1!$O$8763</f>
        <v>78.528044037005031</v>
      </c>
      <c r="C8345" s="441">
        <f>hourly1!$F8346*유형화!$G$71/hourly1!$F$8763+유형화!$G$72*hourly1!$G8346/hourly1!$F$8763+유형화!$G$74*hourly1!I8346/hourly1!$I$8763+유형화!$H$63*hourly1!P8346/hourly1!$P$8763</f>
        <v>7.684596436310474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799">
        <f>(유형화!$F$71+유형화!$F$72+유형화!$F$73+유형화!$F$74+유형화!$G$63)*hourly1!O8347/hourly1!$O$8763</f>
        <v>79.656266531164334</v>
      </c>
      <c r="C8346" s="441">
        <f>hourly1!$F8347*유형화!$G$71/hourly1!$F$8763+유형화!$G$72*hourly1!$G8347/hourly1!$F$8763+유형화!$G$74*hourly1!I8347/hourly1!$I$8763+유형화!$H$63*hourly1!P8347/hourly1!$P$8763</f>
        <v>8.1575656993408909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799">
        <f>(유형화!$F$71+유형화!$F$72+유형화!$F$73+유형화!$F$74+유형화!$G$63)*hourly1!O8348/hourly1!$O$8763</f>
        <v>80.295607913174081</v>
      </c>
      <c r="C8347" s="441">
        <f>hourly1!$F8348*유형화!$G$71/hourly1!$F$8763+유형화!$G$72*hourly1!$G8348/hourly1!$F$8763+유형화!$G$74*hourly1!I8348/hourly1!$I$8763+유형화!$H$63*hourly1!P8348/hourly1!$P$8763</f>
        <v>8.5374208715127953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799">
        <f>(유형화!$F$71+유형화!$F$72+유형화!$F$73+유형화!$F$74+유형화!$G$63)*hourly1!O8349/hourly1!$O$8763</f>
        <v>79.386367327452461</v>
      </c>
      <c r="C8348" s="441">
        <f>hourly1!$F8349*유형화!$G$71/hourly1!$F$8763+유형화!$G$72*hourly1!$G8349/hourly1!$F$8763+유형화!$G$74*hourly1!I8349/hourly1!$I$8763+유형화!$H$63*hourly1!P8349/hourly1!$P$8763</f>
        <v>7.7502208033274256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799">
        <f>(유형화!$F$71+유형화!$F$72+유형화!$F$73+유형화!$F$74+유형화!$G$63)*hourly1!O8350/hourly1!$O$8763</f>
        <v>76.306847321708375</v>
      </c>
      <c r="C8349" s="441">
        <f>hourly1!$F8350*유형화!$G$71/hourly1!$F$8763+유형화!$G$72*hourly1!$G8350/hourly1!$F$8763+유형화!$G$74*hourly1!I8350/hourly1!$I$8763+유형화!$H$63*hourly1!P8350/hourly1!$P$8763</f>
        <v>7.3374071603658173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799">
        <f>(유형화!$F$71+유형화!$F$72+유형화!$F$73+유형화!$F$74+유형화!$G$63)*hourly1!O8351/hourly1!$O$8763</f>
        <v>73.711025169407762</v>
      </c>
      <c r="C8350" s="441">
        <f>hourly1!$F8351*유형화!$G$71/hourly1!$F$8763+유형화!$G$72*hourly1!$G8351/hourly1!$F$8763+유형화!$G$74*hourly1!I8351/hourly1!$I$8763+유형화!$H$63*hourly1!P8351/hourly1!$P$8763</f>
        <v>8.4559712382514096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799">
        <f>(유형화!$F$71+유형화!$F$72+유형화!$F$73+유형화!$F$74+유형화!$G$63)*hourly1!O8352/hourly1!$O$8763</f>
        <v>71.417150523741071</v>
      </c>
      <c r="C8351" s="441">
        <f>hourly1!$F8352*유형화!$G$71/hourly1!$F$8763+유형화!$G$72*hourly1!$G8352/hourly1!$F$8763+유형화!$G$74*hourly1!I8352/hourly1!$I$8763+유형화!$H$63*hourly1!P8352/hourly1!$P$8763</f>
        <v>0.5136675010963222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799">
        <f>(유형화!$F$71+유형화!$F$72+유형화!$F$73+유형화!$F$74+유형화!$G$63)*hourly1!O8353/hourly1!$O$8763</f>
        <v>70.309286402100668</v>
      </c>
      <c r="C8352" s="441">
        <f>hourly1!$F8353*유형화!$G$71/hourly1!$F$8763+유형화!$G$72*hourly1!$G8353/hourly1!$F$8763+유형화!$G$74*hourly1!I8353/hourly1!$I$8763+유형화!$H$63*hourly1!P8353/hourly1!$P$8763</f>
        <v>0.49098325182543123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799">
        <f>(유형화!$F$71+유형화!$F$72+유형화!$F$73+유형화!$F$74+유형화!$G$63)*hourly1!O8354/hourly1!$O$8763</f>
        <v>71.005156898488835</v>
      </c>
      <c r="C8353" s="441">
        <f>hourly1!$F8354*유형화!$G$71/hourly1!$F$8763+유형화!$G$72*hourly1!$G8354/hourly1!$F$8763+유형화!$G$74*hourly1!I8354/hourly1!$I$8763+유형화!$H$63*hourly1!P8354/hourly1!$P$8763</f>
        <v>0.66235728107208891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799">
        <f>(유형화!$F$71+유형화!$F$72+유형화!$F$73+유형화!$F$74+유형화!$G$63)*hourly1!O8355/hourly1!$O$8763</f>
        <v>70.599263946034682</v>
      </c>
      <c r="C8354" s="441">
        <f>hourly1!$F8355*유형화!$G$71/hourly1!$F$8763+유형화!$G$72*hourly1!$G8355/hourly1!$F$8763+유형화!$G$74*hourly1!I8355/hourly1!$I$8763+유형화!$H$63*hourly1!P8355/hourly1!$P$8763</f>
        <v>1.2760681478579847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799">
        <f>(유형화!$F$71+유형화!$F$72+유형화!$F$73+유형화!$F$74+유형화!$G$63)*hourly1!O8356/hourly1!$O$8763</f>
        <v>68.218736233987229</v>
      </c>
      <c r="C8355" s="441">
        <f>hourly1!$F8356*유형화!$G$71/hourly1!$F$8763+유형화!$G$72*hourly1!$G8356/hourly1!$F$8763+유형화!$G$74*hourly1!I8356/hourly1!$I$8763+유형화!$H$63*hourly1!P8356/hourly1!$P$8763</f>
        <v>1.9032140671777888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799">
        <f>(유형화!$F$71+유형화!$F$72+유형화!$F$73+유형화!$F$74+유형화!$G$63)*hourly1!O8357/hourly1!$O$8763</f>
        <v>67.183329937034657</v>
      </c>
      <c r="C8356" s="441">
        <f>hourly1!$F8357*유형화!$G$71/hourly1!$F$8763+유형화!$G$72*hourly1!$G8357/hourly1!$F$8763+유형화!$G$74*hourly1!I8357/hourly1!$I$8763+유형화!$H$63*hourly1!P8357/hourly1!$P$8763</f>
        <v>2.4870392713488032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799">
        <f>(유형화!$F$71+유형화!$F$72+유형화!$F$73+유형화!$F$74+유형화!$G$63)*hourly1!O8358/hourly1!$O$8763</f>
        <v>66.221931821087622</v>
      </c>
      <c r="C8357" s="441">
        <f>hourly1!$F8358*유형화!$G$71/hourly1!$F$8763+유형화!$G$72*hourly1!$G8358/hourly1!$F$8763+유형화!$G$74*hourly1!I8358/hourly1!$I$8763+유형화!$H$63*hourly1!P8358/hourly1!$P$8763</f>
        <v>2.9589262589695919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799">
        <f>(유형화!$F$71+유형화!$F$72+유형화!$F$73+유형화!$F$74+유형화!$G$63)*hourly1!O8359/hourly1!$O$8763</f>
        <v>65.880620938138293</v>
      </c>
      <c r="C8358" s="441">
        <f>hourly1!$F8359*유형화!$G$71/hourly1!$F$8763+유형화!$G$72*hourly1!$G8359/hourly1!$F$8763+유형화!$G$74*hourly1!I8359/hourly1!$I$8763+유형화!$H$63*hourly1!P8359/hourly1!$P$8763</f>
        <v>3.4239983942561842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799">
        <f>(유형화!$F$71+유형화!$F$72+유형화!$F$73+유형화!$F$74+유형화!$G$63)*hourly1!O8360/hourly1!$O$8763</f>
        <v>66.788490828189069</v>
      </c>
      <c r="C8359" s="441">
        <f>hourly1!$F8360*유형화!$G$71/hourly1!$F$8763+유형화!$G$72*hourly1!$G8360/hourly1!$F$8763+유형화!$G$74*hourly1!I8360/hourly1!$I$8763+유형화!$H$63*hourly1!P8360/hourly1!$P$8763</f>
        <v>3.6169016413579338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799">
        <f>(유형화!$F$71+유형화!$F$72+유형화!$F$73+유형화!$F$74+유형화!$G$63)*hourly1!O8361/hourly1!$O$8763</f>
        <v>68.187398864256792</v>
      </c>
      <c r="C8360" s="441">
        <f>hourly1!$F8361*유형화!$G$71/hourly1!$F$8763+유형화!$G$72*hourly1!$G8361/hourly1!$F$8763+유형화!$G$74*hourly1!I8361/hourly1!$I$8763+유형화!$H$63*hourly1!P8361/hourly1!$P$8763</f>
        <v>12.644476785069125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799">
        <f>(유형화!$F$71+유형화!$F$72+유형화!$F$73+유형화!$F$74+유형화!$G$63)*hourly1!O8362/hourly1!$O$8763</f>
        <v>69.099313266928121</v>
      </c>
      <c r="C8361" s="441">
        <f>hourly1!$F8362*유형화!$G$71/hourly1!$F$8763+유형화!$G$72*hourly1!$G8362/hourly1!$F$8763+유형화!$G$74*hourly1!I8362/hourly1!$I$8763+유형화!$H$63*hourly1!P8362/hourly1!$P$8763</f>
        <v>13.304118041454196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799">
        <f>(유형화!$F$71+유형화!$F$72+유형화!$F$73+유형화!$F$74+유형화!$G$63)*hourly1!O8363/hourly1!$O$8763</f>
        <v>74.233546309101257</v>
      </c>
      <c r="C8362" s="441">
        <f>hourly1!$F8363*유형화!$G$71/hourly1!$F$8763+유형화!$G$72*hourly1!$G8363/hourly1!$F$8763+유형화!$G$74*hourly1!I8363/hourly1!$I$8763+유형화!$H$63*hourly1!P8363/hourly1!$P$8763</f>
        <v>12.914773339180718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799">
        <f>(유형화!$F$71+유형화!$F$72+유형화!$F$73+유형화!$F$74+유형화!$G$63)*hourly1!O8364/hourly1!$O$8763</f>
        <v>79.188772121127286</v>
      </c>
      <c r="C8363" s="441">
        <f>hourly1!$F8364*유형화!$G$71/hourly1!$F$8763+유형화!$G$72*hourly1!$G8364/hourly1!$F$8763+유형화!$G$74*hourly1!I8364/hourly1!$I$8763+유형화!$H$63*hourly1!P8364/hourly1!$P$8763</f>
        <v>11.816003785127991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799">
        <f>(유형화!$F$71+유형화!$F$72+유형화!$F$73+유형화!$F$74+유형화!$G$63)*hourly1!O8365/hourly1!$O$8763</f>
        <v>79.370790724009908</v>
      </c>
      <c r="C8364" s="441">
        <f>hourly1!$F8365*유형화!$G$71/hourly1!$F$8763+유형화!$G$72*hourly1!$G8365/hourly1!$F$8763+유형화!$G$74*hourly1!I8365/hourly1!$I$8763+유형화!$H$63*hourly1!P8365/hourly1!$P$8763</f>
        <v>10.425226807637461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799">
        <f>(유형화!$F$71+유형화!$F$72+유형화!$F$73+유형화!$F$74+유형화!$G$63)*hourly1!O8366/hourly1!$O$8763</f>
        <v>79.131739105994754</v>
      </c>
      <c r="C8365" s="441">
        <f>hourly1!$F8366*유형화!$G$71/hourly1!$F$8763+유형화!$G$72*hourly1!$G8366/hourly1!$F$8763+유형화!$G$74*hourly1!I8366/hourly1!$I$8763+유형화!$H$63*hourly1!P8366/hourly1!$P$8763</f>
        <v>8.8258867472606646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799">
        <f>(유형화!$F$71+유형화!$F$72+유형화!$F$73+유형화!$F$74+유형화!$G$63)*hourly1!O8367/hourly1!$O$8763</f>
        <v>75.283731712272228</v>
      </c>
      <c r="C8366" s="441">
        <f>hourly1!$F8367*유형화!$G$71/hourly1!$F$8763+유형화!$G$72*hourly1!$G8367/hourly1!$F$8763+유형화!$G$74*hourly1!I8367/hourly1!$I$8763+유형화!$H$63*hourly1!P8367/hourly1!$P$8763</f>
        <v>6.9789102890706189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799">
        <f>(유형화!$F$71+유형화!$F$72+유형화!$F$73+유형화!$F$74+유형화!$G$63)*hourly1!O8368/hourly1!$O$8763</f>
        <v>73.816939474980217</v>
      </c>
      <c r="C8367" s="441">
        <f>hourly1!$F8368*유형화!$G$71/hourly1!$F$8763+유형화!$G$72*hourly1!$G8368/hourly1!$F$8763+유형화!$G$74*hourly1!I8368/hourly1!$I$8763+유형화!$H$63*hourly1!P8368/hourly1!$P$8763</f>
        <v>7.3880697914409703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799">
        <f>(유형화!$F$71+유형화!$F$72+유형화!$F$73+유형화!$F$74+유형화!$G$63)*hourly1!O8369/hourly1!$O$8763</f>
        <v>76.387561372194995</v>
      </c>
      <c r="C8368" s="441">
        <f>hourly1!$F8369*유형화!$G$71/hourly1!$F$8763+유형화!$G$72*hourly1!$G8369/hourly1!$F$8763+유형화!$G$74*hourly1!I8369/hourly1!$I$8763+유형화!$H$63*hourly1!P8369/hourly1!$P$8763</f>
        <v>7.3509296393792694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799">
        <f>(유형화!$F$71+유형화!$F$72+유형화!$F$73+유형화!$F$74+유형화!$G$63)*hourly1!O8370/hourly1!$O$8763</f>
        <v>75.869267424070244</v>
      </c>
      <c r="C8369" s="441">
        <f>hourly1!$F8370*유형화!$G$71/hourly1!$F$8763+유형화!$G$72*hourly1!$G8370/hourly1!$F$8763+유형화!$G$74*hourly1!I8370/hourly1!$I$8763+유형화!$H$63*hourly1!P8370/hourly1!$P$8763</f>
        <v>7.3711915907336421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799">
        <f>(유형화!$F$71+유형화!$F$72+유형화!$F$73+유형화!$F$74+유형화!$G$63)*hourly1!O8371/hourly1!$O$8763</f>
        <v>76.9929444706288</v>
      </c>
      <c r="C8370" s="441">
        <f>hourly1!$F8371*유형화!$G$71/hourly1!$F$8763+유형화!$G$72*hourly1!$G8371/hourly1!$F$8763+유형화!$G$74*hourly1!I8371/hourly1!$I$8763+유형화!$H$63*hourly1!P8371/hourly1!$P$8763</f>
        <v>7.7201137716184087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799">
        <f>(유형화!$F$71+유형화!$F$72+유형화!$F$73+유형화!$F$74+유형화!$G$63)*hourly1!O8372/hourly1!$O$8763</f>
        <v>76.817020991839783</v>
      </c>
      <c r="C8371" s="441">
        <f>hourly1!$F8372*유형화!$G$71/hourly1!$F$8763+유형화!$G$72*hourly1!$G8372/hourly1!$F$8763+유형화!$G$74*hourly1!I8372/hourly1!$I$8763+유형화!$H$63*hourly1!P8372/hourly1!$P$8763</f>
        <v>7.9556903246862669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799">
        <f>(유형화!$F$71+유형화!$F$72+유형화!$F$73+유형화!$F$74+유형화!$G$63)*hourly1!O8373/hourly1!$O$8763</f>
        <v>74.812869506300359</v>
      </c>
      <c r="C8372" s="441">
        <f>hourly1!$F8373*유형화!$G$71/hourly1!$F$8763+유형화!$G$72*hourly1!$G8373/hourly1!$F$8763+유형화!$G$74*hourly1!I8373/hourly1!$I$8763+유형화!$H$63*hourly1!P8373/hourly1!$P$8763</f>
        <v>7.2614176864584161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799">
        <f>(유형화!$F$71+유형화!$F$72+유형화!$F$73+유형화!$F$74+유형화!$G$63)*hourly1!O8374/hourly1!$O$8763</f>
        <v>71.675123788717869</v>
      </c>
      <c r="C8373" s="441">
        <f>hourly1!$F8374*유형화!$G$71/hourly1!$F$8763+유형화!$G$72*hourly1!$G8374/hourly1!$F$8763+유형화!$G$74*hourly1!I8374/hourly1!$I$8763+유형화!$H$63*hourly1!P8374/hourly1!$P$8763</f>
        <v>7.1877814518977292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799">
        <f>(유형화!$F$71+유형화!$F$72+유형화!$F$73+유형화!$F$74+유형화!$G$63)*hourly1!O8375/hourly1!$O$8763</f>
        <v>69.569421997620367</v>
      </c>
      <c r="C8374" s="441">
        <f>hourly1!$F8375*유형화!$G$71/hourly1!$F$8763+유형화!$G$72*hourly1!$G8375/hourly1!$F$8763+유형화!$G$74*hourly1!I8375/hourly1!$I$8763+유형화!$H$63*hourly1!P8375/hourly1!$P$8763</f>
        <v>8.4133823769613016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799">
        <f>(유형화!$F$71+유형화!$F$72+유형화!$F$73+유형화!$F$74+유형화!$G$63)*hourly1!O8376/hourly1!$O$8763</f>
        <v>67.513000092538519</v>
      </c>
      <c r="C8375" s="441">
        <f>hourly1!$F8376*유형화!$G$71/hourly1!$F$8763+유형화!$G$72*hourly1!$G8376/hourly1!$F$8763+유형화!$G$74*hourly1!I8376/hourly1!$I$8763+유형화!$H$63*hourly1!P8376/hourly1!$P$8763</f>
        <v>0.50018283135165564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799">
        <f>(유형화!$F$71+유형화!$F$72+유형화!$F$73+유형화!$F$74+유형화!$G$63)*hourly1!O8377/hourly1!$O$8763</f>
        <v>67.403671073012447</v>
      </c>
      <c r="C8376" s="441">
        <f>hourly1!$F8377*유형화!$G$71/hourly1!$F$8763+유형화!$G$72*hourly1!$G8377/hourly1!$F$8763+유형화!$G$74*hourly1!I8377/hourly1!$I$8763+유형화!$H$63*hourly1!P8377/hourly1!$P$8763</f>
        <v>0.54095541647491674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799">
        <f>(유형화!$F$71+유형화!$F$72+유형화!$F$73+유형화!$F$74+유형화!$G$63)*hourly1!O8378/hourly1!$O$8763</f>
        <v>67.739568972000839</v>
      </c>
      <c r="C8377" s="441">
        <f>hourly1!$F8378*유형화!$G$71/hourly1!$F$8763+유형화!$G$72*hourly1!$G8378/hourly1!$F$8763+유형화!$G$74*hourly1!I8378/hourly1!$I$8763+유형화!$H$63*hourly1!P8378/hourly1!$P$8763</f>
        <v>0.99402149875182022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799">
        <f>(유형화!$F$71+유형화!$F$72+유형화!$F$73+유형화!$F$74+유형화!$G$63)*hourly1!O8379/hourly1!$O$8763</f>
        <v>67.578605185366314</v>
      </c>
      <c r="C8378" s="441">
        <f>hourly1!$F8379*유형화!$G$71/hourly1!$F$8763+유형화!$G$72*hourly1!$G8379/hourly1!$F$8763+유형화!$G$74*hourly1!I8379/hourly1!$I$8763+유형화!$H$63*hourly1!P8379/hourly1!$P$8763</f>
        <v>1.9969482538986389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799">
        <f>(유형화!$F$71+유형화!$F$72+유형화!$F$73+유형화!$F$74+유형화!$G$63)*hourly1!O8380/hourly1!$O$8763</f>
        <v>65.058395485654486</v>
      </c>
      <c r="C8379" s="441">
        <f>hourly1!$F8380*유형화!$G$71/hourly1!$F$8763+유형화!$G$72*hourly1!$G8380/hourly1!$F$8763+유형화!$G$74*hourly1!I8380/hourly1!$I$8763+유형화!$H$63*hourly1!P8380/hourly1!$P$8763</f>
        <v>2.9540340735522341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799">
        <f>(유형화!$F$71+유형화!$F$72+유형화!$F$73+유형화!$F$74+유형화!$G$63)*hourly1!O8381/hourly1!$O$8763</f>
        <v>62.791921868046131</v>
      </c>
      <c r="C8380" s="441">
        <f>hourly1!$F8381*유형화!$G$71/hourly1!$F$8763+유형화!$G$72*hourly1!$G8381/hourly1!$F$8763+유형화!$G$74*hourly1!I8381/hourly1!$I$8763+유형화!$H$63*hourly1!P8381/hourly1!$P$8763</f>
        <v>3.9083761568686608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799">
        <f>(유형화!$F$71+유형화!$F$72+유형화!$F$73+유형화!$F$74+유형화!$G$63)*hourly1!O8382/hourly1!$O$8763</f>
        <v>62.348632338341147</v>
      </c>
      <c r="C8381" s="441">
        <f>hourly1!$F8382*유형화!$G$71/hourly1!$F$8763+유형화!$G$72*hourly1!$G8382/hourly1!$F$8763+유형화!$G$74*hourly1!I8382/hourly1!$I$8763+유형화!$H$63*hourly1!P8382/hourly1!$P$8763</f>
        <v>4.5719758170773117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799">
        <f>(유형화!$F$71+유형화!$F$72+유형화!$F$73+유형화!$F$74+유형화!$G$63)*hourly1!O8383/hourly1!$O$8763</f>
        <v>61.818916379509311</v>
      </c>
      <c r="C8382" s="441">
        <f>hourly1!$F8383*유형화!$G$71/hourly1!$F$8763+유형화!$G$72*hourly1!$G8383/hourly1!$F$8763+유형화!$G$74*hourly1!I8383/hourly1!$I$8763+유형화!$H$63*hourly1!P8383/hourly1!$P$8763</f>
        <v>5.1729793106630089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799">
        <f>(유형화!$F$71+유형화!$F$72+유형화!$F$73+유형화!$F$74+유형화!$G$63)*hourly1!O8384/hourly1!$O$8763</f>
        <v>62.331923334518876</v>
      </c>
      <c r="C8383" s="441">
        <f>hourly1!$F8384*유형화!$G$71/hourly1!$F$8763+유형화!$G$72*hourly1!$G8384/hourly1!$F$8763+유형화!$G$74*hourly1!I8384/hourly1!$I$8763+유형화!$H$63*hourly1!P8384/hourly1!$P$8763</f>
        <v>5.759132587758959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799">
        <f>(유형화!$F$71+유형화!$F$72+유형화!$F$73+유형화!$F$74+유형화!$G$63)*hourly1!O8385/hourly1!$O$8763</f>
        <v>63.363547797935496</v>
      </c>
      <c r="C8384" s="441">
        <f>hourly1!$F8385*유형화!$G$71/hourly1!$F$8763+유형화!$G$72*hourly1!$G8385/hourly1!$F$8763+유형화!$G$74*hourly1!I8385/hourly1!$I$8763+유형화!$H$63*hourly1!P8385/hourly1!$P$8763</f>
        <v>15.217331090562192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799">
        <f>(유형화!$F$71+유형화!$F$72+유형화!$F$73+유형화!$F$74+유형화!$G$63)*hourly1!O8386/hourly1!$O$8763</f>
        <v>63.293699759380011</v>
      </c>
      <c r="C8385" s="441">
        <f>hourly1!$F8386*유형화!$G$71/hourly1!$F$8763+유형화!$G$72*hourly1!$G8386/hourly1!$F$8763+유형화!$G$74*hourly1!I8386/hourly1!$I$8763+유형화!$H$63*hourly1!P8386/hourly1!$P$8763</f>
        <v>15.440646228965976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799">
        <f>(유형화!$F$71+유형화!$F$72+유형화!$F$73+유형화!$F$74+유형화!$G$63)*hourly1!O8387/hourly1!$O$8763</f>
        <v>64.000690068654691</v>
      </c>
      <c r="C8386" s="441">
        <f>hourly1!$F8387*유형화!$G$71/hourly1!$F$8763+유형화!$G$72*hourly1!$G8387/hourly1!$F$8763+유형화!$G$74*hourly1!I8387/hourly1!$I$8763+유형화!$H$63*hourly1!P8387/hourly1!$P$8763</f>
        <v>14.42179306479883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799">
        <f>(유형화!$F$71+유형화!$F$72+유형화!$F$73+유형화!$F$74+유형화!$G$63)*hourly1!O8388/hourly1!$O$8763</f>
        <v>66.001366944940315</v>
      </c>
      <c r="C8387" s="441">
        <f>hourly1!$F8388*유형화!$G$71/hourly1!$F$8763+유형화!$G$72*hourly1!$G8388/hourly1!$F$8763+유형화!$G$74*hourly1!I8388/hourly1!$I$8763+유형화!$H$63*hourly1!P8388/hourly1!$P$8763</f>
        <v>12.934959791269696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799">
        <f>(유형화!$F$71+유형화!$F$72+유형화!$F$73+유형화!$F$74+유형화!$G$63)*hourly1!O8389/hourly1!$O$8763</f>
        <v>67.201486088038834</v>
      </c>
      <c r="C8388" s="441">
        <f>hourly1!$F8389*유형화!$G$71/hourly1!$F$8763+유형화!$G$72*hourly1!$G8389/hourly1!$F$8763+유형화!$G$74*hourly1!I8389/hourly1!$I$8763+유형화!$H$63*hourly1!P8389/hourly1!$P$8763</f>
        <v>11.698997098935614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799">
        <f>(유형화!$F$71+유형화!$F$72+유형화!$F$73+유형화!$F$74+유형화!$G$63)*hourly1!O8390/hourly1!$O$8763</f>
        <v>67.309693279320854</v>
      </c>
      <c r="C8389" s="441">
        <f>hourly1!$F8390*유형화!$G$71/hourly1!$F$8763+유형화!$G$72*hourly1!$G8390/hourly1!$F$8763+유형화!$G$74*hourly1!I8390/hourly1!$I$8763+유형화!$H$63*hourly1!P8390/hourly1!$P$8763</f>
        <v>10.662418901858446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799">
        <f>(유형화!$F$71+유형화!$F$72+유형화!$F$73+유형화!$F$74+유형화!$G$63)*hourly1!O8391/hourly1!$O$8763</f>
        <v>64.439176403182685</v>
      </c>
      <c r="C8390" s="441">
        <f>hourly1!$F8391*유형화!$G$71/hourly1!$F$8763+유형화!$G$72*hourly1!$G8391/hourly1!$F$8763+유형화!$G$74*hourly1!I8391/hourly1!$I$8763+유형화!$H$63*hourly1!P8391/hourly1!$P$8763</f>
        <v>8.6979979094455562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799">
        <f>(유형화!$F$71+유형화!$F$72+유형화!$F$73+유형화!$F$74+유형화!$G$63)*hourly1!O8392/hourly1!$O$8763</f>
        <v>63.613809672821283</v>
      </c>
      <c r="C8391" s="441">
        <f>hourly1!$F8392*유형화!$G$71/hourly1!$F$8763+유형화!$G$72*hourly1!$G8392/hourly1!$F$8763+유형화!$G$74*hourly1!I8392/hourly1!$I$8763+유형화!$H$63*hourly1!P8392/hourly1!$P$8763</f>
        <v>9.1252258292206694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799">
        <f>(유형화!$F$71+유형화!$F$72+유형화!$F$73+유형화!$F$74+유형화!$G$63)*hourly1!O8393/hourly1!$O$8763</f>
        <v>63.726496099992232</v>
      </c>
      <c r="C8392" s="441">
        <f>hourly1!$F8393*유형화!$G$71/hourly1!$F$8763+유형화!$G$72*hourly1!$G8393/hourly1!$F$8763+유형화!$G$74*hourly1!I8393/hourly1!$I$8763+유형화!$H$63*hourly1!P8393/hourly1!$P$8763</f>
        <v>8.9005902289411818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799">
        <f>(유형화!$F$71+유형화!$F$72+유형화!$F$73+유형화!$F$74+유형화!$G$63)*hourly1!O8394/hourly1!$O$8763</f>
        <v>63.677966975007351</v>
      </c>
      <c r="C8393" s="441">
        <f>hourly1!$F8394*유형화!$G$71/hourly1!$F$8763+유형화!$G$72*hourly1!$G8394/hourly1!$F$8763+유형화!$G$74*hourly1!I8394/hourly1!$I$8763+유형화!$H$63*hourly1!P8394/hourly1!$P$8763</f>
        <v>8.9262906321198425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799">
        <f>(유형화!$F$71+유형화!$F$72+유형화!$F$73+유형화!$F$74+유형화!$G$63)*hourly1!O8395/hourly1!$O$8763</f>
        <v>64.690559368909632</v>
      </c>
      <c r="C8394" s="441">
        <f>hourly1!$F8395*유형화!$G$71/hourly1!$F$8763+유형화!$G$72*hourly1!$G8395/hourly1!$F$8763+유형화!$G$74*hourly1!I8395/hourly1!$I$8763+유형화!$H$63*hourly1!P8395/hourly1!$P$8763</f>
        <v>9.428953291073455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799">
        <f>(유형화!$F$71+유형화!$F$72+유형화!$F$73+유형화!$F$74+유형화!$G$63)*hourly1!O8396/hourly1!$O$8763</f>
        <v>64.821537674679547</v>
      </c>
      <c r="C8395" s="441">
        <f>hourly1!$F8396*유형화!$G$71/hourly1!$F$8763+유형화!$G$72*hourly1!$G8396/hourly1!$F$8763+유형화!$G$74*hourly1!I8396/hourly1!$I$8763+유형화!$H$63*hourly1!P8396/hourly1!$P$8763</f>
        <v>9.7637609260356388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799">
        <f>(유형화!$F$71+유형화!$F$72+유형화!$F$73+유형화!$F$74+유형화!$G$63)*hourly1!O8397/hourly1!$O$8763</f>
        <v>65.847886425225482</v>
      </c>
      <c r="C8396" s="441">
        <f>hourly1!$F8397*유형화!$G$71/hourly1!$F$8763+유형화!$G$72*hourly1!$G8397/hourly1!$F$8763+유형화!$G$74*hourly1!I8397/hourly1!$I$8763+유형화!$H$63*hourly1!P8397/hourly1!$P$8763</f>
        <v>8.9653369915428911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799">
        <f>(유형화!$F$71+유형화!$F$72+유형화!$F$73+유형화!$F$74+유형화!$G$63)*hourly1!O8398/hourly1!$O$8763</f>
        <v>65.232234652646568</v>
      </c>
      <c r="C8397" s="441">
        <f>hourly1!$F8398*유형화!$G$71/hourly1!$F$8763+유형화!$G$72*hourly1!$G8398/hourly1!$F$8763+유형화!$G$74*hourly1!I8398/hourly1!$I$8763+유형화!$H$63*hourly1!P8398/hourly1!$P$8763</f>
        <v>8.7633677497131099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799">
        <f>(유형화!$F$71+유형화!$F$72+유형화!$F$73+유형화!$F$74+유형화!$G$63)*hourly1!O8399/hourly1!$O$8763</f>
        <v>64.43528402587711</v>
      </c>
      <c r="C8398" s="441">
        <f>hourly1!$F8399*유형화!$G$71/hourly1!$F$8763+유형화!$G$72*hourly1!$G8399/hourly1!$F$8763+유형화!$G$74*hourly1!I8399/hourly1!$I$8763+유형화!$H$63*hourly1!P8399/hourly1!$P$8763</f>
        <v>9.9530347218793711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799">
        <f>(유형화!$F$71+유형화!$F$72+유형화!$F$73+유형화!$F$74+유형화!$G$63)*hourly1!O8400/hourly1!$O$8763</f>
        <v>63.585685718167305</v>
      </c>
      <c r="C8399" s="441">
        <f>hourly1!$F8400*유형화!$G$71/hourly1!$F$8763+유형화!$G$72*hourly1!$G8400/hourly1!$F$8763+유형화!$G$74*hourly1!I8400/hourly1!$I$8763+유형화!$H$63*hourly1!P8400/hourly1!$P$8763</f>
        <v>0.70266375066737041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799">
        <f>(유형화!$F$71+유형화!$F$72+유형화!$F$73+유형화!$F$74+유형화!$G$63)*hourly1!O8401/hourly1!$O$8763</f>
        <v>63.717300912783756</v>
      </c>
      <c r="C8400" s="441">
        <f>hourly1!$F8401*유형화!$G$71/hourly1!$F$8763+유형화!$G$72*hourly1!$G8401/hourly1!$F$8763+유형화!$G$74*hourly1!I8401/hourly1!$I$8763+유형화!$H$63*hourly1!P8401/hourly1!$P$8763</f>
        <v>1.1561375051230443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799">
        <f>(유형화!$F$71+유형화!$F$72+유형화!$F$73+유형화!$F$74+유형화!$G$63)*hourly1!O8402/hourly1!$O$8763</f>
        <v>64.724400017526193</v>
      </c>
      <c r="C8401" s="441">
        <f>hourly1!$F8402*유형화!$G$71/hourly1!$F$8763+유형화!$G$72*hourly1!$G8402/hourly1!$F$8763+유형화!$G$74*hourly1!I8402/hourly1!$I$8763+유형화!$H$63*hourly1!P8402/hourly1!$P$8763</f>
        <v>2.1345287880947494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799">
        <f>(유형화!$F$71+유형화!$F$72+유형화!$F$73+유형화!$F$74+유형화!$G$63)*hourly1!O8403/hourly1!$O$8763</f>
        <v>64.135430169793622</v>
      </c>
      <c r="C8402" s="441">
        <f>hourly1!$F8403*유형화!$G$71/hourly1!$F$8763+유형화!$G$72*hourly1!$G8403/hourly1!$F$8763+유형화!$G$74*hourly1!I8403/hourly1!$I$8763+유형화!$H$63*hourly1!P8403/hourly1!$P$8763</f>
        <v>2.6764335320551909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799">
        <f>(유형화!$F$71+유형화!$F$72+유형화!$F$73+유형화!$F$74+유형화!$G$63)*hourly1!O8404/hourly1!$O$8763</f>
        <v>62.577634058547865</v>
      </c>
      <c r="C8403" s="441">
        <f>hourly1!$F8404*유형화!$G$71/hourly1!$F$8763+유형화!$G$72*hourly1!$G8404/hourly1!$F$8763+유형화!$G$74*hourly1!I8404/hourly1!$I$8763+유형화!$H$63*hourly1!P8404/hourly1!$P$8763</f>
        <v>3.1436591258519049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799">
        <f>(유형화!$F$71+유형화!$F$72+유형화!$F$73+유형화!$F$74+유형화!$G$63)*hourly1!O8405/hourly1!$O$8763</f>
        <v>61.344619916385973</v>
      </c>
      <c r="C8404" s="441">
        <f>hourly1!$F8405*유형화!$G$71/hourly1!$F$8763+유형화!$G$72*hourly1!$G8405/hourly1!$F$8763+유형화!$G$74*hourly1!I8405/hourly1!$I$8763+유형화!$H$63*hourly1!P8405/hourly1!$P$8763</f>
        <v>3.5898946118719559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799">
        <f>(유형화!$F$71+유형화!$F$72+유형화!$F$73+유형화!$F$74+유형화!$G$63)*hourly1!O8406/hourly1!$O$8763</f>
        <v>59.883893367678965</v>
      </c>
      <c r="C8405" s="441">
        <f>hourly1!$F8406*유형화!$G$71/hourly1!$F$8763+유형화!$G$72*hourly1!$G8406/hourly1!$F$8763+유형화!$G$74*hourly1!I8406/hourly1!$I$8763+유형화!$H$63*hourly1!P8406/hourly1!$P$8763</f>
        <v>4.070811574034134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799">
        <f>(유형화!$F$71+유형화!$F$72+유형화!$F$73+유형화!$F$74+유형화!$G$63)*hourly1!O8407/hourly1!$O$8763</f>
        <v>60.101886960228114</v>
      </c>
      <c r="C8406" s="441">
        <f>hourly1!$F8407*유형화!$G$71/hourly1!$F$8763+유형화!$G$72*hourly1!$G8407/hourly1!$F$8763+유형화!$G$74*hourly1!I8407/hourly1!$I$8763+유형화!$H$63*hourly1!P8407/hourly1!$P$8763</f>
        <v>4.43731363363315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799">
        <f>(유형화!$F$71+유형화!$F$72+유형화!$F$73+유형화!$F$74+유형화!$G$63)*hourly1!O8408/hourly1!$O$8763</f>
        <v>60.146237107673926</v>
      </c>
      <c r="C8407" s="441">
        <f>hourly1!$F8408*유형화!$G$71/hourly1!$F$8763+유형화!$G$72*hourly1!$G8408/hourly1!$F$8763+유형화!$G$74*hourly1!I8408/hourly1!$I$8763+유형화!$H$63*hourly1!P8408/hourly1!$P$8763</f>
        <v>4.8861418574595454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799">
        <f>(유형화!$F$71+유형화!$F$72+유형화!$F$73+유형화!$F$74+유형화!$G$63)*hourly1!O8409/hourly1!$O$8763</f>
        <v>59.904032898202026</v>
      </c>
      <c r="C8408" s="441">
        <f>hourly1!$F8409*유형화!$G$71/hourly1!$F$8763+유형화!$G$72*hourly1!$G8409/hourly1!$F$8763+유형화!$G$74*hourly1!I8409/hourly1!$I$8763+유형화!$H$63*hourly1!P8409/hourly1!$P$8763</f>
        <v>14.152203794484807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799">
        <f>(유형화!$F$71+유형화!$F$72+유형화!$F$73+유형화!$F$74+유형화!$G$63)*hourly1!O8410/hourly1!$O$8763</f>
        <v>60.183588555865668</v>
      </c>
      <c r="C8409" s="441">
        <f>hourly1!$F8410*유형화!$G$71/hourly1!$F$8763+유형화!$G$72*hourly1!$G8410/hourly1!$F$8763+유형화!$G$74*hourly1!I8410/hourly1!$I$8763+유형화!$H$63*hourly1!P8410/hourly1!$P$8763</f>
        <v>14.443724229769911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799">
        <f>(유형화!$F$71+유형화!$F$72+유형화!$F$73+유형화!$F$74+유형화!$G$63)*hourly1!O8411/hourly1!$O$8763</f>
        <v>59.996145992830094</v>
      </c>
      <c r="C8410" s="441">
        <f>hourly1!$F8411*유형화!$G$71/hourly1!$F$8763+유형화!$G$72*hourly1!$G8411/hourly1!$F$8763+유형화!$G$74*hourly1!I8411/hourly1!$I$8763+유형화!$H$63*hourly1!P8411/hourly1!$P$8763</f>
        <v>13.471506830645497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799">
        <f>(유형화!$F$71+유형화!$F$72+유형화!$F$73+유형화!$F$74+유형화!$G$63)*hourly1!O8412/hourly1!$O$8763</f>
        <v>58.974969221755813</v>
      </c>
      <c r="C8411" s="441">
        <f>hourly1!$F8412*유형화!$G$71/hourly1!$F$8763+유형화!$G$72*hourly1!$G8412/hourly1!$F$8763+유형화!$G$74*hourly1!I8412/hourly1!$I$8763+유형화!$H$63*hourly1!P8412/hourly1!$P$8763</f>
        <v>11.972523661904226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799">
        <f>(유형화!$F$71+유형화!$F$72+유형화!$F$73+유형화!$F$74+유형화!$G$63)*hourly1!O8413/hourly1!$O$8763</f>
        <v>59.100744845828665</v>
      </c>
      <c r="C8412" s="441">
        <f>hourly1!$F8413*유형화!$G$71/hourly1!$F$8763+유형화!$G$72*hourly1!$G8413/hourly1!$F$8763+유형화!$G$74*hourly1!I8413/hourly1!$I$8763+유형화!$H$63*hourly1!P8413/hourly1!$P$8763</f>
        <v>10.916305994777812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799">
        <f>(유형화!$F$71+유형화!$F$72+유형화!$F$73+유형화!$F$74+유형화!$G$63)*hourly1!O8414/hourly1!$O$8763</f>
        <v>59.105957331954215</v>
      </c>
      <c r="C8413" s="441">
        <f>hourly1!$F8414*유형화!$G$71/hourly1!$F$8763+유형화!$G$72*hourly1!$G8414/hourly1!$F$8763+유형화!$G$74*hourly1!I8414/hourly1!$I$8763+유형화!$H$63*hourly1!P8414/hourly1!$P$8763</f>
        <v>9.5594565742245994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799">
        <f>(유형화!$F$71+유형화!$F$72+유형화!$F$73+유형화!$F$74+유형화!$G$63)*hourly1!O8415/hourly1!$O$8763</f>
        <v>58.857636788458244</v>
      </c>
      <c r="C8414" s="441">
        <f>hourly1!$F8415*유형화!$G$71/hourly1!$F$8763+유형화!$G$72*hourly1!$G8415/hourly1!$F$8763+유형화!$G$74*hourly1!I8415/hourly1!$I$8763+유형화!$H$63*hourly1!P8415/hourly1!$P$8763</f>
        <v>7.9785233063172889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799">
        <f>(유형화!$F$71+유형화!$F$72+유형화!$F$73+유형화!$F$74+유형화!$G$63)*hourly1!O8416/hourly1!$O$8763</f>
        <v>59.157482475531488</v>
      </c>
      <c r="C8415" s="441">
        <f>hourly1!$F8416*유형화!$G$71/hourly1!$F$8763+유형화!$G$72*hourly1!$G8416/hourly1!$F$8763+유형화!$G$74*hourly1!I8416/hourly1!$I$8763+유형화!$H$63*hourly1!P8416/hourly1!$P$8763</f>
        <v>8.8245381371596263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799">
        <f>(유형화!$F$71+유형화!$F$72+유형화!$F$73+유형화!$F$74+유형화!$G$63)*hourly1!O8417/hourly1!$O$8763</f>
        <v>59.790106948229258</v>
      </c>
      <c r="C8416" s="441">
        <f>hourly1!$F8417*유형화!$G$71/hourly1!$F$8763+유형화!$G$72*hourly1!$G8417/hourly1!$F$8763+유형화!$G$74*hourly1!I8417/hourly1!$I$8763+유형화!$H$63*hourly1!P8417/hourly1!$P$8763</f>
        <v>8.9849716907064749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799">
        <f>(유형화!$F$71+유형화!$F$72+유형화!$F$73+유형화!$F$74+유형화!$G$63)*hourly1!O8418/hourly1!$O$8763</f>
        <v>60.236824908592446</v>
      </c>
      <c r="C8417" s="441">
        <f>hourly1!$F8418*유형화!$G$71/hourly1!$F$8763+유형화!$G$72*hourly1!$G8418/hourly1!$F$8763+유형화!$G$74*hourly1!I8418/hourly1!$I$8763+유형화!$H$63*hourly1!P8418/hourly1!$P$8763</f>
        <v>9.0436305646748263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799">
        <f>(유형화!$F$71+유형화!$F$72+유형화!$F$73+유형화!$F$74+유형화!$G$63)*hourly1!O8419/hourly1!$O$8763</f>
        <v>61.155087896905378</v>
      </c>
      <c r="C8418" s="441">
        <f>hourly1!$F8419*유형화!$G$71/hourly1!$F$8763+유형화!$G$72*hourly1!$G8419/hourly1!$F$8763+유형화!$G$74*hourly1!I8419/hourly1!$I$8763+유형화!$H$63*hourly1!P8419/hourly1!$P$8763</f>
        <v>9.3803487007954658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799">
        <f>(유형화!$F$71+유형화!$F$72+유형화!$F$73+유형화!$F$74+유형화!$G$63)*hourly1!O8420/hourly1!$O$8763</f>
        <v>62.326072266550455</v>
      </c>
      <c r="C8419" s="441">
        <f>hourly1!$F8420*유형화!$G$71/hourly1!$F$8763+유형화!$G$72*hourly1!$G8420/hourly1!$F$8763+유형화!$G$74*hourly1!I8420/hourly1!$I$8763+유형화!$H$63*hourly1!P8420/hourly1!$P$8763</f>
        <v>9.4550562377287992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799">
        <f>(유형화!$F$71+유형화!$F$72+유형화!$F$73+유형화!$F$74+유형화!$G$63)*hourly1!O8421/hourly1!$O$8763</f>
        <v>64.582221191634687</v>
      </c>
      <c r="C8420" s="441">
        <f>hourly1!$F8421*유형화!$G$71/hourly1!$F$8763+유형화!$G$72*hourly1!$G8421/hourly1!$F$8763+유형화!$G$74*hourly1!I8421/hourly1!$I$8763+유형화!$H$63*hourly1!P8421/hourly1!$P$8763</f>
        <v>8.6466567391588729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799">
        <f>(유형화!$F$71+유형화!$F$72+유형화!$F$73+유형화!$F$74+유형화!$G$63)*hourly1!O8422/hourly1!$O$8763</f>
        <v>64.396677761348883</v>
      </c>
      <c r="C8421" s="441">
        <f>hourly1!$F8422*유형화!$G$71/hourly1!$F$8763+유형화!$G$72*hourly1!$G8422/hourly1!$F$8763+유형화!$G$74*hourly1!I8422/hourly1!$I$8763+유형화!$H$63*hourly1!P8422/hourly1!$P$8763</f>
        <v>8.1182541979478717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799">
        <f>(유형화!$F$71+유형화!$F$72+유형화!$F$73+유형화!$F$74+유형화!$G$63)*hourly1!O8423/hourly1!$O$8763</f>
        <v>64.408766159039857</v>
      </c>
      <c r="C8422" s="441">
        <f>hourly1!$F8423*유형화!$G$71/hourly1!$F$8763+유형화!$G$72*hourly1!$G8423/hourly1!$F$8763+유형화!$G$74*hourly1!I8423/hourly1!$I$8763+유형화!$H$63*hourly1!P8423/hourly1!$P$8763</f>
        <v>9.1195879543762572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799">
        <f>(유형화!$F$71+유형화!$F$72+유형화!$F$73+유형화!$F$74+유형화!$G$63)*hourly1!O8424/hourly1!$O$8763</f>
        <v>63.218795591393146</v>
      </c>
      <c r="C8423" s="441">
        <f>hourly1!$F8424*유형화!$G$71/hourly1!$F$8763+유형화!$G$72*hourly1!$G8424/hourly1!$F$8763+유형화!$G$74*hourly1!I8424/hourly1!$I$8763+유형화!$H$63*hourly1!P8424/hourly1!$P$8763</f>
        <v>0.58657927667109977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799">
        <f>(유형화!$F$71+유형화!$F$72+유형화!$F$73+유형화!$F$74+유형화!$G$63)*hourly1!O8425/hourly1!$O$8763</f>
        <v>63.880881235312742</v>
      </c>
      <c r="C8424" s="441">
        <f>hourly1!$F8425*유형화!$G$71/hourly1!$F$8763+유형화!$G$72*hourly1!$G8425/hourly1!$F$8763+유형화!$G$74*hourly1!I8425/hourly1!$I$8763+유형화!$H$63*hourly1!P8425/hourly1!$P$8763</f>
        <v>0.47869428529672853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799">
        <f>(유형화!$F$71+유형화!$F$72+유형화!$F$73+유형화!$F$74+유형화!$G$63)*hourly1!O8426/hourly1!$O$8763</f>
        <v>64.542951960460002</v>
      </c>
      <c r="C8425" s="441">
        <f>hourly1!$F8426*유형화!$G$71/hourly1!$F$8763+유형화!$G$72*hourly1!$G8426/hourly1!$F$8763+유형화!$G$74*hourly1!I8426/hourly1!$I$8763+유형화!$H$63*hourly1!P8426/hourly1!$P$8763</f>
        <v>0.63592848292686988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799">
        <f>(유형화!$F$71+유형화!$F$72+유형화!$F$73+유형화!$F$74+유형화!$G$63)*hourly1!O8427/hourly1!$O$8763</f>
        <v>63.540976190839473</v>
      </c>
      <c r="C8426" s="441">
        <f>hourly1!$F8427*유형화!$G$71/hourly1!$F$8763+유형화!$G$72*hourly1!$G8427/hourly1!$F$8763+유형화!$G$74*hourly1!I8427/hourly1!$I$8763+유형화!$H$63*hourly1!P8427/hourly1!$P$8763</f>
        <v>1.2420891846277915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799">
        <f>(유형화!$F$71+유형화!$F$72+유형화!$F$73+유형화!$F$74+유형화!$G$63)*hourly1!O8428/hourly1!$O$8763</f>
        <v>60.089726519281378</v>
      </c>
      <c r="C8427" s="441">
        <f>hourly1!$F8428*유형화!$G$71/hourly1!$F$8763+유형화!$G$72*hourly1!$G8428/hourly1!$F$8763+유형화!$G$74*hourly1!I8428/hourly1!$I$8763+유형화!$H$63*hourly1!P8428/hourly1!$P$8763</f>
        <v>1.75508629753156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799">
        <f>(유형화!$F$71+유형화!$F$72+유형화!$F$73+유형화!$F$74+유형화!$G$63)*hourly1!O8429/hourly1!$O$8763</f>
        <v>59.105830755226712</v>
      </c>
      <c r="C8428" s="441">
        <f>hourly1!$F8429*유형화!$G$71/hourly1!$F$8763+유형화!$G$72*hourly1!$G8429/hourly1!$F$8763+유형화!$G$74*hourly1!I8429/hourly1!$I$8763+유형화!$H$63*hourly1!P8429/hourly1!$P$8763</f>
        <v>2.2914916416035638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799">
        <f>(유형화!$F$71+유형화!$F$72+유형화!$F$73+유형화!$F$74+유형화!$G$63)*hourly1!O8430/hourly1!$O$8763</f>
        <v>59.733539483847998</v>
      </c>
      <c r="C8429" s="441">
        <f>hourly1!$F8430*유형화!$G$71/hourly1!$F$8763+유형화!$G$72*hourly1!$G8430/hourly1!$F$8763+유형화!$G$74*hourly1!I8430/hourly1!$I$8763+유형화!$H$63*hourly1!P8430/hourly1!$P$8763</f>
        <v>2.7783228321614115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799">
        <f>(유형화!$F$71+유형화!$F$72+유형화!$F$73+유형화!$F$74+유형화!$G$63)*hourly1!O8431/hourly1!$O$8763</f>
        <v>60.615746961125275</v>
      </c>
      <c r="C8430" s="441">
        <f>hourly1!$F8431*유형화!$G$71/hourly1!$F$8763+유형화!$G$72*hourly1!$G8431/hourly1!$F$8763+유형화!$G$74*hourly1!I8431/hourly1!$I$8763+유형화!$H$63*hourly1!P8431/hourly1!$P$8763</f>
        <v>3.166072508090044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799">
        <f>(유형화!$F$71+유형화!$F$72+유형화!$F$73+유형화!$F$74+유형화!$G$63)*hourly1!O8432/hourly1!$O$8763</f>
        <v>62.26314795458439</v>
      </c>
      <c r="C8431" s="441">
        <f>hourly1!$F8432*유형화!$G$71/hourly1!$F$8763+유형화!$G$72*hourly1!$G8432/hourly1!$F$8763+유형화!$G$74*hourly1!I8432/hourly1!$I$8763+유형화!$H$63*hourly1!P8432/hourly1!$P$8763</f>
        <v>3.6311222202140705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799">
        <f>(유형화!$F$71+유형화!$F$72+유형화!$F$73+유형화!$F$74+유형화!$G$63)*hourly1!O8433/hourly1!$O$8763</f>
        <v>63.729383207202844</v>
      </c>
      <c r="C8432" s="441">
        <f>hourly1!$F8433*유형화!$G$71/hourly1!$F$8763+유형화!$G$72*hourly1!$G8433/hourly1!$F$8763+유형화!$G$74*hourly1!I8433/hourly1!$I$8763+유형화!$H$63*hourly1!P8433/hourly1!$P$8763</f>
        <v>13.06603462652169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799">
        <f>(유형화!$F$71+유형화!$F$72+유형화!$F$73+유형화!$F$74+유형화!$G$63)*hourly1!O8434/hourly1!$O$8763</f>
        <v>68.206458987406847</v>
      </c>
      <c r="C8433" s="441">
        <f>hourly1!$F8434*유형화!$G$71/hourly1!$F$8763+유형화!$G$72*hourly1!$G8434/hourly1!$F$8763+유형화!$G$74*hourly1!I8434/hourly1!$I$8763+유형화!$H$63*hourly1!P8434/hourly1!$P$8763</f>
        <v>13.326299439377486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799">
        <f>(유형화!$F$71+유형화!$F$72+유형화!$F$73+유형화!$F$74+유형화!$G$63)*hourly1!O8435/hourly1!$O$8763</f>
        <v>71.892344115305022</v>
      </c>
      <c r="C8434" s="441">
        <f>hourly1!$F8435*유형화!$G$71/hourly1!$F$8763+유형화!$G$72*hourly1!$G8435/hourly1!$F$8763+유형화!$G$74*hourly1!I8435/hourly1!$I$8763+유형화!$H$63*hourly1!P8435/hourly1!$P$8763</f>
        <v>12.5213960458118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799">
        <f>(유형화!$F$71+유형화!$F$72+유형화!$F$73+유형화!$F$74+유형화!$G$63)*hourly1!O8436/hourly1!$O$8763</f>
        <v>78.205575452421925</v>
      </c>
      <c r="C8435" s="441">
        <f>hourly1!$F8436*유형화!$G$71/hourly1!$F$8763+유형화!$G$72*hourly1!$G8436/hourly1!$F$8763+유형화!$G$74*hourly1!I8436/hourly1!$I$8763+유형화!$H$63*hourly1!P8436/hourly1!$P$8763</f>
        <v>11.17053969253964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799">
        <f>(유형화!$F$71+유형화!$F$72+유형화!$F$73+유형화!$F$74+유형화!$G$63)*hourly1!O8437/hourly1!$O$8763</f>
        <v>80.221988583924229</v>
      </c>
      <c r="C8436" s="441">
        <f>hourly1!$F8437*유형화!$G$71/hourly1!$F$8763+유형화!$G$72*hourly1!$G8437/hourly1!$F$8763+유형화!$G$74*hourly1!I8437/hourly1!$I$8763+유형화!$H$63*hourly1!P8437/hourly1!$P$8763</f>
        <v>9.4606693039678422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799">
        <f>(유형화!$F$71+유형화!$F$72+유형화!$F$73+유형화!$F$74+유형화!$G$63)*hourly1!O8438/hourly1!$O$8763</f>
        <v>80.100131450311792</v>
      </c>
      <c r="C8437" s="441">
        <f>hourly1!$F8438*유형화!$G$71/hourly1!$F$8763+유형화!$G$72*hourly1!$G8438/hourly1!$F$8763+유형화!$G$74*hourly1!I8438/hourly1!$I$8763+유형화!$H$63*hourly1!P8438/hourly1!$P$8763</f>
        <v>8.2836806025993006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799">
        <f>(유형화!$F$71+유형화!$F$72+유형화!$F$73+유형화!$F$74+유형화!$G$63)*hourly1!O8439/hourly1!$O$8763</f>
        <v>76.471025012327615</v>
      </c>
      <c r="C8438" s="441">
        <f>hourly1!$F8439*유형화!$G$71/hourly1!$F$8763+유형화!$G$72*hourly1!$G8439/hourly1!$F$8763+유형화!$G$74*hourly1!I8439/hourly1!$I$8763+유형화!$H$63*hourly1!P8439/hourly1!$P$8763</f>
        <v>6.4439419357563237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799">
        <f>(유형화!$F$71+유형화!$F$72+유형화!$F$73+유형화!$F$74+유형화!$G$63)*hourly1!O8440/hourly1!$O$8763</f>
        <v>75.100798345907506</v>
      </c>
      <c r="C8439" s="441">
        <f>hourly1!$F8440*유형화!$G$71/hourly1!$F$8763+유형화!$G$72*hourly1!$G8440/hourly1!$F$8763+유형화!$G$74*hourly1!I8440/hourly1!$I$8763+유형화!$H$63*hourly1!P8440/hourly1!$P$8763</f>
        <v>6.9167730816471815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799">
        <f>(유형화!$F$71+유형화!$F$72+유형화!$F$73+유형화!$F$74+유형화!$G$63)*hourly1!O8441/hourly1!$O$8763</f>
        <v>77.590177446453595</v>
      </c>
      <c r="C8440" s="441">
        <f>hourly1!$F8441*유형화!$G$71/hourly1!$F$8763+유형화!$G$72*hourly1!$G8441/hourly1!$F$8763+유형화!$G$74*hourly1!I8441/hourly1!$I$8763+유형화!$H$63*hourly1!P8441/hourly1!$P$8763</f>
        <v>6.6309482489228602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799">
        <f>(유형화!$F$71+유형화!$F$72+유형화!$F$73+유형화!$F$74+유형화!$G$63)*hourly1!O8442/hourly1!$O$8763</f>
        <v>77.031401776735493</v>
      </c>
      <c r="C8441" s="441">
        <f>hourly1!$F8442*유형화!$G$71/hourly1!$F$8763+유형화!$G$72*hourly1!$G8442/hourly1!$F$8763+유형화!$G$74*hourly1!I8442/hourly1!$I$8763+유형화!$H$63*hourly1!P8442/hourly1!$P$8763</f>
        <v>6.3647911537452604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799">
        <f>(유형화!$F$71+유형화!$F$72+유형화!$F$73+유형화!$F$74+유형화!$G$63)*hourly1!O8443/hourly1!$O$8763</f>
        <v>76.854557001882554</v>
      </c>
      <c r="C8442" s="441">
        <f>hourly1!$F8443*유형화!$G$71/hourly1!$F$8763+유형화!$G$72*hourly1!$G8443/hourly1!$F$8763+유형화!$G$74*hourly1!I8443/hourly1!$I$8763+유형화!$H$63*hourly1!P8443/hourly1!$P$8763</f>
        <v>6.8694469694511877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799">
        <f>(유형화!$F$71+유형화!$F$72+유형화!$F$73+유형화!$F$74+유형화!$G$63)*hourly1!O8444/hourly1!$O$8763</f>
        <v>77.535863626834669</v>
      </c>
      <c r="C8443" s="441">
        <f>hourly1!$F8444*유형화!$G$71/hourly1!$F$8763+유형화!$G$72*hourly1!$G8444/hourly1!$F$8763+유형화!$G$74*hourly1!I8444/hourly1!$I$8763+유형화!$H$63*hourly1!P8444/hourly1!$P$8763</f>
        <v>7.3243032072960119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799">
        <f>(유형화!$F$71+유형화!$F$72+유형화!$F$73+유형화!$F$74+유형화!$G$63)*hourly1!O8445/hourly1!$O$8763</f>
        <v>76.537955854602657</v>
      </c>
      <c r="C8444" s="441">
        <f>hourly1!$F8445*유형화!$G$71/hourly1!$F$8763+유형화!$G$72*hourly1!$G8445/hourly1!$F$8763+유형화!$G$74*hourly1!I8445/hourly1!$I$8763+유형화!$H$63*hourly1!P8445/hourly1!$P$8763</f>
        <v>6.591619572341501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799">
        <f>(유형화!$F$71+유형화!$F$72+유형화!$F$73+유형화!$F$74+유형화!$G$63)*hourly1!O8446/hourly1!$O$8763</f>
        <v>73.542606106860461</v>
      </c>
      <c r="C8445" s="441">
        <f>hourly1!$F8446*유형화!$G$71/hourly1!$F$8763+유형화!$G$72*hourly1!$G8446/hourly1!$F$8763+유형화!$G$74*hourly1!I8446/hourly1!$I$8763+유형화!$H$63*hourly1!P8446/hourly1!$P$8763</f>
        <v>6.3828679201999163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799">
        <f>(유형화!$F$71+유형화!$F$72+유형화!$F$73+유형화!$F$74+유형화!$G$63)*hourly1!O8447/hourly1!$O$8763</f>
        <v>71.269655572268093</v>
      </c>
      <c r="C8446" s="441">
        <f>hourly1!$F8447*유형화!$G$71/hourly1!$F$8763+유형화!$G$72*hourly1!$G8447/hourly1!$F$8763+유형화!$G$74*hourly1!I8447/hourly1!$I$8763+유형화!$H$63*hourly1!P8447/hourly1!$P$8763</f>
        <v>7.6189626467943539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799">
        <f>(유형화!$F$71+유형화!$F$72+유형화!$F$73+유형화!$F$74+유형화!$G$63)*hourly1!O8448/hourly1!$O$8763</f>
        <v>68.883992748875016</v>
      </c>
      <c r="C8447" s="441">
        <f>hourly1!$F8448*유형화!$G$71/hourly1!$F$8763+유형화!$G$72*hourly1!$G8448/hourly1!$F$8763+유형화!$G$74*hourly1!I8448/hourly1!$I$8763+유형화!$H$63*hourly1!P8448/hourly1!$P$8763</f>
        <v>0.57336630886418516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799">
        <f>(유형화!$F$71+유형화!$F$72+유형화!$F$73+유형화!$F$74+유형화!$G$63)*hourly1!O8449/hourly1!$O$8763</f>
        <v>68.766823667498002</v>
      </c>
      <c r="C8448" s="441">
        <f>hourly1!$F8449*유형화!$G$71/hourly1!$F$8763+유형화!$G$72*hourly1!$G8449/hourly1!$F$8763+유형화!$G$74*hourly1!I8449/hourly1!$I$8763+유형화!$H$63*hourly1!P8449/hourly1!$P$8763</f>
        <v>0.41835200432685998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799">
        <f>(유형화!$F$71+유형화!$F$72+유형화!$F$73+유형화!$F$74+유형화!$G$63)*hourly1!O8450/hourly1!$O$8763</f>
        <v>68.800154683820395</v>
      </c>
      <c r="C8449" s="441">
        <f>hourly1!$F8450*유형화!$G$71/hourly1!$F$8763+유형화!$G$72*hourly1!$G8450/hourly1!$F$8763+유형화!$G$74*hourly1!I8450/hourly1!$I$8763+유형화!$H$63*hourly1!P8450/hourly1!$P$8763</f>
        <v>0.39829687086539045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799">
        <f>(유형화!$F$71+유형화!$F$72+유형화!$F$73+유형화!$F$74+유형화!$G$63)*hourly1!O8451/hourly1!$O$8763</f>
        <v>68.541327201192459</v>
      </c>
      <c r="C8450" s="441">
        <f>hourly1!$F8451*유형화!$G$71/hourly1!$F$8763+유형화!$G$72*hourly1!$G8451/hourly1!$F$8763+유형화!$G$74*hourly1!I8451/hourly1!$I$8763+유형화!$H$63*hourly1!P8451/hourly1!$P$8763</f>
        <v>0.48208638499368328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799">
        <f>(유형화!$F$71+유형화!$F$72+유형화!$F$73+유형화!$F$74+유형화!$G$63)*hourly1!O8452/hourly1!$O$8763</f>
        <v>65.543056221656542</v>
      </c>
      <c r="C8451" s="441">
        <f>hourly1!$F8452*유형화!$G$71/hourly1!$F$8763+유형화!$G$72*hourly1!$G8452/hourly1!$F$8763+유형화!$G$74*hourly1!I8452/hourly1!$I$8763+유형화!$H$63*hourly1!P8452/hourly1!$P$8763</f>
        <v>1.1430637279049605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799">
        <f>(유형화!$F$71+유형화!$F$72+유형화!$F$73+유형화!$F$74+유형화!$G$63)*hourly1!O8453/hourly1!$O$8763</f>
        <v>64.468737023795612</v>
      </c>
      <c r="C8452" s="441">
        <f>hourly1!$F8453*유형화!$G$71/hourly1!$F$8763+유형화!$G$72*hourly1!$G8453/hourly1!$F$8763+유형화!$G$74*hourly1!I8453/hourly1!$I$8763+유형화!$H$63*hourly1!P8453/hourly1!$P$8763</f>
        <v>1.906173566818455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799">
        <f>(유형화!$F$71+유형화!$F$72+유형화!$F$73+유형화!$F$74+유형화!$G$63)*hourly1!O8454/hourly1!$O$8763</f>
        <v>64.300088299632293</v>
      </c>
      <c r="C8453" s="441">
        <f>hourly1!$F8454*유형화!$G$71/hourly1!$F$8763+유형화!$G$72*hourly1!$G8454/hourly1!$F$8763+유형화!$G$74*hourly1!I8454/hourly1!$I$8763+유형화!$H$63*hourly1!P8454/hourly1!$P$8763</f>
        <v>2.5049853155366808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799">
        <f>(유형화!$F$71+유형화!$F$72+유형화!$F$73+유형화!$F$74+유형화!$G$63)*hourly1!O8455/hourly1!$O$8763</f>
        <v>63.881410784556898</v>
      </c>
      <c r="C8454" s="441">
        <f>hourly1!$F8455*유형화!$G$71/hourly1!$F$8763+유형화!$G$72*hourly1!$G8455/hourly1!$F$8763+유형화!$G$74*hourly1!I8455/hourly1!$I$8763+유형화!$H$63*hourly1!P8455/hourly1!$P$8763</f>
        <v>3.0451207765539219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799">
        <f>(유형화!$F$71+유형화!$F$72+유형화!$F$73+유형화!$F$74+유형화!$G$63)*hourly1!O8456/hourly1!$O$8763</f>
        <v>64.785681121014235</v>
      </c>
      <c r="C8455" s="441">
        <f>hourly1!$F8456*유형화!$G$71/hourly1!$F$8763+유형화!$G$72*hourly1!$G8456/hourly1!$F$8763+유형화!$G$74*hourly1!I8456/hourly1!$I$8763+유형화!$H$63*hourly1!P8456/hourly1!$P$8763</f>
        <v>3.6171052389030365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799">
        <f>(유형화!$F$71+유형화!$F$72+유형화!$F$73+유형화!$F$74+유형화!$G$63)*hourly1!O8457/hourly1!$O$8763</f>
        <v>66.145101609184763</v>
      </c>
      <c r="C8456" s="441">
        <f>hourly1!$F8457*유형화!$G$71/hourly1!$F$8763+유형화!$G$72*hourly1!$G8457/hourly1!$F$8763+유형화!$G$74*hourly1!I8457/hourly1!$I$8763+유형화!$H$63*hourly1!P8457/hourly1!$P$8763</f>
        <v>13.038804677403622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799">
        <f>(유형화!$F$71+유형화!$F$72+유형화!$F$73+유형화!$F$74+유형화!$G$63)*hourly1!O8458/hourly1!$O$8763</f>
        <v>67.251958796017817</v>
      </c>
      <c r="C8457" s="441">
        <f>hourly1!$F8458*유형화!$G$71/hourly1!$F$8763+유형화!$G$72*hourly1!$G8458/hourly1!$F$8763+유형화!$G$74*hourly1!I8458/hourly1!$I$8763+유형화!$H$63*hourly1!P8458/hourly1!$P$8763</f>
        <v>13.4019262067035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799">
        <f>(유형화!$F$71+유형화!$F$72+유형화!$F$73+유형화!$F$74+유형화!$G$63)*hourly1!O8459/hourly1!$O$8763</f>
        <v>73.170893180092918</v>
      </c>
      <c r="C8458" s="441">
        <f>hourly1!$F8459*유형화!$G$71/hourly1!$F$8763+유형화!$G$72*hourly1!$G8459/hourly1!$F$8763+유형화!$G$74*hourly1!I8459/hourly1!$I$8763+유형화!$H$63*hourly1!P8459/hourly1!$P$8763</f>
        <v>12.347785306100421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799">
        <f>(유형화!$F$71+유형화!$F$72+유형화!$F$73+유형화!$F$74+유형화!$G$63)*hourly1!O8460/hourly1!$O$8763</f>
        <v>78.622839271134453</v>
      </c>
      <c r="C8459" s="441">
        <f>hourly1!$F8460*유형화!$G$71/hourly1!$F$8763+유형화!$G$72*hourly1!$G8460/hourly1!$F$8763+유형화!$G$74*hourly1!I8460/hourly1!$I$8763+유형화!$H$63*hourly1!P8460/hourly1!$P$8763</f>
        <v>10.870269095156514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799">
        <f>(유형화!$F$71+유형화!$F$72+유형화!$F$73+유형화!$F$74+유형화!$G$63)*hourly1!O8461/hourly1!$O$8763</f>
        <v>79.459154755086047</v>
      </c>
      <c r="C8460" s="441">
        <f>hourly1!$F8461*유형화!$G$71/hourly1!$F$8763+유형화!$G$72*hourly1!$G8461/hourly1!$F$8763+유형화!$G$74*hourly1!I8461/hourly1!$I$8763+유형화!$H$63*hourly1!P8461/hourly1!$P$8763</f>
        <v>9.4924113181890082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799">
        <f>(유형화!$F$71+유형화!$F$72+유형화!$F$73+유형화!$F$74+유형화!$G$63)*hourly1!O8462/hourly1!$O$8763</f>
        <v>79.154727334127244</v>
      </c>
      <c r="C8461" s="441">
        <f>hourly1!$F8462*유형화!$G$71/hourly1!$F$8763+유형화!$G$72*hourly1!$G8462/hourly1!$F$8763+유형화!$G$74*hourly1!I8462/hourly1!$I$8763+유형화!$H$63*hourly1!P8462/hourly1!$P$8763</f>
        <v>8.4056397066403505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799">
        <f>(유형화!$F$71+유형화!$F$72+유형화!$F$73+유형화!$F$74+유형화!$G$63)*hourly1!O8463/hourly1!$O$8763</f>
        <v>74.877588383240678</v>
      </c>
      <c r="C8462" s="441">
        <f>hourly1!$F8463*유형화!$G$71/hourly1!$F$8763+유형화!$G$72*hourly1!$G8463/hourly1!$F$8763+유형화!$G$74*hourly1!I8463/hourly1!$I$8763+유형화!$H$63*hourly1!P8463/hourly1!$P$8763</f>
        <v>6.3466845692552694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799">
        <f>(유형화!$F$71+유형화!$F$72+유형화!$F$73+유형화!$F$74+유형화!$G$63)*hourly1!O8464/hourly1!$O$8763</f>
        <v>72.533270684304199</v>
      </c>
      <c r="C8463" s="441">
        <f>hourly1!$F8464*유형화!$G$71/hourly1!$F$8763+유형화!$G$72*hourly1!$G8464/hourly1!$F$8763+유형화!$G$74*hourly1!I8464/hourly1!$I$8763+유형화!$H$63*hourly1!P8464/hourly1!$P$8763</f>
        <v>6.8094626241771907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799">
        <f>(유형화!$F$71+유형화!$F$72+유형화!$F$73+유형화!$F$74+유형화!$G$63)*hourly1!O8465/hourly1!$O$8763</f>
        <v>75.53040920386205</v>
      </c>
      <c r="C8464" s="441">
        <f>hourly1!$F8465*유형화!$G$71/hourly1!$F$8763+유형화!$G$72*hourly1!$G8465/hourly1!$F$8763+유형화!$G$74*hourly1!I8465/hourly1!$I$8763+유형화!$H$63*hourly1!P8465/hourly1!$P$8763</f>
        <v>6.5896992908674754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799">
        <f>(유형화!$F$71+유형화!$F$72+유형화!$F$73+유형화!$F$74+유형화!$G$63)*hourly1!O8466/hourly1!$O$8763</f>
        <v>75.490598249223936</v>
      </c>
      <c r="C8465" s="441">
        <f>hourly1!$F8466*유형화!$G$71/hourly1!$F$8763+유형화!$G$72*hourly1!$G8466/hourly1!$F$8763+유형화!$G$74*hourly1!I8466/hourly1!$I$8763+유형화!$H$63*hourly1!P8466/hourly1!$P$8763</f>
        <v>6.6216909416802743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799">
        <f>(유형화!$F$71+유형화!$F$72+유형화!$F$73+유형화!$F$74+유형화!$G$63)*hourly1!O8467/hourly1!$O$8763</f>
        <v>76.177962849324416</v>
      </c>
      <c r="C8466" s="441">
        <f>hourly1!$F8467*유형화!$G$71/hourly1!$F$8763+유형화!$G$72*hourly1!$G8467/hourly1!$F$8763+유형화!$G$74*hourly1!I8467/hourly1!$I$8763+유형화!$H$63*hourly1!P8467/hourly1!$P$8763</f>
        <v>7.0298614394554368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799">
        <f>(유형화!$F$71+유형화!$F$72+유형화!$F$73+유형화!$F$74+유형화!$G$63)*hourly1!O8468/hourly1!$O$8763</f>
        <v>77.480060116935675</v>
      </c>
      <c r="C8467" s="441">
        <f>hourly1!$F8468*유형화!$G$71/hourly1!$F$8763+유형화!$G$72*hourly1!$G8468/hourly1!$F$8763+유형화!$G$74*hourly1!I8468/hourly1!$I$8763+유형화!$H$63*hourly1!P8468/hourly1!$P$8763</f>
        <v>7.4757119150035551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799">
        <f>(유형화!$F$71+유형화!$F$72+유형화!$F$73+유형화!$F$74+유형화!$G$63)*hourly1!O8469/hourly1!$O$8763</f>
        <v>77.00360773312029</v>
      </c>
      <c r="C8468" s="441">
        <f>hourly1!$F8469*유형화!$G$71/hourly1!$F$8763+유형화!$G$72*hourly1!$G8469/hourly1!$F$8763+유형화!$G$74*hourly1!I8469/hourly1!$I$8763+유형화!$H$63*hourly1!P8469/hourly1!$P$8763</f>
        <v>6.7051410072945998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799">
        <f>(유형화!$F$71+유형화!$F$72+유형화!$F$73+유형화!$F$74+유형화!$G$63)*hourly1!O8470/hourly1!$O$8763</f>
        <v>74.85752163438643</v>
      </c>
      <c r="C8469" s="441">
        <f>hourly1!$F8470*유형화!$G$71/hourly1!$F$8763+유형화!$G$72*hourly1!$G8470/hourly1!$F$8763+유형화!$G$74*hourly1!I8470/hourly1!$I$8763+유형화!$H$63*hourly1!P8470/hourly1!$P$8763</f>
        <v>6.5018013285619212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799">
        <f>(유형화!$F$71+유형화!$F$72+유형화!$F$73+유형화!$F$74+유형화!$G$63)*hourly1!O8471/hourly1!$O$8763</f>
        <v>73.715721241152522</v>
      </c>
      <c r="C8470" s="441">
        <f>hourly1!$F8471*유형화!$G$71/hourly1!$F$8763+유형화!$G$72*hourly1!$G8471/hourly1!$F$8763+유형화!$G$74*hourly1!I8471/hourly1!$I$8763+유형화!$H$63*hourly1!P8471/hourly1!$P$8763</f>
        <v>7.7854943463786697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799">
        <f>(유형화!$F$71+유형화!$F$72+유형화!$F$73+유형화!$F$74+유형화!$G$63)*hourly1!O8472/hourly1!$O$8763</f>
        <v>72.029181349960567</v>
      </c>
      <c r="C8471" s="441">
        <f>hourly1!$F8472*유형화!$G$71/hourly1!$F$8763+유형화!$G$72*hourly1!$G8472/hourly1!$F$8763+유형화!$G$74*hourly1!I8472/hourly1!$I$8763+유형화!$H$63*hourly1!P8472/hourly1!$P$8763</f>
        <v>0.5734948842324441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799">
        <f>(유형화!$F$71+유형화!$F$72+유형화!$F$73+유형화!$F$74+유형화!$G$63)*hourly1!O8473/hourly1!$O$8763</f>
        <v>70.645010067929732</v>
      </c>
      <c r="C8472" s="441">
        <f>hourly1!$F8473*유형화!$G$71/hourly1!$F$8763+유형화!$G$72*hourly1!$G8473/hourly1!$F$8763+유형화!$G$74*hourly1!I8473/hourly1!$I$8763+유형화!$H$63*hourly1!P8473/hourly1!$P$8763</f>
        <v>0.41932908170792377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799">
        <f>(유형화!$F$71+유형화!$F$72+유형화!$F$73+유형화!$F$74+유형화!$G$63)*hourly1!O8474/hourly1!$O$8763</f>
        <v>70.318600859686839</v>
      </c>
      <c r="C8473" s="441">
        <f>hourly1!$F8474*유형화!$G$71/hourly1!$F$8763+유형화!$G$72*hourly1!$G8474/hourly1!$F$8763+유형화!$G$74*hourly1!I8474/hourly1!$I$8763+유형화!$H$63*hourly1!P8474/hourly1!$P$8763</f>
        <v>0.40129549176838408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799">
        <f>(유형화!$F$71+유형화!$F$72+유형화!$F$73+유형화!$F$74+유형화!$G$63)*hourly1!O8475/hourly1!$O$8763</f>
        <v>70.11296336633427</v>
      </c>
      <c r="C8474" s="441">
        <f>hourly1!$F8475*유형화!$G$71/hourly1!$F$8763+유형화!$G$72*hourly1!$G8475/hourly1!$F$8763+유형화!$G$74*hourly1!I8475/hourly1!$I$8763+유형화!$H$63*hourly1!P8475/hourly1!$P$8763</f>
        <v>0.4780682258273421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799">
        <f>(유형화!$F$71+유형화!$F$72+유형화!$F$73+유형화!$F$74+유형화!$G$63)*hourly1!O8476/hourly1!$O$8763</f>
        <v>67.596359105297324</v>
      </c>
      <c r="C8475" s="441">
        <f>hourly1!$F8476*유형화!$G$71/hourly1!$F$8763+유형화!$G$72*hourly1!$G8476/hourly1!$F$8763+유형화!$G$74*hourly1!I8476/hourly1!$I$8763+유형화!$H$63*hourly1!P8476/hourly1!$P$8763</f>
        <v>1.0302325208332375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799">
        <f>(유형화!$F$71+유형화!$F$72+유형화!$F$73+유형화!$F$74+유형화!$G$63)*hourly1!O8477/hourly1!$O$8763</f>
        <v>66.328196693061912</v>
      </c>
      <c r="C8476" s="441">
        <f>hourly1!$F8477*유형화!$G$71/hourly1!$F$8763+유형화!$G$72*hourly1!$G8477/hourly1!$F$8763+유형화!$G$74*hourly1!I8477/hourly1!$I$8763+유형화!$H$63*hourly1!P8477/hourly1!$P$8763</f>
        <v>1.6822488285007777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799">
        <f>(유형화!$F$71+유형화!$F$72+유형화!$F$73+유형화!$F$74+유형화!$G$63)*hourly1!O8478/hourly1!$O$8763</f>
        <v>66.173656435439511</v>
      </c>
      <c r="C8477" s="441">
        <f>hourly1!$F8478*유형화!$G$71/hourly1!$F$8763+유형화!$G$72*hourly1!$G8478/hourly1!$F$8763+유형화!$G$74*hourly1!I8478/hourly1!$I$8763+유형화!$H$63*hourly1!P8478/hourly1!$P$8763</f>
        <v>2.2290018657306003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799">
        <f>(유형화!$F$71+유형화!$F$72+유형화!$F$73+유형화!$F$74+유형화!$G$63)*hourly1!O8479/hourly1!$O$8763</f>
        <v>66.612948590753504</v>
      </c>
      <c r="C8478" s="441">
        <f>hourly1!$F8479*유형화!$G$71/hourly1!$F$8763+유형화!$G$72*hourly1!$G8479/hourly1!$F$8763+유형화!$G$74*hourly1!I8479/hourly1!$I$8763+유형화!$H$63*hourly1!P8479/hourly1!$P$8763</f>
        <v>2.6767408963631745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799">
        <f>(유형화!$F$71+유형화!$F$72+유형화!$F$73+유형화!$F$74+유형화!$G$63)*hourly1!O8480/hourly1!$O$8763</f>
        <v>67.12665340874031</v>
      </c>
      <c r="C8479" s="441">
        <f>hourly1!$F8480*유형화!$G$71/hourly1!$F$8763+유형화!$G$72*hourly1!$G8480/hourly1!$F$8763+유형화!$G$74*hourly1!I8480/hourly1!$I$8763+유형화!$H$63*hourly1!P8480/hourly1!$P$8763</f>
        <v>3.2046910383424518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799">
        <f>(유형화!$F$71+유형화!$F$72+유형화!$F$73+유형화!$F$74+유형화!$G$63)*hourly1!O8481/hourly1!$O$8763</f>
        <v>68.499917864093106</v>
      </c>
      <c r="C8480" s="441">
        <f>hourly1!$F8481*유형화!$G$71/hourly1!$F$8763+유형화!$G$72*hourly1!$G8481/hourly1!$F$8763+유형화!$G$74*hourly1!I8481/hourly1!$I$8763+유형화!$H$63*hourly1!P8481/hourly1!$P$8763</f>
        <v>12.674288379684279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799">
        <f>(유형화!$F$71+유형화!$F$72+유형화!$F$73+유형화!$F$74+유형화!$G$63)*hourly1!O8482/hourly1!$O$8763</f>
        <v>70.198200364541123</v>
      </c>
      <c r="C8481" s="441">
        <f>hourly1!$F8482*유형화!$G$71/hourly1!$F$8763+유형화!$G$72*hourly1!$G8482/hourly1!$F$8763+유형화!$G$74*hourly1!I8482/hourly1!$I$8763+유형화!$H$63*hourly1!P8482/hourly1!$P$8763</f>
        <v>12.980317436046507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799">
        <f>(유형화!$F$71+유형화!$F$72+유형화!$F$73+유형화!$F$74+유형화!$G$63)*hourly1!O8483/hourly1!$O$8763</f>
        <v>75.388302884881028</v>
      </c>
      <c r="C8482" s="441">
        <f>hourly1!$F8483*유형화!$G$71/hourly1!$F$8763+유형화!$G$72*hourly1!$G8483/hourly1!$F$8763+유형화!$G$74*hourly1!I8483/hourly1!$I$8763+유형화!$H$63*hourly1!P8483/hourly1!$P$8763</f>
        <v>12.122840552430819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799">
        <f>(유형화!$F$71+유형화!$F$72+유형화!$F$73+유형화!$F$74+유형화!$G$63)*hourly1!O8484/hourly1!$O$8763</f>
        <v>80.392495254358494</v>
      </c>
      <c r="C8483" s="441">
        <f>hourly1!$F8484*유형화!$G$71/hourly1!$F$8763+유형화!$G$72*hourly1!$G8484/hourly1!$F$8763+유형화!$G$74*hourly1!I8484/hourly1!$I$8763+유형화!$H$63*hourly1!P8484/hourly1!$P$8763</f>
        <v>10.530059147828842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799">
        <f>(유형화!$F$71+유형화!$F$72+유형화!$F$73+유형화!$F$74+유형화!$G$63)*hourly1!O8485/hourly1!$O$8763</f>
        <v>80.43655864903954</v>
      </c>
      <c r="C8484" s="441">
        <f>hourly1!$F8485*유형화!$G$71/hourly1!$F$8763+유형화!$G$72*hourly1!$G8485/hourly1!$F$8763+유형화!$G$74*hourly1!I8485/hourly1!$I$8763+유형화!$H$63*hourly1!P8485/hourly1!$P$8763</f>
        <v>9.2346607620704937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799">
        <f>(유형화!$F$71+유형화!$F$72+유형화!$F$73+유형화!$F$74+유형화!$G$63)*hourly1!O8486/hourly1!$O$8763</f>
        <v>79.4871436882338</v>
      </c>
      <c r="C8485" s="441">
        <f>hourly1!$F8486*유형화!$G$71/hourly1!$F$8763+유형화!$G$72*hourly1!$G8486/hourly1!$F$8763+유형화!$G$74*hourly1!I8486/hourly1!$I$8763+유형화!$H$63*hourly1!P8486/hourly1!$P$8763</f>
        <v>8.3253284066949913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799">
        <f>(유형화!$F$71+유형화!$F$72+유형화!$F$73+유형화!$F$74+유형화!$G$63)*hourly1!O8487/hourly1!$O$8763</f>
        <v>75.896124140683938</v>
      </c>
      <c r="C8486" s="441">
        <f>hourly1!$F8487*유형화!$G$71/hourly1!$F$8763+유형화!$G$72*hourly1!$G8487/hourly1!$F$8763+유형화!$G$74*hourly1!I8487/hourly1!$I$8763+유형화!$H$63*hourly1!P8487/hourly1!$P$8763</f>
        <v>5.9184654979864293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799">
        <f>(유형화!$F$71+유형화!$F$72+유형화!$F$73+유형화!$F$74+유형화!$G$63)*hourly1!O8488/hourly1!$O$8763</f>
        <v>74.496986690484732</v>
      </c>
      <c r="C8487" s="441">
        <f>hourly1!$F8488*유형화!$G$71/hourly1!$F$8763+유형화!$G$72*hourly1!$G8488/hourly1!$F$8763+유형화!$G$74*hourly1!I8488/hourly1!$I$8763+유형화!$H$63*hourly1!P8488/hourly1!$P$8763</f>
        <v>6.0909326564075803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799">
        <f>(유형화!$F$71+유형화!$F$72+유형화!$F$73+유형화!$F$74+유형화!$G$63)*hourly1!O8489/hourly1!$O$8763</f>
        <v>77.04573598958595</v>
      </c>
      <c r="C8488" s="441">
        <f>hourly1!$F8489*유형화!$G$71/hourly1!$F$8763+유형화!$G$72*hourly1!$G8489/hourly1!$F$8763+유형화!$G$74*hourly1!I8489/hourly1!$I$8763+유형화!$H$63*hourly1!P8489/hourly1!$P$8763</f>
        <v>5.6287117216574032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799">
        <f>(유형화!$F$71+유형화!$F$72+유형화!$F$73+유형화!$F$74+유형화!$G$63)*hourly1!O8490/hourly1!$O$8763</f>
        <v>77.154991702169909</v>
      </c>
      <c r="C8489" s="441">
        <f>hourly1!$F8490*유형화!$G$71/hourly1!$F$8763+유형화!$G$72*hourly1!$G8490/hourly1!$F$8763+유형화!$G$74*hourly1!I8490/hourly1!$I$8763+유형화!$H$63*hourly1!P8490/hourly1!$P$8763</f>
        <v>5.6310536301507259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799">
        <f>(유형화!$F$71+유형화!$F$72+유형화!$F$73+유형화!$F$74+유형화!$G$63)*hourly1!O8491/hourly1!$O$8763</f>
        <v>78.251662580744423</v>
      </c>
      <c r="C8490" s="441">
        <f>hourly1!$F8491*유형화!$G$71/hourly1!$F$8763+유형화!$G$72*hourly1!$G8491/hourly1!$F$8763+유형화!$G$74*hourly1!I8491/hourly1!$I$8763+유형화!$H$63*hourly1!P8491/hourly1!$P$8763</f>
        <v>6.1610319948918431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799">
        <f>(유형화!$F$71+유형화!$F$72+유형화!$F$73+유형화!$F$74+유형화!$G$63)*hourly1!O8492/hourly1!$O$8763</f>
        <v>78.048188221500766</v>
      </c>
      <c r="C8491" s="441">
        <f>hourly1!$F8492*유형화!$G$71/hourly1!$F$8763+유형화!$G$72*hourly1!$G8492/hourly1!$F$8763+유형화!$G$74*hourly1!I8492/hourly1!$I$8763+유형화!$H$63*hourly1!P8492/hourly1!$P$8763</f>
        <v>6.6890864999947093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799">
        <f>(유형화!$F$71+유형화!$F$72+유형화!$F$73+유형화!$F$74+유형화!$G$63)*hourly1!O8493/hourly1!$O$8763</f>
        <v>76.665170609378478</v>
      </c>
      <c r="C8492" s="441">
        <f>hourly1!$F8493*유형화!$G$71/hourly1!$F$8763+유형화!$G$72*hourly1!$G8493/hourly1!$F$8763+유형화!$G$74*hourly1!I8493/hourly1!$I$8763+유형화!$H$63*hourly1!P8493/hourly1!$P$8763</f>
        <v>6.0814455117488162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799">
        <f>(유형화!$F$71+유형화!$F$72+유형화!$F$73+유형화!$F$74+유형화!$G$63)*hourly1!O8494/hourly1!$O$8763</f>
        <v>74.098379960786986</v>
      </c>
      <c r="C8493" s="441">
        <f>hourly1!$F8494*유형화!$G$71/hourly1!$F$8763+유형화!$G$72*hourly1!$G8494/hourly1!$F$8763+유형화!$G$74*hourly1!I8494/hourly1!$I$8763+유형화!$H$63*hourly1!P8494/hourly1!$P$8763</f>
        <v>6.0976528066616416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799">
        <f>(유형화!$F$71+유형화!$F$72+유형화!$F$73+유형화!$F$74+유형화!$G$63)*hourly1!O8495/hourly1!$O$8763</f>
        <v>71.996787170721305</v>
      </c>
      <c r="C8494" s="441">
        <f>hourly1!$F8495*유형화!$G$71/hourly1!$F$8763+유형화!$G$72*hourly1!$G8495/hourly1!$F$8763+유형화!$G$74*hourly1!I8495/hourly1!$I$8763+유형화!$H$63*hourly1!P8495/hourly1!$P$8763</f>
        <v>7.556448777948872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799">
        <f>(유형화!$F$71+유형화!$F$72+유형화!$F$73+유형화!$F$74+유형화!$G$63)*hourly1!O8496/hourly1!$O$8763</f>
        <v>70.661939608764442</v>
      </c>
      <c r="C8495" s="441">
        <f>hourly1!$F8496*유형화!$G$71/hourly1!$F$8763+유형화!$G$72*hourly1!$G8496/hourly1!$F$8763+유형화!$G$74*hourly1!I8496/hourly1!$I$8763+유형화!$H$63*hourly1!P8496/hourly1!$P$8763</f>
        <v>0.57362751485350771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799">
        <f>(유형화!$F$71+유형화!$F$72+유형화!$F$73+유형화!$F$74+유형화!$G$63)*hourly1!O8497/hourly1!$O$8763</f>
        <v>69.845674288162115</v>
      </c>
      <c r="C8496" s="441">
        <f>hourly1!$F8497*유형화!$G$71/hourly1!$F$8763+유형화!$G$72*hourly1!$G8497/hourly1!$F$8763+유형화!$G$74*hourly1!I8497/hourly1!$I$8763+유형화!$H$63*hourly1!P8497/hourly1!$P$8763</f>
        <v>0.42202618263785474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799">
        <f>(유형화!$F$71+유형화!$F$72+유형화!$F$73+유형화!$F$74+유형화!$G$63)*hourly1!O8498/hourly1!$O$8763</f>
        <v>70.050358363977253</v>
      </c>
      <c r="C8497" s="441">
        <f>hourly1!$F8498*유형화!$G$71/hourly1!$F$8763+유형화!$G$72*hourly1!$G8498/hourly1!$F$8763+유형화!$G$74*hourly1!I8498/hourly1!$I$8763+유형화!$H$63*hourly1!P8498/hourly1!$P$8763</f>
        <v>0.46695969568052254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799">
        <f>(유형화!$F$71+유형화!$F$72+유형화!$F$73+유형화!$F$74+유형화!$G$63)*hourly1!O8499/hourly1!$O$8763</f>
        <v>68.779529101734582</v>
      </c>
      <c r="C8498" s="441">
        <f>hourly1!$F8499*유형화!$G$71/hourly1!$F$8763+유형화!$G$72*hourly1!$G8499/hourly1!$F$8763+유형화!$G$74*hourly1!I8499/hourly1!$I$8763+유형화!$H$63*hourly1!P8499/hourly1!$P$8763</f>
        <v>1.1018053473504186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799">
        <f>(유형화!$F$71+유형화!$F$72+유형화!$F$73+유형화!$F$74+유형화!$G$63)*hourly1!O8500/hourly1!$O$8763</f>
        <v>64.984807602093781</v>
      </c>
      <c r="C8499" s="441">
        <f>hourly1!$F8500*유형화!$G$71/hourly1!$F$8763+유형화!$G$72*hourly1!$G8500/hourly1!$F$8763+유형화!$G$74*hourly1!I8500/hourly1!$I$8763+유형화!$H$63*hourly1!P8500/hourly1!$P$8763</f>
        <v>2.1979337391074592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799">
        <f>(유형화!$F$71+유형화!$F$72+유형화!$F$73+유형화!$F$74+유형화!$G$63)*hourly1!O8501/hourly1!$O$8763</f>
        <v>64.32338103880825</v>
      </c>
      <c r="C8500" s="441">
        <f>hourly1!$F8501*유형화!$G$71/hourly1!$F$8763+유형화!$G$72*hourly1!$G8501/hourly1!$F$8763+유형화!$G$74*hourly1!I8501/hourly1!$I$8763+유형화!$H$63*hourly1!P8501/hourly1!$P$8763</f>
        <v>3.1958458163478625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799">
        <f>(유형화!$F$71+유형화!$F$72+유형화!$F$73+유형화!$F$74+유형화!$G$63)*hourly1!O8502/hourly1!$O$8763</f>
        <v>64.967702283594136</v>
      </c>
      <c r="C8501" s="441">
        <f>hourly1!$F8502*유형화!$G$71/hourly1!$F$8763+유형화!$G$72*hourly1!$G8502/hourly1!$F$8763+유형화!$G$74*hourly1!I8502/hourly1!$I$8763+유형화!$H$63*hourly1!P8502/hourly1!$P$8763</f>
        <v>3.8554540343497985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799">
        <f>(유형화!$F$71+유형화!$F$72+유형화!$F$73+유형화!$F$74+유형화!$G$63)*hourly1!O8503/hourly1!$O$8763</f>
        <v>65.037459073083141</v>
      </c>
      <c r="C8502" s="441">
        <f>hourly1!$F8503*유형화!$G$71/hourly1!$F$8763+유형화!$G$72*hourly1!$G8503/hourly1!$F$8763+유형화!$G$74*hourly1!I8503/hourly1!$I$8763+유형화!$H$63*hourly1!P8503/hourly1!$P$8763</f>
        <v>4.4810339104550927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799">
        <f>(유형화!$F$71+유형화!$F$72+유형화!$F$73+유형화!$F$74+유형화!$G$63)*hourly1!O8504/hourly1!$O$8763</f>
        <v>65.971383407586956</v>
      </c>
      <c r="C8503" s="441">
        <f>hourly1!$F8504*유형화!$G$71/hourly1!$F$8763+유형화!$G$72*hourly1!$G8504/hourly1!$F$8763+유형화!$G$74*hourly1!I8504/hourly1!$I$8763+유형화!$H$63*hourly1!P8504/hourly1!$P$8763</f>
        <v>4.8905172366888952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799">
        <f>(유형화!$F$71+유형화!$F$72+유형화!$F$73+유형화!$F$74+유형화!$G$63)*hourly1!O8505/hourly1!$O$8763</f>
        <v>67.457674466202235</v>
      </c>
      <c r="C8504" s="441">
        <f>hourly1!$F8505*유형화!$G$71/hourly1!$F$8763+유형화!$G$72*hourly1!$G8505/hourly1!$F$8763+유형화!$G$74*hourly1!I8505/hourly1!$I$8763+유형화!$H$63*hourly1!P8505/hourly1!$P$8763</f>
        <v>14.066749599081303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799">
        <f>(유형화!$F$71+유형화!$F$72+유형화!$F$73+유형화!$F$74+유형화!$G$63)*hourly1!O8506/hourly1!$O$8763</f>
        <v>69.83265244746174</v>
      </c>
      <c r="C8505" s="441">
        <f>hourly1!$F8506*유형화!$G$71/hourly1!$F$8763+유형화!$G$72*hourly1!$G8506/hourly1!$F$8763+유형화!$G$74*hourly1!I8506/hourly1!$I$8763+유형화!$H$63*hourly1!P8506/hourly1!$P$8763</f>
        <v>14.681978919497364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799">
        <f>(유형화!$F$71+유형화!$F$72+유형화!$F$73+유형화!$F$74+유형화!$G$63)*hourly1!O8507/hourly1!$O$8763</f>
        <v>74.096523554981019</v>
      </c>
      <c r="C8506" s="441">
        <f>hourly1!$F8507*유형화!$G$71/hourly1!$F$8763+유형화!$G$72*hourly1!$G8507/hourly1!$F$8763+유형화!$G$74*hourly1!I8507/hourly1!$I$8763+유형화!$H$63*hourly1!P8507/hourly1!$P$8763</f>
        <v>14.006572152210513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799">
        <f>(유형화!$F$71+유형화!$F$72+유형화!$F$73+유형화!$F$74+유형화!$G$63)*hourly1!O8508/hourly1!$O$8763</f>
        <v>79.641787371162224</v>
      </c>
      <c r="C8507" s="441">
        <f>hourly1!$F8508*유형화!$G$71/hourly1!$F$8763+유형화!$G$72*hourly1!$G8508/hourly1!$F$8763+유형화!$G$74*hourly1!I8508/hourly1!$I$8763+유형화!$H$63*hourly1!P8508/hourly1!$P$8763</f>
        <v>12.679845745833363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799">
        <f>(유형화!$F$71+유형화!$F$72+유형화!$F$73+유형화!$F$74+유형화!$G$63)*hourly1!O8509/hourly1!$O$8763</f>
        <v>79.825360766901866</v>
      </c>
      <c r="C8508" s="441">
        <f>hourly1!$F8509*유형화!$G$71/hourly1!$F$8763+유형화!$G$72*hourly1!$G8509/hourly1!$F$8763+유형화!$G$74*hourly1!I8509/hourly1!$I$8763+유형화!$H$63*hourly1!P8509/hourly1!$P$8763</f>
        <v>11.38918258335451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799">
        <f>(유형화!$F$71+유형화!$F$72+유형화!$F$73+유형화!$F$74+유형화!$G$63)*hourly1!O8510/hourly1!$O$8763</f>
        <v>79.09305182815875</v>
      </c>
      <c r="C8509" s="441">
        <f>hourly1!$F8510*유형화!$G$71/hourly1!$F$8763+유형화!$G$72*hourly1!$G8510/hourly1!$F$8763+유형화!$G$74*hourly1!I8510/hourly1!$I$8763+유형화!$H$63*hourly1!P8510/hourly1!$P$8763</f>
        <v>10.221814253626482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799">
        <f>(유형화!$F$71+유형화!$F$72+유형화!$F$73+유형화!$F$74+유형화!$G$63)*hourly1!O8511/hourly1!$O$8763</f>
        <v>74.468232383606576</v>
      </c>
      <c r="C8510" s="441">
        <f>hourly1!$F8511*유형화!$G$71/hourly1!$F$8763+유형화!$G$72*hourly1!$G8511/hourly1!$F$8763+유형화!$G$74*hourly1!I8511/hourly1!$I$8763+유형화!$H$63*hourly1!P8511/hourly1!$P$8763</f>
        <v>8.096497528119416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799">
        <f>(유형화!$F$71+유형화!$F$72+유형화!$F$73+유형화!$F$74+유형화!$G$63)*hourly1!O8512/hourly1!$O$8763</f>
        <v>72.857409357217193</v>
      </c>
      <c r="C8511" s="441">
        <f>hourly1!$F8512*유형화!$G$71/hourly1!$F$8763+유형화!$G$72*hourly1!$G8512/hourly1!$F$8763+유형화!$G$74*hourly1!I8512/hourly1!$I$8763+유형화!$H$63*hourly1!P8512/hourly1!$P$8763</f>
        <v>8.436427663003732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799">
        <f>(유형화!$F$71+유형화!$F$72+유형화!$F$73+유형화!$F$74+유형화!$G$63)*hourly1!O8513/hourly1!$O$8763</f>
        <v>74.357475270178043</v>
      </c>
      <c r="C8512" s="441">
        <f>hourly1!$F8513*유형화!$G$71/hourly1!$F$8763+유형화!$G$72*hourly1!$G8513/hourly1!$F$8763+유형화!$G$74*hourly1!I8513/hourly1!$I$8763+유형화!$H$63*hourly1!P8513/hourly1!$P$8763</f>
        <v>8.3302762922023206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799">
        <f>(유형화!$F$71+유형화!$F$72+유형화!$F$73+유형화!$F$74+유형화!$G$63)*hourly1!O8514/hourly1!$O$8763</f>
        <v>74.225276704995096</v>
      </c>
      <c r="C8513" s="441">
        <f>hourly1!$F8514*유형화!$G$71/hourly1!$F$8763+유형화!$G$72*hourly1!$G8514/hourly1!$F$8763+유형화!$G$74*hourly1!I8514/hourly1!$I$8763+유형화!$H$63*hourly1!P8514/hourly1!$P$8763</f>
        <v>8.3185824936584307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799">
        <f>(유형화!$F$71+유형화!$F$72+유형화!$F$73+유형화!$F$74+유형화!$G$63)*hourly1!O8515/hourly1!$O$8763</f>
        <v>75.56287459501101</v>
      </c>
      <c r="C8514" s="441">
        <f>hourly1!$F8515*유형화!$G$71/hourly1!$F$8763+유형화!$G$72*hourly1!$G8515/hourly1!$F$8763+유형화!$G$74*hourly1!I8515/hourly1!$I$8763+유형화!$H$63*hourly1!P8515/hourly1!$P$8763</f>
        <v>8.8548320683139572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799">
        <f>(유형화!$F$71+유형화!$F$72+유형화!$F$73+유형화!$F$74+유형화!$G$63)*hourly1!O8516/hourly1!$O$8763</f>
        <v>76.0207620015385</v>
      </c>
      <c r="C8515" s="441">
        <f>hourly1!$F8516*유형화!$G$71/hourly1!$F$8763+유형화!$G$72*hourly1!$G8516/hourly1!$F$8763+유형화!$G$74*hourly1!I8516/hourly1!$I$8763+유형화!$H$63*hourly1!P8516/hourly1!$P$8763</f>
        <v>9.1414658047002053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799">
        <f>(유형화!$F$71+유형화!$F$72+유형화!$F$73+유형화!$F$74+유형화!$G$63)*hourly1!O8517/hourly1!$O$8763</f>
        <v>75.582380293374186</v>
      </c>
      <c r="C8516" s="441">
        <f>hourly1!$F8517*유형화!$G$71/hourly1!$F$8763+유형화!$G$72*hourly1!$G8517/hourly1!$F$8763+유형화!$G$74*hourly1!I8517/hourly1!$I$8763+유형화!$H$63*hourly1!P8517/hourly1!$P$8763</f>
        <v>8.4600756311758563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799">
        <f>(유형화!$F$71+유형화!$F$72+유형화!$F$73+유형화!$F$74+유형화!$G$63)*hourly1!O8518/hourly1!$O$8763</f>
        <v>73.724303863709594</v>
      </c>
      <c r="C8517" s="441">
        <f>hourly1!$F8518*유형화!$G$71/hourly1!$F$8763+유형화!$G$72*hourly1!$G8518/hourly1!$F$8763+유형화!$G$74*hourly1!I8518/hourly1!$I$8763+유형화!$H$63*hourly1!P8518/hourly1!$P$8763</f>
        <v>8.2341907744890026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799">
        <f>(유형화!$F$71+유형화!$F$72+유형화!$F$73+유형화!$F$74+유형화!$G$63)*hourly1!O8519/hourly1!$O$8763</f>
        <v>72.528163568006093</v>
      </c>
      <c r="C8518" s="441">
        <f>hourly1!$F8519*유형화!$G$71/hourly1!$F$8763+유형화!$G$72*hourly1!$G8519/hourly1!$F$8763+유형화!$G$74*hourly1!I8519/hourly1!$I$8763+유형화!$H$63*hourly1!P8519/hourly1!$P$8763</f>
        <v>9.4950302958664228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799">
        <f>(유형화!$F$71+유형화!$F$72+유형화!$F$73+유형화!$F$74+유형화!$G$63)*hourly1!O8520/hourly1!$O$8763</f>
        <v>70.079501951921017</v>
      </c>
      <c r="C8519" s="441">
        <f>hourly1!$F8520*유형화!$G$71/hourly1!$F$8763+유형화!$G$72*hourly1!$G8520/hourly1!$F$8763+유형화!$G$74*hourly1!I8520/hourly1!$I$8763+유형화!$H$63*hourly1!P8520/hourly1!$P$8763</f>
        <v>0.60748148087967679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799">
        <f>(유형화!$F$71+유형화!$F$72+유형화!$F$73+유형화!$F$74+유형화!$G$63)*hourly1!O8521/hourly1!$O$8763</f>
        <v>69.316634953082982</v>
      </c>
      <c r="C8520" s="441">
        <f>hourly1!$F8521*유형화!$G$71/hourly1!$F$8763+유형화!$G$72*hourly1!$G8521/hourly1!$F$8763+유형화!$G$74*hourly1!I8521/hourly1!$I$8763+유형화!$H$63*hourly1!P8521/hourly1!$P$8763</f>
        <v>1.2167098620533707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799">
        <f>(유형화!$F$71+유형화!$F$72+유형화!$F$73+유형화!$F$74+유형화!$G$63)*hourly1!O8522/hourly1!$O$8763</f>
        <v>69.518772217985855</v>
      </c>
      <c r="C8521" s="441">
        <f>hourly1!$F8522*유형화!$G$71/hourly1!$F$8763+유형화!$G$72*hourly1!$G8522/hourly1!$F$8763+유형화!$G$74*hourly1!I8522/hourly1!$I$8763+유형화!$H$63*hourly1!P8522/hourly1!$P$8763</f>
        <v>2.1853774837102167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799">
        <f>(유형화!$F$71+유형화!$F$72+유형화!$F$73+유형화!$F$74+유형화!$G$63)*hourly1!O8523/hourly1!$O$8763</f>
        <v>68.478809251776212</v>
      </c>
      <c r="C8522" s="441">
        <f>hourly1!$F8523*유형화!$G$71/hourly1!$F$8763+유형화!$G$72*hourly1!$G8523/hourly1!$F$8763+유형화!$G$74*hourly1!I8523/hourly1!$I$8763+유형화!$H$63*hourly1!P8523/hourly1!$P$8763</f>
        <v>2.7831388026805151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799">
        <f>(유형화!$F$71+유형화!$F$72+유형화!$F$73+유형화!$F$74+유형화!$G$63)*hourly1!O8524/hourly1!$O$8763</f>
        <v>64.8408480511698</v>
      </c>
      <c r="C8523" s="441">
        <f>hourly1!$F8524*유형화!$G$71/hourly1!$F$8763+유형화!$G$72*hourly1!$G8524/hourly1!$F$8763+유형화!$G$74*hourly1!I8524/hourly1!$I$8763+유형화!$H$63*hourly1!P8524/hourly1!$P$8763</f>
        <v>3.4048082223629992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799">
        <f>(유형화!$F$71+유형화!$F$72+유형화!$F$73+유형화!$F$74+유형화!$G$63)*hourly1!O8525/hourly1!$O$8763</f>
        <v>64.594617059072107</v>
      </c>
      <c r="C8524" s="441">
        <f>hourly1!$F8525*유형화!$G$71/hourly1!$F$8763+유형화!$G$72*hourly1!$G8525/hourly1!$F$8763+유형화!$G$74*hourly1!I8525/hourly1!$I$8763+유형화!$H$63*hourly1!P8525/hourly1!$P$8763</f>
        <v>3.9414122738223263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799">
        <f>(유형화!$F$71+유형화!$F$72+유형화!$F$73+유형화!$F$74+유형화!$G$63)*hourly1!O8526/hourly1!$O$8763</f>
        <v>64.586424337807202</v>
      </c>
      <c r="C8525" s="441">
        <f>hourly1!$F8526*유형화!$G$71/hourly1!$F$8763+유형화!$G$72*hourly1!$G8526/hourly1!$F$8763+유형화!$G$74*hourly1!I8526/hourly1!$I$8763+유형화!$H$63*hourly1!P8526/hourly1!$P$8763</f>
        <v>4.3484673385325729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799">
        <f>(유형화!$F$71+유형화!$F$72+유형화!$F$73+유형화!$F$74+유형화!$G$63)*hourly1!O8527/hourly1!$O$8763</f>
        <v>64.729577235589048</v>
      </c>
      <c r="C8526" s="441">
        <f>hourly1!$F8527*유형화!$G$71/hourly1!$F$8763+유형화!$G$72*hourly1!$G8527/hourly1!$F$8763+유형화!$G$74*hourly1!I8527/hourly1!$I$8763+유형화!$H$63*hourly1!P8527/hourly1!$P$8763</f>
        <v>4.848751830261941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799">
        <f>(유형화!$F$71+유형화!$F$72+유형화!$F$73+유형화!$F$74+유형화!$G$63)*hourly1!O8528/hourly1!$O$8763</f>
        <v>65.373259067186041</v>
      </c>
      <c r="C8527" s="441">
        <f>hourly1!$F8528*유형화!$G$71/hourly1!$F$8763+유형화!$G$72*hourly1!$G8528/hourly1!$F$8763+유형화!$G$74*hourly1!I8528/hourly1!$I$8763+유형화!$H$63*hourly1!P8528/hourly1!$P$8763</f>
        <v>5.016344336270472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799">
        <f>(유형화!$F$71+유형화!$F$72+유형화!$F$73+유형화!$F$74+유형화!$G$63)*hourly1!O8529/hourly1!$O$8763</f>
        <v>66.640894890900569</v>
      </c>
      <c r="C8528" s="441">
        <f>hourly1!$F8529*유형화!$G$71/hourly1!$F$8763+유형화!$G$72*hourly1!$G8529/hourly1!$F$8763+유형화!$G$74*hourly1!I8529/hourly1!$I$8763+유형화!$H$63*hourly1!P8529/hourly1!$P$8763</f>
        <v>13.975491144196226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799">
        <f>(유형화!$F$71+유형화!$F$72+유형화!$F$73+유형화!$F$74+유형화!$G$63)*hourly1!O8530/hourly1!$O$8763</f>
        <v>67.887597601164217</v>
      </c>
      <c r="C8529" s="441">
        <f>hourly1!$F8530*유형화!$G$71/hourly1!$F$8763+유형화!$G$72*hourly1!$G8530/hourly1!$F$8763+유형화!$G$74*hourly1!I8530/hourly1!$I$8763+유형화!$H$63*hourly1!P8530/hourly1!$P$8763</f>
        <v>14.50243737256254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799">
        <f>(유형화!$F$71+유형화!$F$72+유형화!$F$73+유형화!$F$74+유형화!$G$63)*hourly1!O8531/hourly1!$O$8763</f>
        <v>71.999251608676019</v>
      </c>
      <c r="C8530" s="441">
        <f>hourly1!$F8531*유형화!$G$71/hourly1!$F$8763+유형화!$G$72*hourly1!$G8531/hourly1!$F$8763+유형화!$G$74*hourly1!I8531/hourly1!$I$8763+유형화!$H$63*hourly1!P8531/hourly1!$P$8763</f>
        <v>13.599920823698495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799">
        <f>(유형화!$F$71+유형화!$F$72+유형화!$F$73+유형화!$F$74+유형화!$G$63)*hourly1!O8532/hourly1!$O$8763</f>
        <v>78.326857602668511</v>
      </c>
      <c r="C8531" s="441">
        <f>hourly1!$F8532*유형화!$G$71/hourly1!$F$8763+유형화!$G$72*hourly1!$G8532/hourly1!$F$8763+유형화!$G$74*hourly1!I8532/hourly1!$I$8763+유형화!$H$63*hourly1!P8532/hourly1!$P$8763</f>
        <v>12.161323708802932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799">
        <f>(유형화!$F$71+유형화!$F$72+유형화!$F$73+유형화!$F$74+유형화!$G$63)*hourly1!O8533/hourly1!$O$8763</f>
        <v>78.061061107820194</v>
      </c>
      <c r="C8532" s="441">
        <f>hourly1!$F8533*유형화!$G$71/hourly1!$F$8763+유형화!$G$72*hourly1!$G8533/hourly1!$F$8763+유형화!$G$74*hourly1!I8533/hourly1!$I$8763+유형화!$H$63*hourly1!P8533/hourly1!$P$8763</f>
        <v>10.577992951584493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799">
        <f>(유형화!$F$71+유형화!$F$72+유형화!$F$73+유형화!$F$74+유형화!$G$63)*hourly1!O8534/hourly1!$O$8763</f>
        <v>76.923780144995519</v>
      </c>
      <c r="C8533" s="441">
        <f>hourly1!$F8534*유형화!$G$71/hourly1!$F$8763+유형화!$G$72*hourly1!$G8534/hourly1!$F$8763+유형화!$G$74*hourly1!I8534/hourly1!$I$8763+유형화!$H$63*hourly1!P8534/hourly1!$P$8763</f>
        <v>9.1406951873956324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799">
        <f>(유형화!$F$71+유형화!$F$72+유형화!$F$73+유형화!$F$74+유형화!$G$63)*hourly1!O8535/hourly1!$O$8763</f>
        <v>72.576109812342864</v>
      </c>
      <c r="C8534" s="441">
        <f>hourly1!$F8535*유형화!$G$71/hourly1!$F$8763+유형화!$G$72*hourly1!$G8535/hourly1!$F$8763+유형화!$G$74*hourly1!I8535/hourly1!$I$8763+유형화!$H$63*hourly1!P8535/hourly1!$P$8763</f>
        <v>6.6942691130759933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799">
        <f>(유형화!$F$71+유형화!$F$72+유형화!$F$73+유형화!$F$74+유형화!$G$63)*hourly1!O8536/hourly1!$O$8763</f>
        <v>71.110246580510847</v>
      </c>
      <c r="C8535" s="441">
        <f>hourly1!$F8536*유형화!$G$71/hourly1!$F$8763+유형화!$G$72*hourly1!$G8536/hourly1!$F$8763+유형화!$G$74*hourly1!I8536/hourly1!$I$8763+유형화!$H$63*hourly1!P8536/hourly1!$P$8763</f>
        <v>6.9452376166991501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799">
        <f>(유형화!$F$71+유형화!$F$72+유형화!$F$73+유형화!$F$74+유형화!$G$63)*hourly1!O8537/hourly1!$O$8763</f>
        <v>73.084034711642275</v>
      </c>
      <c r="C8536" s="441">
        <f>hourly1!$F8537*유형화!$G$71/hourly1!$F$8763+유형화!$G$72*hourly1!$G8537/hourly1!$F$8763+유형화!$G$74*hourly1!I8537/hourly1!$I$8763+유형화!$H$63*hourly1!P8537/hourly1!$P$8763</f>
        <v>6.8878145213861961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799">
        <f>(유형화!$F$71+유형화!$F$72+유형화!$F$73+유형화!$F$74+유형화!$G$63)*hourly1!O8538/hourly1!$O$8763</f>
        <v>72.931316732212323</v>
      </c>
      <c r="C8537" s="441">
        <f>hourly1!$F8538*유형화!$G$71/hourly1!$F$8763+유형화!$G$72*hourly1!$G8538/hourly1!$F$8763+유형화!$G$74*hourly1!I8538/hourly1!$I$8763+유형화!$H$63*hourly1!P8538/hourly1!$P$8763</f>
        <v>6.9868516667788798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799">
        <f>(유형화!$F$71+유형화!$F$72+유형화!$F$73+유형화!$F$74+유형화!$G$63)*hourly1!O8539/hourly1!$O$8763</f>
        <v>73.492183524097939</v>
      </c>
      <c r="C8538" s="441">
        <f>hourly1!$F8539*유형화!$G$71/hourly1!$F$8763+유형화!$G$72*hourly1!$G8539/hourly1!$F$8763+유형화!$G$74*hourly1!I8539/hourly1!$I$8763+유형화!$H$63*hourly1!P8539/hourly1!$P$8763</f>
        <v>7.3748528876533834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799">
        <f>(유형화!$F$71+유형화!$F$72+유형화!$F$73+유형화!$F$74+유형화!$G$63)*hourly1!O8540/hourly1!$O$8763</f>
        <v>73.445150930067911</v>
      </c>
      <c r="C8539" s="441">
        <f>hourly1!$F8540*유형화!$G$71/hourly1!$F$8763+유형화!$G$72*hourly1!$G8540/hourly1!$F$8763+유형화!$G$74*hourly1!I8540/hourly1!$I$8763+유형화!$H$63*hourly1!P8540/hourly1!$P$8763</f>
        <v>7.9961761795819797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799">
        <f>(유형화!$F$71+유형화!$F$72+유형화!$F$73+유형화!$F$74+유형화!$G$63)*hourly1!O8541/hourly1!$O$8763</f>
        <v>72.535332645721482</v>
      </c>
      <c r="C8540" s="441">
        <f>hourly1!$F8541*유형화!$G$71/hourly1!$F$8763+유형화!$G$72*hourly1!$G8541/hourly1!$F$8763+유형화!$G$74*hourly1!I8541/hourly1!$I$8763+유형화!$H$63*hourly1!P8541/hourly1!$P$8763</f>
        <v>7.3765924718334261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799">
        <f>(유형화!$F$71+유형화!$F$72+유형화!$F$73+유형화!$F$74+유형화!$G$63)*hourly1!O8542/hourly1!$O$8763</f>
        <v>70.93532300998838</v>
      </c>
      <c r="C8541" s="441">
        <f>hourly1!$F8542*유형화!$G$71/hourly1!$F$8763+유형화!$G$72*hourly1!$G8542/hourly1!$F$8763+유형화!$G$74*hourly1!I8542/hourly1!$I$8763+유형화!$H$63*hourly1!P8542/hourly1!$P$8763</f>
        <v>7.4013159169031502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799">
        <f>(유형화!$F$71+유형화!$F$72+유형화!$F$73+유형화!$F$74+유형화!$G$63)*hourly1!O8543/hourly1!$O$8763</f>
        <v>68.669916657858295</v>
      </c>
      <c r="C8542" s="441">
        <f>hourly1!$F8543*유형화!$G$71/hourly1!$F$8763+유형화!$G$72*hourly1!$G8543/hourly1!$F$8763+유형화!$G$74*hourly1!I8543/hourly1!$I$8763+유형화!$H$63*hourly1!P8543/hourly1!$P$8763</f>
        <v>8.6786736756656282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799">
        <f>(유형화!$F$71+유형화!$F$72+유형화!$F$73+유형화!$F$74+유형화!$G$63)*hourly1!O8544/hourly1!$O$8763</f>
        <v>67.098412924221194</v>
      </c>
      <c r="C8543" s="441">
        <f>hourly1!$F8544*유형화!$G$71/hourly1!$F$8763+유형화!$G$72*hourly1!$G8544/hourly1!$F$8763+유형화!$G$74*hourly1!I8544/hourly1!$I$8763+유형화!$H$63*hourly1!P8544/hourly1!$P$8763</f>
        <v>0.50759380584779801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799">
        <f>(유형화!$F$71+유형화!$F$72+유형화!$F$73+유형화!$F$74+유형화!$G$63)*hourly1!O8545/hourly1!$O$8763</f>
        <v>66.373292177081325</v>
      </c>
      <c r="C8544" s="441">
        <f>hourly1!$F8545*유형화!$G$71/hourly1!$F$8763+유형화!$G$72*hourly1!$G8545/hourly1!$F$8763+유형화!$G$74*hourly1!I8545/hourly1!$I$8763+유형화!$H$63*hourly1!P8545/hourly1!$P$8763</f>
        <v>0.64597215139667297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799">
        <f>(유형화!$F$71+유형화!$F$72+유형화!$F$73+유형화!$F$74+유형화!$G$63)*hourly1!O8546/hourly1!$O$8763</f>
        <v>66.790475845146489</v>
      </c>
      <c r="C8545" s="441">
        <f>hourly1!$F8546*유형화!$G$71/hourly1!$F$8763+유형화!$G$72*hourly1!$G8546/hourly1!$F$8763+유형화!$G$74*hourly1!I8546/hourly1!$I$8763+유형화!$H$63*hourly1!P8546/hourly1!$P$8763</f>
        <v>1.5318756415235055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799">
        <f>(유형화!$F$71+유형화!$F$72+유형화!$F$73+유형화!$F$74+유형화!$G$63)*hourly1!O8547/hourly1!$O$8763</f>
        <v>65.875062019107858</v>
      </c>
      <c r="C8546" s="441">
        <f>hourly1!$F8547*유형화!$G$71/hourly1!$F$8763+유형화!$G$72*hourly1!$G8547/hourly1!$F$8763+유형화!$G$74*hourly1!I8547/hourly1!$I$8763+유형화!$H$63*hourly1!P8547/hourly1!$P$8763</f>
        <v>2.6096164436257863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799">
        <f>(유형화!$F$71+유형화!$F$72+유형화!$F$73+유형화!$F$74+유형화!$G$63)*hourly1!O8548/hourly1!$O$8763</f>
        <v>62.640585989789002</v>
      </c>
      <c r="C8547" s="441">
        <f>hourly1!$F8548*유형화!$G$71/hourly1!$F$8763+유형화!$G$72*hourly1!$G8548/hourly1!$F$8763+유형화!$G$74*hourly1!I8548/hourly1!$I$8763+유형화!$H$63*hourly1!P8548/hourly1!$P$8763</f>
        <v>3.5473348529843092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799">
        <f>(유형화!$F$71+유형화!$F$72+유형화!$F$73+유형화!$F$74+유형화!$G$63)*hourly1!O8549/hourly1!$O$8763</f>
        <v>61.006314671601729</v>
      </c>
      <c r="C8548" s="441">
        <f>hourly1!$F8549*유형화!$G$71/hourly1!$F$8763+유형화!$G$72*hourly1!$G8549/hourly1!$F$8763+유형화!$G$74*hourly1!I8549/hourly1!$I$8763+유형화!$H$63*hourly1!P8549/hourly1!$P$8763</f>
        <v>4.5051508566865834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799">
        <f>(유형화!$F$71+유형화!$F$72+유형화!$F$73+유형화!$F$74+유형화!$G$63)*hourly1!O8550/hourly1!$O$8763</f>
        <v>59.782747481159461</v>
      </c>
      <c r="C8549" s="441">
        <f>hourly1!$F8550*유형화!$G$71/hourly1!$F$8763+유형화!$G$72*hourly1!$G8550/hourly1!$F$8763+유형화!$G$74*hourly1!I8550/hourly1!$I$8763+유형화!$H$63*hourly1!P8550/hourly1!$P$8763</f>
        <v>5.1358182859766037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799">
        <f>(유형화!$F$71+유형화!$F$72+유형화!$F$73+유형화!$F$74+유형화!$G$63)*hourly1!O8551/hourly1!$O$8763</f>
        <v>60.084781735671591</v>
      </c>
      <c r="C8550" s="441">
        <f>hourly1!$F8551*유형화!$G$71/hourly1!$F$8763+유형화!$G$72*hourly1!$G8551/hourly1!$F$8763+유형화!$G$74*hourly1!I8551/hourly1!$I$8763+유형화!$H$63*hourly1!P8551/hourly1!$P$8763</f>
        <v>5.7987895012730428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799">
        <f>(유형화!$F$71+유형화!$F$72+유형화!$F$73+유형화!$F$74+유형화!$G$63)*hourly1!O8552/hourly1!$O$8763</f>
        <v>60.673041758337192</v>
      </c>
      <c r="C8551" s="441">
        <f>hourly1!$F8552*유형화!$G$71/hourly1!$F$8763+유형화!$G$72*hourly1!$G8552/hourly1!$F$8763+유형화!$G$74*hourly1!I8552/hourly1!$I$8763+유형화!$H$63*hourly1!P8552/hourly1!$P$8763</f>
        <v>6.4339066163364089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799">
        <f>(유형화!$F$71+유형화!$F$72+유형화!$F$73+유형화!$F$74+유형화!$G$63)*hourly1!O8553/hourly1!$O$8763</f>
        <v>60.852150843021079</v>
      </c>
      <c r="C8552" s="441">
        <f>hourly1!$F8553*유형화!$G$71/hourly1!$F$8763+유형화!$G$72*hourly1!$G8553/hourly1!$F$8763+유형화!$G$74*hourly1!I8553/hourly1!$I$8763+유형화!$H$63*hourly1!P8553/hourly1!$P$8763</f>
        <v>15.853614448622514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799">
        <f>(유형화!$F$71+유형화!$F$72+유형화!$F$73+유형화!$F$74+유형화!$G$63)*hourly1!O8554/hourly1!$O$8763</f>
        <v>60.312539366229032</v>
      </c>
      <c r="C8553" s="441">
        <f>hourly1!$F8554*유형화!$G$71/hourly1!$F$8763+유형화!$G$72*hourly1!$G8554/hourly1!$F$8763+유형화!$G$74*hourly1!I8554/hourly1!$I$8763+유형화!$H$63*hourly1!P8554/hourly1!$P$8763</f>
        <v>16.156122949191783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799">
        <f>(유형화!$F$71+유형화!$F$72+유형화!$F$73+유형화!$F$74+유형화!$G$63)*hourly1!O8555/hourly1!$O$8763</f>
        <v>60.977905133926264</v>
      </c>
      <c r="C8554" s="441">
        <f>hourly1!$F8555*유형화!$G$71/hourly1!$F$8763+유형화!$G$72*hourly1!$G8555/hourly1!$F$8763+유형화!$G$74*hourly1!I8555/hourly1!$I$8763+유형화!$H$63*hourly1!P8555/hourly1!$P$8763</f>
        <v>15.026807919038948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799">
        <f>(유형화!$F$71+유형화!$F$72+유형화!$F$73+유형화!$F$74+유형화!$G$63)*hourly1!O8556/hourly1!$O$8763</f>
        <v>63.156960644770017</v>
      </c>
      <c r="C8555" s="441">
        <f>hourly1!$F8556*유형화!$G$71/hourly1!$F$8763+유형화!$G$72*hourly1!$G8556/hourly1!$F$8763+유형화!$G$74*hourly1!I8556/hourly1!$I$8763+유형화!$H$63*hourly1!P8556/hourly1!$P$8763</f>
        <v>13.344391234122071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799">
        <f>(유형화!$F$71+유형화!$F$72+유형화!$F$73+유형화!$F$74+유형화!$G$63)*hourly1!O8557/hourly1!$O$8763</f>
        <v>63.519564827144734</v>
      </c>
      <c r="C8556" s="441">
        <f>hourly1!$F8557*유형화!$G$71/hourly1!$F$8763+유형화!$G$72*hourly1!$G8557/hourly1!$F$8763+유형화!$G$74*hourly1!I8557/hourly1!$I$8763+유형화!$H$63*hourly1!P8557/hourly1!$P$8763</f>
        <v>11.772276709793998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799">
        <f>(유형화!$F$71+유형화!$F$72+유형화!$F$73+유형화!$F$74+유형화!$G$63)*hourly1!O8558/hourly1!$O$8763</f>
        <v>62.522986934826548</v>
      </c>
      <c r="C8557" s="441">
        <f>hourly1!$F8558*유형화!$G$71/hourly1!$F$8763+유형화!$G$72*hourly1!$G8558/hourly1!$F$8763+유형화!$G$74*hourly1!I8558/hourly1!$I$8763+유형화!$H$63*hourly1!P8558/hourly1!$P$8763</f>
        <v>10.415586636821484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799">
        <f>(유형화!$F$71+유형화!$F$72+유형화!$F$73+유형화!$F$74+유형화!$G$63)*hourly1!O8559/hourly1!$O$8763</f>
        <v>60.13099315679279</v>
      </c>
      <c r="C8558" s="441">
        <f>hourly1!$F8559*유형화!$G$71/hourly1!$F$8763+유형화!$G$72*hourly1!$G8559/hourly1!$F$8763+유형화!$G$74*hourly1!I8559/hourly1!$I$8763+유형화!$H$63*hourly1!P8559/hourly1!$P$8763</f>
        <v>8.2723365099735133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799">
        <f>(유형화!$F$71+유형화!$F$72+유형화!$F$73+유형화!$F$74+유형화!$G$63)*hourly1!O8560/hourly1!$O$8763</f>
        <v>58.77273830365089</v>
      </c>
      <c r="C8559" s="441">
        <f>hourly1!$F8560*유형화!$G$71/hourly1!$F$8763+유형화!$G$72*hourly1!$G8560/hourly1!$F$8763+유형화!$G$74*hourly1!I8560/hourly1!$I$8763+유형화!$H$63*hourly1!P8560/hourly1!$P$8763</f>
        <v>8.6271297427388411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799">
        <f>(유형화!$F$71+유형화!$F$72+유형화!$F$73+유형화!$F$74+유형화!$G$63)*hourly1!O8561/hourly1!$O$8763</f>
        <v>59.280342908453783</v>
      </c>
      <c r="C8560" s="441">
        <f>hourly1!$F8561*유형화!$G$71/hourly1!$F$8763+유형화!$G$72*hourly1!$G8561/hourly1!$F$8763+유형화!$G$74*hourly1!I8561/hourly1!$I$8763+유형화!$H$63*hourly1!P8561/hourly1!$P$8763</f>
        <v>8.3890191337581168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799">
        <f>(유형화!$F$71+유형화!$F$72+유형화!$F$73+유형화!$F$74+유형화!$G$63)*hourly1!O8562/hourly1!$O$8763</f>
        <v>59.375804468958613</v>
      </c>
      <c r="C8561" s="441">
        <f>hourly1!$F8562*유형화!$G$71/hourly1!$F$8763+유형화!$G$72*hourly1!$G8562/hourly1!$F$8763+유형화!$G$74*hourly1!I8562/hourly1!$I$8763+유형화!$H$63*hourly1!P8562/hourly1!$P$8763</f>
        <v>8.595139284647443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799">
        <f>(유형화!$F$71+유형화!$F$72+유형화!$F$73+유형화!$F$74+유형화!$G$63)*hourly1!O8563/hourly1!$O$8763</f>
        <v>59.789922171218201</v>
      </c>
      <c r="C8562" s="441">
        <f>hourly1!$F8563*유형화!$G$71/hourly1!$F$8763+유형화!$G$72*hourly1!$G8563/hourly1!$F$8763+유형화!$G$74*hourly1!I8563/hourly1!$I$8763+유형화!$H$63*hourly1!P8563/hourly1!$P$8763</f>
        <v>9.2715333867193959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799">
        <f>(유형화!$F$71+유형화!$F$72+유형화!$F$73+유형화!$F$74+유형화!$G$63)*hourly1!O8564/hourly1!$O$8763</f>
        <v>60.282385141311202</v>
      </c>
      <c r="C8563" s="441">
        <f>hourly1!$F8564*유형화!$G$71/hourly1!$F$8763+유형화!$G$72*hourly1!$G8564/hourly1!$F$8763+유형화!$G$74*hourly1!I8564/hourly1!$I$8763+유형화!$H$63*hourly1!P8564/hourly1!$P$8763</f>
        <v>9.7522698901318634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799">
        <f>(유형화!$F$71+유형화!$F$72+유형화!$F$73+유형화!$F$74+유형화!$G$63)*hourly1!O8565/hourly1!$O$8763</f>
        <v>61.470172537692243</v>
      </c>
      <c r="C8564" s="441">
        <f>hourly1!$F8565*유형화!$G$71/hourly1!$F$8763+유형화!$G$72*hourly1!$G8565/hourly1!$F$8763+유형화!$G$74*hourly1!I8565/hourly1!$I$8763+유형화!$H$63*hourly1!P8565/hourly1!$P$8763</f>
        <v>9.163386115906432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799">
        <f>(유형화!$F$71+유형화!$F$72+유형화!$F$73+유형화!$F$74+유형화!$G$63)*hourly1!O8566/hourly1!$O$8763</f>
        <v>60.562686196156925</v>
      </c>
      <c r="C8565" s="441">
        <f>hourly1!$F8566*유형화!$G$71/hourly1!$F$8763+유형화!$G$72*hourly1!$G8566/hourly1!$F$8763+유형화!$G$74*hourly1!I8566/hourly1!$I$8763+유형화!$H$63*hourly1!P8566/hourly1!$P$8763</f>
        <v>9.1145782858997517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799">
        <f>(유형화!$F$71+유형화!$F$72+유형화!$F$73+유형화!$F$74+유형화!$G$63)*hourly1!O8567/hourly1!$O$8763</f>
        <v>60.036282698746376</v>
      </c>
      <c r="C8566" s="441">
        <f>hourly1!$F8567*유형화!$G$71/hourly1!$F$8763+유형화!$G$72*hourly1!$G8567/hourly1!$F$8763+유형화!$G$74*hourly1!I8567/hourly1!$I$8763+유형화!$H$63*hourly1!P8567/hourly1!$P$8763</f>
        <v>10.515427914990404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799">
        <f>(유형화!$F$71+유형화!$F$72+유형화!$F$73+유형화!$F$74+유형화!$G$63)*hourly1!O8568/hourly1!$O$8763</f>
        <v>58.757156028266635</v>
      </c>
      <c r="C8567" s="441">
        <f>hourly1!$F8568*유형화!$G$71/hourly1!$F$8763+유형화!$G$72*hourly1!$G8568/hourly1!$F$8763+유형화!$G$74*hourly1!I8568/hourly1!$I$8763+유형화!$H$63*hourly1!P8568/hourly1!$P$8763</f>
        <v>1.1908807642343235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799">
        <f>(유형화!$F$71+유형화!$F$72+유형화!$F$73+유형화!$F$74+유형화!$G$63)*hourly1!O8569/hourly1!$O$8763</f>
        <v>59.364870452315429</v>
      </c>
      <c r="C8568" s="441">
        <f>hourly1!$F8569*유형화!$G$71/hourly1!$F$8763+유형화!$G$72*hourly1!$G8569/hourly1!$F$8763+유형화!$G$74*hourly1!I8569/hourly1!$I$8763+유형화!$H$63*hourly1!P8569/hourly1!$P$8763</f>
        <v>2.1101979869139971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799">
        <f>(유형화!$F$71+유형화!$F$72+유형화!$F$73+유형화!$F$74+유형화!$G$63)*hourly1!O8570/hourly1!$O$8763</f>
        <v>60.188734269651178</v>
      </c>
      <c r="C8569" s="441">
        <f>hourly1!$F8570*유형화!$G$71/hourly1!$F$8763+유형화!$G$72*hourly1!$G8570/hourly1!$F$8763+유형화!$G$74*hourly1!I8570/hourly1!$I$8763+유형화!$H$63*hourly1!P8570/hourly1!$P$8763</f>
        <v>3.1875200245283715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799">
        <f>(유형화!$F$71+유형화!$F$72+유형화!$F$73+유형화!$F$74+유형화!$G$63)*hourly1!O8571/hourly1!$O$8763</f>
        <v>59.57079290846292</v>
      </c>
      <c r="C8570" s="441">
        <f>hourly1!$F8571*유형화!$G$71/hourly1!$F$8763+유형화!$G$72*hourly1!$G8571/hourly1!$F$8763+유형화!$G$74*hourly1!I8571/hourly1!$I$8763+유형화!$H$63*hourly1!P8571/hourly1!$P$8763</f>
        <v>3.909347509186945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799">
        <f>(유형화!$F$71+유형화!$F$72+유형화!$F$73+유형화!$F$74+유형화!$G$63)*hourly1!O8572/hourly1!$O$8763</f>
        <v>57.167848560605478</v>
      </c>
      <c r="C8571" s="441">
        <f>hourly1!$F8572*유형화!$G$71/hourly1!$F$8763+유형화!$G$72*hourly1!$G8572/hourly1!$F$8763+유형화!$G$74*hourly1!I8572/hourly1!$I$8763+유형화!$H$63*hourly1!P8572/hourly1!$P$8763</f>
        <v>4.6039606693780595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799">
        <f>(유형화!$F$71+유형화!$F$72+유형화!$F$73+유형화!$F$74+유형화!$G$63)*hourly1!O8573/hourly1!$O$8763</f>
        <v>56.341192518602774</v>
      </c>
      <c r="C8572" s="441">
        <f>hourly1!$F8573*유형화!$G$71/hourly1!$F$8763+유형화!$G$72*hourly1!$G8573/hourly1!$F$8763+유형화!$G$74*hourly1!I8573/hourly1!$I$8763+유형화!$H$63*hourly1!P8573/hourly1!$P$8763</f>
        <v>5.254136250089795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799">
        <f>(유형화!$F$71+유형화!$F$72+유형화!$F$73+유형화!$F$74+유형화!$G$63)*hourly1!O8574/hourly1!$O$8763</f>
        <v>56.801005784190458</v>
      </c>
      <c r="C8573" s="441">
        <f>hourly1!$F8574*유형화!$G$71/hourly1!$F$8763+유형화!$G$72*hourly1!$G8574/hourly1!$F$8763+유형화!$G$74*hourly1!I8574/hourly1!$I$8763+유형화!$H$63*hourly1!P8574/hourly1!$P$8763</f>
        <v>5.7501333854300363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799">
        <f>(유형화!$F$71+유형화!$F$72+유형화!$F$73+유형화!$F$74+유형화!$G$63)*hourly1!O8575/hourly1!$O$8763</f>
        <v>57.118016808300702</v>
      </c>
      <c r="C8574" s="441">
        <f>hourly1!$F8575*유형화!$G$71/hourly1!$F$8763+유형화!$G$72*hourly1!$G8575/hourly1!$F$8763+유형화!$G$74*hourly1!I8575/hourly1!$I$8763+유형화!$H$63*hourly1!P8575/hourly1!$P$8763</f>
        <v>6.1911211357796727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799">
        <f>(유형화!$F$71+유형화!$F$72+유형화!$F$73+유형화!$F$74+유형화!$G$63)*hourly1!O8576/hourly1!$O$8763</f>
        <v>57.368982466600144</v>
      </c>
      <c r="C8575" s="441">
        <f>hourly1!$F8576*유형화!$G$71/hourly1!$F$8763+유형화!$G$72*hourly1!$G8576/hourly1!$F$8763+유형화!$G$74*hourly1!I8576/hourly1!$I$8763+유형화!$H$63*hourly1!P8576/hourly1!$P$8763</f>
        <v>6.7160579863825722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799">
        <f>(유형화!$F$71+유형화!$F$72+유형화!$F$73+유형화!$F$74+유형화!$G$63)*hourly1!O8577/hourly1!$O$8763</f>
        <v>57.585543680228739</v>
      </c>
      <c r="C8576" s="441">
        <f>hourly1!$F8577*유형화!$G$71/hourly1!$F$8763+유형화!$G$72*hourly1!$G8577/hourly1!$F$8763+유형화!$G$74*hourly1!I8577/hourly1!$I$8763+유형화!$H$63*hourly1!P8577/hourly1!$P$8763</f>
        <v>15.99519584752459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799">
        <f>(유형화!$F$71+유형화!$F$72+유형화!$F$73+유형화!$F$74+유형화!$G$63)*hourly1!O8578/hourly1!$O$8763</f>
        <v>57.574625445018306</v>
      </c>
      <c r="C8577" s="441">
        <f>hourly1!$F8578*유형화!$G$71/hourly1!$F$8763+유형화!$G$72*hourly1!$G8578/hourly1!$F$8763+유형화!$G$74*hourly1!I8578/hourly1!$I$8763+유형화!$H$63*hourly1!P8578/hourly1!$P$8763</f>
        <v>16.26904170201518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799">
        <f>(유형화!$F$71+유형화!$F$72+유형화!$F$73+유형화!$F$74+유형화!$G$63)*hourly1!O8579/hourly1!$O$8763</f>
        <v>56.580360169493723</v>
      </c>
      <c r="C8578" s="441">
        <f>hourly1!$F8579*유형화!$G$71/hourly1!$F$8763+유형화!$G$72*hourly1!$G8579/hourly1!$F$8763+유형화!$G$74*hourly1!I8579/hourly1!$I$8763+유형화!$H$63*hourly1!P8579/hourly1!$P$8763</f>
        <v>15.392643724456862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799">
        <f>(유형화!$F$71+유형화!$F$72+유형화!$F$73+유형화!$F$74+유형화!$G$63)*hourly1!O8580/hourly1!$O$8763</f>
        <v>57.035704158172535</v>
      </c>
      <c r="C8579" s="441">
        <f>hourly1!$F8580*유형화!$G$71/hourly1!$F$8763+유형화!$G$72*hourly1!$G8580/hourly1!$F$8763+유형화!$G$74*hourly1!I8580/hourly1!$I$8763+유형화!$H$63*hourly1!P8580/hourly1!$P$8763</f>
        <v>14.384312748590308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799">
        <f>(유형화!$F$71+유형화!$F$72+유형화!$F$73+유형화!$F$74+유형화!$G$63)*hourly1!O8581/hourly1!$O$8763</f>
        <v>58.471842060851735</v>
      </c>
      <c r="C8580" s="441">
        <f>hourly1!$F8581*유형화!$G$71/hourly1!$F$8763+유형화!$G$72*hourly1!$G8581/hourly1!$F$8763+유형화!$G$74*hourly1!I8581/hourly1!$I$8763+유형화!$H$63*hourly1!P8581/hourly1!$P$8763</f>
        <v>13.229279066621212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799">
        <f>(유형화!$F$71+유형화!$F$72+유형화!$F$73+유형화!$F$74+유형화!$G$63)*hourly1!O8582/hourly1!$O$8763</f>
        <v>59.236388456468895</v>
      </c>
      <c r="C8581" s="441">
        <f>hourly1!$F8582*유형화!$G$71/hourly1!$F$8763+유형화!$G$72*hourly1!$G8582/hourly1!$F$8763+유형화!$G$74*hourly1!I8582/hourly1!$I$8763+유형화!$H$63*hourly1!P8582/hourly1!$P$8763</f>
        <v>11.585531960433196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799">
        <f>(유형화!$F$71+유형화!$F$72+유형화!$F$73+유형화!$F$74+유형화!$G$63)*hourly1!O8583/hourly1!$O$8763</f>
        <v>58.707984313199454</v>
      </c>
      <c r="C8582" s="441">
        <f>hourly1!$F8583*유형화!$G$71/hourly1!$F$8763+유형화!$G$72*hourly1!$G8583/hourly1!$F$8763+유형화!$G$74*hourly1!I8583/hourly1!$I$8763+유형화!$H$63*hourly1!P8583/hourly1!$P$8763</f>
        <v>9.2370872345119448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799">
        <f>(유형화!$F$71+유형화!$F$72+유형화!$F$73+유형화!$F$74+유형화!$G$63)*hourly1!O8584/hourly1!$O$8763</f>
        <v>57.862075511128538</v>
      </c>
      <c r="C8583" s="441">
        <f>hourly1!$F8584*유형화!$G$71/hourly1!$F$8763+유형화!$G$72*hourly1!$G8584/hourly1!$F$8763+유형화!$G$74*hourly1!I8584/hourly1!$I$8763+유형화!$H$63*hourly1!P8584/hourly1!$P$8763</f>
        <v>9.4020642217351806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799">
        <f>(유형화!$F$71+유형화!$F$72+유형화!$F$73+유형화!$F$74+유형화!$G$63)*hourly1!O8585/hourly1!$O$8763</f>
        <v>56.981404333046953</v>
      </c>
      <c r="C8584" s="441">
        <f>hourly1!$F8585*유형화!$G$71/hourly1!$F$8763+유형화!$G$72*hourly1!$G8585/hourly1!$F$8763+유형화!$G$74*hourly1!I8585/hourly1!$I$8763+유형화!$H$63*hourly1!P8585/hourly1!$P$8763</f>
        <v>8.8688657477247794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799">
        <f>(유형화!$F$71+유형화!$F$72+유형화!$F$73+유형화!$F$74+유형화!$G$63)*hourly1!O8586/hourly1!$O$8763</f>
        <v>57.326890988357967</v>
      </c>
      <c r="C8585" s="441">
        <f>hourly1!$F8586*유형화!$G$71/hourly1!$F$8763+유형화!$G$72*hourly1!$G8586/hourly1!$F$8763+유형화!$G$74*hourly1!I8586/hourly1!$I$8763+유형화!$H$63*hourly1!P8586/hourly1!$P$8763</f>
        <v>9.0561108437180842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799">
        <f>(유형화!$F$71+유형화!$F$72+유형화!$F$73+유형화!$F$74+유형화!$G$63)*hourly1!O8587/hourly1!$O$8763</f>
        <v>57.803372502619368</v>
      </c>
      <c r="C8586" s="441">
        <f>hourly1!$F8587*유형화!$G$71/hourly1!$F$8763+유형화!$G$72*hourly1!$G8587/hourly1!$F$8763+유형화!$G$74*hourly1!I8587/hourly1!$I$8763+유형화!$H$63*hourly1!P8587/hourly1!$P$8763</f>
        <v>9.4972167927596924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799">
        <f>(유형화!$F$71+유형화!$F$72+유형화!$F$73+유형화!$F$74+유형화!$G$63)*hourly1!O8588/hourly1!$O$8763</f>
        <v>57.941590142420992</v>
      </c>
      <c r="C8587" s="441">
        <f>hourly1!$F8588*유형화!$G$71/hourly1!$F$8763+유형화!$G$72*hourly1!$G8588/hourly1!$F$8763+유형화!$G$74*hourly1!I8588/hourly1!$I$8763+유형화!$H$63*hourly1!P8588/hourly1!$P$8763</f>
        <v>10.022819181910751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799">
        <f>(유형화!$F$71+유형화!$F$72+유형화!$F$73+유형화!$F$74+유형화!$G$63)*hourly1!O8589/hourly1!$O$8763</f>
        <v>59.418990093541083</v>
      </c>
      <c r="C8588" s="441">
        <f>hourly1!$F8589*유형화!$G$71/hourly1!$F$8763+유형화!$G$72*hourly1!$G8589/hourly1!$F$8763+유형화!$G$74*hourly1!I8589/hourly1!$I$8763+유형화!$H$63*hourly1!P8589/hourly1!$P$8763</f>
        <v>9.2033319065465928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799">
        <f>(유형화!$F$71+유형화!$F$72+유형화!$F$73+유형화!$F$74+유형화!$G$63)*hourly1!O8590/hourly1!$O$8763</f>
        <v>59.004743749825799</v>
      </c>
      <c r="C8589" s="441">
        <f>hourly1!$F8590*유형화!$G$71/hourly1!$F$8763+유형화!$G$72*hourly1!$G8590/hourly1!$F$8763+유형화!$G$74*hourly1!I8590/hourly1!$I$8763+유형화!$H$63*hourly1!P8590/hourly1!$P$8763</f>
        <v>9.0389593905351919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799">
        <f>(유형화!$F$71+유형화!$F$72+유형화!$F$73+유형화!$F$74+유형화!$G$63)*hourly1!O8591/hourly1!$O$8763</f>
        <v>58.987840164563956</v>
      </c>
      <c r="C8590" s="441">
        <f>hourly1!$F8591*유형화!$G$71/hourly1!$F$8763+유형화!$G$72*hourly1!$G8591/hourly1!$F$8763+유형화!$G$74*hourly1!I8591/hourly1!$I$8763+유형화!$H$63*hourly1!P8591/hourly1!$P$8763</f>
        <v>10.263834783163569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799">
        <f>(유형화!$F$71+유형화!$F$72+유형화!$F$73+유형화!$F$74+유형화!$G$63)*hourly1!O8592/hourly1!$O$8763</f>
        <v>58.193581787797058</v>
      </c>
      <c r="C8591" s="441">
        <f>hourly1!$F8592*유형화!$G$71/hourly1!$F$8763+유형화!$G$72*hourly1!$G8592/hourly1!$F$8763+유형화!$G$74*hourly1!I8592/hourly1!$I$8763+유형화!$H$63*hourly1!P8592/hourly1!$P$8763</f>
        <v>0.83406932756702934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799">
        <f>(유형화!$F$71+유형화!$F$72+유형화!$F$73+유형화!$F$74+유형화!$G$63)*hourly1!O8593/hourly1!$O$8763</f>
        <v>59.067761838231121</v>
      </c>
      <c r="C8592" s="441">
        <f>hourly1!$F8593*유형화!$G$71/hourly1!$F$8763+유형화!$G$72*hourly1!$G8593/hourly1!$F$8763+유형화!$G$74*hourly1!I8593/hourly1!$I$8763+유형화!$H$63*hourly1!P8593/hourly1!$P$8763</f>
        <v>1.5507652476207461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799">
        <f>(유형화!$F$71+유형화!$F$72+유형화!$F$73+유형화!$F$74+유형화!$G$63)*hourly1!O8594/hourly1!$O$8763</f>
        <v>60.898050171990683</v>
      </c>
      <c r="C8593" s="441">
        <f>hourly1!$F8594*유형화!$G$71/hourly1!$F$8763+유형화!$G$72*hourly1!$G8594/hourly1!$F$8763+유형화!$G$74*hourly1!I8594/hourly1!$I$8763+유형화!$H$63*hourly1!P8594/hourly1!$P$8763</f>
        <v>2.5554206139106124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799">
        <f>(유형화!$F$71+유형화!$F$72+유형화!$F$73+유형화!$F$74+유형화!$G$63)*hourly1!O8595/hourly1!$O$8763</f>
        <v>59.899059539723758</v>
      </c>
      <c r="C8594" s="441">
        <f>hourly1!$F8595*유형화!$G$71/hourly1!$F$8763+유형화!$G$72*hourly1!$G8595/hourly1!$F$8763+유형화!$G$74*hourly1!I8595/hourly1!$I$8763+유형화!$H$63*hourly1!P8595/hourly1!$P$8763</f>
        <v>3.229499524448884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799">
        <f>(유형화!$F$71+유형화!$F$72+유형화!$F$73+유형화!$F$74+유형화!$G$63)*hourly1!O8596/hourly1!$O$8763</f>
        <v>56.582406531303626</v>
      </c>
      <c r="C8595" s="441">
        <f>hourly1!$F8596*유형화!$G$71/hourly1!$F$8763+유형화!$G$72*hourly1!$G8596/hourly1!$F$8763+유형화!$G$74*hourly1!I8596/hourly1!$I$8763+유형화!$H$63*hourly1!P8596/hourly1!$P$8763</f>
        <v>3.8540276588126834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799">
        <f>(유형화!$F$71+유형화!$F$72+유형화!$F$73+유형화!$F$74+유형화!$G$63)*hourly1!O8597/hourly1!$O$8763</f>
        <v>55.186098543609027</v>
      </c>
      <c r="C8596" s="441">
        <f>hourly1!$F8597*유형화!$G$71/hourly1!$F$8763+유형화!$G$72*hourly1!$G8597/hourly1!$F$8763+유형화!$G$74*hourly1!I8597/hourly1!$I$8763+유형화!$H$63*hourly1!P8597/hourly1!$P$8763</f>
        <v>4.5355196907456286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799">
        <f>(유형화!$F$71+유형화!$F$72+유형화!$F$73+유형화!$F$74+유형화!$G$63)*hourly1!O8598/hourly1!$O$8763</f>
        <v>54.660222216560584</v>
      </c>
      <c r="C8597" s="441">
        <f>hourly1!$F8598*유형화!$G$71/hourly1!$F$8763+유형화!$G$72*hourly1!$G8598/hourly1!$F$8763+유형화!$G$74*hourly1!I8598/hourly1!$I$8763+유형화!$H$63*hourly1!P8598/hourly1!$P$8763</f>
        <v>4.9605812706193637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799">
        <f>(유형화!$F$71+유형화!$F$72+유형화!$F$73+유형화!$F$74+유형화!$G$63)*hourly1!O8599/hourly1!$O$8763</f>
        <v>55.418626228637699</v>
      </c>
      <c r="C8598" s="441">
        <f>hourly1!$F8599*유형화!$G$71/hourly1!$F$8763+유형화!$G$72*hourly1!$G8599/hourly1!$F$8763+유형화!$G$74*hourly1!I8599/hourly1!$I$8763+유형화!$H$63*hourly1!P8599/hourly1!$P$8763</f>
        <v>5.432652414426232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799">
        <f>(유형화!$F$71+유형화!$F$72+유형화!$F$73+유형화!$F$74+유형화!$G$63)*hourly1!O8600/hourly1!$O$8763</f>
        <v>56.278063269231673</v>
      </c>
      <c r="C8599" s="441">
        <f>hourly1!$F8600*유형화!$G$71/hourly1!$F$8763+유형화!$G$72*hourly1!$G8600/hourly1!$F$8763+유형화!$G$74*hourly1!I8600/hourly1!$I$8763+유형화!$H$63*hourly1!P8600/hourly1!$P$8763</f>
        <v>5.9077434095772343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799">
        <f>(유형화!$F$71+유형화!$F$72+유형화!$F$73+유형화!$F$74+유형화!$G$63)*hourly1!O8601/hourly1!$O$8763</f>
        <v>56.184982142346264</v>
      </c>
      <c r="C8600" s="441">
        <f>hourly1!$F8601*유형화!$G$71/hourly1!$F$8763+유형화!$G$72*hourly1!$G8601/hourly1!$F$8763+유형화!$G$74*hourly1!I8601/hourly1!$I$8763+유형화!$H$63*hourly1!P8601/hourly1!$P$8763</f>
        <v>15.225461514614313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799">
        <f>(유형화!$F$71+유형화!$F$72+유형화!$F$73+유형화!$F$74+유형화!$G$63)*hourly1!O8602/hourly1!$O$8763</f>
        <v>57.193642422016509</v>
      </c>
      <c r="C8601" s="441">
        <f>hourly1!$F8602*유형화!$G$71/hourly1!$F$8763+유형화!$G$72*hourly1!$G8602/hourly1!$F$8763+유형화!$G$74*hourly1!I8602/hourly1!$I$8763+유형화!$H$63*hourly1!P8602/hourly1!$P$8763</f>
        <v>15.470866569209052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799">
        <f>(유형화!$F$71+유형화!$F$72+유형화!$F$73+유형화!$F$74+유형화!$G$63)*hourly1!O8603/hourly1!$O$8763</f>
        <v>58.440729731342266</v>
      </c>
      <c r="C8602" s="441">
        <f>hourly1!$F8603*유형화!$G$71/hourly1!$F$8763+유형화!$G$72*hourly1!$G8603/hourly1!$F$8763+유형화!$G$74*hourly1!I8603/hourly1!$I$8763+유형화!$H$63*hourly1!P8603/hourly1!$P$8763</f>
        <v>14.385130359118529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799">
        <f>(유형화!$F$71+유형화!$F$72+유형화!$F$73+유형화!$F$74+유형화!$G$63)*hourly1!O8604/hourly1!$O$8763</f>
        <v>58.569469467694056</v>
      </c>
      <c r="C8603" s="441">
        <f>hourly1!$F8604*유형화!$G$71/hourly1!$F$8763+유형화!$G$72*hourly1!$G8604/hourly1!$F$8763+유형화!$G$74*hourly1!I8604/hourly1!$I$8763+유형화!$H$63*hourly1!P8604/hourly1!$P$8763</f>
        <v>12.582643363789433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799">
        <f>(유형화!$F$71+유형화!$F$72+유형화!$F$73+유형화!$F$74+유형화!$G$63)*hourly1!O8605/hourly1!$O$8763</f>
        <v>58.504902539192599</v>
      </c>
      <c r="C8604" s="441">
        <f>hourly1!$F8605*유형화!$G$71/hourly1!$F$8763+유형화!$G$72*hourly1!$G8605/hourly1!$F$8763+유형화!$G$74*hourly1!I8605/hourly1!$I$8763+유형화!$H$63*hourly1!P8605/hourly1!$P$8763</f>
        <v>10.991278196592573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799">
        <f>(유형화!$F$71+유형화!$F$72+유형화!$F$73+유형화!$F$74+유형화!$G$63)*hourly1!O8606/hourly1!$O$8763</f>
        <v>57.93460137285291</v>
      </c>
      <c r="C8605" s="441">
        <f>hourly1!$F8606*유형화!$G$71/hourly1!$F$8763+유형화!$G$72*hourly1!$G8606/hourly1!$F$8763+유형화!$G$74*hourly1!I8606/hourly1!$I$8763+유형화!$H$63*hourly1!P8606/hourly1!$P$8763</f>
        <v>9.9180446887078588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799">
        <f>(유형화!$F$71+유형화!$F$72+유형화!$F$73+유형화!$F$74+유형화!$G$63)*hourly1!O8607/hourly1!$O$8763</f>
        <v>57.366094186615832</v>
      </c>
      <c r="C8606" s="441">
        <f>hourly1!$F8607*유형화!$G$71/hourly1!$F$8763+유형화!$G$72*hourly1!$G8607/hourly1!$F$8763+유형화!$G$74*hourly1!I8607/hourly1!$I$8763+유형화!$H$63*hourly1!P8607/hourly1!$P$8763</f>
        <v>7.643791528436938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799">
        <f>(유형화!$F$71+유형화!$F$72+유형화!$F$73+유형화!$F$74+유형화!$G$63)*hourly1!O8608/hourly1!$O$8763</f>
        <v>57.40623295625015</v>
      </c>
      <c r="C8607" s="441">
        <f>hourly1!$F8608*유형화!$G$71/hourly1!$F$8763+유형화!$G$72*hourly1!$G8608/hourly1!$F$8763+유형화!$G$74*hourly1!I8608/hourly1!$I$8763+유형화!$H$63*hourly1!P8608/hourly1!$P$8763</f>
        <v>8.0492383275946615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799">
        <f>(유형화!$F$71+유형화!$F$72+유형화!$F$73+유형화!$F$74+유형화!$G$63)*hourly1!O8609/hourly1!$O$8763</f>
        <v>57.64890493373283</v>
      </c>
      <c r="C8608" s="441">
        <f>hourly1!$F8609*유형화!$G$71/hourly1!$F$8763+유형화!$G$72*hourly1!$G8609/hourly1!$F$8763+유형화!$G$74*hourly1!I8609/hourly1!$I$8763+유형화!$H$63*hourly1!P8609/hourly1!$P$8763</f>
        <v>8.1369493904548857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799">
        <f>(유형화!$F$71+유형화!$F$72+유형화!$F$73+유형화!$F$74+유형화!$G$63)*hourly1!O8610/hourly1!$O$8763</f>
        <v>58.031335751416897</v>
      </c>
      <c r="C8609" s="441">
        <f>hourly1!$F8610*유형화!$G$71/hourly1!$F$8763+유형화!$G$72*hourly1!$G8610/hourly1!$F$8763+유형화!$G$74*hourly1!I8610/hourly1!$I$8763+유형화!$H$63*hourly1!P8610/hourly1!$P$8763</f>
        <v>8.4253982102865468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799">
        <f>(유형화!$F$71+유형화!$F$72+유형화!$F$73+유형화!$F$74+유형화!$G$63)*hourly1!O8611/hourly1!$O$8763</f>
        <v>59.656401556734437</v>
      </c>
      <c r="C8610" s="441">
        <f>hourly1!$F8611*유형화!$G$71/hourly1!$F$8763+유형화!$G$72*hourly1!$G8611/hourly1!$F$8763+유형화!$G$74*hourly1!I8611/hourly1!$I$8763+유형화!$H$63*hourly1!P8611/hourly1!$P$8763</f>
        <v>9.0110690315711803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799">
        <f>(유형화!$F$71+유형화!$F$72+유형화!$F$73+유형화!$F$74+유형화!$G$63)*hourly1!O8612/hourly1!$O$8763</f>
        <v>60.87132835465615</v>
      </c>
      <c r="C8611" s="441">
        <f>hourly1!$F8612*유형화!$G$71/hourly1!$F$8763+유형화!$G$72*hourly1!$G8612/hourly1!$F$8763+유형화!$G$74*hourly1!I8612/hourly1!$I$8763+유형화!$H$63*hourly1!P8612/hourly1!$P$8763</f>
        <v>9.3941666169027656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799">
        <f>(유형화!$F$71+유형화!$F$72+유형화!$F$73+유형화!$F$74+유형화!$G$63)*hourly1!O8613/hourly1!$O$8763</f>
        <v>63.124304743049699</v>
      </c>
      <c r="C8612" s="441">
        <f>hourly1!$F8613*유형화!$G$71/hourly1!$F$8763+유형화!$G$72*hourly1!$G8613/hourly1!$F$8763+유형화!$G$74*hourly1!I8613/hourly1!$I$8763+유형화!$H$63*hourly1!P8613/hourly1!$P$8763</f>
        <v>8.6946722443312758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799">
        <f>(유형화!$F$71+유형화!$F$72+유형화!$F$73+유형화!$F$74+유형화!$G$63)*hourly1!O8614/hourly1!$O$8763</f>
        <v>62.328237558320524</v>
      </c>
      <c r="C8613" s="441">
        <f>hourly1!$F8614*유형화!$G$71/hourly1!$F$8763+유형화!$G$72*hourly1!$G8614/hourly1!$F$8763+유형화!$G$74*hourly1!I8614/hourly1!$I$8763+유형화!$H$63*hourly1!P8614/hourly1!$P$8763</f>
        <v>8.6243923278251557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799">
        <f>(유형화!$F$71+유형화!$F$72+유형화!$F$73+유형화!$F$74+유형화!$G$63)*hourly1!O8615/hourly1!$O$8763</f>
        <v>62.032416004273244</v>
      </c>
      <c r="C8614" s="441">
        <f>hourly1!$F8615*유형화!$G$71/hourly1!$F$8763+유형화!$G$72*hourly1!$G8615/hourly1!$F$8763+유형화!$G$74*hourly1!I8615/hourly1!$I$8763+유형화!$H$63*hourly1!P8615/hourly1!$P$8763</f>
        <v>9.9600498321387168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799">
        <f>(유형화!$F$71+유형화!$F$72+유형화!$F$73+유형화!$F$74+유형화!$G$63)*hourly1!O8616/hourly1!$O$8763</f>
        <v>61.443216805037956</v>
      </c>
      <c r="C8615" s="441">
        <f>hourly1!$F8616*유형화!$G$71/hourly1!$F$8763+유형화!$G$72*hourly1!$G8616/hourly1!$F$8763+유형화!$G$74*hourly1!I8616/hourly1!$I$8763+유형화!$H$63*hourly1!P8616/hourly1!$P$8763</f>
        <v>0.75984579698286092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799">
        <f>(유형화!$F$71+유형화!$F$72+유형화!$F$73+유형화!$F$74+유형화!$G$63)*hourly1!O8617/hourly1!$O$8763</f>
        <v>61.33321920854231</v>
      </c>
      <c r="C8616" s="441">
        <f>hourly1!$F8617*유형화!$G$71/hourly1!$F$8763+유형화!$G$72*hourly1!$G8617/hourly1!$F$8763+유형화!$G$74*hourly1!I8617/hourly1!$I$8763+유형화!$H$63*hourly1!P8617/hourly1!$P$8763</f>
        <v>1.4909255794540748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799">
        <f>(유형화!$F$71+유형화!$F$72+유형화!$F$73+유형화!$F$74+유형화!$G$63)*hourly1!O8618/hourly1!$O$8763</f>
        <v>63.201840402068434</v>
      </c>
      <c r="C8617" s="441">
        <f>hourly1!$F8618*유형화!$G$71/hourly1!$F$8763+유형화!$G$72*hourly1!$G8618/hourly1!$F$8763+유형화!$G$74*hourly1!I8618/hourly1!$I$8763+유형화!$H$63*hourly1!P8618/hourly1!$P$8763</f>
        <v>2.5979398202702351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799">
        <f>(유형화!$F$71+유형화!$F$72+유형화!$F$73+유형화!$F$74+유형화!$G$63)*hourly1!O8619/hourly1!$O$8763</f>
        <v>61.402799635494731</v>
      </c>
      <c r="C8618" s="441">
        <f>hourly1!$F8619*유형화!$G$71/hourly1!$F$8763+유형화!$G$72*hourly1!$G8619/hourly1!$F$8763+유형화!$G$74*hourly1!I8619/hourly1!$I$8763+유형화!$H$63*hourly1!P8619/hourly1!$P$8763</f>
        <v>3.4975099894292612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799">
        <f>(유형화!$F$71+유형화!$F$72+유형화!$F$73+유형화!$F$74+유형화!$G$63)*hourly1!O8620/hourly1!$O$8763</f>
        <v>59.868255818389628</v>
      </c>
      <c r="C8619" s="441">
        <f>hourly1!$F8620*유형화!$G$71/hourly1!$F$8763+유형화!$G$72*hourly1!$G8620/hourly1!$F$8763+유형화!$G$74*hourly1!I8620/hourly1!$I$8763+유형화!$H$63*hourly1!P8620/hourly1!$P$8763</f>
        <v>4.4245214579405419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799">
        <f>(유형화!$F$71+유형화!$F$72+유형화!$F$73+유형화!$F$74+유형화!$G$63)*hourly1!O8621/hourly1!$O$8763</f>
        <v>58.711852646118935</v>
      </c>
      <c r="C8620" s="441">
        <f>hourly1!$F8621*유형화!$G$71/hourly1!$F$8763+유형화!$G$72*hourly1!$G8621/hourly1!$F$8763+유형화!$G$74*hourly1!I8621/hourly1!$I$8763+유형화!$H$63*hourly1!P8621/hourly1!$P$8763</f>
        <v>5.2389734213178372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799">
        <f>(유형화!$F$71+유형화!$F$72+유형화!$F$73+유형화!$F$74+유형화!$G$63)*hourly1!O8622/hourly1!$O$8763</f>
        <v>58.695150486001893</v>
      </c>
      <c r="C8621" s="441">
        <f>hourly1!$F8622*유형화!$G$71/hourly1!$F$8763+유형화!$G$72*hourly1!$G8622/hourly1!$F$8763+유형화!$G$74*hourly1!I8622/hourly1!$I$8763+유형화!$H$63*hourly1!P8622/hourly1!$P$8763</f>
        <v>5.8241846870422389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799">
        <f>(유형화!$F$71+유형화!$F$72+유형화!$F$73+유형화!$F$74+유형화!$G$63)*hourly1!O8623/hourly1!$O$8763</f>
        <v>59.19160124424787</v>
      </c>
      <c r="C8622" s="441">
        <f>hourly1!$F8623*유형화!$G$71/hourly1!$F$8763+유형화!$G$72*hourly1!$G8623/hourly1!$F$8763+유형화!$G$74*hourly1!I8623/hourly1!$I$8763+유형화!$H$63*hourly1!P8623/hourly1!$P$8763</f>
        <v>6.3801047425037494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799">
        <f>(유형화!$F$71+유형화!$F$72+유형화!$F$73+유형화!$F$74+유형화!$G$63)*hourly1!O8624/hourly1!$O$8763</f>
        <v>60.903182507468848</v>
      </c>
      <c r="C8623" s="441">
        <f>hourly1!$F8624*유형화!$G$71/hourly1!$F$8763+유형화!$G$72*hourly1!$G8624/hourly1!$F$8763+유형화!$G$74*hourly1!I8624/hourly1!$I$8763+유형화!$H$63*hourly1!P8624/hourly1!$P$8763</f>
        <v>6.9718658378645291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799">
        <f>(유형화!$F$71+유형화!$F$72+유형화!$F$73+유형화!$F$74+유형화!$G$63)*hourly1!O8625/hourly1!$O$8763</f>
        <v>62.457905037456072</v>
      </c>
      <c r="C8624" s="441">
        <f>hourly1!$F8625*유형화!$G$71/hourly1!$F$8763+유형화!$G$72*hourly1!$G8625/hourly1!$F$8763+유형화!$G$74*hourly1!I8625/hourly1!$I$8763+유형화!$H$63*hourly1!P8625/hourly1!$P$8763</f>
        <v>16.292804052170766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799">
        <f>(유형화!$F$71+유형화!$F$72+유형화!$F$73+유형화!$F$74+유형화!$G$63)*hourly1!O8626/hourly1!$O$8763</f>
        <v>65.901569034000389</v>
      </c>
      <c r="C8625" s="441">
        <f>hourly1!$F8626*유형화!$G$71/hourly1!$F$8763+유형화!$G$72*hourly1!$G8626/hourly1!$F$8763+유형화!$G$74*hourly1!I8626/hourly1!$I$8763+유형화!$H$63*hourly1!P8626/hourly1!$P$8763</f>
        <v>16.506967916265648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799">
        <f>(유형화!$F$71+유형화!$F$72+유형화!$F$73+유형화!$F$74+유형화!$G$63)*hourly1!O8627/hourly1!$O$8763</f>
        <v>69.876094612501944</v>
      </c>
      <c r="C8626" s="441">
        <f>hourly1!$F8627*유형화!$G$71/hourly1!$F$8763+유형화!$G$72*hourly1!$G8627/hourly1!$F$8763+유형화!$G$74*hourly1!I8627/hourly1!$I$8763+유형화!$H$63*hourly1!P8627/hourly1!$P$8763</f>
        <v>15.549968330370065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799">
        <f>(유형화!$F$71+유형화!$F$72+유형화!$F$73+유형화!$F$74+유형화!$G$63)*hourly1!O8628/hourly1!$O$8763</f>
        <v>76.066055024690328</v>
      </c>
      <c r="C8627" s="441">
        <f>hourly1!$F8628*유형화!$G$71/hourly1!$F$8763+유형화!$G$72*hourly1!$G8628/hourly1!$F$8763+유형화!$G$74*hourly1!I8628/hourly1!$I$8763+유형화!$H$63*hourly1!P8628/hourly1!$P$8763</f>
        <v>13.993206038974362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799">
        <f>(유형화!$F$71+유형화!$F$72+유형화!$F$73+유형화!$F$74+유형화!$G$63)*hourly1!O8629/hourly1!$O$8763</f>
        <v>76.667351163368835</v>
      </c>
      <c r="C8628" s="441">
        <f>hourly1!$F8629*유형화!$G$71/hourly1!$F$8763+유형화!$G$72*hourly1!$G8629/hourly1!$F$8763+유형화!$G$74*hourly1!I8629/hourly1!$I$8763+유형화!$H$63*hourly1!P8629/hourly1!$P$8763</f>
        <v>12.459730082618426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799">
        <f>(유형화!$F$71+유형화!$F$72+유형화!$F$73+유형화!$F$74+유형화!$G$63)*hourly1!O8630/hourly1!$O$8763</f>
        <v>75.765352777448939</v>
      </c>
      <c r="C8629" s="441">
        <f>hourly1!$F8630*유형화!$G$71/hourly1!$F$8763+유형화!$G$72*hourly1!$G8630/hourly1!$F$8763+유형화!$G$74*hourly1!I8630/hourly1!$I$8763+유형화!$H$63*hourly1!P8630/hourly1!$P$8763</f>
        <v>11.529012709406592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799">
        <f>(유형화!$F$71+유형화!$F$72+유형화!$F$73+유형화!$F$74+유형화!$G$63)*hourly1!O8631/hourly1!$O$8763</f>
        <v>72.234202209813787</v>
      </c>
      <c r="C8630" s="441">
        <f>hourly1!$F8631*유형화!$G$71/hourly1!$F$8763+유형화!$G$72*hourly1!$G8631/hourly1!$F$8763+유형화!$G$74*hourly1!I8631/hourly1!$I$8763+유형화!$H$63*hourly1!P8631/hourly1!$P$8763</f>
        <v>9.9411052415843599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799">
        <f>(유형화!$F$71+유형화!$F$72+유형화!$F$73+유형화!$F$74+유형화!$G$63)*hourly1!O8632/hourly1!$O$8763</f>
        <v>70.297499029456588</v>
      </c>
      <c r="C8631" s="441">
        <f>hourly1!$F8632*유형화!$G$71/hourly1!$F$8763+유형화!$G$72*hourly1!$G8632/hourly1!$F$8763+유형화!$G$74*hourly1!I8632/hourly1!$I$8763+유형화!$H$63*hourly1!P8632/hourly1!$P$8763</f>
        <v>10.36839983448645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799">
        <f>(유형화!$F$71+유형화!$F$72+유형화!$F$73+유형화!$F$74+유형화!$G$63)*hourly1!O8633/hourly1!$O$8763</f>
        <v>73.185931974368387</v>
      </c>
      <c r="C8632" s="441">
        <f>hourly1!$F8633*유형화!$G$71/hourly1!$F$8763+유형화!$G$72*hourly1!$G8633/hourly1!$F$8763+유형화!$G$74*hourly1!I8633/hourly1!$I$8763+유형화!$H$63*hourly1!P8633/hourly1!$P$8763</f>
        <v>10.5559434686493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799">
        <f>(유형화!$F$71+유형화!$F$72+유형화!$F$73+유형화!$F$74+유형화!$G$63)*hourly1!O8634/hourly1!$O$8763</f>
        <v>73.333770369739042</v>
      </c>
      <c r="C8633" s="441">
        <f>hourly1!$F8634*유형화!$G$71/hourly1!$F$8763+유형화!$G$72*hourly1!$G8634/hourly1!$F$8763+유형화!$G$74*hourly1!I8634/hourly1!$I$8763+유형화!$H$63*hourly1!P8634/hourly1!$P$8763</f>
        <v>10.900734420377827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799">
        <f>(유형화!$F$71+유형화!$F$72+유형화!$F$73+유형화!$F$74+유형화!$G$63)*hourly1!O8635/hourly1!$O$8763</f>
        <v>74.321674638928357</v>
      </c>
      <c r="C8634" s="441">
        <f>hourly1!$F8635*유형화!$G$71/hourly1!$F$8763+유형화!$G$72*hourly1!$G8635/hourly1!$F$8763+유형화!$G$74*hourly1!I8635/hourly1!$I$8763+유형화!$H$63*hourly1!P8635/hourly1!$P$8763</f>
        <v>11.261390713790234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799">
        <f>(유형화!$F$71+유형화!$F$72+유형화!$F$73+유형화!$F$74+유형화!$G$63)*hourly1!O8636/hourly1!$O$8763</f>
        <v>75.91313167551499</v>
      </c>
      <c r="C8635" s="441">
        <f>hourly1!$F8636*유형화!$G$71/hourly1!$F$8763+유형화!$G$72*hourly1!$G8636/hourly1!$F$8763+유형화!$G$74*hourly1!I8636/hourly1!$I$8763+유형화!$H$63*hourly1!P8636/hourly1!$P$8763</f>
        <v>11.293705830650083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799">
        <f>(유형화!$F$71+유형화!$F$72+유형화!$F$73+유형화!$F$74+유형화!$G$63)*hourly1!O8637/hourly1!$O$8763</f>
        <v>76.185872395743942</v>
      </c>
      <c r="C8636" s="441">
        <f>hourly1!$F8637*유형화!$G$71/hourly1!$F$8763+유형화!$G$72*hourly1!$G8637/hourly1!$F$8763+유형화!$G$74*hourly1!I8637/hourly1!$I$8763+유형화!$H$63*hourly1!P8637/hourly1!$P$8763</f>
        <v>10.569131508578694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799">
        <f>(유형화!$F$71+유형화!$F$72+유형화!$F$73+유형화!$F$74+유형화!$G$63)*hourly1!O8638/hourly1!$O$8763</f>
        <v>73.812409008780577</v>
      </c>
      <c r="C8637" s="441">
        <f>hourly1!$F8638*유형화!$G$71/hourly1!$F$8763+유형화!$G$72*hourly1!$G8638/hourly1!$F$8763+유형화!$G$74*hourly1!I8638/hourly1!$I$8763+유형화!$H$63*hourly1!P8638/hourly1!$P$8763</f>
        <v>10.408010708954004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799">
        <f>(유형화!$F$71+유형화!$F$72+유형화!$F$73+유형화!$F$74+유형화!$G$63)*hourly1!O8639/hourly1!$O$8763</f>
        <v>71.094693838618866</v>
      </c>
      <c r="C8638" s="441">
        <f>hourly1!$F8639*유형화!$G$71/hourly1!$F$8763+유형화!$G$72*hourly1!$G8639/hourly1!$F$8763+유형화!$G$74*hourly1!I8639/hourly1!$I$8763+유형화!$H$63*hourly1!P8639/hourly1!$P$8763</f>
        <v>11.641750526391723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799">
        <f>(유형화!$F$71+유형화!$F$72+유형화!$F$73+유형화!$F$74+유형화!$G$63)*hourly1!O8640/hourly1!$O$8763</f>
        <v>68.661069540993267</v>
      </c>
      <c r="C8639" s="441">
        <f>hourly1!$F8640*유형화!$G$71/hourly1!$F$8763+유형화!$G$72*hourly1!$G8640/hourly1!$F$8763+유형화!$G$74*hourly1!I8640/hourly1!$I$8763+유형화!$H$63*hourly1!P8640/hourly1!$P$8763</f>
        <v>2.2785031439664554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799">
        <f>(유형화!$F$71+유형화!$F$72+유형화!$F$73+유형화!$F$74+유형화!$G$63)*hourly1!O8641/hourly1!$O$8763</f>
        <v>68.609675595538533</v>
      </c>
      <c r="C8640" s="441">
        <f>hourly1!$F8641*유형화!$G$71/hourly1!$F$8763+유형화!$G$72*hourly1!$G8641/hourly1!$F$8763+유형화!$G$74*hourly1!I8641/hourly1!$I$8763+유형화!$H$63*hourly1!P8641/hourly1!$P$8763</f>
        <v>3.0953727536467506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799">
        <f>(유형화!$F$71+유형화!$F$72+유형화!$F$73+유형화!$F$74+유형화!$G$63)*hourly1!O8642/hourly1!$O$8763</f>
        <v>68.576331324146011</v>
      </c>
      <c r="C8641" s="441">
        <f>hourly1!$F8642*유형화!$G$71/hourly1!$F$8763+유형화!$G$72*hourly1!$G8642/hourly1!$F$8763+유형화!$G$74*hourly1!I8642/hourly1!$I$8763+유형화!$H$63*hourly1!P8642/hourly1!$P$8763</f>
        <v>4.1024840525969664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799">
        <f>(유형화!$F$71+유형화!$F$72+유형화!$F$73+유형화!$F$74+유형화!$G$63)*hourly1!O8643/hourly1!$O$8763</f>
        <v>68.958496535356915</v>
      </c>
      <c r="C8642" s="441">
        <f>hourly1!$F8643*유형화!$G$71/hourly1!$F$8763+유형화!$G$72*hourly1!$G8643/hourly1!$F$8763+유형화!$G$74*hourly1!I8643/hourly1!$I$8763+유형화!$H$63*hourly1!P8643/hourly1!$P$8763</f>
        <v>4.778374945504992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799">
        <f>(유형화!$F$71+유형화!$F$72+유형화!$F$73+유형화!$F$74+유형화!$G$63)*hourly1!O8644/hourly1!$O$8763</f>
        <v>65.424267704459695</v>
      </c>
      <c r="C8643" s="441">
        <f>hourly1!$F8644*유형화!$G$71/hourly1!$F$8763+유형화!$G$72*hourly1!$G8644/hourly1!$F$8763+유형화!$G$74*hourly1!I8644/hourly1!$I$8763+유형화!$H$63*hourly1!P8644/hourly1!$P$8763</f>
        <v>5.4947522896694592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799">
        <f>(유형화!$F$71+유형화!$F$72+유형화!$F$73+유형화!$F$74+유형화!$G$63)*hourly1!O8645/hourly1!$O$8763</f>
        <v>64.650769408031806</v>
      </c>
      <c r="C8644" s="441">
        <f>hourly1!$F8645*유형화!$G$71/hourly1!$F$8763+유형화!$G$72*hourly1!$G8645/hourly1!$F$8763+유형화!$G$74*hourly1!I8645/hourly1!$I$8763+유형화!$H$63*hourly1!P8645/hourly1!$P$8763</f>
        <v>6.1492025839233486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799">
        <f>(유형화!$F$71+유형화!$F$72+유형화!$F$73+유형화!$F$74+유형화!$G$63)*hourly1!O8646/hourly1!$O$8763</f>
        <v>64.645212952735264</v>
      </c>
      <c r="C8645" s="441">
        <f>hourly1!$F8646*유형화!$G$71/hourly1!$F$8763+유형화!$G$72*hourly1!$G8646/hourly1!$F$8763+유형화!$G$74*hourly1!I8646/hourly1!$I$8763+유형화!$H$63*hourly1!P8646/hourly1!$P$8763</f>
        <v>6.6744317705444347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799">
        <f>(유형화!$F$71+유형화!$F$72+유형화!$F$73+유형화!$F$74+유형화!$G$63)*hourly1!O8647/hourly1!$O$8763</f>
        <v>64.968157630911236</v>
      </c>
      <c r="C8646" s="441">
        <f>hourly1!$F8647*유형화!$G$71/hourly1!$F$8763+유형화!$G$72*hourly1!$G8647/hourly1!$F$8763+유형화!$G$74*hourly1!I8647/hourly1!$I$8763+유형화!$H$63*hourly1!P8647/hourly1!$P$8763</f>
        <v>7.173276647528998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799">
        <f>(유형화!$F$71+유형화!$F$72+유형화!$F$73+유형화!$F$74+유형화!$G$63)*hourly1!O8648/hourly1!$O$8763</f>
        <v>65.806561831884622</v>
      </c>
      <c r="C8647" s="441">
        <f>hourly1!$F8648*유형화!$G$71/hourly1!$F$8763+유형화!$G$72*hourly1!$G8648/hourly1!$F$8763+유형화!$G$74*hourly1!I8648/hourly1!$I$8763+유형화!$H$63*hourly1!P8648/hourly1!$P$8763</f>
        <v>7.704175316111959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799">
        <f>(유형화!$F$71+유형화!$F$72+유형화!$F$73+유형화!$F$74+유형화!$G$63)*hourly1!O8649/hourly1!$O$8763</f>
        <v>67.815524619992644</v>
      </c>
      <c r="C8648" s="441">
        <f>hourly1!$F8649*유형화!$G$71/hourly1!$F$8763+유형화!$G$72*hourly1!$G8649/hourly1!$F$8763+유형화!$G$74*hourly1!I8649/hourly1!$I$8763+유형화!$H$63*hourly1!P8649/hourly1!$P$8763</f>
        <v>17.043732388754936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799">
        <f>(유형화!$F$71+유형화!$F$72+유형화!$F$73+유형화!$F$74+유형화!$G$63)*hourly1!O8650/hourly1!$O$8763</f>
        <v>70.254827233293994</v>
      </c>
      <c r="C8649" s="441">
        <f>hourly1!$F8650*유형화!$G$71/hourly1!$F$8763+유형화!$G$72*hourly1!$G8650/hourly1!$F$8763+유형화!$G$74*hourly1!I8650/hourly1!$I$8763+유형화!$H$63*hourly1!P8650/hourly1!$P$8763</f>
        <v>17.314835103269079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799">
        <f>(유형화!$F$71+유형화!$F$72+유형화!$F$73+유형화!$F$74+유형화!$G$63)*hourly1!O8651/hourly1!$O$8763</f>
        <v>73.813847582895846</v>
      </c>
      <c r="C8650" s="441">
        <f>hourly1!$F8651*유형화!$G$71/hourly1!$F$8763+유형화!$G$72*hourly1!$G8651/hourly1!$F$8763+유형화!$G$74*hourly1!I8651/hourly1!$I$8763+유형화!$H$63*hourly1!P8651/hourly1!$P$8763</f>
        <v>16.497598135393876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799">
        <f>(유형화!$F$71+유형화!$F$72+유형화!$F$73+유형화!$F$74+유형화!$G$63)*hourly1!O8652/hourly1!$O$8763</f>
        <v>79.318978763018862</v>
      </c>
      <c r="C8651" s="441">
        <f>hourly1!$F8652*유형화!$G$71/hourly1!$F$8763+유형화!$G$72*hourly1!$G8652/hourly1!$F$8763+유형화!$G$74*hourly1!I8652/hourly1!$I$8763+유형화!$H$63*hourly1!P8652/hourly1!$P$8763</f>
        <v>15.034755021809859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799">
        <f>(유형화!$F$71+유형화!$F$72+유형화!$F$73+유형화!$F$74+유형화!$G$63)*hourly1!O8653/hourly1!$O$8763</f>
        <v>78.536410346959343</v>
      </c>
      <c r="C8652" s="441">
        <f>hourly1!$F8653*유형화!$G$71/hourly1!$F$8763+유형화!$G$72*hourly1!$G8653/hourly1!$F$8763+유형화!$G$74*hourly1!I8653/hourly1!$I$8763+유형화!$H$63*hourly1!P8653/hourly1!$P$8763</f>
        <v>13.804793268718276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799">
        <f>(유형화!$F$71+유형화!$F$72+유형화!$F$73+유형화!$F$74+유형화!$G$63)*hourly1!O8654/hourly1!$O$8763</f>
        <v>77.696478848156687</v>
      </c>
      <c r="C8653" s="441">
        <f>hourly1!$F8654*유형화!$G$71/hourly1!$F$8763+유형화!$G$72*hourly1!$G8654/hourly1!$F$8763+유형화!$G$74*hourly1!I8654/hourly1!$I$8763+유형화!$H$63*hourly1!P8654/hourly1!$P$8763</f>
        <v>12.685689722937854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799">
        <f>(유형화!$F$71+유형화!$F$72+유형화!$F$73+유형화!$F$74+유형화!$G$63)*hourly1!O8655/hourly1!$O$8763</f>
        <v>73.28575994104348</v>
      </c>
      <c r="C8654" s="441">
        <f>hourly1!$F8655*유형화!$G$71/hourly1!$F$8763+유형화!$G$72*hourly1!$G8655/hourly1!$F$8763+유형화!$G$74*hourly1!I8655/hourly1!$I$8763+유형화!$H$63*hourly1!P8655/hourly1!$P$8763</f>
        <v>10.676062680639543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799">
        <f>(유형화!$F$71+유형화!$F$72+유형화!$F$73+유형화!$F$74+유형화!$G$63)*hourly1!O8656/hourly1!$O$8763</f>
        <v>71.793811101908702</v>
      </c>
      <c r="C8655" s="441">
        <f>hourly1!$F8656*유형화!$G$71/hourly1!$F$8763+유형화!$G$72*hourly1!$G8656/hourly1!$F$8763+유형화!$G$74*hourly1!I8656/hourly1!$I$8763+유형화!$H$63*hourly1!P8656/hourly1!$P$8763</f>
        <v>11.10463730216143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799">
        <f>(유형화!$F$71+유형화!$F$72+유형화!$F$73+유형화!$F$74+유형화!$G$63)*hourly1!O8657/hourly1!$O$8763</f>
        <v>74.721070754418051</v>
      </c>
      <c r="C8656" s="441">
        <f>hourly1!$F8657*유형화!$G$71/hourly1!$F$8763+유형화!$G$72*hourly1!$G8657/hourly1!$F$8763+유형화!$G$74*hourly1!I8657/hourly1!$I$8763+유형화!$H$63*hourly1!P8657/hourly1!$P$8763</f>
        <v>10.907101405821656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799">
        <f>(유형화!$F$71+유형화!$F$72+유형화!$F$73+유형화!$F$74+유형화!$G$63)*hourly1!O8658/hourly1!$O$8763</f>
        <v>74.811663798978486</v>
      </c>
      <c r="C8657" s="441">
        <f>hourly1!$F8658*유형화!$G$71/hourly1!$F$8763+유형화!$G$72*hourly1!$G8658/hourly1!$F$8763+유형화!$G$74*hourly1!I8658/hourly1!$I$8763+유형화!$H$63*hourly1!P8658/hourly1!$P$8763</f>
        <v>10.940200259921614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799">
        <f>(유형화!$F$71+유형화!$F$72+유형화!$F$73+유형화!$F$74+유형화!$G$63)*hourly1!O8659/hourly1!$O$8763</f>
        <v>75.433074712654729</v>
      </c>
      <c r="C8658" s="441">
        <f>hourly1!$F8659*유형화!$G$71/hourly1!$F$8763+유형화!$G$72*hourly1!$G8659/hourly1!$F$8763+유형화!$G$74*hourly1!I8659/hourly1!$I$8763+유형화!$H$63*hourly1!P8659/hourly1!$P$8763</f>
        <v>11.392006112754144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799">
        <f>(유형화!$F$71+유형화!$F$72+유형화!$F$73+유형화!$F$74+유형화!$G$63)*hourly1!O8660/hourly1!$O$8763</f>
        <v>76.49062177288117</v>
      </c>
      <c r="C8659" s="441">
        <f>hourly1!$F8660*유형화!$G$71/hourly1!$F$8763+유형화!$G$72*hourly1!$G8660/hourly1!$F$8763+유형화!$G$74*hourly1!I8660/hourly1!$I$8763+유형화!$H$63*hourly1!P8660/hourly1!$P$8763</f>
        <v>11.839578400933259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799">
        <f>(유형화!$F$71+유형화!$F$72+유형화!$F$73+유형화!$F$74+유형화!$G$63)*hourly1!O8661/hourly1!$O$8763</f>
        <v>75.924853725371378</v>
      </c>
      <c r="C8660" s="441">
        <f>hourly1!$F8661*유형화!$G$71/hourly1!$F$8763+유형화!$G$72*hourly1!$G8661/hourly1!$F$8763+유형화!$G$74*hourly1!I8661/hourly1!$I$8763+유형화!$H$63*hourly1!P8661/hourly1!$P$8763</f>
        <v>10.961394680876248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799">
        <f>(유형화!$F$71+유형화!$F$72+유형화!$F$73+유형화!$F$74+유형화!$G$63)*hourly1!O8662/hourly1!$O$8763</f>
        <v>73.446852337819337</v>
      </c>
      <c r="C8661" s="441">
        <f>hourly1!$F8662*유형화!$G$71/hourly1!$F$8763+유형화!$G$72*hourly1!$G8662/hourly1!$F$8763+유형화!$G$74*hourly1!I8662/hourly1!$I$8763+유형화!$H$63*hourly1!P8662/hourly1!$P$8763</f>
        <v>10.744592397745047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799">
        <f>(유형화!$F$71+유형화!$F$72+유형화!$F$73+유형화!$F$74+유형화!$G$63)*hourly1!O8663/hourly1!$O$8763</f>
        <v>71.205094159136479</v>
      </c>
      <c r="C8662" s="441">
        <f>hourly1!$F8663*유형화!$G$71/hourly1!$F$8763+유형화!$G$72*hourly1!$G8663/hourly1!$F$8763+유형화!$G$74*hourly1!I8663/hourly1!$I$8763+유형화!$H$63*hourly1!P8663/hourly1!$P$8763</f>
        <v>11.837200830069721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799">
        <f>(유형화!$F$71+유형화!$F$72+유형화!$F$73+유형화!$F$74+유형화!$G$63)*hourly1!O8664/hourly1!$O$8763</f>
        <v>69.47958985792657</v>
      </c>
      <c r="C8663" s="441">
        <f>hourly1!$F8664*유형화!$G$71/hourly1!$F$8763+유형화!$G$72*hourly1!$G8664/hourly1!$F$8763+유형화!$G$74*hourly1!I8664/hourly1!$I$8763+유형화!$H$63*hourly1!P8664/hourly1!$P$8763</f>
        <v>2.4164128692723863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799">
        <f>(유형화!$F$71+유형화!$F$72+유형화!$F$73+유형화!$F$74+유형화!$G$63)*hourly1!O8665/hourly1!$O$8763</f>
        <v>69.604329632916262</v>
      </c>
      <c r="C8664" s="441">
        <f>hourly1!$F8665*유형화!$G$71/hourly1!$F$8763+유형화!$G$72*hourly1!$G8665/hourly1!$F$8763+유형화!$G$74*hourly1!I8665/hourly1!$I$8763+유형화!$H$63*hourly1!P8665/hourly1!$P$8763</f>
        <v>3.1263167179708691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799">
        <f>(유형화!$F$71+유형화!$F$72+유형화!$F$73+유형화!$F$74+유형화!$G$63)*hourly1!O8666/hourly1!$O$8763</f>
        <v>69.289173964065341</v>
      </c>
      <c r="C8665" s="441">
        <f>hourly1!$F8666*유형화!$G$71/hourly1!$F$8763+유형화!$G$72*hourly1!$G8666/hourly1!$F$8763+유형화!$G$74*hourly1!I8666/hourly1!$I$8763+유형화!$H$63*hourly1!P8666/hourly1!$P$8763</f>
        <v>3.9723655413734611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799">
        <f>(유형화!$F$71+유형화!$F$72+유형화!$F$73+유형화!$F$74+유형화!$G$63)*hourly1!O8667/hourly1!$O$8763</f>
        <v>69.54387709555894</v>
      </c>
      <c r="C8666" s="441">
        <f>hourly1!$F8667*유형화!$G$71/hourly1!$F$8763+유형화!$G$72*hourly1!$G8667/hourly1!$F$8763+유형화!$G$74*hourly1!I8667/hourly1!$I$8763+유형화!$H$63*hourly1!P8667/hourly1!$P$8763</f>
        <v>4.4006931502908468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799">
        <f>(유형화!$F$71+유형화!$F$72+유형화!$F$73+유형화!$F$74+유형화!$G$63)*hourly1!O8668/hourly1!$O$8763</f>
        <v>65.706777301272311</v>
      </c>
      <c r="C8667" s="441">
        <f>hourly1!$F8668*유형화!$G$71/hourly1!$F$8763+유형화!$G$72*hourly1!$G8668/hourly1!$F$8763+유형화!$G$74*hourly1!I8668/hourly1!$I$8763+유형화!$H$63*hourly1!P8668/hourly1!$P$8763</f>
        <v>4.8747408720223957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799">
        <f>(유형화!$F$71+유형화!$F$72+유형화!$F$73+유형화!$F$74+유형화!$G$63)*hourly1!O8669/hourly1!$O$8763</f>
        <v>65.044349844832738</v>
      </c>
      <c r="C8668" s="441">
        <f>hourly1!$F8669*유형화!$G$71/hourly1!$F$8763+유형화!$G$72*hourly1!$G8669/hourly1!$F$8763+유형화!$G$74*hourly1!I8669/hourly1!$I$8763+유형화!$H$63*hourly1!P8669/hourly1!$P$8763</f>
        <v>5.2350913516646553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799">
        <f>(유형화!$F$71+유형화!$F$72+유형화!$F$73+유형화!$F$74+유형화!$G$63)*hourly1!O8670/hourly1!$O$8763</f>
        <v>65.074684873877089</v>
      </c>
      <c r="C8669" s="441">
        <f>hourly1!$F8670*유형화!$G$71/hourly1!$F$8763+유형화!$G$72*hourly1!$G8670/hourly1!$F$8763+유형화!$G$74*hourly1!I8670/hourly1!$I$8763+유형화!$H$63*hourly1!P8670/hourly1!$P$8763</f>
        <v>5.5874702777469185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799">
        <f>(유형화!$F$71+유형화!$F$72+유형화!$F$73+유형화!$F$74+유형화!$G$63)*hourly1!O8671/hourly1!$O$8763</f>
        <v>65.115392524615501</v>
      </c>
      <c r="C8670" s="441">
        <f>hourly1!$F8671*유형화!$G$71/hourly1!$F$8763+유형화!$G$72*hourly1!$G8671/hourly1!$F$8763+유형화!$G$74*hourly1!I8671/hourly1!$I$8763+유형화!$H$63*hourly1!P8671/hourly1!$P$8763</f>
        <v>5.8999599481839793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799">
        <f>(유형화!$F$71+유형화!$F$72+유형화!$F$73+유형화!$F$74+유형화!$G$63)*hourly1!O8672/hourly1!$O$8763</f>
        <v>65.702824964017552</v>
      </c>
      <c r="C8671" s="441">
        <f>hourly1!$F8672*유형화!$G$71/hourly1!$F$8763+유형화!$G$72*hourly1!$G8672/hourly1!$F$8763+유형화!$G$74*hourly1!I8672/hourly1!$I$8763+유형화!$H$63*hourly1!P8672/hourly1!$P$8763</f>
        <v>6.079384966236689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799">
        <f>(유형화!$F$71+유형화!$F$72+유형화!$F$73+유형화!$F$74+유형화!$G$63)*hourly1!O8673/hourly1!$O$8763</f>
        <v>67.171970475268097</v>
      </c>
      <c r="C8672" s="441">
        <f>hourly1!$F8673*유형화!$G$71/hourly1!$F$8763+유형화!$G$72*hourly1!$G8673/hourly1!$F$8763+유형화!$G$74*hourly1!I8673/hourly1!$I$8763+유형화!$H$63*hourly1!P8673/hourly1!$P$8763</f>
        <v>15.000604425968538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799">
        <f>(유형화!$F$71+유형화!$F$72+유형화!$F$73+유형화!$F$74+유형화!$G$63)*hourly1!O8674/hourly1!$O$8763</f>
        <v>69.629496655373487</v>
      </c>
      <c r="C8673" s="441">
        <f>hourly1!$F8674*유형화!$G$71/hourly1!$F$8763+유형화!$G$72*hourly1!$G8674/hourly1!$F$8763+유형화!$G$74*hourly1!I8674/hourly1!$I$8763+유형화!$H$63*hourly1!P8674/hourly1!$P$8763</f>
        <v>15.606069771085894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799">
        <f>(유형화!$F$71+유형화!$F$72+유형화!$F$73+유형화!$F$74+유형화!$G$63)*hourly1!O8675/hourly1!$O$8763</f>
        <v>72.859299116868669</v>
      </c>
      <c r="C8674" s="441">
        <f>hourly1!$F8675*유형화!$G$71/hourly1!$F$8763+유형화!$G$72*hourly1!$G8675/hourly1!$F$8763+유형화!$G$74*hourly1!I8675/hourly1!$I$8763+유형화!$H$63*hourly1!P8675/hourly1!$P$8763</f>
        <v>14.931083915185727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799">
        <f>(유형화!$F$71+유형화!$F$72+유형화!$F$73+유형화!$F$74+유형화!$G$63)*hourly1!O8676/hourly1!$O$8763</f>
        <v>78.795410615214607</v>
      </c>
      <c r="C8675" s="441">
        <f>hourly1!$F8676*유형화!$G$71/hourly1!$F$8763+유형화!$G$72*hourly1!$G8676/hourly1!$F$8763+유형화!$G$74*hourly1!I8676/hourly1!$I$8763+유형화!$H$63*hourly1!P8676/hourly1!$P$8763</f>
        <v>13.986464300462616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799">
        <f>(유형화!$F$71+유형화!$F$72+유형화!$F$73+유형화!$F$74+유형화!$G$63)*hourly1!O8677/hourly1!$O$8763</f>
        <v>78.599435369982587</v>
      </c>
      <c r="C8676" s="441">
        <f>hourly1!$F8677*유형화!$G$71/hourly1!$F$8763+유형화!$G$72*hourly1!$G8677/hourly1!$F$8763+유형화!$G$74*hourly1!I8677/hourly1!$I$8763+유형화!$H$63*hourly1!P8677/hourly1!$P$8763</f>
        <v>13.389463699209287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799">
        <f>(유형화!$F$71+유형화!$F$72+유형화!$F$73+유형화!$F$74+유형화!$G$63)*hourly1!O8678/hourly1!$O$8763</f>
        <v>77.451242923729922</v>
      </c>
      <c r="C8677" s="441">
        <f>hourly1!$F8678*유형화!$G$71/hourly1!$F$8763+유형화!$G$72*hourly1!$G8678/hourly1!$F$8763+유형화!$G$74*hourly1!I8678/hourly1!$I$8763+유형화!$H$63*hourly1!P8678/hourly1!$P$8763</f>
        <v>11.592237559486012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799">
        <f>(유형화!$F$71+유형화!$F$72+유형화!$F$73+유형화!$F$74+유형화!$G$63)*hourly1!O8679/hourly1!$O$8763</f>
        <v>73.45252568562168</v>
      </c>
      <c r="C8678" s="441">
        <f>hourly1!$F8679*유형화!$G$71/hourly1!$F$8763+유형화!$G$72*hourly1!$G8679/hourly1!$F$8763+유형화!$G$74*hourly1!I8679/hourly1!$I$8763+유형화!$H$63*hourly1!P8679/hourly1!$P$8763</f>
        <v>10.463553836776672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799">
        <f>(유형화!$F$71+유형화!$F$72+유형화!$F$73+유형화!$F$74+유형화!$G$63)*hourly1!O8680/hourly1!$O$8763</f>
        <v>71.953362821537837</v>
      </c>
      <c r="C8679" s="441">
        <f>hourly1!$F8680*유형화!$G$71/hourly1!$F$8763+유형화!$G$72*hourly1!$G8680/hourly1!$F$8763+유형화!$G$74*hourly1!I8680/hourly1!$I$8763+유형화!$H$63*hourly1!P8680/hourly1!$P$8763</f>
        <v>10.519613770787336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799">
        <f>(유형화!$F$71+유형화!$F$72+유형화!$F$73+유형화!$F$74+유형화!$G$63)*hourly1!O8681/hourly1!$O$8763</f>
        <v>75.041398799726039</v>
      </c>
      <c r="C8680" s="441">
        <f>hourly1!$F8681*유형화!$G$71/hourly1!$F$8763+유형화!$G$72*hourly1!$G8681/hourly1!$F$8763+유형화!$G$74*hourly1!I8681/hourly1!$I$8763+유형화!$H$63*hourly1!P8681/hourly1!$P$8763</f>
        <v>10.214655301164788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799">
        <f>(유형화!$F$71+유형화!$F$72+유형화!$F$73+유형화!$F$74+유형화!$G$63)*hourly1!O8682/hourly1!$O$8763</f>
        <v>74.39476262997438</v>
      </c>
      <c r="C8681" s="441">
        <f>hourly1!$F8682*유형화!$G$71/hourly1!$F$8763+유형화!$G$72*hourly1!$G8682/hourly1!$F$8763+유형화!$G$74*hourly1!I8682/hourly1!$I$8763+유형화!$H$63*hourly1!P8682/hourly1!$P$8763</f>
        <v>9.5934546209974023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799">
        <f>(유형화!$F$71+유형화!$F$72+유형화!$F$73+유형화!$F$74+유형화!$G$63)*hourly1!O8683/hourly1!$O$8763</f>
        <v>75.196619197401958</v>
      </c>
      <c r="C8682" s="441">
        <f>hourly1!$F8683*유형화!$G$71/hourly1!$F$8763+유형화!$G$72*hourly1!$G8683/hourly1!$F$8763+유형화!$G$74*hourly1!I8683/hourly1!$I$8763+유형화!$H$63*hourly1!P8683/hourly1!$P$8763</f>
        <v>9.9720153326203675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799">
        <f>(유형화!$F$71+유형화!$F$72+유형화!$F$73+유형화!$F$74+유형화!$G$63)*hourly1!O8684/hourly1!$O$8763</f>
        <v>75.336599251410249</v>
      </c>
      <c r="C8683" s="441">
        <f>hourly1!$F8684*유형화!$G$71/hourly1!$F$8763+유형화!$G$72*hourly1!$G8684/hourly1!$F$8763+유형화!$G$74*hourly1!I8684/hourly1!$I$8763+유형화!$H$63*hourly1!P8684/hourly1!$P$8763</f>
        <v>10.246361533743602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799">
        <f>(유형화!$F$71+유형화!$F$72+유형화!$F$73+유형화!$F$74+유형화!$G$63)*hourly1!O8685/hourly1!$O$8763</f>
        <v>74.70923905274654</v>
      </c>
      <c r="C8684" s="441">
        <f>hourly1!$F8685*유형화!$G$71/hourly1!$F$8763+유형화!$G$72*hourly1!$G8685/hourly1!$F$8763+유형화!$G$74*hourly1!I8685/hourly1!$I$8763+유형화!$H$63*hourly1!P8685/hourly1!$P$8763</f>
        <v>9.4179256274383985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799">
        <f>(유형화!$F$71+유형화!$F$72+유형화!$F$73+유형화!$F$74+유형화!$G$63)*hourly1!O8686/hourly1!$O$8763</f>
        <v>72.124978896492109</v>
      </c>
      <c r="C8685" s="441">
        <f>hourly1!$F8686*유형화!$G$71/hourly1!$F$8763+유형화!$G$72*hourly1!$G8686/hourly1!$F$8763+유형화!$G$74*hourly1!I8686/hourly1!$I$8763+유형화!$H$63*hourly1!P8686/hourly1!$P$8763</f>
        <v>9.0629324945643575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799">
        <f>(유형화!$F$71+유형화!$F$72+유형화!$F$73+유형화!$F$74+유형화!$G$63)*hourly1!O8687/hourly1!$O$8763</f>
        <v>69.430792600105875</v>
      </c>
      <c r="C8686" s="441">
        <f>hourly1!$F8687*유형화!$G$71/hourly1!$F$8763+유형화!$G$72*hourly1!$G8687/hourly1!$F$8763+유형화!$G$74*hourly1!I8687/hourly1!$I$8763+유형화!$H$63*hourly1!P8687/hourly1!$P$8763</f>
        <v>10.088983016822548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799">
        <f>(유형화!$F$71+유형화!$F$72+유형화!$F$73+유형화!$F$74+유형화!$G$63)*hourly1!O8688/hourly1!$O$8763</f>
        <v>67.807601264945703</v>
      </c>
      <c r="C8687" s="441">
        <f>hourly1!$F8688*유형화!$G$71/hourly1!$F$8763+유형화!$G$72*hourly1!$G8688/hourly1!$F$8763+유형화!$G$74*hourly1!I8688/hourly1!$I$8763+유형화!$H$63*hourly1!P8688/hourly1!$P$8763</f>
        <v>0.7669442784689473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799">
        <f>(유형화!$F$71+유형화!$F$72+유형화!$F$73+유형화!$F$74+유형화!$G$63)*hourly1!O8689/hourly1!$O$8763</f>
        <v>66.716796220580633</v>
      </c>
      <c r="C8688" s="441">
        <f>hourly1!$F8689*유형화!$G$71/hourly1!$F$8763+유형화!$G$72*hourly1!$G8689/hourly1!$F$8763+유형화!$G$74*hourly1!I8689/hourly1!$I$8763+유형화!$H$63*hourly1!P8689/hourly1!$P$8763</f>
        <v>1.4955477327436701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799">
        <f>(유형화!$F$71+유형화!$F$72+유형화!$F$73+유형화!$F$74+유형화!$G$63)*hourly1!O8690/hourly1!$O$8763</f>
        <v>67.345121553407168</v>
      </c>
      <c r="C8689" s="441">
        <f>hourly1!$F8690*유형화!$G$71/hourly1!$F$8763+유형화!$G$72*hourly1!$G8690/hourly1!$F$8763+유형화!$G$74*hourly1!I8690/hourly1!$I$8763+유형화!$H$63*hourly1!P8690/hourly1!$P$8763</f>
        <v>2.3674745555432097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799">
        <f>(유형화!$F$71+유형화!$F$72+유형화!$F$73+유형화!$F$74+유형화!$G$63)*hourly1!O8691/hourly1!$O$8763</f>
        <v>66.202500849924817</v>
      </c>
      <c r="C8690" s="441">
        <f>hourly1!$F8691*유형화!$G$71/hourly1!$F$8763+유형화!$G$72*hourly1!$G8691/hourly1!$F$8763+유형화!$G$74*hourly1!I8691/hourly1!$I$8763+유형화!$H$63*hourly1!P8691/hourly1!$P$8763</f>
        <v>3.1693069300162637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799">
        <f>(유형화!$F$71+유형화!$F$72+유형화!$F$73+유형화!$F$74+유형화!$G$63)*hourly1!O8692/hourly1!$O$8763</f>
        <v>63.860134380749777</v>
      </c>
      <c r="C8691" s="441">
        <f>hourly1!$F8692*유형화!$G$71/hourly1!$F$8763+유형화!$G$72*hourly1!$G8692/hourly1!$F$8763+유형화!$G$74*hourly1!I8692/hourly1!$I$8763+유형화!$H$63*hourly1!P8692/hourly1!$P$8763</f>
        <v>3.8895954462363753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799">
        <f>(유형화!$F$71+유형화!$F$72+유형화!$F$73+유형화!$F$74+유형화!$G$63)*hourly1!O8693/hourly1!$O$8763</f>
        <v>63.602531285981115</v>
      </c>
      <c r="C8692" s="441">
        <f>hourly1!$F8693*유형화!$G$71/hourly1!$F$8763+유형화!$G$72*hourly1!$G8693/hourly1!$F$8763+유형화!$G$74*hourly1!I8693/hourly1!$I$8763+유형화!$H$63*hourly1!P8693/hourly1!$P$8763</f>
        <v>4.5952699048063668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799">
        <f>(유형화!$F$71+유형화!$F$72+유형화!$F$73+유형화!$F$74+유형화!$G$63)*hourly1!O8694/hourly1!$O$8763</f>
        <v>62.581559019971529</v>
      </c>
      <c r="C8693" s="441">
        <f>hourly1!$F8694*유형화!$G$71/hourly1!$F$8763+유형화!$G$72*hourly1!$G8694/hourly1!$F$8763+유형화!$G$74*hourly1!I8694/hourly1!$I$8763+유형화!$H$63*hourly1!P8694/hourly1!$P$8763</f>
        <v>5.1382906781924333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799">
        <f>(유형화!$F$71+유형화!$F$72+유형화!$F$73+유형화!$F$74+유형화!$G$63)*hourly1!O8695/hourly1!$O$8763</f>
        <v>63.365716912079087</v>
      </c>
      <c r="C8694" s="441">
        <f>hourly1!$F8695*유형화!$G$71/hourly1!$F$8763+유형화!$G$72*hourly1!$G8695/hourly1!$F$8763+유형화!$G$74*hourly1!I8695/hourly1!$I$8763+유형화!$H$63*hourly1!P8695/hourly1!$P$8763</f>
        <v>5.6308017273884206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799">
        <f>(유형화!$F$71+유형화!$F$72+유형화!$F$73+유형화!$F$74+유형화!$G$63)*hourly1!O8696/hourly1!$O$8763</f>
        <v>63.354274339952035</v>
      </c>
      <c r="C8695" s="441">
        <f>hourly1!$F8696*유형화!$G$71/hourly1!$F$8763+유형화!$G$72*hourly1!$G8696/hourly1!$F$8763+유형화!$G$74*hourly1!I8696/hourly1!$I$8763+유형화!$H$63*hourly1!P8696/hourly1!$P$8763</f>
        <v>5.9242385081668667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799">
        <f>(유형화!$F$71+유형화!$F$72+유형화!$F$73+유형화!$F$74+유형화!$G$63)*hourly1!O8697/hourly1!$O$8763</f>
        <v>64.316000518379823</v>
      </c>
      <c r="C8696" s="441">
        <f>hourly1!$F8697*유형화!$G$71/hourly1!$F$8763+유형화!$G$72*hourly1!$G8697/hourly1!$F$8763+유형화!$G$74*hourly1!I8697/hourly1!$I$8763+유형화!$H$63*hourly1!P8697/hourly1!$P$8763</f>
        <v>14.845036460151563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799">
        <f>(유형화!$F$71+유형화!$F$72+유형화!$F$73+유형화!$F$74+유형화!$G$63)*hourly1!O8698/hourly1!$O$8763</f>
        <v>64.887310221610463</v>
      </c>
      <c r="C8697" s="441">
        <f>hourly1!$F8698*유형화!$G$71/hourly1!$F$8763+유형화!$G$72*hourly1!$G8698/hourly1!$F$8763+유형화!$G$74*hourly1!I8698/hourly1!$I$8763+유형화!$H$63*hourly1!P8698/hourly1!$P$8763</f>
        <v>15.418650895582784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799">
        <f>(유형화!$F$71+유형화!$F$72+유형화!$F$73+유형화!$F$74+유형화!$G$63)*hourly1!O8699/hourly1!$O$8763</f>
        <v>68.939670728552571</v>
      </c>
      <c r="C8698" s="441">
        <f>hourly1!$F8699*유형화!$G$71/hourly1!$F$8763+유형화!$G$72*hourly1!$G8699/hourly1!$F$8763+유형화!$G$74*hourly1!I8699/hourly1!$I$8763+유형화!$H$63*hourly1!P8699/hourly1!$P$8763</f>
        <v>14.890084474449704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799">
        <f>(유형화!$F$71+유형화!$F$72+유형화!$F$73+유형화!$F$74+유형화!$G$63)*hourly1!O8700/hourly1!$O$8763</f>
        <v>74.029916149751102</v>
      </c>
      <c r="C8699" s="441">
        <f>hourly1!$F8700*유형화!$G$71/hourly1!$F$8763+유형화!$G$72*hourly1!$G8700/hourly1!$F$8763+유형화!$G$74*hourly1!I8700/hourly1!$I$8763+유형화!$H$63*hourly1!P8700/hourly1!$P$8763</f>
        <v>13.755000370097081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799">
        <f>(유형화!$F$71+유형화!$F$72+유형화!$F$73+유형화!$F$74+유형화!$G$63)*hourly1!O8701/hourly1!$O$8763</f>
        <v>73.761938028142694</v>
      </c>
      <c r="C8700" s="441">
        <f>hourly1!$F8701*유형화!$G$71/hourly1!$F$8763+유형화!$G$72*hourly1!$G8701/hourly1!$F$8763+유형화!$G$74*hourly1!I8701/hourly1!$I$8763+유형화!$H$63*hourly1!P8701/hourly1!$P$8763</f>
        <v>12.63964292372882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799">
        <f>(유형화!$F$71+유형화!$F$72+유형화!$F$73+유형화!$F$74+유형화!$G$63)*hourly1!O8702/hourly1!$O$8763</f>
        <v>73.925417853764401</v>
      </c>
      <c r="C8701" s="441">
        <f>hourly1!$F8702*유형화!$G$71/hourly1!$F$8763+유형화!$G$72*hourly1!$G8702/hourly1!$F$8763+유형화!$G$74*hourly1!I8702/hourly1!$I$8763+유형화!$H$63*hourly1!P8702/hourly1!$P$8763</f>
        <v>11.360713396689031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799">
        <f>(유형화!$F$71+유형화!$F$72+유형화!$F$73+유형화!$F$74+유형화!$G$63)*hourly1!O8703/hourly1!$O$8763</f>
        <v>69.900226249530704</v>
      </c>
      <c r="C8702" s="441">
        <f>hourly1!$F8703*유형화!$G$71/hourly1!$F$8763+유형화!$G$72*hourly1!$G8703/hourly1!$F$8763+유형화!$G$74*hourly1!I8703/hourly1!$I$8763+유형화!$H$63*hourly1!P8703/hourly1!$P$8763</f>
        <v>9.0501862386461251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799">
        <f>(유형화!$F$71+유형화!$F$72+유형화!$F$73+유형화!$F$74+유형화!$G$63)*hourly1!O8704/hourly1!$O$8763</f>
        <v>67.832399134406799</v>
      </c>
      <c r="C8703" s="441">
        <f>hourly1!$F8704*유형화!$G$71/hourly1!$F$8763+유형화!$G$72*hourly1!$G8704/hourly1!$F$8763+유형화!$G$74*hourly1!I8704/hourly1!$I$8763+유형화!$H$63*hourly1!P8704/hourly1!$P$8763</f>
        <v>9.2884623973588827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799">
        <f>(유형화!$F$71+유형화!$F$72+유형화!$F$73+유형화!$F$74+유형화!$G$63)*hourly1!O8705/hourly1!$O$8763</f>
        <v>69.842465748026086</v>
      </c>
      <c r="C8704" s="441">
        <f>hourly1!$F8705*유형화!$G$71/hourly1!$F$8763+유형화!$G$72*hourly1!$G8705/hourly1!$F$8763+유형화!$G$74*hourly1!I8705/hourly1!$I$8763+유형화!$H$63*hourly1!P8705/hourly1!$P$8763</f>
        <v>9.1566329272692464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799">
        <f>(유형화!$F$71+유형화!$F$72+유형화!$F$73+유형화!$F$74+유형화!$G$63)*hourly1!O8706/hourly1!$O$8763</f>
        <v>68.962153117470322</v>
      </c>
      <c r="C8705" s="441">
        <f>hourly1!$F8706*유형화!$G$71/hourly1!$F$8763+유형화!$G$72*hourly1!$G8706/hourly1!$F$8763+유형화!$G$74*hourly1!I8706/hourly1!$I$8763+유형화!$H$63*hourly1!P8706/hourly1!$P$8763</f>
        <v>9.1230008074257771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799">
        <f>(유형화!$F$71+유형화!$F$72+유형화!$F$73+유형화!$F$74+유형화!$G$63)*hourly1!O8707/hourly1!$O$8763</f>
        <v>69.588440472657226</v>
      </c>
      <c r="C8706" s="441">
        <f>hourly1!$F8707*유형화!$G$71/hourly1!$F$8763+유형화!$G$72*hourly1!$G8707/hourly1!$F$8763+유형화!$G$74*hourly1!I8707/hourly1!$I$8763+유형화!$H$63*hourly1!P8707/hourly1!$P$8763</f>
        <v>9.3693429832343984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799">
        <f>(유형화!$F$71+유형화!$F$72+유형화!$F$73+유형화!$F$74+유형화!$G$63)*hourly1!O8708/hourly1!$O$8763</f>
        <v>69.542425262332955</v>
      </c>
      <c r="C8707" s="441">
        <f>hourly1!$F8708*유형화!$G$71/hourly1!$F$8763+유형화!$G$72*hourly1!$G8708/hourly1!$F$8763+유형화!$G$74*hourly1!I8708/hourly1!$I$8763+유형화!$H$63*hourly1!P8708/hourly1!$P$8763</f>
        <v>9.7981968208389425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799">
        <f>(유형화!$F$71+유형화!$F$72+유형화!$F$73+유형화!$F$74+유형화!$G$63)*hourly1!O8709/hourly1!$O$8763</f>
        <v>68.733335928810405</v>
      </c>
      <c r="C8708" s="441">
        <f>hourly1!$F8709*유형화!$G$71/hourly1!$F$8763+유형화!$G$72*hourly1!$G8709/hourly1!$F$8763+유형화!$G$74*hourly1!I8709/hourly1!$I$8763+유형화!$H$63*hourly1!P8709/hourly1!$P$8763</f>
        <v>8.9838297792262143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799">
        <f>(유형화!$F$71+유형화!$F$72+유형화!$F$73+유형화!$F$74+유형화!$G$63)*hourly1!O8710/hourly1!$O$8763</f>
        <v>67.108016416480609</v>
      </c>
      <c r="C8709" s="441">
        <f>hourly1!$F8710*유형화!$G$71/hourly1!$F$8763+유형화!$G$72*hourly1!$G8710/hourly1!$F$8763+유형화!$G$74*hourly1!I8710/hourly1!$I$8763+유형화!$H$63*hourly1!P8710/hourly1!$P$8763</f>
        <v>8.7728102865910316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799">
        <f>(유형화!$F$71+유형화!$F$72+유형화!$F$73+유형화!$F$74+유형화!$G$63)*hourly1!O8711/hourly1!$O$8763</f>
        <v>65.344374175340931</v>
      </c>
      <c r="C8710" s="441">
        <f>hourly1!$F8711*유형화!$G$71/hourly1!$F$8763+유형화!$G$72*hourly1!$G8711/hourly1!$F$8763+유형화!$G$74*hourly1!I8711/hourly1!$I$8763+유형화!$H$63*hourly1!P8711/hourly1!$P$8763</f>
        <v>9.8517317636194903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799">
        <f>(유형화!$F$71+유형화!$F$72+유형화!$F$73+유형화!$F$74+유형화!$G$63)*hourly1!O8712/hourly1!$O$8763</f>
        <v>64.853157048501956</v>
      </c>
      <c r="C8711" s="441">
        <f>hourly1!$F8712*유형화!$G$71/hourly1!$F$8763+유형화!$G$72*hourly1!$G8712/hourly1!$F$8763+유형화!$G$74*hourly1!I8712/hourly1!$I$8763+유형화!$H$63*hourly1!P8712/hourly1!$P$8763</f>
        <v>0.68541926521429786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799">
        <f>(유형화!$F$71+유형화!$F$72+유형화!$F$73+유형화!$F$74+유형화!$G$63)*hourly1!O8713/hourly1!$O$8763</f>
        <v>63.981702729193728</v>
      </c>
      <c r="C8712" s="441">
        <f>hourly1!$F8713*유형화!$G$71/hourly1!$F$8763+유형화!$G$72*hourly1!$G8713/hourly1!$F$8763+유형화!$G$74*hourly1!I8713/hourly1!$I$8763+유형화!$H$63*hourly1!P8713/hourly1!$P$8763</f>
        <v>1.3803641212302078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799">
        <f>(유형화!$F$71+유형화!$F$72+유형화!$F$73+유형화!$F$74+유형화!$G$63)*hourly1!O8714/hourly1!$O$8763</f>
        <v>64.87523174956489</v>
      </c>
      <c r="C8713" s="441">
        <f>hourly1!$F8714*유형화!$G$71/hourly1!$F$8763+유형화!$G$72*hourly1!$G8714/hourly1!$F$8763+유형화!$G$74*hourly1!I8714/hourly1!$I$8763+유형화!$H$63*hourly1!P8714/hourly1!$P$8763</f>
        <v>2.3302046353918358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799">
        <f>(유형화!$F$71+유형화!$F$72+유형화!$F$73+유형화!$F$74+유형화!$G$63)*hourly1!O8715/hourly1!$O$8763</f>
        <v>64.821886821833289</v>
      </c>
      <c r="C8714" s="441">
        <f>hourly1!$F8715*유형화!$G$71/hourly1!$F$8763+유형화!$G$72*hourly1!$G8715/hourly1!$F$8763+유형화!$G$74*hourly1!I8715/hourly1!$I$8763+유형화!$H$63*hourly1!P8715/hourly1!$P$8763</f>
        <v>2.9866075338700169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799">
        <f>(유형화!$F$71+유형화!$F$72+유형화!$F$73+유형화!$F$74+유형화!$G$63)*hourly1!O8716/hourly1!$O$8763</f>
        <v>61.327316072856327</v>
      </c>
      <c r="C8715" s="441">
        <f>hourly1!$F8716*유형화!$G$71/hourly1!$F$8763+유형화!$G$72*hourly1!$G8716/hourly1!$F$8763+유형화!$G$74*hourly1!I8716/hourly1!$I$8763+유형화!$H$63*hourly1!P8716/hourly1!$P$8763</f>
        <v>3.6486044150446419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799">
        <f>(유형화!$F$71+유형화!$F$72+유형화!$F$73+유형화!$F$74+유형화!$G$63)*hourly1!O8717/hourly1!$O$8763</f>
        <v>59.140030476642409</v>
      </c>
      <c r="C8716" s="441">
        <f>hourly1!$F8717*유형화!$G$71/hourly1!$F$8763+유형화!$G$72*hourly1!$G8717/hourly1!$F$8763+유형화!$G$74*hourly1!I8717/hourly1!$I$8763+유형화!$H$63*hourly1!P8717/hourly1!$P$8763</f>
        <v>4.2045625183191859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799">
        <f>(유형화!$F$71+유형화!$F$72+유형화!$F$73+유형화!$F$74+유형화!$G$63)*hourly1!O8718/hourly1!$O$8763</f>
        <v>58.796787846521035</v>
      </c>
      <c r="C8717" s="441">
        <f>hourly1!$F8718*유형화!$G$71/hourly1!$F$8763+유형화!$G$72*hourly1!$G8718/hourly1!$F$8763+유형화!$G$74*hourly1!I8718/hourly1!$I$8763+유형화!$H$63*hourly1!P8718/hourly1!$P$8763</f>
        <v>4.6681144108934935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799">
        <f>(유형화!$F$71+유형화!$F$72+유형화!$F$73+유형화!$F$74+유형화!$G$63)*hourly1!O8719/hourly1!$O$8763</f>
        <v>59.572116221450109</v>
      </c>
      <c r="C8718" s="441">
        <f>hourly1!$F8719*유형화!$G$71/hourly1!$F$8763+유형화!$G$72*hourly1!$G8719/hourly1!$F$8763+유형화!$G$74*hourly1!I8719/hourly1!$I$8763+유형화!$H$63*hourly1!P8719/hourly1!$P$8763</f>
        <v>5.0671406714159462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799">
        <f>(유형화!$F$71+유형화!$F$72+유형화!$F$73+유형화!$F$74+유형화!$G$63)*hourly1!O8720/hourly1!$O$8763</f>
        <v>59.46271343334746</v>
      </c>
      <c r="C8719" s="441">
        <f>hourly1!$F8720*유형화!$G$71/hourly1!$F$8763+유형화!$G$72*hourly1!$G8720/hourly1!$F$8763+유형화!$G$74*hourly1!I8720/hourly1!$I$8763+유형화!$H$63*hourly1!P8720/hourly1!$P$8763</f>
        <v>5.5888693399637006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799">
        <f>(유형화!$F$71+유형화!$F$72+유형화!$F$73+유형화!$F$74+유형화!$G$63)*hourly1!O8721/hourly1!$O$8763</f>
        <v>59.910644440716986</v>
      </c>
      <c r="C8720" s="441">
        <f>hourly1!$F8721*유형화!$G$71/hourly1!$F$8763+유형화!$G$72*hourly1!$G8721/hourly1!$F$8763+유형화!$G$74*hourly1!I8721/hourly1!$I$8763+유형화!$H$63*hourly1!P8721/hourly1!$P$8763</f>
        <v>14.878219639655381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799">
        <f>(유형화!$F$71+유형화!$F$72+유형화!$F$73+유형화!$F$74+유형화!$G$63)*hourly1!O8722/hourly1!$O$8763</f>
        <v>60.042831598377681</v>
      </c>
      <c r="C8721" s="441">
        <f>hourly1!$F8722*유형화!$G$71/hourly1!$F$8763+유형화!$G$72*hourly1!$G8722/hourly1!$F$8763+유형화!$G$74*hourly1!I8722/hourly1!$I$8763+유형화!$H$63*hourly1!P8722/hourly1!$P$8763</f>
        <v>15.150792264038198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799">
        <f>(유형화!$F$71+유형화!$F$72+유형화!$F$73+유형화!$F$74+유형화!$G$63)*hourly1!O8723/hourly1!$O$8763</f>
        <v>60.671600344715579</v>
      </c>
      <c r="C8722" s="441">
        <f>hourly1!$F8723*유형화!$G$71/hourly1!$F$8763+유형화!$G$72*hourly1!$G8723/hourly1!$F$8763+유형화!$G$74*hourly1!I8723/hourly1!$I$8763+유형화!$H$63*hourly1!P8723/hourly1!$P$8763</f>
        <v>14.094874089258457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799">
        <f>(유형화!$F$71+유형화!$F$72+유형화!$F$73+유형화!$F$74+유형화!$G$63)*hourly1!O8724/hourly1!$O$8763</f>
        <v>62.561746841800094</v>
      </c>
      <c r="C8723" s="441">
        <f>hourly1!$F8724*유형화!$G$71/hourly1!$F$8763+유형화!$G$72*hourly1!$G8724/hourly1!$F$8763+유형화!$G$74*hourly1!I8724/hourly1!$I$8763+유형화!$H$63*hourly1!P8724/hourly1!$P$8763</f>
        <v>12.567149077736962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799">
        <f>(유형화!$F$71+유형화!$F$72+유형화!$F$73+유형화!$F$74+유형화!$G$63)*hourly1!O8725/hourly1!$O$8763</f>
        <v>63.512793539922711</v>
      </c>
      <c r="C8724" s="441">
        <f>hourly1!$F8725*유형화!$G$71/hourly1!$F$8763+유형화!$G$72*hourly1!$G8725/hourly1!$F$8763+유형화!$G$74*hourly1!I8725/hourly1!$I$8763+유형화!$H$63*hourly1!P8725/hourly1!$P$8763</f>
        <v>10.977824299060348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799">
        <f>(유형화!$F$71+유형화!$F$72+유형화!$F$73+유형화!$F$74+유형화!$G$63)*hourly1!O8726/hourly1!$O$8763</f>
        <v>63.532977616653497</v>
      </c>
      <c r="C8725" s="441">
        <f>hourly1!$F8726*유형화!$G$71/hourly1!$F$8763+유형화!$G$72*hourly1!$G8726/hourly1!$F$8763+유형화!$G$74*hourly1!I8726/hourly1!$I$8763+유형화!$H$63*hourly1!P8726/hourly1!$P$8763</f>
        <v>9.5885469302016713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799">
        <f>(유형화!$F$71+유형화!$F$72+유형화!$F$73+유형화!$F$74+유형화!$G$63)*hourly1!O8727/hourly1!$O$8763</f>
        <v>60.847572468864485</v>
      </c>
      <c r="C8726" s="441">
        <f>hourly1!$F8727*유형화!$G$71/hourly1!$F$8763+유형화!$G$72*hourly1!$G8727/hourly1!$F$8763+유형화!$G$74*hourly1!I8727/hourly1!$I$8763+유형화!$H$63*hourly1!P8727/hourly1!$P$8763</f>
        <v>7.4020400180726247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799">
        <f>(유형화!$F$71+유형화!$F$72+유형화!$F$73+유형화!$F$74+유형화!$G$63)*hourly1!O8728/hourly1!$O$8763</f>
        <v>59.975196111038706</v>
      </c>
      <c r="C8727" s="441">
        <f>hourly1!$F8728*유형화!$G$71/hourly1!$F$8763+유형화!$G$72*hourly1!$G8728/hourly1!$F$8763+유형화!$G$74*hourly1!I8728/hourly1!$I$8763+유형화!$H$63*hourly1!P8728/hourly1!$P$8763</f>
        <v>7.5607946969593351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799">
        <f>(유형화!$F$71+유형화!$F$72+유형화!$F$73+유형화!$F$74+유형화!$G$63)*hourly1!O8729/hourly1!$O$8763</f>
        <v>60.781588942875239</v>
      </c>
      <c r="C8728" s="441">
        <f>hourly1!$F8729*유형화!$G$71/hourly1!$F$8763+유형화!$G$72*hourly1!$G8729/hourly1!$F$8763+유형화!$G$74*hourly1!I8729/hourly1!$I$8763+유형화!$H$63*hourly1!P8729/hourly1!$P$8763</f>
        <v>7.2553203753259137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799">
        <f>(유형화!$F$71+유형화!$F$72+유형화!$F$73+유형화!$F$74+유형화!$G$63)*hourly1!O8730/hourly1!$O$8763</f>
        <v>60.482192127105172</v>
      </c>
      <c r="C8729" s="441">
        <f>hourly1!$F8730*유형화!$G$71/hourly1!$F$8763+유형화!$G$72*hourly1!$G8730/hourly1!$F$8763+유형화!$G$74*hourly1!I8730/hourly1!$I$8763+유형화!$H$63*hourly1!P8730/hourly1!$P$8763</f>
        <v>7.2913566637204212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799">
        <f>(유형화!$F$71+유형화!$F$72+유형화!$F$73+유형화!$F$74+유형화!$G$63)*hourly1!O8731/hourly1!$O$8763</f>
        <v>60.476594181277399</v>
      </c>
      <c r="C8730" s="441">
        <f>hourly1!$F8731*유형화!$G$71/hourly1!$F$8763+유형화!$G$72*hourly1!$G8731/hourly1!$F$8763+유형화!$G$74*hourly1!I8731/hourly1!$I$8763+유형화!$H$63*hourly1!P8731/hourly1!$P$8763</f>
        <v>7.8560161467872289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799">
        <f>(유형화!$F$71+유형화!$F$72+유형화!$F$73+유형화!$F$74+유형화!$G$63)*hourly1!O8732/hourly1!$O$8763</f>
        <v>60.84312480493233</v>
      </c>
      <c r="C8731" s="441">
        <f>hourly1!$F8732*유형화!$G$71/hourly1!$F$8763+유형화!$G$72*hourly1!$G8732/hourly1!$F$8763+유형화!$G$74*hourly1!I8732/hourly1!$I$8763+유형화!$H$63*hourly1!P8732/hourly1!$P$8763</f>
        <v>8.4024692145818243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799">
        <f>(유형화!$F$71+유형화!$F$72+유형화!$F$73+유형화!$F$74+유형화!$G$63)*hourly1!O8733/hourly1!$O$8763</f>
        <v>62.237598612953278</v>
      </c>
      <c r="C8732" s="441">
        <f>hourly1!$F8733*유형화!$G$71/hourly1!$F$8763+유형화!$G$72*hourly1!$G8733/hourly1!$F$8763+유형화!$G$74*hourly1!I8733/hourly1!$I$8763+유형화!$H$63*hourly1!P8733/hourly1!$P$8763</f>
        <v>7.863584441237669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799">
        <f>(유형화!$F$71+유형화!$F$72+유형화!$F$73+유형화!$F$74+유형화!$G$63)*hourly1!O8734/hourly1!$O$8763</f>
        <v>61.363949097660992</v>
      </c>
      <c r="C8733" s="441">
        <f>hourly1!$F8734*유형화!$G$71/hourly1!$F$8763+유형화!$G$72*hourly1!$G8734/hourly1!$F$8763+유형화!$G$74*hourly1!I8734/hourly1!$I$8763+유형화!$H$63*hourly1!P8734/hourly1!$P$8763</f>
        <v>7.8855151291201739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799">
        <f>(유형화!$F$71+유형화!$F$72+유형화!$F$73+유형화!$F$74+유형화!$G$63)*hourly1!O8735/hourly1!$O$8763</f>
        <v>60.715544315477501</v>
      </c>
      <c r="C8734" s="441">
        <f>hourly1!$F8735*유형화!$G$71/hourly1!$F$8763+유형화!$G$72*hourly1!$G8735/hourly1!$F$8763+유형화!$G$74*hourly1!I8735/hourly1!$I$8763+유형화!$H$63*hourly1!P8735/hourly1!$P$8763</f>
        <v>9.3897706035929538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799">
        <f>(유형화!$F$71+유형화!$F$72+유형화!$F$73+유형화!$F$74+유형화!$G$63)*hourly1!O8736/hourly1!$O$8763</f>
        <v>59.391115867964118</v>
      </c>
      <c r="C8735" s="441">
        <f>hourly1!$F8736*유형화!$G$71/hourly1!$F$8763+유형화!$G$72*hourly1!$G8736/hourly1!$F$8763+유형화!$G$74*hourly1!I8736/hourly1!$I$8763+유형화!$H$63*hourly1!P8736/hourly1!$P$8763</f>
        <v>0.63336890277579216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799">
        <f>(유형화!$F$71+유형화!$F$72+유형화!$F$73+유형화!$F$74+유형화!$G$63)*hourly1!O8737/hourly1!$O$8763</f>
        <v>59.614896623931905</v>
      </c>
      <c r="C8736" s="441">
        <f>hourly1!$F8737*유형화!$G$71/hourly1!$F$8763+유형화!$G$72*hourly1!$G8737/hourly1!$F$8763+유형화!$G$74*hourly1!I8737/hourly1!$I$8763+유형화!$H$63*hourly1!P8737/hourly1!$P$8763</f>
        <v>1.0930902512619238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799">
        <f>(유형화!$F$71+유형화!$F$72+유형화!$F$73+유형화!$F$74+유형화!$G$63)*hourly1!O8738/hourly1!$O$8763</f>
        <v>60.767834526712448</v>
      </c>
      <c r="C8737" s="441">
        <f>hourly1!$F8738*유형화!$G$71/hourly1!$F$8763+유형화!$G$72*hourly1!$G8738/hourly1!$F$8763+유형화!$G$74*hourly1!I8738/hourly1!$I$8763+유형화!$H$63*hourly1!P8738/hourly1!$P$8763</f>
        <v>2.3190606814190673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799">
        <f>(유형화!$F$71+유형화!$F$72+유형화!$F$73+유형화!$F$74+유형화!$G$63)*hourly1!O8739/hourly1!$O$8763</f>
        <v>60.438404698903355</v>
      </c>
      <c r="C8738" s="441">
        <f>hourly1!$F8739*유형화!$G$71/hourly1!$F$8763+유형화!$G$72*hourly1!$G8739/hourly1!$F$8763+유형화!$G$74*hourly1!I8739/hourly1!$I$8763+유형화!$H$63*hourly1!P8739/hourly1!$P$8763</f>
        <v>3.3512110195247127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799">
        <f>(유형화!$F$71+유형화!$F$72+유형화!$F$73+유형화!$F$74+유형화!$G$63)*hourly1!O8740/hourly1!$O$8763</f>
        <v>57.174849692279054</v>
      </c>
      <c r="C8739" s="441">
        <f>hourly1!$F8740*유형화!$G$71/hourly1!$F$8763+유형화!$G$72*hourly1!$G8740/hourly1!$F$8763+유형화!$G$74*hourly1!I8740/hourly1!$I$8763+유형화!$H$63*hourly1!P8740/hourly1!$P$8763</f>
        <v>4.4689026216971124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799">
        <f>(유형화!$F$71+유형화!$F$72+유형화!$F$73+유형화!$F$74+유형화!$G$63)*hourly1!O8741/hourly1!$O$8763</f>
        <v>55.502750276729657</v>
      </c>
      <c r="C8740" s="441">
        <f>hourly1!$F8741*유형화!$G$71/hourly1!$F$8763+유형화!$G$72*hourly1!$G8741/hourly1!$F$8763+유형화!$G$74*hourly1!I8741/hourly1!$I$8763+유형화!$H$63*hourly1!P8741/hourly1!$P$8763</f>
        <v>5.4643579313721897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799">
        <f>(유형화!$F$71+유형화!$F$72+유형화!$F$73+유형화!$F$74+유형화!$G$63)*hourly1!O8742/hourly1!$O$8763</f>
        <v>55.562596475944659</v>
      </c>
      <c r="C8741" s="441">
        <f>hourly1!$F8742*유형화!$G$71/hourly1!$F$8763+유형화!$G$72*hourly1!$G8742/hourly1!$F$8763+유형화!$G$74*hourly1!I8742/hourly1!$I$8763+유형화!$H$63*hourly1!P8742/hourly1!$P$8763</f>
        <v>6.2202923582684839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799">
        <f>(유형화!$F$71+유형화!$F$72+유형화!$F$73+유형화!$F$74+유형화!$G$63)*hourly1!O8743/hourly1!$O$8763</f>
        <v>55.31470772731835</v>
      </c>
      <c r="C8742" s="441">
        <f>hourly1!$F8743*유형화!$G$71/hourly1!$F$8763+유형화!$G$72*hourly1!$G8743/hourly1!$F$8763+유형화!$G$74*hourly1!I8743/hourly1!$I$8763+유형화!$H$63*hourly1!P8743/hourly1!$P$8763</f>
        <v>6.9174015265593916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799">
        <f>(유형화!$F$71+유형화!$F$72+유형화!$F$73+유형화!$F$74+유형화!$G$63)*hourly1!O8744/hourly1!$O$8763</f>
        <v>55.982952957479149</v>
      </c>
      <c r="C8743" s="441">
        <f>hourly1!$F8744*유형화!$G$71/hourly1!$F$8763+유형화!$G$72*hourly1!$G8744/hourly1!$F$8763+유형화!$G$74*hourly1!I8744/hourly1!$I$8763+유형화!$H$63*hourly1!P8744/hourly1!$P$8763</f>
        <v>7.5914765011170147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799">
        <f>(유형화!$F$71+유형화!$F$72+유형화!$F$73+유형화!$F$74+유형화!$G$63)*hourly1!O8745/hourly1!$O$8763</f>
        <v>56.46549011043281</v>
      </c>
      <c r="C8744" s="441">
        <f>hourly1!$F8745*유형화!$G$71/hourly1!$F$8763+유형화!$G$72*hourly1!$G8745/hourly1!$F$8763+유형화!$G$74*hourly1!I8745/hourly1!$I$8763+유형화!$H$63*hourly1!P8745/hourly1!$P$8763</f>
        <v>17.071193725826895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799">
        <f>(유형화!$F$71+유형화!$F$72+유형화!$F$73+유형화!$F$74+유형화!$G$63)*hourly1!O8746/hourly1!$O$8763</f>
        <v>55.555204578298223</v>
      </c>
      <c r="C8745" s="441">
        <f>hourly1!$F8746*유형화!$G$71/hourly1!$F$8763+유형화!$G$72*hourly1!$G8746/hourly1!$F$8763+유형화!$G$74*hourly1!I8746/hourly1!$I$8763+유형화!$H$63*hourly1!P8746/hourly1!$P$8763</f>
        <v>17.367930528209268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799">
        <f>(유형화!$F$71+유형화!$F$72+유형화!$F$73+유형화!$F$74+유형화!$G$63)*hourly1!O8747/hourly1!$O$8763</f>
        <v>54.922576437778496</v>
      </c>
      <c r="C8746" s="441">
        <f>hourly1!$F8747*유형화!$G$71/hourly1!$F$8763+유형화!$G$72*hourly1!$G8747/hourly1!$F$8763+유형화!$G$74*hourly1!I8747/hourly1!$I$8763+유형화!$H$63*hourly1!P8747/hourly1!$P$8763</f>
        <v>16.514593342071631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799">
        <f>(유형화!$F$71+유형화!$F$72+유형화!$F$73+유형화!$F$74+유형화!$G$63)*hourly1!O8748/hourly1!$O$8763</f>
        <v>54.296342998867225</v>
      </c>
      <c r="C8747" s="441">
        <f>hourly1!$F8748*유형화!$G$71/hourly1!$F$8763+유형화!$G$72*hourly1!$G8748/hourly1!$F$8763+유형화!$G$74*hourly1!I8748/hourly1!$I$8763+유형화!$H$63*hourly1!P8748/hourly1!$P$8763</f>
        <v>15.134687185350421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799">
        <f>(유형화!$F$71+유형화!$F$72+유형화!$F$73+유형화!$F$74+유형화!$G$63)*hourly1!O8749/hourly1!$O$8763</f>
        <v>53.48575759602425</v>
      </c>
      <c r="C8748" s="441">
        <f>hourly1!$F8749*유형화!$G$71/hourly1!$F$8763+유형화!$G$72*hourly1!$G8749/hourly1!$F$8763+유형화!$G$74*hourly1!I8749/hourly1!$I$8763+유형화!$H$63*hourly1!P8749/hourly1!$P$8763</f>
        <v>13.927853016078728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799">
        <f>(유형화!$F$71+유형화!$F$72+유형화!$F$73+유형화!$F$74+유형화!$G$63)*hourly1!O8750/hourly1!$O$8763</f>
        <v>53.834567099026273</v>
      </c>
      <c r="C8749" s="441">
        <f>hourly1!$F8750*유형화!$G$71/hourly1!$F$8763+유형화!$G$72*hourly1!$G8750/hourly1!$F$8763+유형화!$G$74*hourly1!I8750/hourly1!$I$8763+유형화!$H$63*hourly1!P8750/hourly1!$P$8763</f>
        <v>12.815035947046688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799">
        <f>(유형화!$F$71+유형화!$F$72+유형화!$F$73+유형화!$F$74+유형화!$G$63)*hourly1!O8751/hourly1!$O$8763</f>
        <v>52.434092092851834</v>
      </c>
      <c r="C8750" s="441">
        <f>hourly1!$F8751*유형화!$G$71/hourly1!$F$8763+유형화!$G$72*hourly1!$G8751/hourly1!$F$8763+유형화!$G$74*hourly1!I8751/hourly1!$I$8763+유형화!$H$63*hourly1!P8751/hourly1!$P$8763</f>
        <v>10.85565145934217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799">
        <f>(유형화!$F$71+유형화!$F$72+유형화!$F$73+유형화!$F$74+유형화!$G$63)*hourly1!O8752/hourly1!$O$8763</f>
        <v>52.980236774714555</v>
      </c>
      <c r="C8751" s="441">
        <f>hourly1!$F8752*유형화!$G$71/hourly1!$F$8763+유형화!$G$72*hourly1!$G8752/hourly1!$F$8763+유형화!$G$74*hourly1!I8752/hourly1!$I$8763+유형화!$H$63*hourly1!P8752/hourly1!$P$8763</f>
        <v>11.198697936732884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799">
        <f>(유형화!$F$71+유형화!$F$72+유형화!$F$73+유형화!$F$74+유형화!$G$63)*hourly1!O8753/hourly1!$O$8763</f>
        <v>52.69665766485997</v>
      </c>
      <c r="C8752" s="441">
        <f>hourly1!$F8753*유형화!$G$71/hourly1!$F$8763+유형화!$G$72*hourly1!$G8753/hourly1!$F$8763+유형화!$G$74*hourly1!I8753/hourly1!$I$8763+유형화!$H$63*hourly1!P8753/hourly1!$P$8763</f>
        <v>10.962526812040929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799">
        <f>(유형화!$F$71+유형화!$F$72+유형화!$F$73+유형화!$F$74+유형화!$G$63)*hourly1!O8754/hourly1!$O$8763</f>
        <v>52.8460033178727</v>
      </c>
      <c r="C8753" s="441">
        <f>hourly1!$F8754*유형화!$G$71/hourly1!$F$8763+유형화!$G$72*hourly1!$G8754/hourly1!$F$8763+유형화!$G$74*hourly1!I8754/hourly1!$I$8763+유형화!$H$63*hourly1!P8754/hourly1!$P$8763</f>
        <v>10.983453705582741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799">
        <f>(유형화!$F$71+유형화!$F$72+유형화!$F$73+유형화!$F$74+유형화!$G$63)*hourly1!O8755/hourly1!$O$8763</f>
        <v>53.519058892988433</v>
      </c>
      <c r="C8754" s="441">
        <f>hourly1!$F8755*유형화!$G$71/hourly1!$F$8763+유형화!$G$72*hourly1!$G8755/hourly1!$F$8763+유형화!$G$74*hourly1!I8755/hourly1!$I$8763+유형화!$H$63*hourly1!P8755/hourly1!$P$8763</f>
        <v>11.50667089045321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799">
        <f>(유형화!$F$71+유형화!$F$72+유형화!$F$73+유형화!$F$74+유형화!$G$63)*hourly1!O8756/hourly1!$O$8763</f>
        <v>55.6767374768541</v>
      </c>
      <c r="C8755" s="441">
        <f>hourly1!$F8756*유형화!$G$71/hourly1!$F$8763+유형화!$G$72*hourly1!$G8756/hourly1!$F$8763+유형화!$G$74*hourly1!I8756/hourly1!$I$8763+유형화!$H$63*hourly1!P8756/hourly1!$P$8763</f>
        <v>12.028655636288201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799">
        <f>(유형화!$F$71+유형화!$F$72+유형화!$F$73+유형화!$F$74+유형화!$G$63)*hourly1!O8757/hourly1!$O$8763</f>
        <v>58.941705717196676</v>
      </c>
      <c r="C8756" s="441">
        <f>hourly1!$F8757*유형화!$G$71/hourly1!$F$8763+유형화!$G$72*hourly1!$G8757/hourly1!$F$8763+유형화!$G$74*hourly1!I8757/hourly1!$I$8763+유형화!$H$63*hourly1!P8757/hourly1!$P$8763</f>
        <v>10.861609818430122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799">
        <f>(유형화!$F$71+유형화!$F$72+유형화!$F$73+유형화!$F$74+유형화!$G$63)*hourly1!O8758/hourly1!$O$8763</f>
        <v>58.464520203351448</v>
      </c>
      <c r="C8757" s="441">
        <f>hourly1!$F8758*유형화!$G$71/hourly1!$F$8763+유형화!$G$72*hourly1!$G8758/hourly1!$F$8763+유형화!$G$74*hourly1!I8758/hourly1!$I$8763+유형화!$H$63*hourly1!P8758/hourly1!$P$8763</f>
        <v>10.371365536278462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799">
        <f>(유형화!$F$71+유형화!$F$72+유형화!$F$73+유형화!$F$74+유형화!$G$63)*hourly1!O8759/hourly1!$O$8763</f>
        <v>58.358513416340486</v>
      </c>
      <c r="C8758" s="441">
        <f>hourly1!$F8759*유형화!$G$71/hourly1!$F$8763+유형화!$G$72*hourly1!$G8759/hourly1!$F$8763+유형화!$G$74*hourly1!I8759/hourly1!$I$8763+유형화!$H$63*hourly1!P8759/hourly1!$P$8763</f>
        <v>11.282830119722957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799">
        <f>(유형화!$F$71+유형화!$F$72+유형화!$F$73+유형화!$F$74+유형화!$G$63)*hourly1!O8760/hourly1!$O$8763</f>
        <v>57.722482859323613</v>
      </c>
      <c r="C8759" s="441">
        <f>hourly1!$F8760*유형화!$G$71/hourly1!$F$8763+유형화!$G$72*hourly1!$G8760/hourly1!$F$8763+유형화!$G$74*hourly1!I8760/hourly1!$I$8763+유형화!$H$63*hourly1!P8760/hourly1!$P$8763</f>
        <v>1.6250404230420703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799">
        <f>(유형화!$F$71+유형화!$F$72+유형화!$F$73+유형화!$F$74+유형화!$G$63)*hourly1!O8761/hourly1!$O$8763</f>
        <v>58.62079365281167</v>
      </c>
      <c r="C8760" s="441">
        <f>hourly1!$F8761*유형화!$G$71/hourly1!$F$8763+유형화!$G$72*hourly1!$G8761/hourly1!$F$8763+유형화!$G$74*hourly1!I8761/hourly1!$I$8763+유형화!$H$63*hourly1!P8761/hourly1!$P$8763</f>
        <v>2.1167494863603404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799">
        <f>(유형화!$F$71+유형화!$F$72+유형화!$F$73+유형화!$F$74+유형화!$G$63)*hourly1!O8762/hourly1!$O$8763</f>
        <v>60.315541430515289</v>
      </c>
      <c r="C8761" s="441">
        <f>hourly1!$F8762*유형화!$G$71/hourly1!$F$8763+유형화!$G$72*hourly1!$G8762/hourly1!$F$8763+유형화!$G$74*hourly1!I8762/hourly1!$I$8763+유형화!$H$63*hourly1!P8762/hourly1!$P$8763</f>
        <v>2.7875401832366795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1564</v>
      </c>
    </row>
    <row r="2" spans="1:11">
      <c r="A2" s="471" t="s">
        <v>1547</v>
      </c>
      <c r="B2" s="472">
        <f>K9</f>
        <v>0</v>
      </c>
    </row>
    <row r="3" spans="1:11">
      <c r="A3" s="471" t="s">
        <v>1548</v>
      </c>
      <c r="B3" s="472">
        <f>K10</f>
        <v>0</v>
      </c>
    </row>
    <row r="4" spans="1:11">
      <c r="A4" s="471" t="s">
        <v>538</v>
      </c>
      <c r="B4" s="675">
        <f>K11</f>
        <v>5.3788129226145758</v>
      </c>
    </row>
    <row r="5" spans="1:11">
      <c r="A5" s="471" t="s">
        <v>28</v>
      </c>
      <c r="B5" s="675">
        <f>Inputdata!$B$25/8760</f>
        <v>13.772107269478271</v>
      </c>
    </row>
    <row r="8" spans="1:11">
      <c r="A8" s="471"/>
      <c r="B8" s="471" t="s">
        <v>133</v>
      </c>
      <c r="C8" s="471" t="s">
        <v>134</v>
      </c>
      <c r="D8" s="471" t="s">
        <v>135</v>
      </c>
      <c r="E8" s="471" t="s">
        <v>136</v>
      </c>
      <c r="F8" s="471" t="s">
        <v>137</v>
      </c>
      <c r="G8" s="471" t="s">
        <v>128</v>
      </c>
      <c r="H8" s="471" t="s">
        <v>1568</v>
      </c>
      <c r="I8" s="471" t="s">
        <v>1569</v>
      </c>
      <c r="J8" s="471" t="s">
        <v>1570</v>
      </c>
      <c r="K8" s="471" t="s">
        <v>1567</v>
      </c>
    </row>
    <row r="9" spans="1:11">
      <c r="A9" s="471" t="s">
        <v>1547</v>
      </c>
      <c r="B9" s="497">
        <v>0</v>
      </c>
      <c r="C9" s="497">
        <v>0</v>
      </c>
      <c r="D9" s="497">
        <v>0</v>
      </c>
      <c r="E9" s="497">
        <v>0</v>
      </c>
      <c r="F9" s="497">
        <v>0</v>
      </c>
      <c r="G9" s="497">
        <v>0</v>
      </c>
      <c r="H9" s="497">
        <f>유형화!R33*'농어촌지역형(농촌)'!F50</f>
        <v>0</v>
      </c>
      <c r="I9" s="497">
        <v>0</v>
      </c>
      <c r="J9" s="497">
        <v>0</v>
      </c>
      <c r="K9" s="498">
        <f>SUM(B9:J9)</f>
        <v>0</v>
      </c>
    </row>
    <row r="10" spans="1:11">
      <c r="A10" s="471" t="s">
        <v>1548</v>
      </c>
      <c r="B10" s="497">
        <v>0</v>
      </c>
      <c r="C10" s="497">
        <v>0</v>
      </c>
      <c r="D10" s="497">
        <v>0</v>
      </c>
      <c r="E10" s="497">
        <v>0</v>
      </c>
      <c r="F10" s="497">
        <v>0</v>
      </c>
      <c r="G10" s="497">
        <v>0</v>
      </c>
      <c r="H10" s="497">
        <f>'농어촌지역형(어촌)'!F30/'농어촌지역형(어촌)'!$T$30*유형화!R34</f>
        <v>0</v>
      </c>
      <c r="I10" s="497">
        <f>유형화!R35*항만인프라형!$E$26/'농어촌지역형(어촌)'!$T$30</f>
        <v>0</v>
      </c>
      <c r="J10" s="497">
        <f>유형화!R36/'농어촌지역형(어촌)'!$T$30</f>
        <v>0</v>
      </c>
      <c r="K10" s="498">
        <f>SUM(B10:J10)</f>
        <v>0</v>
      </c>
    </row>
    <row r="11" spans="1:11">
      <c r="A11" s="471" t="s">
        <v>538</v>
      </c>
      <c r="B11" s="497">
        <f>(유형화!R23*발전연계형!$M$7*발전연계형!$N$9*1000000)/발전연계형!$R$9</f>
        <v>4.2824943651389935</v>
      </c>
      <c r="C11" s="497">
        <f>(유형화!R24*발전연계형!$M$7*발전연계형!$N$9*1000000)/발전연계형!$R$9</f>
        <v>0.8564988730277987</v>
      </c>
      <c r="D11" s="497">
        <f>(유형화!R25*발전연계형!$M$7*발전연계형!$N$9*1000000)/발전연계형!$R$9</f>
        <v>8.5649887302779865E-2</v>
      </c>
      <c r="E11" s="497">
        <f>(유형화!R26*발전연계형!$M$7*발전연계형!$N$9*1000000)/발전연계형!$R$9</f>
        <v>8.5649887302779865E-2</v>
      </c>
      <c r="F11" s="497">
        <f>(유형화!R27*발전연계형!$M$7*발전연계형!$N$9*1000000)/발전연계형!$R$9</f>
        <v>6.8519909842223892E-2</v>
      </c>
      <c r="G11" s="497">
        <f>((유형화!R28*산업중심형!$H$66+유형화!R29*산업중심형!$H$67+유형화!R30*산업중심형!$H$68+유형화!R31*산업중심형!$H$69+유형화!R32*산업중심형!$H$70)*1000000)/발전연계형!$R$9</f>
        <v>0</v>
      </c>
      <c r="H11" s="497">
        <f>((유형화!R33*'농어촌지역형(농촌)'!$F$48+유형화!R34*'농어촌지역형(어촌)'!$F$29)*1000000)/발전연계형!R9</f>
        <v>0</v>
      </c>
      <c r="I11" s="497">
        <f>유형화!R35*항만인프라형!$G$21*1000000/발전연계형!$R$9</f>
        <v>0</v>
      </c>
      <c r="J11" s="497">
        <v>0</v>
      </c>
      <c r="K11" s="498">
        <f>SUM(B11:J11)</f>
        <v>5.3788129226145758</v>
      </c>
    </row>
    <row r="12" spans="1:11">
      <c r="A12" s="471" t="s">
        <v>28</v>
      </c>
      <c r="B12" s="499">
        <v>0</v>
      </c>
      <c r="C12" s="499">
        <v>0</v>
      </c>
      <c r="D12" s="499">
        <v>0</v>
      </c>
      <c r="E12" s="499"/>
      <c r="F12" s="499">
        <v>0</v>
      </c>
      <c r="G12" s="499"/>
      <c r="H12" s="499"/>
      <c r="I12" s="499"/>
      <c r="J12" s="499">
        <v>0</v>
      </c>
      <c r="K12" s="500">
        <f>SUM(B12:J12)</f>
        <v>0</v>
      </c>
    </row>
    <row r="18" spans="6:7">
      <c r="F18" t="s">
        <v>2101</v>
      </c>
    </row>
    <row r="19" spans="6:7">
      <c r="F19" t="s">
        <v>2102</v>
      </c>
    </row>
    <row r="20" spans="6:7">
      <c r="F20" t="s">
        <v>2103</v>
      </c>
      <c r="G20" t="s">
        <v>2104</v>
      </c>
    </row>
  </sheetData>
  <phoneticPr fontId="5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P8763"/>
  <sheetViews>
    <sheetView topLeftCell="E1" zoomScaleNormal="100" workbookViewId="0">
      <selection activeCell="B7" sqref="B7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6">
      <c r="B1" s="30" t="s">
        <v>182</v>
      </c>
      <c r="F1" s="30" t="s">
        <v>183</v>
      </c>
      <c r="K1" s="30" t="s">
        <v>1575</v>
      </c>
      <c r="O1" s="823" t="s">
        <v>2241</v>
      </c>
      <c r="P1" s="823"/>
    </row>
    <row r="2" spans="1:16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1576</v>
      </c>
      <c r="L2" s="30" t="s">
        <v>1577</v>
      </c>
      <c r="O2" s="30" t="s">
        <v>114</v>
      </c>
      <c r="P2" s="30" t="s">
        <v>117</v>
      </c>
    </row>
    <row r="3" spans="1:16">
      <c r="A3" s="30">
        <v>1</v>
      </c>
      <c r="B3" s="21">
        <v>1032.623999999998</v>
      </c>
      <c r="C3" s="21">
        <v>19197.06899999989</v>
      </c>
      <c r="D3" s="30">
        <v>1</v>
      </c>
      <c r="E3" s="30">
        <v>1</v>
      </c>
      <c r="F3" s="21">
        <v>46992.249999999898</v>
      </c>
      <c r="G3" s="30">
        <v>1</v>
      </c>
      <c r="H3" s="30">
        <v>1</v>
      </c>
      <c r="I3" s="30">
        <v>1</v>
      </c>
      <c r="K3" s="455"/>
      <c r="L3" s="455" t="e">
        <f>IF(K3=0,#REF!,0)</f>
        <v>#REF!</v>
      </c>
      <c r="M3" s="88" t="e">
        <f>L3*1000/#REF!</f>
        <v>#REF!</v>
      </c>
      <c r="O3">
        <v>56792.881348000003</v>
      </c>
      <c r="P3">
        <v>144</v>
      </c>
    </row>
    <row r="4" spans="1:16">
      <c r="A4" s="30">
        <v>2</v>
      </c>
      <c r="B4" s="21">
        <v>1032.623999999998</v>
      </c>
      <c r="C4" s="21">
        <v>19478.836999999901</v>
      </c>
      <c r="D4" s="30">
        <v>1</v>
      </c>
      <c r="E4" s="30">
        <v>1</v>
      </c>
      <c r="F4" s="21">
        <v>55076.088999999898</v>
      </c>
      <c r="G4" s="30">
        <v>1</v>
      </c>
      <c r="H4" s="30">
        <v>1</v>
      </c>
      <c r="I4" s="30">
        <v>1</v>
      </c>
      <c r="K4" s="455"/>
      <c r="L4" s="455" t="e">
        <f>IF(K4=0,#REF!,0)</f>
        <v>#REF!</v>
      </c>
      <c r="O4">
        <v>54386.948364999997</v>
      </c>
      <c r="P4">
        <v>145</v>
      </c>
    </row>
    <row r="5" spans="1:16">
      <c r="A5" s="30">
        <v>3</v>
      </c>
      <c r="B5" s="21">
        <v>1032.623999999998</v>
      </c>
      <c r="C5" s="21">
        <v>19822.987999999899</v>
      </c>
      <c r="D5" s="30">
        <v>1</v>
      </c>
      <c r="E5" s="30">
        <v>1</v>
      </c>
      <c r="F5" s="21">
        <v>62756.241999999897</v>
      </c>
      <c r="G5" s="30">
        <v>1</v>
      </c>
      <c r="H5" s="30">
        <v>1</v>
      </c>
      <c r="I5" s="30">
        <v>1</v>
      </c>
      <c r="K5" s="455"/>
      <c r="L5" s="455" t="e">
        <f>IF(K5=0,#REF!,0)</f>
        <v>#REF!</v>
      </c>
      <c r="O5">
        <v>52896.774048000007</v>
      </c>
      <c r="P5">
        <v>142</v>
      </c>
    </row>
    <row r="6" spans="1:16">
      <c r="A6" s="30">
        <v>4</v>
      </c>
      <c r="B6" s="21">
        <v>1032.623999999998</v>
      </c>
      <c r="C6" s="21">
        <v>20101.538999999892</v>
      </c>
      <c r="D6" s="30">
        <v>1</v>
      </c>
      <c r="E6" s="30">
        <v>1</v>
      </c>
      <c r="F6" s="21">
        <v>68411.118999999904</v>
      </c>
      <c r="G6" s="30">
        <v>1</v>
      </c>
      <c r="H6" s="30">
        <v>1</v>
      </c>
      <c r="I6" s="30">
        <v>1</v>
      </c>
      <c r="K6" s="455"/>
      <c r="L6" s="455" t="e">
        <f>IF(K6=0,#REF!,0)</f>
        <v>#REF!</v>
      </c>
      <c r="O6">
        <v>52149.108460000003</v>
      </c>
      <c r="P6">
        <v>126</v>
      </c>
    </row>
    <row r="7" spans="1:16">
      <c r="A7" s="30">
        <v>5</v>
      </c>
      <c r="B7" s="21">
        <v>1032.623999999998</v>
      </c>
      <c r="C7" s="21">
        <v>20371.989999999889</v>
      </c>
      <c r="D7" s="30">
        <v>1</v>
      </c>
      <c r="E7" s="30">
        <v>1</v>
      </c>
      <c r="F7" s="21">
        <v>73466.696000000011</v>
      </c>
      <c r="G7" s="30">
        <v>1</v>
      </c>
      <c r="H7" s="30">
        <v>1</v>
      </c>
      <c r="I7" s="30">
        <v>1</v>
      </c>
      <c r="K7" s="455"/>
      <c r="L7" s="455" t="e">
        <f>IF(K7=0,#REF!,0)</f>
        <v>#REF!</v>
      </c>
      <c r="O7">
        <v>51434.881439999997</v>
      </c>
      <c r="P7">
        <v>138</v>
      </c>
    </row>
    <row r="8" spans="1:16">
      <c r="A8" s="30">
        <v>6</v>
      </c>
      <c r="B8" s="21">
        <v>1762.222</v>
      </c>
      <c r="C8" s="21">
        <v>20633.7609999999</v>
      </c>
      <c r="D8" s="30">
        <v>1</v>
      </c>
      <c r="E8" s="30">
        <v>1</v>
      </c>
      <c r="F8" s="21">
        <v>78560.92599999989</v>
      </c>
      <c r="G8" s="30">
        <v>1</v>
      </c>
      <c r="H8" s="30">
        <v>1</v>
      </c>
      <c r="I8" s="30">
        <v>1</v>
      </c>
      <c r="K8" s="455"/>
      <c r="L8" s="455" t="e">
        <f>IF(K8=0,#REF!,0)</f>
        <v>#REF!</v>
      </c>
      <c r="O8">
        <v>51918.905150999999</v>
      </c>
      <c r="P8">
        <v>129</v>
      </c>
    </row>
    <row r="9" spans="1:16">
      <c r="A9" s="30">
        <v>7</v>
      </c>
      <c r="B9" s="21">
        <v>6139.8579999999993</v>
      </c>
      <c r="C9" s="21">
        <v>20986.695999999902</v>
      </c>
      <c r="D9" s="30">
        <v>1</v>
      </c>
      <c r="E9" s="30">
        <v>1</v>
      </c>
      <c r="F9" s="21">
        <v>157265.228</v>
      </c>
      <c r="G9" s="30">
        <v>1</v>
      </c>
      <c r="H9" s="30">
        <v>1</v>
      </c>
      <c r="I9" s="30">
        <v>1</v>
      </c>
      <c r="K9" s="455"/>
      <c r="L9" s="455" t="e">
        <f>IF(K9=0,#REF!,0)</f>
        <v>#REF!</v>
      </c>
      <c r="O9">
        <v>52636.588379000001</v>
      </c>
      <c r="P9">
        <v>141</v>
      </c>
    </row>
    <row r="10" spans="1:16">
      <c r="A10" s="30">
        <v>8</v>
      </c>
      <c r="B10" s="21">
        <v>1762.222</v>
      </c>
      <c r="C10" s="21">
        <v>51500.969999999892</v>
      </c>
      <c r="D10" s="30">
        <v>1</v>
      </c>
      <c r="E10" s="30">
        <v>1</v>
      </c>
      <c r="F10" s="21">
        <v>159293.48799999899</v>
      </c>
      <c r="G10" s="30">
        <v>1</v>
      </c>
      <c r="H10" s="30">
        <v>1</v>
      </c>
      <c r="I10" s="30">
        <v>1</v>
      </c>
      <c r="K10" s="455"/>
      <c r="L10" s="455" t="e">
        <f>IF(K10=0,#REF!,0)</f>
        <v>#REF!</v>
      </c>
      <c r="O10">
        <v>52612.380005999999</v>
      </c>
      <c r="P10">
        <v>141</v>
      </c>
    </row>
    <row r="11" spans="1:16">
      <c r="A11" s="30">
        <v>9</v>
      </c>
      <c r="B11" s="21">
        <v>1032.623999999998</v>
      </c>
      <c r="C11" s="21">
        <v>80940.807999999903</v>
      </c>
      <c r="D11" s="30">
        <v>1</v>
      </c>
      <c r="E11" s="30">
        <v>1</v>
      </c>
      <c r="F11" s="21">
        <v>151774.603</v>
      </c>
      <c r="G11" s="30">
        <v>1</v>
      </c>
      <c r="H11" s="30">
        <v>1</v>
      </c>
      <c r="I11" s="30">
        <v>1</v>
      </c>
      <c r="K11" s="455"/>
      <c r="L11" s="455" t="e">
        <f>IF(K11=0,#REF!,0)</f>
        <v>#REF!</v>
      </c>
      <c r="O11">
        <v>51142.294676999998</v>
      </c>
      <c r="P11">
        <v>148</v>
      </c>
    </row>
    <row r="12" spans="1:16">
      <c r="A12" s="30">
        <v>10</v>
      </c>
      <c r="B12" s="21">
        <v>1153.2399999999991</v>
      </c>
      <c r="C12" s="21">
        <v>98806.635999999999</v>
      </c>
      <c r="D12" s="30">
        <v>1</v>
      </c>
      <c r="E12" s="30">
        <v>1</v>
      </c>
      <c r="F12" s="21">
        <v>139847.579</v>
      </c>
      <c r="G12" s="30">
        <v>1</v>
      </c>
      <c r="H12" s="30">
        <v>1</v>
      </c>
      <c r="I12" s="30">
        <v>1</v>
      </c>
      <c r="K12" s="455"/>
      <c r="L12" s="455" t="e">
        <f>IF(K12=0,#REF!,0)</f>
        <v>#REF!</v>
      </c>
      <c r="O12">
        <v>50597.686614999999</v>
      </c>
      <c r="P12">
        <v>140</v>
      </c>
    </row>
    <row r="13" spans="1:16">
      <c r="A13" s="30">
        <v>11</v>
      </c>
      <c r="B13" s="21">
        <v>1213.5469999999991</v>
      </c>
      <c r="C13" s="21">
        <v>116281.8599999998</v>
      </c>
      <c r="D13" s="30">
        <v>1</v>
      </c>
      <c r="E13" s="30">
        <v>1</v>
      </c>
      <c r="F13" s="21">
        <v>129238.10599999901</v>
      </c>
      <c r="G13" s="30">
        <v>1</v>
      </c>
      <c r="H13" s="30">
        <v>1</v>
      </c>
      <c r="I13" s="30">
        <v>1</v>
      </c>
      <c r="K13" s="455"/>
      <c r="L13" s="455" t="e">
        <f>IF(K13=0,#REF!,0)</f>
        <v>#REF!</v>
      </c>
      <c r="O13">
        <v>51579.885008999998</v>
      </c>
      <c r="P13">
        <v>123</v>
      </c>
    </row>
    <row r="14" spans="1:16">
      <c r="A14" s="30">
        <v>12</v>
      </c>
      <c r="B14" s="21">
        <v>1213.5469999999991</v>
      </c>
      <c r="C14" s="21">
        <v>98594.885999999999</v>
      </c>
      <c r="D14" s="30">
        <v>1</v>
      </c>
      <c r="E14" s="30">
        <v>1</v>
      </c>
      <c r="F14" s="21">
        <v>119957.147</v>
      </c>
      <c r="G14" s="30">
        <v>1</v>
      </c>
      <c r="H14" s="30">
        <v>1</v>
      </c>
      <c r="I14" s="30">
        <v>1</v>
      </c>
      <c r="K14" s="455"/>
      <c r="L14" s="455" t="e">
        <f>IF(K14=0,#REF!,0)</f>
        <v>#REF!</v>
      </c>
      <c r="O14">
        <v>51172.663086</v>
      </c>
      <c r="P14">
        <v>103</v>
      </c>
    </row>
    <row r="15" spans="1:16">
      <c r="A15" s="30">
        <v>13</v>
      </c>
      <c r="B15" s="21">
        <v>6200.1660000000002</v>
      </c>
      <c r="C15" s="21">
        <v>57303.958999999901</v>
      </c>
      <c r="D15" s="30">
        <v>1</v>
      </c>
      <c r="E15" s="30">
        <v>1</v>
      </c>
      <c r="F15" s="21">
        <v>103725.0509999999</v>
      </c>
      <c r="G15" s="30">
        <v>1</v>
      </c>
      <c r="H15" s="30">
        <v>1</v>
      </c>
      <c r="I15" s="30">
        <v>1</v>
      </c>
      <c r="K15" s="455"/>
      <c r="L15" s="455" t="e">
        <f>IF(K15=0,#REF!,0)</f>
        <v>#REF!</v>
      </c>
      <c r="O15">
        <v>50616.175506</v>
      </c>
      <c r="P15">
        <v>91</v>
      </c>
    </row>
    <row r="16" spans="1:16">
      <c r="A16" s="30">
        <v>14</v>
      </c>
      <c r="B16" s="21">
        <v>1762.222</v>
      </c>
      <c r="C16" s="21">
        <v>79254.837999999902</v>
      </c>
      <c r="D16" s="30">
        <v>1</v>
      </c>
      <c r="E16" s="30">
        <v>1</v>
      </c>
      <c r="F16" s="21">
        <v>107351.916</v>
      </c>
      <c r="G16" s="30">
        <v>1</v>
      </c>
      <c r="H16" s="30">
        <v>1</v>
      </c>
      <c r="I16" s="30">
        <v>1</v>
      </c>
      <c r="K16" s="455"/>
      <c r="L16" s="455" t="e">
        <f>IF(K16=0,#REF!,0)</f>
        <v>#REF!</v>
      </c>
      <c r="O16">
        <v>50231.629608000003</v>
      </c>
      <c r="P16">
        <v>90</v>
      </c>
    </row>
    <row r="17" spans="1:16">
      <c r="A17" s="30">
        <v>15</v>
      </c>
      <c r="B17" s="21">
        <v>1032.623999999998</v>
      </c>
      <c r="C17" s="21">
        <v>113742.9359999998</v>
      </c>
      <c r="D17" s="30">
        <v>1</v>
      </c>
      <c r="E17" s="30">
        <v>1</v>
      </c>
      <c r="F17" s="21">
        <v>105893.859</v>
      </c>
      <c r="G17" s="30">
        <v>1</v>
      </c>
      <c r="H17" s="30">
        <v>1</v>
      </c>
      <c r="I17" s="30">
        <v>1</v>
      </c>
      <c r="K17" s="455"/>
      <c r="L17" s="455" t="e">
        <f>IF(K17=0,#REF!,0)</f>
        <v>#REF!</v>
      </c>
      <c r="O17">
        <v>50018.768982000001</v>
      </c>
      <c r="P17">
        <v>81</v>
      </c>
    </row>
    <row r="18" spans="1:16">
      <c r="A18" s="30">
        <v>16</v>
      </c>
      <c r="B18" s="21">
        <v>1032.623999999998</v>
      </c>
      <c r="C18" s="21">
        <v>96411.795999999988</v>
      </c>
      <c r="D18" s="30">
        <v>1</v>
      </c>
      <c r="E18" s="30">
        <v>1</v>
      </c>
      <c r="F18" s="21">
        <v>106164.02999999899</v>
      </c>
      <c r="G18" s="30">
        <v>1</v>
      </c>
      <c r="H18" s="30">
        <v>1</v>
      </c>
      <c r="I18" s="30">
        <v>1</v>
      </c>
      <c r="K18" s="455"/>
      <c r="L18" s="455" t="e">
        <f>IF(K18=0,#REF!,0)</f>
        <v>#REF!</v>
      </c>
      <c r="O18">
        <v>50515.239564000003</v>
      </c>
      <c r="P18">
        <v>87</v>
      </c>
    </row>
    <row r="19" spans="1:16">
      <c r="A19" s="30">
        <v>17</v>
      </c>
      <c r="B19" s="21">
        <v>1032.623999999998</v>
      </c>
      <c r="C19" s="21">
        <v>84644.649000000005</v>
      </c>
      <c r="D19" s="30">
        <v>1</v>
      </c>
      <c r="E19" s="30">
        <v>1</v>
      </c>
      <c r="F19" s="21">
        <v>109679.42</v>
      </c>
      <c r="G19" s="30">
        <v>1</v>
      </c>
      <c r="H19" s="30">
        <v>1</v>
      </c>
      <c r="I19" s="30">
        <v>1</v>
      </c>
      <c r="K19" s="455"/>
      <c r="L19" s="455" t="e">
        <f>IF(K19=0,#REF!,0)</f>
        <v>#REF!</v>
      </c>
      <c r="O19">
        <v>50753.992430999999</v>
      </c>
      <c r="P19">
        <v>106</v>
      </c>
    </row>
    <row r="20" spans="1:16">
      <c r="A20" s="30">
        <v>18</v>
      </c>
      <c r="B20" s="21">
        <v>1762.222</v>
      </c>
      <c r="C20" s="21">
        <v>50322.270999999892</v>
      </c>
      <c r="D20" s="30">
        <v>1</v>
      </c>
      <c r="E20" s="30">
        <v>1</v>
      </c>
      <c r="F20" s="21">
        <v>113217.97100000001</v>
      </c>
      <c r="G20" s="30">
        <v>1</v>
      </c>
      <c r="H20" s="30">
        <v>1</v>
      </c>
      <c r="I20" s="30">
        <v>1</v>
      </c>
      <c r="K20" s="455"/>
      <c r="L20" s="455" t="e">
        <f>IF(K20=0,#REF!,0)</f>
        <v>#REF!</v>
      </c>
      <c r="O20">
        <v>51623.234986000003</v>
      </c>
      <c r="P20">
        <v>132</v>
      </c>
    </row>
    <row r="21" spans="1:16">
      <c r="A21" s="30">
        <v>19</v>
      </c>
      <c r="B21" s="21">
        <v>6139.8579999999993</v>
      </c>
      <c r="C21" s="21">
        <v>33096.456999999893</v>
      </c>
      <c r="D21" s="30">
        <v>1</v>
      </c>
      <c r="E21" s="30">
        <v>1</v>
      </c>
      <c r="F21" s="21">
        <v>103663.30699999999</v>
      </c>
      <c r="G21" s="30">
        <v>1</v>
      </c>
      <c r="H21" s="30">
        <v>1</v>
      </c>
      <c r="I21" s="30">
        <v>1</v>
      </c>
      <c r="K21" s="455"/>
      <c r="L21" s="455" t="e">
        <f>IF(K21=0,#REF!,0)</f>
        <v>#REF!</v>
      </c>
      <c r="O21">
        <v>54969.939026</v>
      </c>
      <c r="P21">
        <v>153</v>
      </c>
    </row>
    <row r="22" spans="1:16">
      <c r="A22" s="30">
        <v>20</v>
      </c>
      <c r="B22" s="21">
        <v>7599.07</v>
      </c>
      <c r="C22" s="21">
        <v>34368.177999999898</v>
      </c>
      <c r="D22" s="30">
        <v>1</v>
      </c>
      <c r="E22" s="30">
        <v>1</v>
      </c>
      <c r="F22" s="21">
        <v>98942.910999999891</v>
      </c>
      <c r="G22" s="30">
        <v>1</v>
      </c>
      <c r="H22" s="30">
        <v>1</v>
      </c>
      <c r="I22" s="30">
        <v>1</v>
      </c>
      <c r="K22" s="455"/>
      <c r="L22" s="455" t="e">
        <f>IF(K22=0,#REF!,0)</f>
        <v>#REF!</v>
      </c>
      <c r="O22">
        <v>55011.596862999999</v>
      </c>
      <c r="P22">
        <v>162</v>
      </c>
    </row>
    <row r="23" spans="1:16">
      <c r="A23" s="30">
        <v>21</v>
      </c>
      <c r="B23" s="21">
        <v>1762.222</v>
      </c>
      <c r="C23" s="21">
        <v>19476.102999999901</v>
      </c>
      <c r="D23" s="30">
        <v>1</v>
      </c>
      <c r="E23" s="30">
        <v>1</v>
      </c>
      <c r="F23" s="21">
        <v>105841.87499999898</v>
      </c>
      <c r="G23" s="30">
        <v>1</v>
      </c>
      <c r="H23" s="30">
        <v>1</v>
      </c>
      <c r="I23" s="30">
        <v>1</v>
      </c>
      <c r="K23" s="455"/>
      <c r="L23" s="455" t="e">
        <f>IF(K23=0,#REF!,0)</f>
        <v>#REF!</v>
      </c>
      <c r="O23">
        <v>55004.447875999998</v>
      </c>
      <c r="P23">
        <v>168</v>
      </c>
    </row>
    <row r="24" spans="1:16">
      <c r="A24" s="30">
        <v>22</v>
      </c>
      <c r="B24" s="21">
        <v>1762.222</v>
      </c>
      <c r="C24" s="21">
        <v>19061.20899999989</v>
      </c>
      <c r="D24" s="30">
        <v>1</v>
      </c>
      <c r="E24" s="30">
        <v>1</v>
      </c>
      <c r="F24" s="21">
        <v>24615.859999999888</v>
      </c>
      <c r="G24" s="30">
        <v>1</v>
      </c>
      <c r="H24" s="30">
        <v>1</v>
      </c>
      <c r="I24" s="30">
        <v>1</v>
      </c>
      <c r="K24" s="455"/>
      <c r="L24" s="455" t="e">
        <f>IF(K24=0,#REF!,0)</f>
        <v>#REF!</v>
      </c>
      <c r="O24">
        <v>54274.925782999999</v>
      </c>
      <c r="P24">
        <v>166</v>
      </c>
    </row>
    <row r="25" spans="1:16">
      <c r="A25" s="30">
        <v>23</v>
      </c>
      <c r="B25" s="21">
        <v>1762.222</v>
      </c>
      <c r="C25" s="21">
        <v>18655.1149999999</v>
      </c>
      <c r="D25" s="30">
        <v>1</v>
      </c>
      <c r="E25" s="30">
        <v>1</v>
      </c>
      <c r="F25" s="21">
        <v>28344.580999999998</v>
      </c>
      <c r="G25" s="30">
        <v>1</v>
      </c>
      <c r="H25" s="30">
        <v>1</v>
      </c>
      <c r="I25" s="30">
        <v>1</v>
      </c>
      <c r="K25" s="455"/>
      <c r="L25" s="455" t="e">
        <f>IF(K25=0,#REF!,0)</f>
        <v>#REF!</v>
      </c>
      <c r="O25">
        <v>54645.632141000002</v>
      </c>
      <c r="P25">
        <v>159</v>
      </c>
    </row>
    <row r="26" spans="1:16">
      <c r="A26" s="30">
        <v>24</v>
      </c>
      <c r="B26" s="21">
        <v>1032.623999999998</v>
      </c>
      <c r="C26" s="21">
        <v>18722.2389999999</v>
      </c>
      <c r="D26" s="30">
        <v>1</v>
      </c>
      <c r="E26" s="30">
        <v>1</v>
      </c>
      <c r="F26" s="21">
        <v>33568.588999999898</v>
      </c>
      <c r="G26" s="30">
        <v>1</v>
      </c>
      <c r="H26" s="30">
        <v>1</v>
      </c>
      <c r="I26" s="30">
        <v>1</v>
      </c>
      <c r="K26" s="455"/>
      <c r="L26" s="455" t="e">
        <f>IF(K26=0,#REF!,0)</f>
        <v>#REF!</v>
      </c>
      <c r="O26">
        <v>55798.045532999997</v>
      </c>
      <c r="P26">
        <v>144</v>
      </c>
    </row>
    <row r="27" spans="1:16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5"/>
      <c r="L27" s="455" t="e">
        <f>IF(K27=0,#REF!,0)</f>
        <v>#REF!</v>
      </c>
      <c r="O27">
        <v>54536.613158</v>
      </c>
      <c r="P27">
        <v>135</v>
      </c>
    </row>
    <row r="28" spans="1:16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5"/>
      <c r="L28" s="455" t="e">
        <f>IF(K28=0,#REF!,0)</f>
        <v>#REF!</v>
      </c>
      <c r="O28">
        <v>52873.772064999997</v>
      </c>
      <c r="P28">
        <v>127</v>
      </c>
    </row>
    <row r="29" spans="1:16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5"/>
      <c r="L29" s="455" t="e">
        <f>IF(K29=0,#REF!,0)</f>
        <v>#REF!</v>
      </c>
      <c r="O29">
        <v>52902.441010000002</v>
      </c>
      <c r="P29">
        <v>117</v>
      </c>
    </row>
    <row r="30" spans="1:16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5"/>
      <c r="L30" s="455" t="e">
        <f>IF(K30=0,#REF!,0)</f>
        <v>#REF!</v>
      </c>
      <c r="O30">
        <v>52741.250122999998</v>
      </c>
      <c r="P30">
        <v>123</v>
      </c>
    </row>
    <row r="31" spans="1:16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5"/>
      <c r="L31" s="455" t="e">
        <f>IF(K31=0,#REF!,0)</f>
        <v>#REF!</v>
      </c>
      <c r="O31">
        <v>52821.256775999987</v>
      </c>
      <c r="P31">
        <v>121</v>
      </c>
    </row>
    <row r="32" spans="1:16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5"/>
      <c r="L32" s="455" t="e">
        <f>IF(K32=0,#REF!,0)</f>
        <v>#REF!</v>
      </c>
      <c r="O32">
        <v>54104.290008999997</v>
      </c>
      <c r="P32">
        <v>121</v>
      </c>
    </row>
    <row r="33" spans="1:16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5"/>
      <c r="L33" s="455" t="e">
        <f>IF(K33=0,#REF!,0)</f>
        <v>#REF!</v>
      </c>
      <c r="O33">
        <v>55752.246765000004</v>
      </c>
      <c r="P33">
        <v>130</v>
      </c>
    </row>
    <row r="34" spans="1:16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5"/>
      <c r="L34" s="455" t="e">
        <f>IF(K34=0,#REF!,0)</f>
        <v>#REF!</v>
      </c>
      <c r="O34">
        <v>57802.00995</v>
      </c>
      <c r="P34">
        <v>133</v>
      </c>
    </row>
    <row r="35" spans="1:16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5"/>
      <c r="L35" s="455" t="e">
        <f>IF(K35=0,#REF!,0)</f>
        <v>#REF!</v>
      </c>
      <c r="O35">
        <v>61183.242857999998</v>
      </c>
      <c r="P35">
        <v>140</v>
      </c>
    </row>
    <row r="36" spans="1:16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5"/>
      <c r="L36" s="455" t="e">
        <f>IF(K36=0,#REF!,0)</f>
        <v>#REF!</v>
      </c>
      <c r="O36">
        <v>67478.207276000001</v>
      </c>
      <c r="P36">
        <v>129</v>
      </c>
    </row>
    <row r="37" spans="1:16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5"/>
      <c r="L37" s="455" t="e">
        <f>IF(K37=0,#REF!,0)</f>
        <v>#REF!</v>
      </c>
      <c r="O37">
        <v>69074.743774000002</v>
      </c>
      <c r="P37">
        <v>117</v>
      </c>
    </row>
    <row r="38" spans="1:16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5"/>
      <c r="L38" s="455" t="e">
        <f>IF(K38=0,#REF!,0)</f>
        <v>#REF!</v>
      </c>
      <c r="O38">
        <v>69306.054443000001</v>
      </c>
      <c r="P38">
        <v>105</v>
      </c>
    </row>
    <row r="39" spans="1:16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5"/>
      <c r="L39" s="455" t="e">
        <f>IF(K39=0,#REF!,0)</f>
        <v>#REF!</v>
      </c>
      <c r="O39">
        <v>65576.671264000004</v>
      </c>
      <c r="P39">
        <v>92</v>
      </c>
    </row>
    <row r="40" spans="1:16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5"/>
      <c r="L40" s="455" t="e">
        <f>IF(K40=0,#REF!,0)</f>
        <v>#REF!</v>
      </c>
      <c r="O40">
        <v>63957.382325000013</v>
      </c>
      <c r="P40">
        <v>92</v>
      </c>
    </row>
    <row r="41" spans="1:16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5"/>
      <c r="L41" s="455" t="e">
        <f>IF(K41=0,#REF!,0)</f>
        <v>#REF!</v>
      </c>
      <c r="O41">
        <v>66135.717529999994</v>
      </c>
      <c r="P41">
        <v>92</v>
      </c>
    </row>
    <row r="42" spans="1:16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5"/>
      <c r="L42" s="455" t="e">
        <f>IF(K42=0,#REF!,0)</f>
        <v>#REF!</v>
      </c>
      <c r="O42">
        <v>65856.549071999994</v>
      </c>
      <c r="P42">
        <v>92</v>
      </c>
    </row>
    <row r="43" spans="1:16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5"/>
      <c r="L43" s="455" t="e">
        <f>IF(K43=0,#REF!,0)</f>
        <v>#REF!</v>
      </c>
      <c r="O43">
        <v>65706.163329000003</v>
      </c>
      <c r="P43">
        <v>94</v>
      </c>
    </row>
    <row r="44" spans="1:16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5"/>
      <c r="L44" s="455" t="e">
        <f>IF(K44=0,#REF!,0)</f>
        <v>#REF!</v>
      </c>
      <c r="O44">
        <v>66239.932432999994</v>
      </c>
      <c r="P44">
        <v>112</v>
      </c>
    </row>
    <row r="45" spans="1:16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5"/>
      <c r="L45" s="455" t="e">
        <f>IF(K45=0,#REF!,0)</f>
        <v>#REF!</v>
      </c>
      <c r="O45">
        <v>66484.099791999994</v>
      </c>
      <c r="P45">
        <v>134</v>
      </c>
    </row>
    <row r="46" spans="1:16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5"/>
      <c r="L46" s="455" t="e">
        <f>IF(K46=0,#REF!,0)</f>
        <v>#REF!</v>
      </c>
      <c r="O46">
        <v>65311.994444000004</v>
      </c>
      <c r="P46">
        <v>152</v>
      </c>
    </row>
    <row r="47" spans="1:16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5"/>
      <c r="L47" s="455" t="e">
        <f>IF(K47=0,#REF!,0)</f>
        <v>#REF!</v>
      </c>
      <c r="O47">
        <v>63432.820374000003</v>
      </c>
      <c r="P47">
        <v>153</v>
      </c>
    </row>
    <row r="48" spans="1:16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5"/>
      <c r="L48" s="455" t="e">
        <f>IF(K48=0,#REF!,0)</f>
        <v>#REF!</v>
      </c>
      <c r="O48">
        <v>61669.324341</v>
      </c>
      <c r="P48">
        <v>160</v>
      </c>
    </row>
    <row r="49" spans="1:16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5"/>
      <c r="L49" s="455" t="e">
        <f>IF(K49=0,#REF!,0)</f>
        <v>#REF!</v>
      </c>
      <c r="O49">
        <v>61063.727113000001</v>
      </c>
      <c r="P49">
        <v>156</v>
      </c>
    </row>
    <row r="50" spans="1:16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5"/>
      <c r="L50" s="455" t="e">
        <f>IF(K50=0,#REF!,0)</f>
        <v>#REF!</v>
      </c>
      <c r="O50">
        <v>61801.649049</v>
      </c>
      <c r="P50">
        <v>146</v>
      </c>
    </row>
    <row r="51" spans="1:16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5"/>
      <c r="L51" s="455" t="e">
        <f>IF(K51=0,#REF!,0)</f>
        <v>#REF!</v>
      </c>
      <c r="O51">
        <v>61199.481139000003</v>
      </c>
      <c r="P51">
        <v>140</v>
      </c>
    </row>
    <row r="52" spans="1:16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5"/>
      <c r="L52" s="455" t="e">
        <f>IF(K52=0,#REF!,0)</f>
        <v>#REF!</v>
      </c>
      <c r="O52">
        <v>58134.590638000001</v>
      </c>
      <c r="P52">
        <v>127</v>
      </c>
    </row>
    <row r="53" spans="1:16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5"/>
      <c r="L53" s="455" t="e">
        <f>IF(K53=0,#REF!,0)</f>
        <v>#REF!</v>
      </c>
      <c r="O53">
        <v>57488.742279999999</v>
      </c>
      <c r="P53">
        <v>126</v>
      </c>
    </row>
    <row r="54" spans="1:16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5"/>
      <c r="L54" s="455" t="e">
        <f>IF(K54=0,#REF!,0)</f>
        <v>#REF!</v>
      </c>
      <c r="O54">
        <v>57601.908171000003</v>
      </c>
      <c r="P54">
        <v>122</v>
      </c>
    </row>
    <row r="55" spans="1:16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5"/>
      <c r="L55" s="455" t="e">
        <f>IF(K55=0,#REF!,0)</f>
        <v>#REF!</v>
      </c>
      <c r="O55">
        <v>57680.162810000002</v>
      </c>
      <c r="P55">
        <v>123</v>
      </c>
    </row>
    <row r="56" spans="1:16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5"/>
      <c r="L56" s="455" t="e">
        <f>IF(K56=0,#REF!,0)</f>
        <v>#REF!</v>
      </c>
      <c r="O56">
        <v>59054.853973999998</v>
      </c>
      <c r="P56">
        <v>124</v>
      </c>
    </row>
    <row r="57" spans="1:16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5"/>
      <c r="L57" s="455" t="e">
        <f>IF(K57=0,#REF!,0)</f>
        <v>#REF!</v>
      </c>
      <c r="O57">
        <v>61049.648651000003</v>
      </c>
      <c r="P57">
        <v>134</v>
      </c>
    </row>
    <row r="58" spans="1:16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5"/>
      <c r="L58" s="455" t="e">
        <f>IF(K58=0,#REF!,0)</f>
        <v>#REF!</v>
      </c>
      <c r="O58">
        <v>63400.700683000003</v>
      </c>
      <c r="P58">
        <v>144</v>
      </c>
    </row>
    <row r="59" spans="1:16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5"/>
      <c r="L59" s="455" t="e">
        <f>IF(K59=0,#REF!,0)</f>
        <v>#REF!</v>
      </c>
      <c r="O59">
        <v>65532.964232999999</v>
      </c>
      <c r="P59">
        <v>153</v>
      </c>
    </row>
    <row r="60" spans="1:16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5"/>
      <c r="L60" s="455" t="e">
        <f>IF(K60=0,#REF!,0)</f>
        <v>#REF!</v>
      </c>
      <c r="O60">
        <v>70443.99929800001</v>
      </c>
      <c r="P60">
        <v>127</v>
      </c>
    </row>
    <row r="61" spans="1:16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5"/>
      <c r="L61" s="455" t="e">
        <f>IF(K61=0,#REF!,0)</f>
        <v>#REF!</v>
      </c>
      <c r="O61">
        <v>70544.401916999996</v>
      </c>
      <c r="P61">
        <v>101</v>
      </c>
    </row>
    <row r="62" spans="1:16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5"/>
      <c r="L62" s="455" t="e">
        <f>IF(K62=0,#REF!,0)</f>
        <v>#REF!</v>
      </c>
      <c r="O62">
        <v>69748.85220400001</v>
      </c>
      <c r="P62">
        <v>91</v>
      </c>
    </row>
    <row r="63" spans="1:16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5"/>
      <c r="L63" s="455" t="e">
        <f>IF(K63=0,#REF!,0)</f>
        <v>#REF!</v>
      </c>
      <c r="O63">
        <v>66380.427245999992</v>
      </c>
      <c r="P63">
        <v>79</v>
      </c>
    </row>
    <row r="64" spans="1:16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5"/>
      <c r="L64" s="455" t="e">
        <f>IF(K64=0,#REF!,0)</f>
        <v>#REF!</v>
      </c>
      <c r="O64">
        <v>64458.626433999998</v>
      </c>
      <c r="P64">
        <v>76</v>
      </c>
    </row>
    <row r="65" spans="1:16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5"/>
      <c r="L65" s="455" t="e">
        <f>IF(K65=0,#REF!,0)</f>
        <v>#REF!</v>
      </c>
      <c r="O65">
        <v>67164.878998</v>
      </c>
      <c r="P65">
        <v>77</v>
      </c>
    </row>
    <row r="66" spans="1:16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5"/>
      <c r="L66" s="455" t="e">
        <f>IF(K66=0,#REF!,0)</f>
        <v>#REF!</v>
      </c>
      <c r="O66">
        <v>66838.409362999999</v>
      </c>
      <c r="P66">
        <v>82</v>
      </c>
    </row>
    <row r="67" spans="1:16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5"/>
      <c r="L67" s="455" t="e">
        <f>IF(K67=0,#REF!,0)</f>
        <v>#REF!</v>
      </c>
      <c r="O67">
        <v>67470.681580000004</v>
      </c>
      <c r="P67">
        <v>95</v>
      </c>
    </row>
    <row r="68" spans="1:16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5"/>
      <c r="L68" s="455" t="e">
        <f>IF(K68=0,#REF!,0)</f>
        <v>#REF!</v>
      </c>
      <c r="O68">
        <v>67809.622558999996</v>
      </c>
      <c r="P68">
        <v>108</v>
      </c>
    </row>
    <row r="69" spans="1:16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5"/>
      <c r="L69" s="455" t="e">
        <f>IF(K69=0,#REF!,0)</f>
        <v>#REF!</v>
      </c>
      <c r="O69">
        <v>68696.023375999997</v>
      </c>
      <c r="P69">
        <v>133</v>
      </c>
    </row>
    <row r="70" spans="1:16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5"/>
      <c r="L70" s="455" t="e">
        <f>IF(K70=0,#REF!,0)</f>
        <v>#REF!</v>
      </c>
      <c r="O70">
        <v>67381.498657999997</v>
      </c>
      <c r="P70">
        <v>147</v>
      </c>
    </row>
    <row r="71" spans="1:16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5"/>
      <c r="L71" s="455" t="e">
        <f>IF(K71=0,#REF!,0)</f>
        <v>#REF!</v>
      </c>
      <c r="O71">
        <v>65327.866698999998</v>
      </c>
      <c r="P71">
        <v>153</v>
      </c>
    </row>
    <row r="72" spans="1:16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5"/>
      <c r="L72" s="455" t="e">
        <f>IF(K72=0,#REF!,0)</f>
        <v>#REF!</v>
      </c>
      <c r="O72">
        <v>63581.308654</v>
      </c>
      <c r="P72">
        <v>163</v>
      </c>
    </row>
    <row r="73" spans="1:16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5"/>
      <c r="L73" s="455" t="e">
        <f>IF(K73=0,#REF!,0)</f>
        <v>#REF!</v>
      </c>
      <c r="O73">
        <v>62490.600403999997</v>
      </c>
      <c r="P73">
        <v>158</v>
      </c>
    </row>
    <row r="74" spans="1:16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5"/>
      <c r="L74" s="455" t="e">
        <f>IF(K74=0,#REF!,0)</f>
        <v>#REF!</v>
      </c>
      <c r="O74">
        <v>62922.714540000001</v>
      </c>
      <c r="P74">
        <v>145</v>
      </c>
    </row>
    <row r="75" spans="1:16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5"/>
      <c r="L75" s="455" t="e">
        <f>IF(K75=0,#REF!,0)</f>
        <v>#REF!</v>
      </c>
      <c r="O75">
        <v>61719.325865999999</v>
      </c>
      <c r="P75">
        <v>135</v>
      </c>
    </row>
    <row r="76" spans="1:16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5"/>
      <c r="L76" s="455" t="e">
        <f>IF(K76=0,#REF!,0)</f>
        <v>#REF!</v>
      </c>
      <c r="O76">
        <v>58642.293455999999</v>
      </c>
      <c r="P76">
        <v>132</v>
      </c>
    </row>
    <row r="77" spans="1:16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5"/>
      <c r="L77" s="455" t="e">
        <f>IF(K77=0,#REF!,0)</f>
        <v>#REF!</v>
      </c>
      <c r="O77">
        <v>58427.619996000001</v>
      </c>
      <c r="P77">
        <v>125</v>
      </c>
    </row>
    <row r="78" spans="1:16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5"/>
      <c r="L78" s="455" t="e">
        <f>IF(K78=0,#REF!,0)</f>
        <v>#REF!</v>
      </c>
      <c r="O78">
        <v>58059.354065</v>
      </c>
      <c r="P78">
        <v>116</v>
      </c>
    </row>
    <row r="79" spans="1:16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5"/>
      <c r="L79" s="455" t="e">
        <f>IF(K79=0,#REF!,0)</f>
        <v>#REF!</v>
      </c>
      <c r="O79">
        <v>58084.667174000002</v>
      </c>
      <c r="P79">
        <v>113</v>
      </c>
    </row>
    <row r="80" spans="1:16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5"/>
      <c r="L80" s="455" t="e">
        <f>IF(K80=0,#REF!,0)</f>
        <v>#REF!</v>
      </c>
      <c r="O80">
        <v>59314.609069999999</v>
      </c>
      <c r="P80">
        <v>109</v>
      </c>
    </row>
    <row r="81" spans="1:16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5"/>
      <c r="L81" s="455" t="e">
        <f>IF(K81=0,#REF!,0)</f>
        <v>#REF!</v>
      </c>
      <c r="O81">
        <v>61014.873718000003</v>
      </c>
      <c r="P81">
        <v>120</v>
      </c>
    </row>
    <row r="82" spans="1:16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5"/>
      <c r="L82" s="455" t="e">
        <f>IF(K82=0,#REF!,0)</f>
        <v>#REF!</v>
      </c>
      <c r="O82">
        <v>63352.122192000003</v>
      </c>
      <c r="P82">
        <v>133</v>
      </c>
    </row>
    <row r="83" spans="1:16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5"/>
      <c r="L83" s="455" t="e">
        <f>IF(K83=0,#REF!,0)</f>
        <v>#REF!</v>
      </c>
      <c r="O83">
        <v>65726.505311000001</v>
      </c>
      <c r="P83">
        <v>135</v>
      </c>
    </row>
    <row r="84" spans="1:16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5"/>
      <c r="L84" s="455" t="e">
        <f>IF(K84=0,#REF!,0)</f>
        <v>#REF!</v>
      </c>
      <c r="O84">
        <v>71025.016358000008</v>
      </c>
      <c r="P84">
        <v>125</v>
      </c>
    </row>
    <row r="85" spans="1:16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5"/>
      <c r="L85" s="455" t="e">
        <f>IF(K85=0,#REF!,0)</f>
        <v>#REF!</v>
      </c>
      <c r="O85">
        <v>70968.156432999996</v>
      </c>
      <c r="P85">
        <v>111</v>
      </c>
    </row>
    <row r="86" spans="1:16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5"/>
      <c r="L86" s="455" t="e">
        <f>IF(K86=0,#REF!,0)</f>
        <v>#REF!</v>
      </c>
      <c r="O86">
        <v>70814.236023000005</v>
      </c>
      <c r="P86">
        <v>97</v>
      </c>
    </row>
    <row r="87" spans="1:16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5"/>
      <c r="L87" s="455" t="e">
        <f>IF(K87=0,#REF!,0)</f>
        <v>#REF!</v>
      </c>
      <c r="O87">
        <v>66086.305906999987</v>
      </c>
      <c r="P87">
        <v>83</v>
      </c>
    </row>
    <row r="88" spans="1:16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5"/>
      <c r="L88" s="455" t="e">
        <f>IF(K88=0,#REF!,0)</f>
        <v>#REF!</v>
      </c>
      <c r="O88">
        <v>64559.854217</v>
      </c>
      <c r="P88">
        <v>81</v>
      </c>
    </row>
    <row r="89" spans="1:16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5"/>
      <c r="L89" s="455" t="e">
        <f>IF(K89=0,#REF!,0)</f>
        <v>#REF!</v>
      </c>
      <c r="O89">
        <v>66080.127991000001</v>
      </c>
      <c r="P89">
        <v>75</v>
      </c>
    </row>
    <row r="90" spans="1:16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5"/>
      <c r="L90" s="455" t="e">
        <f>IF(K90=0,#REF!,0)</f>
        <v>#REF!</v>
      </c>
      <c r="O90">
        <v>65576.850586</v>
      </c>
      <c r="P90">
        <v>87</v>
      </c>
    </row>
    <row r="91" spans="1:16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5"/>
      <c r="L91" s="455" t="e">
        <f>IF(K91=0,#REF!,0)</f>
        <v>#REF!</v>
      </c>
      <c r="O91">
        <v>66678.475953000001</v>
      </c>
      <c r="P91">
        <v>92</v>
      </c>
    </row>
    <row r="92" spans="1:16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5"/>
      <c r="L92" s="455" t="e">
        <f>IF(K92=0,#REF!,0)</f>
        <v>#REF!</v>
      </c>
      <c r="O92">
        <v>67285.475951999993</v>
      </c>
      <c r="P92">
        <v>107</v>
      </c>
    </row>
    <row r="93" spans="1:16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5"/>
      <c r="L93" s="455" t="e">
        <f>IF(K93=0,#REF!,0)</f>
        <v>#REF!</v>
      </c>
      <c r="O93">
        <v>67916.797789999997</v>
      </c>
      <c r="P93">
        <v>125</v>
      </c>
    </row>
    <row r="94" spans="1:16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5"/>
      <c r="L94" s="455" t="e">
        <f>IF(K94=0,#REF!,0)</f>
        <v>#REF!</v>
      </c>
      <c r="O94">
        <v>66151.08636500001</v>
      </c>
      <c r="P94">
        <v>140</v>
      </c>
    </row>
    <row r="95" spans="1:16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5"/>
      <c r="L95" s="455" t="e">
        <f>IF(K95=0,#REF!,0)</f>
        <v>#REF!</v>
      </c>
      <c r="O95">
        <v>64251.563903000002</v>
      </c>
      <c r="P95">
        <v>156</v>
      </c>
    </row>
    <row r="96" spans="1:16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5"/>
      <c r="L96" s="455" t="e">
        <f>IF(K96=0,#REF!,0)</f>
        <v>#REF!</v>
      </c>
      <c r="O96">
        <v>62829.767700999997</v>
      </c>
      <c r="P96">
        <v>163</v>
      </c>
    </row>
    <row r="97" spans="1:16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5"/>
      <c r="L97" s="455" t="e">
        <f>IF(K97=0,#REF!,0)</f>
        <v>#REF!</v>
      </c>
      <c r="O97">
        <v>62660.468139999997</v>
      </c>
      <c r="P97">
        <v>157</v>
      </c>
    </row>
    <row r="98" spans="1:16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5"/>
      <c r="L98" s="455" t="e">
        <f>IF(K98=0,#REF!,0)</f>
        <v>#REF!</v>
      </c>
      <c r="O98">
        <v>62775.829833000003</v>
      </c>
      <c r="P98">
        <v>154</v>
      </c>
    </row>
    <row r="99" spans="1:16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5"/>
      <c r="L99" s="455" t="e">
        <f>IF(K99=0,#REF!,0)</f>
        <v>#REF!</v>
      </c>
      <c r="O99">
        <v>61708.024719000001</v>
      </c>
      <c r="P99">
        <v>139</v>
      </c>
    </row>
    <row r="100" spans="1:16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5"/>
      <c r="L100" s="455" t="e">
        <f>IF(K100=0,#REF!,0)</f>
        <v>#REF!</v>
      </c>
      <c r="O100">
        <v>58424.378662000003</v>
      </c>
      <c r="P100">
        <v>133</v>
      </c>
    </row>
    <row r="101" spans="1:16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5"/>
      <c r="L101" s="455" t="e">
        <f>IF(K101=0,#REF!,0)</f>
        <v>#REF!</v>
      </c>
      <c r="O101">
        <v>57957.408690999997</v>
      </c>
      <c r="P101">
        <v>134</v>
      </c>
    </row>
    <row r="102" spans="1:16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5"/>
      <c r="L102" s="455" t="e">
        <f>IF(K102=0,#REF!,0)</f>
        <v>#REF!</v>
      </c>
      <c r="O102">
        <v>57662.851838000002</v>
      </c>
      <c r="P102">
        <v>125</v>
      </c>
    </row>
    <row r="103" spans="1:16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5"/>
      <c r="L103" s="455" t="e">
        <f>IF(K103=0,#REF!,0)</f>
        <v>#REF!</v>
      </c>
      <c r="O103">
        <v>58098.086883000004</v>
      </c>
      <c r="P103">
        <v>127</v>
      </c>
    </row>
    <row r="104" spans="1:16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5"/>
      <c r="L104" s="455" t="e">
        <f>IF(K104=0,#REF!,0)</f>
        <v>#REF!</v>
      </c>
      <c r="O104">
        <v>59619.282044</v>
      </c>
      <c r="P104">
        <v>122</v>
      </c>
    </row>
    <row r="105" spans="1:16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5"/>
      <c r="L105" s="455" t="e">
        <f>IF(K105=0,#REF!,0)</f>
        <v>#REF!</v>
      </c>
      <c r="O105">
        <v>60917.735596000013</v>
      </c>
      <c r="P105">
        <v>142</v>
      </c>
    </row>
    <row r="106" spans="1:16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5"/>
      <c r="L106" s="455" t="e">
        <f>IF(K106=0,#REF!,0)</f>
        <v>#REF!</v>
      </c>
      <c r="O106">
        <v>63590.073608999999</v>
      </c>
      <c r="P106">
        <v>148</v>
      </c>
    </row>
    <row r="107" spans="1:16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5"/>
      <c r="L107" s="455" t="e">
        <f>IF(K107=0,#REF!,0)</f>
        <v>#REF!</v>
      </c>
      <c r="O107">
        <v>65974.068908999994</v>
      </c>
      <c r="P107">
        <v>147</v>
      </c>
    </row>
    <row r="108" spans="1:16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5"/>
      <c r="L108" s="455" t="e">
        <f>IF(K108=0,#REF!,0)</f>
        <v>#REF!</v>
      </c>
      <c r="O108">
        <v>71322.822813999999</v>
      </c>
      <c r="P108">
        <v>131</v>
      </c>
    </row>
    <row r="109" spans="1:16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5"/>
      <c r="L109" s="455" t="e">
        <f>IF(K109=0,#REF!,0)</f>
        <v>#REF!</v>
      </c>
      <c r="O109">
        <v>71526.273681000006</v>
      </c>
      <c r="P109">
        <v>116</v>
      </c>
    </row>
    <row r="110" spans="1:16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5"/>
      <c r="L110" s="455" t="e">
        <f>IF(K110=0,#REF!,0)</f>
        <v>#REF!</v>
      </c>
      <c r="O110">
        <v>71999.210999000003</v>
      </c>
      <c r="P110">
        <v>104</v>
      </c>
    </row>
    <row r="111" spans="1:16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5"/>
      <c r="L111" s="455" t="e">
        <f>IF(K111=0,#REF!,0)</f>
        <v>#REF!</v>
      </c>
      <c r="O111">
        <v>68037.394897999999</v>
      </c>
      <c r="P111">
        <v>101</v>
      </c>
    </row>
    <row r="112" spans="1:16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5"/>
      <c r="L112" s="455" t="e">
        <f>IF(K112=0,#REF!,0)</f>
        <v>#REF!</v>
      </c>
      <c r="O112">
        <v>66726.704833000011</v>
      </c>
      <c r="P112">
        <v>92</v>
      </c>
    </row>
    <row r="113" spans="1:16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5"/>
      <c r="L113" s="455" t="e">
        <f>IF(K113=0,#REF!,0)</f>
        <v>#REF!</v>
      </c>
      <c r="O113">
        <v>69925.174804000009</v>
      </c>
      <c r="P113">
        <v>100</v>
      </c>
    </row>
    <row r="114" spans="1:16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5"/>
      <c r="L114" s="455" t="e">
        <f>IF(K114=0,#REF!,0)</f>
        <v>#REF!</v>
      </c>
      <c r="O114">
        <v>69185.661682999998</v>
      </c>
      <c r="P114">
        <v>103</v>
      </c>
    </row>
    <row r="115" spans="1:16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5"/>
      <c r="L115" s="455" t="e">
        <f>IF(K115=0,#REF!,0)</f>
        <v>#REF!</v>
      </c>
      <c r="O115">
        <v>69208.706727000012</v>
      </c>
      <c r="P115">
        <v>112</v>
      </c>
    </row>
    <row r="116" spans="1:16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5"/>
      <c r="L116" s="455" t="e">
        <f>IF(K116=0,#REF!,0)</f>
        <v>#REF!</v>
      </c>
      <c r="O116">
        <v>69850.941344999999</v>
      </c>
      <c r="P116">
        <v>124</v>
      </c>
    </row>
    <row r="117" spans="1:16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5"/>
      <c r="L117" s="455" t="e">
        <f>IF(K117=0,#REF!,0)</f>
        <v>#REF!</v>
      </c>
      <c r="O117">
        <v>69474.667602999994</v>
      </c>
      <c r="P117">
        <v>137</v>
      </c>
    </row>
    <row r="118" spans="1:16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5"/>
      <c r="L118" s="455" t="e">
        <f>IF(K118=0,#REF!,0)</f>
        <v>#REF!</v>
      </c>
      <c r="O118">
        <v>67510.149535999997</v>
      </c>
      <c r="P118">
        <v>151</v>
      </c>
    </row>
    <row r="119" spans="1:16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5"/>
      <c r="L119" s="455" t="e">
        <f>IF(K119=0,#REF!,0)</f>
        <v>#REF!</v>
      </c>
      <c r="O119">
        <v>65392.898986</v>
      </c>
      <c r="P119">
        <v>160</v>
      </c>
    </row>
    <row r="120" spans="1:16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5"/>
      <c r="L120" s="455" t="e">
        <f>IF(K120=0,#REF!,0)</f>
        <v>#REF!</v>
      </c>
      <c r="O120">
        <v>63338.070800000001</v>
      </c>
      <c r="P120">
        <v>163</v>
      </c>
    </row>
    <row r="121" spans="1:16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5"/>
      <c r="L121" s="455" t="e">
        <f>IF(K121=0,#REF!,0)</f>
        <v>#REF!</v>
      </c>
      <c r="O121">
        <v>63052.115418000001</v>
      </c>
      <c r="P121">
        <v>149</v>
      </c>
    </row>
    <row r="122" spans="1:16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5"/>
      <c r="L122" s="455" t="e">
        <f>IF(K122=0,#REF!,0)</f>
        <v>#REF!</v>
      </c>
      <c r="O122">
        <v>62762.338866999999</v>
      </c>
      <c r="P122">
        <v>141</v>
      </c>
    </row>
    <row r="123" spans="1:16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5"/>
      <c r="L123" s="455" t="e">
        <f>IF(K123=0,#REF!,0)</f>
        <v>#REF!</v>
      </c>
      <c r="O123">
        <v>61449.382416</v>
      </c>
      <c r="P123">
        <v>129</v>
      </c>
    </row>
    <row r="124" spans="1:16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5"/>
      <c r="L124" s="455" t="e">
        <f>IF(K124=0,#REF!,0)</f>
        <v>#REF!</v>
      </c>
      <c r="O124">
        <v>58452.673554000001</v>
      </c>
      <c r="P124">
        <v>117</v>
      </c>
    </row>
    <row r="125" spans="1:16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5"/>
      <c r="L125" s="455" t="e">
        <f>IF(K125=0,#REF!,0)</f>
        <v>#REF!</v>
      </c>
      <c r="O125">
        <v>58112.194916</v>
      </c>
      <c r="P125">
        <v>116</v>
      </c>
    </row>
    <row r="126" spans="1:16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5"/>
      <c r="L126" s="455" t="e">
        <f>IF(K126=0,#REF!,0)</f>
        <v>#REF!</v>
      </c>
      <c r="O126">
        <v>57539.986571999987</v>
      </c>
      <c r="P126">
        <v>109</v>
      </c>
    </row>
    <row r="127" spans="1:16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5"/>
      <c r="L127" s="455" t="e">
        <f>IF(K127=0,#REF!,0)</f>
        <v>#REF!</v>
      </c>
      <c r="O127">
        <v>57778.663574999999</v>
      </c>
      <c r="P127">
        <v>108</v>
      </c>
    </row>
    <row r="128" spans="1:16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5"/>
      <c r="L128" s="455" t="e">
        <f>IF(K128=0,#REF!,0)</f>
        <v>#REF!</v>
      </c>
      <c r="O128">
        <v>58795.669615999999</v>
      </c>
      <c r="P128">
        <v>114</v>
      </c>
    </row>
    <row r="129" spans="1:16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5"/>
      <c r="L129" s="455" t="e">
        <f>IF(K129=0,#REF!,0)</f>
        <v>#REF!</v>
      </c>
      <c r="O129">
        <v>60787.929749000003</v>
      </c>
      <c r="P129">
        <v>117</v>
      </c>
    </row>
    <row r="130" spans="1:16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5"/>
      <c r="L130" s="455" t="e">
        <f>IF(K130=0,#REF!,0)</f>
        <v>#REF!</v>
      </c>
      <c r="O130">
        <v>63763.857147000002</v>
      </c>
      <c r="P130">
        <v>137</v>
      </c>
    </row>
    <row r="131" spans="1:16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5"/>
      <c r="L131" s="455" t="e">
        <f>IF(K131=0,#REF!,0)</f>
        <v>#REF!</v>
      </c>
      <c r="O131">
        <v>65059.546141999999</v>
      </c>
      <c r="P131">
        <v>135</v>
      </c>
    </row>
    <row r="132" spans="1:16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5"/>
      <c r="L132" s="455" t="e">
        <f>IF(K132=0,#REF!,0)</f>
        <v>#REF!</v>
      </c>
      <c r="O132">
        <v>69398.232726999995</v>
      </c>
      <c r="P132">
        <v>113</v>
      </c>
    </row>
    <row r="133" spans="1:16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5"/>
      <c r="L133" s="455" t="e">
        <f>IF(K133=0,#REF!,0)</f>
        <v>#REF!</v>
      </c>
      <c r="O133">
        <v>69232.28125</v>
      </c>
      <c r="P133">
        <v>97</v>
      </c>
    </row>
    <row r="134" spans="1:16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5"/>
      <c r="L134" s="455" t="e">
        <f>IF(K134=0,#REF!,0)</f>
        <v>#REF!</v>
      </c>
      <c r="O134">
        <v>68381.960113000008</v>
      </c>
      <c r="P134">
        <v>87</v>
      </c>
    </row>
    <row r="135" spans="1:16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5"/>
      <c r="L135" s="455" t="e">
        <f>IF(K135=0,#REF!,0)</f>
        <v>#REF!</v>
      </c>
      <c r="O135">
        <v>65667.173339000001</v>
      </c>
      <c r="P135">
        <v>82</v>
      </c>
    </row>
    <row r="136" spans="1:16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5"/>
      <c r="L136" s="455" t="e">
        <f>IF(K136=0,#REF!,0)</f>
        <v>#REF!</v>
      </c>
      <c r="O136">
        <v>63851.346436</v>
      </c>
      <c r="P136">
        <v>78</v>
      </c>
    </row>
    <row r="137" spans="1:16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5"/>
      <c r="L137" s="455" t="e">
        <f>IF(K137=0,#REF!,0)</f>
        <v>#REF!</v>
      </c>
      <c r="O137">
        <v>66058.583649000007</v>
      </c>
      <c r="P137">
        <v>77</v>
      </c>
    </row>
    <row r="138" spans="1:16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5"/>
      <c r="L138" s="455" t="e">
        <f>IF(K138=0,#REF!,0)</f>
        <v>#REF!</v>
      </c>
      <c r="O138">
        <v>65976.798217999996</v>
      </c>
      <c r="P138">
        <v>80</v>
      </c>
    </row>
    <row r="139" spans="1:16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5"/>
      <c r="L139" s="455" t="e">
        <f>IF(K139=0,#REF!,0)</f>
        <v>#REF!</v>
      </c>
      <c r="O139">
        <v>66170.051879999999</v>
      </c>
      <c r="P139">
        <v>84</v>
      </c>
    </row>
    <row r="140" spans="1:16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5"/>
      <c r="L140" s="455" t="e">
        <f>IF(K140=0,#REF!,0)</f>
        <v>#REF!</v>
      </c>
      <c r="O140">
        <v>66490.106018000006</v>
      </c>
      <c r="P140">
        <v>91</v>
      </c>
    </row>
    <row r="141" spans="1:16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5"/>
      <c r="L141" s="455" t="e">
        <f>IF(K141=0,#REF!,0)</f>
        <v>#REF!</v>
      </c>
      <c r="O141">
        <v>67458.028504999995</v>
      </c>
      <c r="P141">
        <v>122</v>
      </c>
    </row>
    <row r="142" spans="1:16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5"/>
      <c r="L142" s="455" t="e">
        <f>IF(K142=0,#REF!,0)</f>
        <v>#REF!</v>
      </c>
      <c r="O142">
        <v>65764.417603000009</v>
      </c>
      <c r="P142">
        <v>136</v>
      </c>
    </row>
    <row r="143" spans="1:16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5"/>
      <c r="L143" s="455" t="e">
        <f>IF(K143=0,#REF!,0)</f>
        <v>#REF!</v>
      </c>
      <c r="O143">
        <v>64953.556274000002</v>
      </c>
      <c r="P143">
        <v>139</v>
      </c>
    </row>
    <row r="144" spans="1:16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5"/>
      <c r="L144" s="455" t="e">
        <f>IF(K144=0,#REF!,0)</f>
        <v>#REF!</v>
      </c>
      <c r="O144">
        <v>63085.201539000002</v>
      </c>
      <c r="P144">
        <v>151</v>
      </c>
    </row>
    <row r="145" spans="1:16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5"/>
      <c r="L145" s="455" t="e">
        <f>IF(K145=0,#REF!,0)</f>
        <v>#REF!</v>
      </c>
      <c r="O145">
        <v>62440.816099999996</v>
      </c>
      <c r="P145">
        <v>144</v>
      </c>
    </row>
    <row r="146" spans="1:16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5"/>
      <c r="L146" s="455" t="e">
        <f>IF(K146=0,#REF!,0)</f>
        <v>#REF!</v>
      </c>
      <c r="O146">
        <v>62651.695435000001</v>
      </c>
      <c r="P146">
        <v>141</v>
      </c>
    </row>
    <row r="147" spans="1:16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5"/>
      <c r="L147" s="455" t="e">
        <f>IF(K147=0,#REF!,0)</f>
        <v>#REF!</v>
      </c>
      <c r="O147">
        <v>62046.668700000002</v>
      </c>
      <c r="P147">
        <v>129</v>
      </c>
    </row>
    <row r="148" spans="1:16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5"/>
      <c r="L148" s="455" t="e">
        <f>IF(K148=0,#REF!,0)</f>
        <v>#REF!</v>
      </c>
      <c r="O148">
        <v>58543.020629999999</v>
      </c>
      <c r="P148">
        <v>131</v>
      </c>
    </row>
    <row r="149" spans="1:16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5"/>
      <c r="L149" s="455" t="e">
        <f>IF(K149=0,#REF!,0)</f>
        <v>#REF!</v>
      </c>
      <c r="O149">
        <v>56873.802186000001</v>
      </c>
      <c r="P149">
        <v>122</v>
      </c>
    </row>
    <row r="150" spans="1:16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5"/>
      <c r="L150" s="455" t="e">
        <f>IF(K150=0,#REF!,0)</f>
        <v>#REF!</v>
      </c>
      <c r="O150">
        <v>55830.886292000003</v>
      </c>
      <c r="P150">
        <v>121</v>
      </c>
    </row>
    <row r="151" spans="1:16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5"/>
      <c r="L151" s="455" t="e">
        <f>IF(K151=0,#REF!,0)</f>
        <v>#REF!</v>
      </c>
      <c r="O151">
        <v>57113.697235</v>
      </c>
      <c r="P151">
        <v>112</v>
      </c>
    </row>
    <row r="152" spans="1:16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5"/>
      <c r="L152" s="455" t="e">
        <f>IF(K152=0,#REF!,0)</f>
        <v>#REF!</v>
      </c>
      <c r="O152">
        <v>57813.331053999987</v>
      </c>
      <c r="P152">
        <v>116</v>
      </c>
    </row>
    <row r="153" spans="1:16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5"/>
      <c r="L153" s="455" t="e">
        <f>IF(K153=0,#REF!,0)</f>
        <v>#REF!</v>
      </c>
      <c r="O153">
        <v>58474.558592999987</v>
      </c>
      <c r="P153">
        <v>123</v>
      </c>
    </row>
    <row r="154" spans="1:16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5"/>
      <c r="L154" s="455" t="e">
        <f>IF(K154=0,#REF!,0)</f>
        <v>#REF!</v>
      </c>
      <c r="O154">
        <v>58567.549438000002</v>
      </c>
      <c r="P154">
        <v>127</v>
      </c>
    </row>
    <row r="155" spans="1:16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5"/>
      <c r="L155" s="455" t="e">
        <f>IF(K155=0,#REF!,0)</f>
        <v>#REF!</v>
      </c>
      <c r="O155">
        <v>58947.808654</v>
      </c>
      <c r="P155">
        <v>133</v>
      </c>
    </row>
    <row r="156" spans="1:16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5"/>
      <c r="L156" s="455" t="e">
        <f>IF(K156=0,#REF!,0)</f>
        <v>#REF!</v>
      </c>
      <c r="O156">
        <v>59942.764770999987</v>
      </c>
      <c r="P156">
        <v>114</v>
      </c>
    </row>
    <row r="157" spans="1:16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5"/>
      <c r="L157" s="455" t="e">
        <f>IF(K157=0,#REF!,0)</f>
        <v>#REF!</v>
      </c>
      <c r="O157">
        <v>60988.663697999997</v>
      </c>
      <c r="P157">
        <v>110</v>
      </c>
    </row>
    <row r="158" spans="1:16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5"/>
      <c r="L158" s="455" t="e">
        <f>IF(K158=0,#REF!,0)</f>
        <v>#REF!</v>
      </c>
      <c r="O158">
        <v>61137.761841</v>
      </c>
      <c r="P158">
        <v>86</v>
      </c>
    </row>
    <row r="159" spans="1:16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5"/>
      <c r="L159" s="455" t="e">
        <f>IF(K159=0,#REF!,0)</f>
        <v>#REF!</v>
      </c>
      <c r="O159">
        <v>58619.630004000013</v>
      </c>
      <c r="P159">
        <v>85</v>
      </c>
    </row>
    <row r="160" spans="1:16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5"/>
      <c r="L160" s="455" t="e">
        <f>IF(K160=0,#REF!,0)</f>
        <v>#REF!</v>
      </c>
      <c r="O160">
        <v>57319.554014999987</v>
      </c>
      <c r="P160">
        <v>71</v>
      </c>
    </row>
    <row r="161" spans="1:16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5"/>
      <c r="L161" s="455" t="e">
        <f>IF(K161=0,#REF!,0)</f>
        <v>#REF!</v>
      </c>
      <c r="O161">
        <v>58293.184569999998</v>
      </c>
      <c r="P161">
        <v>82</v>
      </c>
    </row>
    <row r="162" spans="1:16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5"/>
      <c r="L162" s="455" t="e">
        <f>IF(K162=0,#REF!,0)</f>
        <v>#REF!</v>
      </c>
      <c r="O162">
        <v>57176.880980999988</v>
      </c>
      <c r="P162">
        <v>74</v>
      </c>
    </row>
    <row r="163" spans="1:16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5"/>
      <c r="L163" s="455" t="e">
        <f>IF(K163=0,#REF!,0)</f>
        <v>#REF!</v>
      </c>
      <c r="O163">
        <v>57830.146179000003</v>
      </c>
      <c r="P163">
        <v>93</v>
      </c>
    </row>
    <row r="164" spans="1:16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5"/>
      <c r="L164" s="455" t="e">
        <f>IF(K164=0,#REF!,0)</f>
        <v>#REF!</v>
      </c>
      <c r="O164">
        <v>57559.826173000001</v>
      </c>
      <c r="P164">
        <v>103</v>
      </c>
    </row>
    <row r="165" spans="1:16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5"/>
      <c r="L165" s="455" t="e">
        <f>IF(K165=0,#REF!,0)</f>
        <v>#REF!</v>
      </c>
      <c r="O165">
        <v>59243.162232000002</v>
      </c>
      <c r="P165">
        <v>124</v>
      </c>
    </row>
    <row r="166" spans="1:16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5"/>
      <c r="L166" s="455" t="e">
        <f>IF(K166=0,#REF!,0)</f>
        <v>#REF!</v>
      </c>
      <c r="O166">
        <v>58522.212647</v>
      </c>
      <c r="P166">
        <v>125</v>
      </c>
    </row>
    <row r="167" spans="1:16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5"/>
      <c r="L167" s="455" t="e">
        <f>IF(K167=0,#REF!,0)</f>
        <v>#REF!</v>
      </c>
      <c r="O167">
        <v>57663.326538000001</v>
      </c>
      <c r="P167">
        <v>137</v>
      </c>
    </row>
    <row r="168" spans="1:16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5"/>
      <c r="L168" s="455" t="e">
        <f>IF(K168=0,#REF!,0)</f>
        <v>#REF!</v>
      </c>
      <c r="O168">
        <v>56594.222778000003</v>
      </c>
      <c r="P168">
        <v>121</v>
      </c>
    </row>
    <row r="169" spans="1:16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5"/>
      <c r="L169" s="455" t="e">
        <f>IF(K169=0,#REF!,0)</f>
        <v>#REF!</v>
      </c>
      <c r="O169">
        <v>56983.985656999997</v>
      </c>
      <c r="P169">
        <v>129</v>
      </c>
    </row>
    <row r="170" spans="1:16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5"/>
      <c r="L170" s="455" t="e">
        <f>IF(K170=0,#REF!,0)</f>
        <v>#REF!</v>
      </c>
      <c r="O170">
        <v>57665.201475999987</v>
      </c>
      <c r="P170">
        <v>123</v>
      </c>
    </row>
    <row r="171" spans="1:16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5"/>
      <c r="L171" s="455" t="e">
        <f>IF(K171=0,#REF!,0)</f>
        <v>#REF!</v>
      </c>
      <c r="O171">
        <v>58301.554687000003</v>
      </c>
      <c r="P171">
        <v>106</v>
      </c>
    </row>
    <row r="172" spans="1:16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5"/>
      <c r="L172" s="455" t="e">
        <f>IF(K172=0,#REF!,0)</f>
        <v>#REF!</v>
      </c>
      <c r="O172">
        <v>55688.494812999998</v>
      </c>
      <c r="P172">
        <v>104</v>
      </c>
    </row>
    <row r="173" spans="1:16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5"/>
      <c r="L173" s="455" t="e">
        <f>IF(K173=0,#REF!,0)</f>
        <v>#REF!</v>
      </c>
      <c r="O173">
        <v>54760.583710000014</v>
      </c>
      <c r="P173">
        <v>94</v>
      </c>
    </row>
    <row r="174" spans="1:16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5"/>
      <c r="L174" s="455" t="e">
        <f>IF(K174=0,#REF!,0)</f>
        <v>#REF!</v>
      </c>
      <c r="O174">
        <v>53789.513763000003</v>
      </c>
      <c r="P174">
        <v>88</v>
      </c>
    </row>
    <row r="175" spans="1:16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5"/>
      <c r="L175" s="455" t="e">
        <f>IF(K175=0,#REF!,0)</f>
        <v>#REF!</v>
      </c>
      <c r="O175">
        <v>54581.955168</v>
      </c>
      <c r="P175">
        <v>87</v>
      </c>
    </row>
    <row r="176" spans="1:16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5"/>
      <c r="L176" s="455" t="e">
        <f>IF(K176=0,#REF!,0)</f>
        <v>#REF!</v>
      </c>
      <c r="O176">
        <v>55530.174193999999</v>
      </c>
      <c r="P176">
        <v>90</v>
      </c>
    </row>
    <row r="177" spans="1:16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5"/>
      <c r="L177" s="455" t="e">
        <f>IF(K177=0,#REF!,0)</f>
        <v>#REF!</v>
      </c>
      <c r="O177">
        <v>55738.745057</v>
      </c>
      <c r="P177">
        <v>94</v>
      </c>
    </row>
    <row r="178" spans="1:16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5"/>
      <c r="L178" s="455" t="e">
        <f>IF(K178=0,#REF!,0)</f>
        <v>#REF!</v>
      </c>
      <c r="O178">
        <v>55751.726684000001</v>
      </c>
      <c r="P178">
        <v>98</v>
      </c>
    </row>
    <row r="179" spans="1:16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5"/>
      <c r="L179" s="455" t="e">
        <f>IF(K179=0,#REF!,0)</f>
        <v>#REF!</v>
      </c>
      <c r="O179">
        <v>54868.886414000001</v>
      </c>
      <c r="P179">
        <v>110</v>
      </c>
    </row>
    <row r="180" spans="1:16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5"/>
      <c r="L180" s="455" t="e">
        <f>IF(K180=0,#REF!,0)</f>
        <v>#REF!</v>
      </c>
      <c r="O180">
        <v>55494.432496000001</v>
      </c>
      <c r="P180">
        <v>96</v>
      </c>
    </row>
    <row r="181" spans="1:16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5"/>
      <c r="L181" s="455" t="e">
        <f>IF(K181=0,#REF!,0)</f>
        <v>#REF!</v>
      </c>
      <c r="O181">
        <v>54726.181519999998</v>
      </c>
      <c r="P181">
        <v>86</v>
      </c>
    </row>
    <row r="182" spans="1:16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5"/>
      <c r="L182" s="455" t="e">
        <f>IF(K182=0,#REF!,0)</f>
        <v>#REF!</v>
      </c>
      <c r="O182">
        <v>53709.619995000001</v>
      </c>
      <c r="P182">
        <v>73</v>
      </c>
    </row>
    <row r="183" spans="1:16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5"/>
      <c r="L183" s="455" t="e">
        <f>IF(K183=0,#REF!,0)</f>
        <v>#REF!</v>
      </c>
      <c r="O183">
        <v>53843.330504999998</v>
      </c>
      <c r="P183">
        <v>65</v>
      </c>
    </row>
    <row r="184" spans="1:16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5"/>
      <c r="L184" s="455" t="e">
        <f>IF(K184=0,#REF!,0)</f>
        <v>#REF!</v>
      </c>
      <c r="O184">
        <v>53661.916534000004</v>
      </c>
      <c r="P184">
        <v>63</v>
      </c>
    </row>
    <row r="185" spans="1:16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5"/>
      <c r="L185" s="455" t="e">
        <f>IF(K185=0,#REF!,0)</f>
        <v>#REF!</v>
      </c>
      <c r="O185">
        <v>53555.086670999997</v>
      </c>
      <c r="P185">
        <v>64</v>
      </c>
    </row>
    <row r="186" spans="1:16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5"/>
      <c r="L186" s="455" t="e">
        <f>IF(K186=0,#REF!,0)</f>
        <v>#REF!</v>
      </c>
      <c r="O186">
        <v>53834.898194000001</v>
      </c>
      <c r="P186">
        <v>73</v>
      </c>
    </row>
    <row r="187" spans="1:16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5"/>
      <c r="L187" s="455" t="e">
        <f>IF(K187=0,#REF!,0)</f>
        <v>#REF!</v>
      </c>
      <c r="O187">
        <v>53622.734649999999</v>
      </c>
      <c r="P187">
        <v>85</v>
      </c>
    </row>
    <row r="188" spans="1:16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5"/>
      <c r="L188" s="455" t="e">
        <f>IF(K188=0,#REF!,0)</f>
        <v>#REF!</v>
      </c>
      <c r="O188">
        <v>54488.007322999998</v>
      </c>
      <c r="P188">
        <v>107</v>
      </c>
    </row>
    <row r="189" spans="1:16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5"/>
      <c r="L189" s="455" t="e">
        <f>IF(K189=0,#REF!,0)</f>
        <v>#REF!</v>
      </c>
      <c r="O189">
        <v>57115.496703999997</v>
      </c>
      <c r="P189">
        <v>125</v>
      </c>
    </row>
    <row r="190" spans="1:16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5"/>
      <c r="L190" s="455" t="e">
        <f>IF(K190=0,#REF!,0)</f>
        <v>#REF!</v>
      </c>
      <c r="O190">
        <v>57249.073729999996</v>
      </c>
      <c r="P190">
        <v>130</v>
      </c>
    </row>
    <row r="191" spans="1:16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5"/>
      <c r="L191" s="455" t="e">
        <f>IF(K191=0,#REF!,0)</f>
        <v>#REF!</v>
      </c>
      <c r="O191">
        <v>56568.162414999999</v>
      </c>
      <c r="P191">
        <v>137</v>
      </c>
    </row>
    <row r="192" spans="1:16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5"/>
      <c r="L192" s="455" t="e">
        <f>IF(K192=0,#REF!,0)</f>
        <v>#REF!</v>
      </c>
      <c r="O192">
        <v>55690.066527000003</v>
      </c>
      <c r="P192">
        <v>139</v>
      </c>
    </row>
    <row r="193" spans="1:16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5"/>
      <c r="L193" s="455" t="e">
        <f>IF(K193=0,#REF!,0)</f>
        <v>#REF!</v>
      </c>
      <c r="O193">
        <v>56580.971741000001</v>
      </c>
      <c r="P193">
        <v>115</v>
      </c>
    </row>
    <row r="194" spans="1:16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5"/>
      <c r="L194" s="455" t="e">
        <f>IF(K194=0,#REF!,0)</f>
        <v>#REF!</v>
      </c>
      <c r="O194">
        <v>57350.378449999997</v>
      </c>
      <c r="P194">
        <v>115</v>
      </c>
    </row>
    <row r="195" spans="1:16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5"/>
      <c r="L195" s="455" t="e">
        <f>IF(K195=0,#REF!,0)</f>
        <v>#REF!</v>
      </c>
      <c r="O195">
        <v>55171.750182999996</v>
      </c>
      <c r="P195">
        <v>105</v>
      </c>
    </row>
    <row r="196" spans="1:16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5"/>
      <c r="L196" s="455" t="e">
        <f>IF(K196=0,#REF!,0)</f>
        <v>#REF!</v>
      </c>
      <c r="O196">
        <v>52975.927366999997</v>
      </c>
      <c r="P196">
        <v>96</v>
      </c>
    </row>
    <row r="197" spans="1:16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5"/>
      <c r="L197" s="455" t="e">
        <f>IF(K197=0,#REF!,0)</f>
        <v>#REF!</v>
      </c>
      <c r="O197">
        <v>52528.390227999997</v>
      </c>
      <c r="P197">
        <v>87</v>
      </c>
    </row>
    <row r="198" spans="1:16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5"/>
      <c r="L198" s="455" t="e">
        <f>IF(K198=0,#REF!,0)</f>
        <v>#REF!</v>
      </c>
      <c r="O198">
        <v>52243.658021000003</v>
      </c>
      <c r="P198">
        <v>94</v>
      </c>
    </row>
    <row r="199" spans="1:16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5"/>
      <c r="L199" s="455" t="e">
        <f>IF(K199=0,#REF!,0)</f>
        <v>#REF!</v>
      </c>
      <c r="O199">
        <v>52725.195037999998</v>
      </c>
      <c r="P199">
        <v>94</v>
      </c>
    </row>
    <row r="200" spans="1:16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5"/>
      <c r="L200" s="455" t="e">
        <f>IF(K200=0,#REF!,0)</f>
        <v>#REF!</v>
      </c>
      <c r="O200">
        <v>53835.046386000002</v>
      </c>
      <c r="P200">
        <v>105</v>
      </c>
    </row>
    <row r="201" spans="1:16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5"/>
      <c r="L201" s="455" t="e">
        <f>IF(K201=0,#REF!,0)</f>
        <v>#REF!</v>
      </c>
      <c r="O201">
        <v>55397.477629999987</v>
      </c>
      <c r="P201">
        <v>115</v>
      </c>
    </row>
    <row r="202" spans="1:16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5"/>
      <c r="L202" s="455" t="e">
        <f>IF(K202=0,#REF!,0)</f>
        <v>#REF!</v>
      </c>
      <c r="O202">
        <v>58365.398713000002</v>
      </c>
      <c r="P202">
        <v>132</v>
      </c>
    </row>
    <row r="203" spans="1:16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5"/>
      <c r="L203" s="455" t="e">
        <f>IF(K203=0,#REF!,0)</f>
        <v>#REF!</v>
      </c>
      <c r="O203">
        <v>62573.108916999998</v>
      </c>
      <c r="P203">
        <v>127</v>
      </c>
    </row>
    <row r="204" spans="1:16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5"/>
      <c r="L204" s="455" t="e">
        <f>IF(K204=0,#REF!,0)</f>
        <v>#REF!</v>
      </c>
      <c r="O204">
        <v>69406.863526000001</v>
      </c>
      <c r="P204">
        <v>119</v>
      </c>
    </row>
    <row r="205" spans="1:16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5"/>
      <c r="L205" s="455" t="e">
        <f>IF(K205=0,#REF!,0)</f>
        <v>#REF!</v>
      </c>
      <c r="O205">
        <v>70503.778502999994</v>
      </c>
      <c r="P205">
        <v>109</v>
      </c>
    </row>
    <row r="206" spans="1:16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5"/>
      <c r="L206" s="455" t="e">
        <f>IF(K206=0,#REF!,0)</f>
        <v>#REF!</v>
      </c>
      <c r="O206">
        <v>70267.839600000007</v>
      </c>
      <c r="P206">
        <v>99</v>
      </c>
    </row>
    <row r="207" spans="1:16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5"/>
      <c r="L207" s="455" t="e">
        <f>IF(K207=0,#REF!,0)</f>
        <v>#REF!</v>
      </c>
      <c r="O207">
        <v>66804.986571999994</v>
      </c>
      <c r="P207">
        <v>84</v>
      </c>
    </row>
    <row r="208" spans="1:16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5"/>
      <c r="L208" s="455" t="e">
        <f>IF(K208=0,#REF!,0)</f>
        <v>#REF!</v>
      </c>
      <c r="O208">
        <v>64494.622070999998</v>
      </c>
      <c r="P208">
        <v>83</v>
      </c>
    </row>
    <row r="209" spans="1:16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5"/>
      <c r="L209" s="455" t="e">
        <f>IF(K209=0,#REF!,0)</f>
        <v>#REF!</v>
      </c>
      <c r="O209">
        <v>67769.951414999989</v>
      </c>
      <c r="P209">
        <v>83</v>
      </c>
    </row>
    <row r="210" spans="1:16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5"/>
      <c r="L210" s="455" t="e">
        <f>IF(K210=0,#REF!,0)</f>
        <v>#REF!</v>
      </c>
      <c r="O210">
        <v>66871.225617999997</v>
      </c>
      <c r="P210">
        <v>89</v>
      </c>
    </row>
    <row r="211" spans="1:16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5"/>
      <c r="L211" s="455" t="e">
        <f>IF(K211=0,#REF!,0)</f>
        <v>#REF!</v>
      </c>
      <c r="O211">
        <v>67916.916809000002</v>
      </c>
      <c r="P211">
        <v>98</v>
      </c>
    </row>
    <row r="212" spans="1:16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5"/>
      <c r="L212" s="455" t="e">
        <f>IF(K212=0,#REF!,0)</f>
        <v>#REF!</v>
      </c>
      <c r="O212">
        <v>69368.033416999999</v>
      </c>
      <c r="P212">
        <v>115</v>
      </c>
    </row>
    <row r="213" spans="1:16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5"/>
      <c r="L213" s="455" t="e">
        <f>IF(K213=0,#REF!,0)</f>
        <v>#REF!</v>
      </c>
      <c r="O213">
        <v>70036.786070999995</v>
      </c>
      <c r="P213">
        <v>146</v>
      </c>
    </row>
    <row r="214" spans="1:16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5"/>
      <c r="L214" s="455" t="e">
        <f>IF(K214=0,#REF!,0)</f>
        <v>#REF!</v>
      </c>
      <c r="O214">
        <v>68761.604552000004</v>
      </c>
      <c r="P214">
        <v>154</v>
      </c>
    </row>
    <row r="215" spans="1:16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5"/>
      <c r="L215" s="455" t="e">
        <f>IF(K215=0,#REF!,0)</f>
        <v>#REF!</v>
      </c>
      <c r="O215">
        <v>66553.976502000005</v>
      </c>
      <c r="P215">
        <v>164</v>
      </c>
    </row>
    <row r="216" spans="1:16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5"/>
      <c r="L216" s="455" t="e">
        <f>IF(K216=0,#REF!,0)</f>
        <v>#REF!</v>
      </c>
      <c r="O216">
        <v>65080.729308000002</v>
      </c>
      <c r="P216">
        <v>171</v>
      </c>
    </row>
    <row r="217" spans="1:16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5"/>
      <c r="L217" s="455" t="e">
        <f>IF(K217=0,#REF!,0)</f>
        <v>#REF!</v>
      </c>
      <c r="O217">
        <v>64461.566465000004</v>
      </c>
      <c r="P217">
        <v>156</v>
      </c>
    </row>
    <row r="218" spans="1:16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5"/>
      <c r="L218" s="455" t="e">
        <f>IF(K218=0,#REF!,0)</f>
        <v>#REF!</v>
      </c>
      <c r="O218">
        <v>64683.413696000003</v>
      </c>
      <c r="P218">
        <v>148</v>
      </c>
    </row>
    <row r="219" spans="1:16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5"/>
      <c r="L219" s="455" t="e">
        <f>IF(K219=0,#REF!,0)</f>
        <v>#REF!</v>
      </c>
      <c r="O219">
        <v>63431.893493000003</v>
      </c>
      <c r="P219">
        <v>142</v>
      </c>
    </row>
    <row r="220" spans="1:16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5"/>
      <c r="L220" s="455" t="e">
        <f>IF(K220=0,#REF!,0)</f>
        <v>#REF!</v>
      </c>
      <c r="O220">
        <v>60501.462858999999</v>
      </c>
      <c r="P220">
        <v>149</v>
      </c>
    </row>
    <row r="221" spans="1:16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5"/>
      <c r="L221" s="455" t="e">
        <f>IF(K221=0,#REF!,0)</f>
        <v>#REF!</v>
      </c>
      <c r="O221">
        <v>60249.531738000012</v>
      </c>
      <c r="P221">
        <v>142</v>
      </c>
    </row>
    <row r="222" spans="1:16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5"/>
      <c r="L222" s="455" t="e">
        <f>IF(K222=0,#REF!,0)</f>
        <v>#REF!</v>
      </c>
      <c r="O222">
        <v>60400.275208999999</v>
      </c>
      <c r="P222">
        <v>138</v>
      </c>
    </row>
    <row r="223" spans="1:16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5"/>
      <c r="L223" s="455" t="e">
        <f>IF(K223=0,#REF!,0)</f>
        <v>#REF!</v>
      </c>
      <c r="O223">
        <v>60594.995757999997</v>
      </c>
      <c r="P223">
        <v>136</v>
      </c>
    </row>
    <row r="224" spans="1:16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5"/>
      <c r="L224" s="455" t="e">
        <f>IF(K224=0,#REF!,0)</f>
        <v>#REF!</v>
      </c>
      <c r="O224">
        <v>61157.378599999996</v>
      </c>
      <c r="P224">
        <v>139</v>
      </c>
    </row>
    <row r="225" spans="1:16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5"/>
      <c r="L225" s="455" t="e">
        <f>IF(K225=0,#REF!,0)</f>
        <v>#REF!</v>
      </c>
      <c r="O225">
        <v>63196.528380000003</v>
      </c>
      <c r="P225">
        <v>153</v>
      </c>
    </row>
    <row r="226" spans="1:16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5"/>
      <c r="L226" s="455" t="e">
        <f>IF(K226=0,#REF!,0)</f>
        <v>#REF!</v>
      </c>
      <c r="O226">
        <v>64806.132385999997</v>
      </c>
      <c r="P226">
        <v>165</v>
      </c>
    </row>
    <row r="227" spans="1:16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5"/>
      <c r="L227" s="455" t="e">
        <f>IF(K227=0,#REF!,0)</f>
        <v>#REF!</v>
      </c>
      <c r="O227">
        <v>67624.007936000009</v>
      </c>
      <c r="P227">
        <v>156</v>
      </c>
    </row>
    <row r="228" spans="1:16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5"/>
      <c r="L228" s="455" t="e">
        <f>IF(K228=0,#REF!,0)</f>
        <v>#REF!</v>
      </c>
      <c r="O228">
        <v>71875.141449000002</v>
      </c>
      <c r="P228">
        <v>134</v>
      </c>
    </row>
    <row r="229" spans="1:16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5"/>
      <c r="L229" s="455" t="e">
        <f>IF(K229=0,#REF!,0)</f>
        <v>#REF!</v>
      </c>
      <c r="O229">
        <v>72221.263428000006</v>
      </c>
      <c r="P229">
        <v>115</v>
      </c>
    </row>
    <row r="230" spans="1:16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5"/>
      <c r="L230" s="455" t="e">
        <f>IF(K230=0,#REF!,0)</f>
        <v>#REF!</v>
      </c>
      <c r="O230">
        <v>71963.991334000006</v>
      </c>
      <c r="P230">
        <v>104</v>
      </c>
    </row>
    <row r="231" spans="1:16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5"/>
      <c r="L231" s="455" t="e">
        <f>IF(K231=0,#REF!,0)</f>
        <v>#REF!</v>
      </c>
      <c r="O231">
        <v>68611.801849999989</v>
      </c>
      <c r="P231">
        <v>94</v>
      </c>
    </row>
    <row r="232" spans="1:16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5"/>
      <c r="L232" s="455" t="e">
        <f>IF(K232=0,#REF!,0)</f>
        <v>#REF!</v>
      </c>
      <c r="O232">
        <v>66683.485504000011</v>
      </c>
      <c r="P232">
        <v>98</v>
      </c>
    </row>
    <row r="233" spans="1:16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5"/>
      <c r="L233" s="455" t="e">
        <f>IF(K233=0,#REF!,0)</f>
        <v>#REF!</v>
      </c>
      <c r="O233">
        <v>69881.680085</v>
      </c>
      <c r="P233">
        <v>99</v>
      </c>
    </row>
    <row r="234" spans="1:16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5"/>
      <c r="L234" s="455" t="e">
        <f>IF(K234=0,#REF!,0)</f>
        <v>#REF!</v>
      </c>
      <c r="O234">
        <v>69456.495422000007</v>
      </c>
      <c r="P234">
        <v>99</v>
      </c>
    </row>
    <row r="235" spans="1:16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5"/>
      <c r="L235" s="455" t="e">
        <f>IF(K235=0,#REF!,0)</f>
        <v>#REF!</v>
      </c>
      <c r="O235">
        <v>70137.235260000001</v>
      </c>
      <c r="P235">
        <v>93</v>
      </c>
    </row>
    <row r="236" spans="1:16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5"/>
      <c r="L236" s="455" t="e">
        <f>IF(K236=0,#REF!,0)</f>
        <v>#REF!</v>
      </c>
      <c r="O236">
        <v>70429.491454999996</v>
      </c>
      <c r="P236">
        <v>116</v>
      </c>
    </row>
    <row r="237" spans="1:16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5"/>
      <c r="L237" s="455" t="e">
        <f>IF(K237=0,#REF!,0)</f>
        <v>#REF!</v>
      </c>
      <c r="O237">
        <v>71316.224486999999</v>
      </c>
      <c r="P237">
        <v>143</v>
      </c>
    </row>
    <row r="238" spans="1:16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5"/>
      <c r="L238" s="455" t="e">
        <f>IF(K238=0,#REF!,0)</f>
        <v>#REF!</v>
      </c>
      <c r="O238">
        <v>70525.514098</v>
      </c>
      <c r="P238">
        <v>173</v>
      </c>
    </row>
    <row r="239" spans="1:16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5"/>
      <c r="L239" s="455" t="e">
        <f>IF(K239=0,#REF!,0)</f>
        <v>#REF!</v>
      </c>
      <c r="O239">
        <v>68447.503110999998</v>
      </c>
      <c r="P239">
        <v>183</v>
      </c>
    </row>
    <row r="240" spans="1:16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5"/>
      <c r="L240" s="455" t="e">
        <f>IF(K240=0,#REF!,0)</f>
        <v>#REF!</v>
      </c>
      <c r="O240">
        <v>66816.146057000005</v>
      </c>
      <c r="P240">
        <v>181</v>
      </c>
    </row>
    <row r="241" spans="1:16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5"/>
      <c r="L241" s="455" t="e">
        <f>IF(K241=0,#REF!,0)</f>
        <v>#REF!</v>
      </c>
      <c r="O241">
        <v>65752.081177</v>
      </c>
      <c r="P241">
        <v>180</v>
      </c>
    </row>
    <row r="242" spans="1:16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5"/>
      <c r="L242" s="455" t="e">
        <f>IF(K242=0,#REF!,0)</f>
        <v>#REF!</v>
      </c>
      <c r="O242">
        <v>66498.066224000009</v>
      </c>
      <c r="P242">
        <v>166</v>
      </c>
    </row>
    <row r="243" spans="1:16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5"/>
      <c r="L243" s="455" t="e">
        <f>IF(K243=0,#REF!,0)</f>
        <v>#REF!</v>
      </c>
      <c r="O243">
        <v>64825.840333</v>
      </c>
      <c r="P243">
        <v>169</v>
      </c>
    </row>
    <row r="244" spans="1:16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5"/>
      <c r="L244" s="455" t="e">
        <f>IF(K244=0,#REF!,0)</f>
        <v>#REF!</v>
      </c>
      <c r="O244">
        <v>62868.391754999997</v>
      </c>
      <c r="P244">
        <v>165</v>
      </c>
    </row>
    <row r="245" spans="1:16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5"/>
      <c r="L245" s="455" t="e">
        <f>IF(K245=0,#REF!,0)</f>
        <v>#REF!</v>
      </c>
      <c r="O245">
        <v>61875.742616000003</v>
      </c>
      <c r="P245">
        <v>152</v>
      </c>
    </row>
    <row r="246" spans="1:16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5"/>
      <c r="L246" s="455" t="e">
        <f>IF(K246=0,#REF!,0)</f>
        <v>#REF!</v>
      </c>
      <c r="O246">
        <v>62257.623900999999</v>
      </c>
      <c r="P246">
        <v>147</v>
      </c>
    </row>
    <row r="247" spans="1:16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5"/>
      <c r="L247" s="455" t="e">
        <f>IF(K247=0,#REF!,0)</f>
        <v>#REF!</v>
      </c>
      <c r="O247">
        <v>62430.493620999987</v>
      </c>
      <c r="P247">
        <v>153</v>
      </c>
    </row>
    <row r="248" spans="1:16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5"/>
      <c r="L248" s="455" t="e">
        <f>IF(K248=0,#REF!,0)</f>
        <v>#REF!</v>
      </c>
      <c r="O248">
        <v>63651.267151999993</v>
      </c>
      <c r="P248">
        <v>157</v>
      </c>
    </row>
    <row r="249" spans="1:16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5"/>
      <c r="L249" s="455" t="e">
        <f>IF(K249=0,#REF!,0)</f>
        <v>#REF!</v>
      </c>
      <c r="O249">
        <v>65154.629822000003</v>
      </c>
      <c r="P249">
        <v>167</v>
      </c>
    </row>
    <row r="250" spans="1:16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5"/>
      <c r="L250" s="455" t="e">
        <f>IF(K250=0,#REF!,0)</f>
        <v>#REF!</v>
      </c>
      <c r="O250">
        <v>67704.512635000006</v>
      </c>
      <c r="P250">
        <v>178</v>
      </c>
    </row>
    <row r="251" spans="1:16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5"/>
      <c r="L251" s="455" t="e">
        <f>IF(K251=0,#REF!,0)</f>
        <v>#REF!</v>
      </c>
      <c r="O251">
        <v>69614.801025000008</v>
      </c>
      <c r="P251">
        <v>180</v>
      </c>
    </row>
    <row r="252" spans="1:16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5"/>
      <c r="L252" s="455" t="e">
        <f>IF(K252=0,#REF!,0)</f>
        <v>#REF!</v>
      </c>
      <c r="O252">
        <v>74094.765626000008</v>
      </c>
      <c r="P252">
        <v>136</v>
      </c>
    </row>
    <row r="253" spans="1:16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5"/>
      <c r="L253" s="455" t="e">
        <f>IF(K253=0,#REF!,0)</f>
        <v>#REF!</v>
      </c>
      <c r="O253">
        <v>73823.491273000007</v>
      </c>
      <c r="P253">
        <v>122</v>
      </c>
    </row>
    <row r="254" spans="1:16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5"/>
      <c r="L254" s="455" t="e">
        <f>IF(K254=0,#REF!,0)</f>
        <v>#REF!</v>
      </c>
      <c r="O254">
        <v>73370.355164000008</v>
      </c>
      <c r="P254">
        <v>109</v>
      </c>
    </row>
    <row r="255" spans="1:16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5"/>
      <c r="L255" s="455" t="e">
        <f>IF(K255=0,#REF!,0)</f>
        <v>#REF!</v>
      </c>
      <c r="O255">
        <v>70120.969146000003</v>
      </c>
      <c r="P255">
        <v>98</v>
      </c>
    </row>
    <row r="256" spans="1:16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5"/>
      <c r="L256" s="455" t="e">
        <f>IF(K256=0,#REF!,0)</f>
        <v>#REF!</v>
      </c>
      <c r="O256">
        <v>67747.781128000002</v>
      </c>
      <c r="P256">
        <v>99</v>
      </c>
    </row>
    <row r="257" spans="1:16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5"/>
      <c r="L257" s="455" t="e">
        <f>IF(K257=0,#REF!,0)</f>
        <v>#REF!</v>
      </c>
      <c r="O257">
        <v>70537.457396999991</v>
      </c>
      <c r="P257">
        <v>104</v>
      </c>
    </row>
    <row r="258" spans="1:16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5"/>
      <c r="L258" s="455" t="e">
        <f>IF(K258=0,#REF!,0)</f>
        <v>#REF!</v>
      </c>
      <c r="O258">
        <v>70107.419951999997</v>
      </c>
      <c r="P258">
        <v>123</v>
      </c>
    </row>
    <row r="259" spans="1:16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5"/>
      <c r="L259" s="455" t="e">
        <f>IF(K259=0,#REF!,0)</f>
        <v>#REF!</v>
      </c>
      <c r="O259">
        <v>70637.934082000007</v>
      </c>
      <c r="P259">
        <v>134</v>
      </c>
    </row>
    <row r="260" spans="1:16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5"/>
      <c r="L260" s="455" t="e">
        <f>IF(K260=0,#REF!,0)</f>
        <v>#REF!</v>
      </c>
      <c r="O260">
        <v>71487.957519000003</v>
      </c>
      <c r="P260">
        <v>155</v>
      </c>
    </row>
    <row r="261" spans="1:16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5"/>
      <c r="L261" s="455" t="e">
        <f>IF(K261=0,#REF!,0)</f>
        <v>#REF!</v>
      </c>
      <c r="O261">
        <v>71761.042541000003</v>
      </c>
      <c r="P261">
        <v>170</v>
      </c>
    </row>
    <row r="262" spans="1:16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5"/>
      <c r="L262" s="455" t="e">
        <f>IF(K262=0,#REF!,0)</f>
        <v>#REF!</v>
      </c>
      <c r="O262">
        <v>70072.604492999992</v>
      </c>
      <c r="P262">
        <v>187</v>
      </c>
    </row>
    <row r="263" spans="1:16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5"/>
      <c r="L263" s="455" t="e">
        <f>IF(K263=0,#REF!,0)</f>
        <v>#REF!</v>
      </c>
      <c r="O263">
        <v>68847.745423999993</v>
      </c>
      <c r="P263">
        <v>192</v>
      </c>
    </row>
    <row r="264" spans="1:16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5"/>
      <c r="L264" s="455" t="e">
        <f>IF(K264=0,#REF!,0)</f>
        <v>#REF!</v>
      </c>
      <c r="O264">
        <v>67152.611145000003</v>
      </c>
      <c r="P264">
        <v>191</v>
      </c>
    </row>
    <row r="265" spans="1:16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5"/>
      <c r="L265" s="455" t="e">
        <f>IF(K265=0,#REF!,0)</f>
        <v>#REF!</v>
      </c>
      <c r="O265">
        <v>66187.638611000002</v>
      </c>
      <c r="P265">
        <v>191</v>
      </c>
    </row>
    <row r="266" spans="1:16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5"/>
      <c r="L266" s="455" t="e">
        <f>IF(K266=0,#REF!,0)</f>
        <v>#REF!</v>
      </c>
      <c r="O266">
        <v>66231.212281</v>
      </c>
      <c r="P266">
        <v>172</v>
      </c>
    </row>
    <row r="267" spans="1:16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5"/>
      <c r="L267" s="455" t="e">
        <f>IF(K267=0,#REF!,0)</f>
        <v>#REF!</v>
      </c>
      <c r="O267">
        <v>65895.773436999996</v>
      </c>
      <c r="P267">
        <v>164</v>
      </c>
    </row>
    <row r="268" spans="1:16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5"/>
      <c r="L268" s="455" t="e">
        <f>IF(K268=0,#REF!,0)</f>
        <v>#REF!</v>
      </c>
      <c r="O268">
        <v>62594.236632</v>
      </c>
      <c r="P268">
        <v>150</v>
      </c>
    </row>
    <row r="269" spans="1:16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5"/>
      <c r="L269" s="455" t="e">
        <f>IF(K269=0,#REF!,0)</f>
        <v>#REF!</v>
      </c>
      <c r="O269">
        <v>62760.456297999997</v>
      </c>
      <c r="P269">
        <v>146</v>
      </c>
    </row>
    <row r="270" spans="1:16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5"/>
      <c r="L270" s="455" t="e">
        <f>IF(K270=0,#REF!,0)</f>
        <v>#REF!</v>
      </c>
      <c r="O270">
        <v>62546.012634000013</v>
      </c>
      <c r="P270">
        <v>150</v>
      </c>
    </row>
    <row r="271" spans="1:16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5"/>
      <c r="L271" s="455" t="e">
        <f>IF(K271=0,#REF!,0)</f>
        <v>#REF!</v>
      </c>
      <c r="O271">
        <v>62573.912292000001</v>
      </c>
      <c r="P271">
        <v>136</v>
      </c>
    </row>
    <row r="272" spans="1:16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5"/>
      <c r="L272" s="455" t="e">
        <f>IF(K272=0,#REF!,0)</f>
        <v>#REF!</v>
      </c>
      <c r="O272">
        <v>64036.348145999997</v>
      </c>
      <c r="P272">
        <v>145</v>
      </c>
    </row>
    <row r="273" spans="1:16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5"/>
      <c r="L273" s="455" t="e">
        <f>IF(K273=0,#REF!,0)</f>
        <v>#REF!</v>
      </c>
      <c r="O273">
        <v>65569.557006999996</v>
      </c>
      <c r="P273">
        <v>152</v>
      </c>
    </row>
    <row r="274" spans="1:16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5"/>
      <c r="L274" s="455" t="e">
        <f>IF(K274=0,#REF!,0)</f>
        <v>#REF!</v>
      </c>
      <c r="O274">
        <v>67029.230408000003</v>
      </c>
      <c r="P274">
        <v>167</v>
      </c>
    </row>
    <row r="275" spans="1:16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5"/>
      <c r="L275" s="455" t="e">
        <f>IF(K275=0,#REF!,0)</f>
        <v>#REF!</v>
      </c>
      <c r="O275">
        <v>68336.632627999992</v>
      </c>
      <c r="P275">
        <v>163</v>
      </c>
    </row>
    <row r="276" spans="1:16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5"/>
      <c r="L276" s="455" t="e">
        <f>IF(K276=0,#REF!,0)</f>
        <v>#REF!</v>
      </c>
      <c r="O276">
        <v>73250.254333999997</v>
      </c>
      <c r="P276">
        <v>141</v>
      </c>
    </row>
    <row r="277" spans="1:16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5"/>
      <c r="L277" s="455" t="e">
        <f>IF(K277=0,#REF!,0)</f>
        <v>#REF!</v>
      </c>
      <c r="O277">
        <v>73863.978942999995</v>
      </c>
      <c r="P277">
        <v>130</v>
      </c>
    </row>
    <row r="278" spans="1:16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5"/>
      <c r="L278" s="455" t="e">
        <f>IF(K278=0,#REF!,0)</f>
        <v>#REF!</v>
      </c>
      <c r="O278">
        <v>73822.088988999996</v>
      </c>
      <c r="P278">
        <v>129</v>
      </c>
    </row>
    <row r="279" spans="1:16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5"/>
      <c r="L279" s="455" t="e">
        <f>IF(K279=0,#REF!,0)</f>
        <v>#REF!</v>
      </c>
      <c r="O279">
        <v>69895.153258999999</v>
      </c>
      <c r="P279">
        <v>125</v>
      </c>
    </row>
    <row r="280" spans="1:16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5"/>
      <c r="L280" s="455" t="e">
        <f>IF(K280=0,#REF!,0)</f>
        <v>#REF!</v>
      </c>
      <c r="O280">
        <v>68457.445617000005</v>
      </c>
      <c r="P280">
        <v>122</v>
      </c>
    </row>
    <row r="281" spans="1:16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5"/>
      <c r="L281" s="455" t="e">
        <f>IF(K281=0,#REF!,0)</f>
        <v>#REF!</v>
      </c>
      <c r="O281">
        <v>70382.107848</v>
      </c>
      <c r="P281">
        <v>124</v>
      </c>
    </row>
    <row r="282" spans="1:16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5"/>
      <c r="L282" s="455" t="e">
        <f>IF(K282=0,#REF!,0)</f>
        <v>#REF!</v>
      </c>
      <c r="O282">
        <v>70699.948090999998</v>
      </c>
      <c r="P282">
        <v>124</v>
      </c>
    </row>
    <row r="283" spans="1:16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5"/>
      <c r="L283" s="455" t="e">
        <f>IF(K283=0,#REF!,0)</f>
        <v>#REF!</v>
      </c>
      <c r="O283">
        <v>70300.177001999997</v>
      </c>
      <c r="P283">
        <v>147</v>
      </c>
    </row>
    <row r="284" spans="1:16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5"/>
      <c r="L284" s="455" t="e">
        <f>IF(K284=0,#REF!,0)</f>
        <v>#REF!</v>
      </c>
      <c r="O284">
        <v>71283.424194000007</v>
      </c>
      <c r="P284">
        <v>150</v>
      </c>
    </row>
    <row r="285" spans="1:16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5"/>
      <c r="L285" s="455" t="e">
        <f>IF(K285=0,#REF!,0)</f>
        <v>#REF!</v>
      </c>
      <c r="O285">
        <v>71729.156799000004</v>
      </c>
      <c r="P285">
        <v>177</v>
      </c>
    </row>
    <row r="286" spans="1:16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5"/>
      <c r="L286" s="455" t="e">
        <f>IF(K286=0,#REF!,0)</f>
        <v>#REF!</v>
      </c>
      <c r="O286">
        <v>70181.034484999996</v>
      </c>
      <c r="P286">
        <v>194</v>
      </c>
    </row>
    <row r="287" spans="1:16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5"/>
      <c r="L287" s="455" t="e">
        <f>IF(K287=0,#REF!,0)</f>
        <v>#REF!</v>
      </c>
      <c r="O287">
        <v>67947.480408000003</v>
      </c>
      <c r="P287">
        <v>198</v>
      </c>
    </row>
    <row r="288" spans="1:16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5"/>
      <c r="L288" s="455" t="e">
        <f>IF(K288=0,#REF!,0)</f>
        <v>#REF!</v>
      </c>
      <c r="O288">
        <v>66646.063232999993</v>
      </c>
      <c r="P288">
        <v>204</v>
      </c>
    </row>
    <row r="289" spans="1:16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5"/>
      <c r="L289" s="455" t="e">
        <f>IF(K289=0,#REF!,0)</f>
        <v>#REF!</v>
      </c>
      <c r="O289">
        <v>65831.355895999994</v>
      </c>
      <c r="P289">
        <v>196</v>
      </c>
    </row>
    <row r="290" spans="1:16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5"/>
      <c r="L290" s="455" t="e">
        <f>IF(K290=0,#REF!,0)</f>
        <v>#REF!</v>
      </c>
      <c r="O290">
        <v>65780.683715000006</v>
      </c>
      <c r="P290">
        <v>189</v>
      </c>
    </row>
    <row r="291" spans="1:16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5"/>
      <c r="L291" s="455" t="e">
        <f>IF(K291=0,#REF!,0)</f>
        <v>#REF!</v>
      </c>
      <c r="O291">
        <v>65701.135315000007</v>
      </c>
      <c r="P291">
        <v>174</v>
      </c>
    </row>
    <row r="292" spans="1:16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5"/>
      <c r="L292" s="455" t="e">
        <f>IF(K292=0,#REF!,0)</f>
        <v>#REF!</v>
      </c>
      <c r="O292">
        <v>62157.461058999987</v>
      </c>
      <c r="P292">
        <v>169</v>
      </c>
    </row>
    <row r="293" spans="1:16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5"/>
      <c r="L293" s="455" t="e">
        <f>IF(K293=0,#REF!,0)</f>
        <v>#REF!</v>
      </c>
      <c r="O293">
        <v>62171.096222</v>
      </c>
      <c r="P293">
        <v>161</v>
      </c>
    </row>
    <row r="294" spans="1:16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5"/>
      <c r="L294" s="455" t="e">
        <f>IF(K294=0,#REF!,0)</f>
        <v>#REF!</v>
      </c>
      <c r="O294">
        <v>62137.274444000002</v>
      </c>
      <c r="P294">
        <v>159</v>
      </c>
    </row>
    <row r="295" spans="1:16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5"/>
      <c r="L295" s="455" t="e">
        <f>IF(K295=0,#REF!,0)</f>
        <v>#REF!</v>
      </c>
      <c r="O295">
        <v>62064.148681999999</v>
      </c>
      <c r="P295">
        <v>155</v>
      </c>
    </row>
    <row r="296" spans="1:16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5"/>
      <c r="L296" s="455" t="e">
        <f>IF(K296=0,#REF!,0)</f>
        <v>#REF!</v>
      </c>
      <c r="O296">
        <v>62686.519074000003</v>
      </c>
      <c r="P296">
        <v>160</v>
      </c>
    </row>
    <row r="297" spans="1:16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5"/>
      <c r="L297" s="455" t="e">
        <f>IF(K297=0,#REF!,0)</f>
        <v>#REF!</v>
      </c>
      <c r="O297">
        <v>65021.527344999988</v>
      </c>
      <c r="P297">
        <v>166</v>
      </c>
    </row>
    <row r="298" spans="1:16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5"/>
      <c r="L298" s="455" t="e">
        <f>IF(K298=0,#REF!,0)</f>
        <v>#REF!</v>
      </c>
      <c r="O298">
        <v>66923.123900000006</v>
      </c>
      <c r="P298">
        <v>177</v>
      </c>
    </row>
    <row r="299" spans="1:16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5"/>
      <c r="L299" s="455" t="e">
        <f>IF(K299=0,#REF!,0)</f>
        <v>#REF!</v>
      </c>
      <c r="O299">
        <v>69387.464173</v>
      </c>
      <c r="P299">
        <v>180</v>
      </c>
    </row>
    <row r="300" spans="1:16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5"/>
      <c r="L300" s="455" t="e">
        <f>IF(K300=0,#REF!,0)</f>
        <v>#REF!</v>
      </c>
      <c r="O300">
        <v>74412.257140999995</v>
      </c>
      <c r="P300">
        <v>154</v>
      </c>
    </row>
    <row r="301" spans="1:16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5"/>
      <c r="L301" s="455" t="e">
        <f>IF(K301=0,#REF!,0)</f>
        <v>#REF!</v>
      </c>
      <c r="O301">
        <v>75261.149046000006</v>
      </c>
      <c r="P301">
        <v>125</v>
      </c>
    </row>
    <row r="302" spans="1:16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5"/>
      <c r="L302" s="455" t="e">
        <f>IF(K302=0,#REF!,0)</f>
        <v>#REF!</v>
      </c>
      <c r="O302">
        <v>76310.842131999991</v>
      </c>
      <c r="P302">
        <v>122</v>
      </c>
    </row>
    <row r="303" spans="1:16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5"/>
      <c r="L303" s="455" t="e">
        <f>IF(K303=0,#REF!,0)</f>
        <v>#REF!</v>
      </c>
      <c r="O303">
        <v>71974.130676000001</v>
      </c>
      <c r="P303">
        <v>122</v>
      </c>
    </row>
    <row r="304" spans="1:16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5"/>
      <c r="L304" s="455" t="e">
        <f>IF(K304=0,#REF!,0)</f>
        <v>#REF!</v>
      </c>
      <c r="O304">
        <v>70800.560760000008</v>
      </c>
      <c r="P304">
        <v>145</v>
      </c>
    </row>
    <row r="305" spans="1:16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5"/>
      <c r="L305" s="455" t="e">
        <f>IF(K305=0,#REF!,0)</f>
        <v>#REF!</v>
      </c>
      <c r="O305">
        <v>73116.865906000006</v>
      </c>
      <c r="P305">
        <v>143</v>
      </c>
    </row>
    <row r="306" spans="1:16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5"/>
      <c r="L306" s="455" t="e">
        <f>IF(K306=0,#REF!,0)</f>
        <v>#REF!</v>
      </c>
      <c r="O306">
        <v>72692.129883000001</v>
      </c>
      <c r="P306">
        <v>136</v>
      </c>
    </row>
    <row r="307" spans="1:16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5"/>
      <c r="L307" s="455" t="e">
        <f>IF(K307=0,#REF!,0)</f>
        <v>#REF!</v>
      </c>
      <c r="O307">
        <v>72661.785797000004</v>
      </c>
      <c r="P307">
        <v>150</v>
      </c>
    </row>
    <row r="308" spans="1:16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5"/>
      <c r="L308" s="455" t="e">
        <f>IF(K308=0,#REF!,0)</f>
        <v>#REF!</v>
      </c>
      <c r="O308">
        <v>73003.896422000005</v>
      </c>
      <c r="P308">
        <v>171</v>
      </c>
    </row>
    <row r="309" spans="1:16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5"/>
      <c r="L309" s="455" t="e">
        <f>IF(K309=0,#REF!,0)</f>
        <v>#REF!</v>
      </c>
      <c r="O309">
        <v>72705.562254999997</v>
      </c>
      <c r="P309">
        <v>200</v>
      </c>
    </row>
    <row r="310" spans="1:16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5"/>
      <c r="L310" s="455" t="e">
        <f>IF(K310=0,#REF!,0)</f>
        <v>#REF!</v>
      </c>
      <c r="O310">
        <v>70350.498779999994</v>
      </c>
      <c r="P310">
        <v>206</v>
      </c>
    </row>
    <row r="311" spans="1:16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5"/>
      <c r="L311" s="455" t="e">
        <f>IF(K311=0,#REF!,0)</f>
        <v>#REF!</v>
      </c>
      <c r="O311">
        <v>68662.193970000008</v>
      </c>
      <c r="P311">
        <v>203</v>
      </c>
    </row>
    <row r="312" spans="1:16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5"/>
      <c r="L312" s="455" t="e">
        <f>IF(K312=0,#REF!,0)</f>
        <v>#REF!</v>
      </c>
      <c r="O312">
        <v>66839.369111000007</v>
      </c>
      <c r="P312">
        <v>208</v>
      </c>
    </row>
    <row r="313" spans="1:16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5"/>
      <c r="L313" s="455" t="e">
        <f>IF(K313=0,#REF!,0)</f>
        <v>#REF!</v>
      </c>
      <c r="O313">
        <v>66119.431975999993</v>
      </c>
      <c r="P313">
        <v>203</v>
      </c>
    </row>
    <row r="314" spans="1:16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5"/>
      <c r="L314" s="455" t="e">
        <f>IF(K314=0,#REF!,0)</f>
        <v>#REF!</v>
      </c>
      <c r="O314">
        <v>66532.621155999994</v>
      </c>
      <c r="P314">
        <v>199</v>
      </c>
    </row>
    <row r="315" spans="1:16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5"/>
      <c r="L315" s="455" t="e">
        <f>IF(K315=0,#REF!,0)</f>
        <v>#REF!</v>
      </c>
      <c r="O315">
        <v>65028.371399000003</v>
      </c>
      <c r="P315">
        <v>185</v>
      </c>
    </row>
    <row r="316" spans="1:16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5"/>
      <c r="L316" s="455" t="e">
        <f>IF(K316=0,#REF!,0)</f>
        <v>#REF!</v>
      </c>
      <c r="O316">
        <v>62277.978851</v>
      </c>
      <c r="P316">
        <v>182</v>
      </c>
    </row>
    <row r="317" spans="1:16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5"/>
      <c r="L317" s="455" t="e">
        <f>IF(K317=0,#REF!,0)</f>
        <v>#REF!</v>
      </c>
      <c r="O317">
        <v>61414.456207000003</v>
      </c>
      <c r="P317">
        <v>175</v>
      </c>
    </row>
    <row r="318" spans="1:16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5"/>
      <c r="L318" s="455" t="e">
        <f>IF(K318=0,#REF!,0)</f>
        <v>#REF!</v>
      </c>
      <c r="O318">
        <v>61345.353577000002</v>
      </c>
      <c r="P318">
        <v>169</v>
      </c>
    </row>
    <row r="319" spans="1:16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5"/>
      <c r="L319" s="455" t="e">
        <f>IF(K319=0,#REF!,0)</f>
        <v>#REF!</v>
      </c>
      <c r="O319">
        <v>61315.141450000003</v>
      </c>
      <c r="P319">
        <v>162</v>
      </c>
    </row>
    <row r="320" spans="1:16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5"/>
      <c r="L320" s="455" t="e">
        <f>IF(K320=0,#REF!,0)</f>
        <v>#REF!</v>
      </c>
      <c r="O320">
        <v>61478.332551</v>
      </c>
      <c r="P320">
        <v>158</v>
      </c>
    </row>
    <row r="321" spans="1:16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5"/>
      <c r="L321" s="455" t="e">
        <f>IF(K321=0,#REF!,0)</f>
        <v>#REF!</v>
      </c>
      <c r="O321">
        <v>61951.523834</v>
      </c>
      <c r="P321">
        <v>167</v>
      </c>
    </row>
    <row r="322" spans="1:16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5"/>
      <c r="L322" s="455" t="e">
        <f>IF(K322=0,#REF!,0)</f>
        <v>#REF!</v>
      </c>
      <c r="O322">
        <v>62499.089325000001</v>
      </c>
      <c r="P322">
        <v>171</v>
      </c>
    </row>
    <row r="323" spans="1:16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5"/>
      <c r="L323" s="455" t="e">
        <f>IF(K323=0,#REF!,0)</f>
        <v>#REF!</v>
      </c>
      <c r="O323">
        <v>63372.270141000001</v>
      </c>
      <c r="P323">
        <v>179</v>
      </c>
    </row>
    <row r="324" spans="1:16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5"/>
      <c r="L324" s="455" t="e">
        <f>IF(K324=0,#REF!,0)</f>
        <v>#REF!</v>
      </c>
      <c r="O324">
        <v>64330.956573000003</v>
      </c>
      <c r="P324">
        <v>163</v>
      </c>
    </row>
    <row r="325" spans="1:16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5"/>
      <c r="L325" s="455" t="e">
        <f>IF(K325=0,#REF!,0)</f>
        <v>#REF!</v>
      </c>
      <c r="O325">
        <v>65016.557708</v>
      </c>
      <c r="P325">
        <v>152</v>
      </c>
    </row>
    <row r="326" spans="1:16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5"/>
      <c r="L326" s="455" t="e">
        <f>IF(K326=0,#REF!,0)</f>
        <v>#REF!</v>
      </c>
      <c r="O326">
        <v>65835.563659000007</v>
      </c>
      <c r="P326">
        <v>150</v>
      </c>
    </row>
    <row r="327" spans="1:16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5"/>
      <c r="L327" s="455" t="e">
        <f>IF(K327=0,#REF!,0)</f>
        <v>#REF!</v>
      </c>
      <c r="O327">
        <v>63223.040192</v>
      </c>
      <c r="P327">
        <v>135</v>
      </c>
    </row>
    <row r="328" spans="1:16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5"/>
      <c r="L328" s="455" t="e">
        <f>IF(K328=0,#REF!,0)</f>
        <v>#REF!</v>
      </c>
      <c r="O328">
        <v>62280.969239000013</v>
      </c>
      <c r="P328">
        <v>136</v>
      </c>
    </row>
    <row r="329" spans="1:16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5"/>
      <c r="L329" s="455" t="e">
        <f>IF(K329=0,#REF!,0)</f>
        <v>#REF!</v>
      </c>
      <c r="O329">
        <v>62085.923461999999</v>
      </c>
      <c r="P329">
        <v>128</v>
      </c>
    </row>
    <row r="330" spans="1:16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5"/>
      <c r="L330" s="455" t="e">
        <f>IF(K330=0,#REF!,0)</f>
        <v>#REF!</v>
      </c>
      <c r="O330">
        <v>61687.618897</v>
      </c>
      <c r="P330">
        <v>138</v>
      </c>
    </row>
    <row r="331" spans="1:16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5"/>
      <c r="L331" s="455" t="e">
        <f>IF(K331=0,#REF!,0)</f>
        <v>#REF!</v>
      </c>
      <c r="O331">
        <v>62191.912688999997</v>
      </c>
      <c r="P331">
        <v>155</v>
      </c>
    </row>
    <row r="332" spans="1:16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5"/>
      <c r="L332" s="455" t="e">
        <f>IF(K332=0,#REF!,0)</f>
        <v>#REF!</v>
      </c>
      <c r="O332">
        <v>62831.688048999997</v>
      </c>
      <c r="P332">
        <v>174</v>
      </c>
    </row>
    <row r="333" spans="1:16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5"/>
      <c r="L333" s="455" t="e">
        <f>IF(K333=0,#REF!,0)</f>
        <v>#REF!</v>
      </c>
      <c r="O333">
        <v>63615.636719000002</v>
      </c>
      <c r="P333">
        <v>205</v>
      </c>
    </row>
    <row r="334" spans="1:16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5"/>
      <c r="L334" s="455" t="e">
        <f>IF(K334=0,#REF!,0)</f>
        <v>#REF!</v>
      </c>
      <c r="O334">
        <v>63829.819092000012</v>
      </c>
      <c r="P334">
        <v>214</v>
      </c>
    </row>
    <row r="335" spans="1:16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5"/>
      <c r="L335" s="455" t="e">
        <f>IF(K335=0,#REF!,0)</f>
        <v>#REF!</v>
      </c>
      <c r="O335">
        <v>63272.746459000002</v>
      </c>
      <c r="P335">
        <v>220</v>
      </c>
    </row>
    <row r="336" spans="1:16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5"/>
      <c r="L336" s="455" t="e">
        <f>IF(K336=0,#REF!,0)</f>
        <v>#REF!</v>
      </c>
      <c r="O336">
        <v>62806.468810999999</v>
      </c>
      <c r="P336">
        <v>219</v>
      </c>
    </row>
    <row r="337" spans="1:16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5"/>
      <c r="L337" s="455" t="e">
        <f>IF(K337=0,#REF!,0)</f>
        <v>#REF!</v>
      </c>
      <c r="O337">
        <v>63362.047423999997</v>
      </c>
      <c r="P337">
        <v>209</v>
      </c>
    </row>
    <row r="338" spans="1:16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5"/>
      <c r="L338" s="455" t="e">
        <f>IF(K338=0,#REF!,0)</f>
        <v>#REF!</v>
      </c>
      <c r="O338">
        <v>64511.960143999997</v>
      </c>
      <c r="P338">
        <v>199</v>
      </c>
    </row>
    <row r="339" spans="1:16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5"/>
      <c r="L339" s="455" t="e">
        <f>IF(K339=0,#REF!,0)</f>
        <v>#REF!</v>
      </c>
      <c r="O339">
        <v>63787.025054999998</v>
      </c>
      <c r="P339">
        <v>194</v>
      </c>
    </row>
    <row r="340" spans="1:16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5"/>
      <c r="L340" s="455" t="e">
        <f>IF(K340=0,#REF!,0)</f>
        <v>#REF!</v>
      </c>
      <c r="O340">
        <v>61651.991973999997</v>
      </c>
      <c r="P340">
        <v>182</v>
      </c>
    </row>
    <row r="341" spans="1:16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5"/>
      <c r="L341" s="455" t="e">
        <f>IF(K341=0,#REF!,0)</f>
        <v>#REF!</v>
      </c>
      <c r="O341">
        <v>60393.108123999998</v>
      </c>
      <c r="P341">
        <v>175</v>
      </c>
    </row>
    <row r="342" spans="1:16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5"/>
      <c r="L342" s="455" t="e">
        <f>IF(K342=0,#REF!,0)</f>
        <v>#REF!</v>
      </c>
      <c r="O342">
        <v>59160.737580000001</v>
      </c>
      <c r="P342">
        <v>181</v>
      </c>
    </row>
    <row r="343" spans="1:16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5"/>
      <c r="L343" s="455" t="e">
        <f>IF(K343=0,#REF!,0)</f>
        <v>#REF!</v>
      </c>
      <c r="O343">
        <v>59419.434937000013</v>
      </c>
      <c r="P343">
        <v>173</v>
      </c>
    </row>
    <row r="344" spans="1:16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5"/>
      <c r="L344" s="455" t="e">
        <f>IF(K344=0,#REF!,0)</f>
        <v>#REF!</v>
      </c>
      <c r="O344">
        <v>59617.558289000001</v>
      </c>
      <c r="P344">
        <v>178</v>
      </c>
    </row>
    <row r="345" spans="1:16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5"/>
      <c r="L345" s="455" t="e">
        <f>IF(K345=0,#REF!,0)</f>
        <v>#REF!</v>
      </c>
      <c r="O345">
        <v>59774.46286</v>
      </c>
      <c r="P345">
        <v>178</v>
      </c>
    </row>
    <row r="346" spans="1:16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5"/>
      <c r="L346" s="455" t="e">
        <f>IF(K346=0,#REF!,0)</f>
        <v>#REF!</v>
      </c>
      <c r="O346">
        <v>59781.764710000003</v>
      </c>
      <c r="P346">
        <v>185</v>
      </c>
    </row>
    <row r="347" spans="1:16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5"/>
      <c r="L347" s="455" t="e">
        <f>IF(K347=0,#REF!,0)</f>
        <v>#REF!</v>
      </c>
      <c r="O347">
        <v>59541.38968</v>
      </c>
      <c r="P347">
        <v>187</v>
      </c>
    </row>
    <row r="348" spans="1:16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5"/>
      <c r="L348" s="455" t="e">
        <f>IF(K348=0,#REF!,0)</f>
        <v>#REF!</v>
      </c>
      <c r="O348">
        <v>59021.842041000004</v>
      </c>
      <c r="P348">
        <v>167</v>
      </c>
    </row>
    <row r="349" spans="1:16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5"/>
      <c r="L349" s="455" t="e">
        <f>IF(K349=0,#REF!,0)</f>
        <v>#REF!</v>
      </c>
      <c r="O349">
        <v>58576.502258</v>
      </c>
      <c r="P349">
        <v>149</v>
      </c>
    </row>
    <row r="350" spans="1:16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5">
        <v>7887.8007522693506</v>
      </c>
      <c r="L350" s="455">
        <f>IF(K350=0,#REF!,0)</f>
        <v>0</v>
      </c>
      <c r="O350">
        <v>58240.240753999999</v>
      </c>
      <c r="P350">
        <v>147</v>
      </c>
    </row>
    <row r="351" spans="1:16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5"/>
      <c r="L351" s="455" t="e">
        <f>IF(K351=0,#REF!,0)</f>
        <v>#REF!</v>
      </c>
      <c r="O351">
        <v>58021.135194000002</v>
      </c>
      <c r="P351">
        <v>125</v>
      </c>
    </row>
    <row r="352" spans="1:16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5">
        <v>15196.466884140962</v>
      </c>
      <c r="L352" s="455">
        <f>IF(K352=0,#REF!,0)</f>
        <v>0</v>
      </c>
      <c r="O352">
        <v>57944.533110999997</v>
      </c>
      <c r="P352">
        <v>128</v>
      </c>
    </row>
    <row r="353" spans="1:16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5">
        <v>6009.7526951565205</v>
      </c>
      <c r="L353" s="455">
        <f>IF(K353=0,#REF!,0)</f>
        <v>0</v>
      </c>
      <c r="O353">
        <v>56924.336973999998</v>
      </c>
      <c r="P353">
        <v>122</v>
      </c>
    </row>
    <row r="354" spans="1:16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5"/>
      <c r="L354" s="455" t="e">
        <f>IF(K354=0,#REF!,0)</f>
        <v>#REF!</v>
      </c>
      <c r="O354">
        <v>56619.460999000003</v>
      </c>
      <c r="P354">
        <v>122</v>
      </c>
    </row>
    <row r="355" spans="1:16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5"/>
      <c r="L355" s="455" t="e">
        <f>IF(K355=0,#REF!,0)</f>
        <v>#REF!</v>
      </c>
      <c r="O355">
        <v>57098.904693999997</v>
      </c>
      <c r="P355">
        <v>138</v>
      </c>
    </row>
    <row r="356" spans="1:16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5"/>
      <c r="L356" s="455" t="e">
        <f>IF(K356=0,#REF!,0)</f>
        <v>#REF!</v>
      </c>
      <c r="O356">
        <v>56891.830689000002</v>
      </c>
      <c r="P356">
        <v>163</v>
      </c>
    </row>
    <row r="357" spans="1:16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5"/>
      <c r="L357" s="455" t="e">
        <f>IF(K357=0,#REF!,0)</f>
        <v>#REF!</v>
      </c>
      <c r="O357">
        <v>59395.334715999998</v>
      </c>
      <c r="P357">
        <v>196</v>
      </c>
    </row>
    <row r="358" spans="1:16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5"/>
      <c r="L358" s="455" t="e">
        <f>IF(K358=0,#REF!,0)</f>
        <v>#REF!</v>
      </c>
      <c r="O358">
        <v>60288.293578999997</v>
      </c>
      <c r="P358">
        <v>207</v>
      </c>
    </row>
    <row r="359" spans="1:16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5"/>
      <c r="L359" s="455" t="e">
        <f>IF(K359=0,#REF!,0)</f>
        <v>#REF!</v>
      </c>
      <c r="O359">
        <v>60116.462401999997</v>
      </c>
      <c r="P359">
        <v>221</v>
      </c>
    </row>
    <row r="360" spans="1:16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5"/>
      <c r="L360" s="455" t="e">
        <f>IF(K360=0,#REF!,0)</f>
        <v>#REF!</v>
      </c>
      <c r="O360">
        <v>59604.157350000001</v>
      </c>
      <c r="P360">
        <v>215</v>
      </c>
    </row>
    <row r="361" spans="1:16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5"/>
      <c r="L361" s="455" t="e">
        <f>IF(K361=0,#REF!,0)</f>
        <v>#REF!</v>
      </c>
      <c r="O361">
        <v>60277.470702999999</v>
      </c>
      <c r="P361">
        <v>205</v>
      </c>
    </row>
    <row r="362" spans="1:16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5"/>
      <c r="L362" s="455" t="e">
        <f>IF(K362=0,#REF!,0)</f>
        <v>#REF!</v>
      </c>
      <c r="O362">
        <v>61728.386842</v>
      </c>
      <c r="P362">
        <v>193</v>
      </c>
    </row>
    <row r="363" spans="1:16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5"/>
      <c r="L363" s="455" t="e">
        <f>IF(K363=0,#REF!,0)</f>
        <v>#REF!</v>
      </c>
      <c r="O363">
        <v>61169.024354000001</v>
      </c>
      <c r="P363">
        <v>182</v>
      </c>
    </row>
    <row r="364" spans="1:16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5"/>
      <c r="L364" s="455" t="e">
        <f>IF(K364=0,#REF!,0)</f>
        <v>#REF!</v>
      </c>
      <c r="O364">
        <v>58962.059203999997</v>
      </c>
      <c r="P364">
        <v>182</v>
      </c>
    </row>
    <row r="365" spans="1:16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5"/>
      <c r="L365" s="455" t="e">
        <f>IF(K365=0,#REF!,0)</f>
        <v>#REF!</v>
      </c>
      <c r="O365">
        <v>58565.003386999997</v>
      </c>
      <c r="P365">
        <v>175</v>
      </c>
    </row>
    <row r="366" spans="1:16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5"/>
      <c r="L366" s="455" t="e">
        <f>IF(K366=0,#REF!,0)</f>
        <v>#REF!</v>
      </c>
      <c r="O366">
        <v>58548.692475000003</v>
      </c>
      <c r="P366">
        <v>170</v>
      </c>
    </row>
    <row r="367" spans="1:16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5"/>
      <c r="L367" s="455" t="e">
        <f>IF(K367=0,#REF!,0)</f>
        <v>#REF!</v>
      </c>
      <c r="O367">
        <v>58802.894226999997</v>
      </c>
      <c r="P367">
        <v>169</v>
      </c>
    </row>
    <row r="368" spans="1:16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5"/>
      <c r="L368" s="455" t="e">
        <f>IF(K368=0,#REF!,0)</f>
        <v>#REF!</v>
      </c>
      <c r="O368">
        <v>59766.168031000001</v>
      </c>
      <c r="P368">
        <v>172</v>
      </c>
    </row>
    <row r="369" spans="1:16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5"/>
      <c r="L369" s="455" t="e">
        <f>IF(K369=0,#REF!,0)</f>
        <v>#REF!</v>
      </c>
      <c r="O369">
        <v>62264.027953999997</v>
      </c>
      <c r="P369">
        <v>185</v>
      </c>
    </row>
    <row r="370" spans="1:16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5"/>
      <c r="L370" s="455" t="e">
        <f>IF(K370=0,#REF!,0)</f>
        <v>#REF!</v>
      </c>
      <c r="O370">
        <v>65248.820070000002</v>
      </c>
      <c r="P370">
        <v>195</v>
      </c>
    </row>
    <row r="371" spans="1:16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5"/>
      <c r="L371" s="455" t="e">
        <f>IF(K371=0,#REF!,0)</f>
        <v>#REF!</v>
      </c>
      <c r="O371">
        <v>68749.717833000002</v>
      </c>
      <c r="P371">
        <v>185</v>
      </c>
    </row>
    <row r="372" spans="1:16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5"/>
      <c r="L372" s="455" t="e">
        <f>IF(K372=0,#REF!,0)</f>
        <v>#REF!</v>
      </c>
      <c r="O372">
        <v>75568.473327000014</v>
      </c>
      <c r="P372">
        <v>168</v>
      </c>
    </row>
    <row r="373" spans="1:16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5"/>
      <c r="L373" s="455" t="e">
        <f>IF(K373=0,#REF!,0)</f>
        <v>#REF!</v>
      </c>
      <c r="O373">
        <v>76530.017456000001</v>
      </c>
      <c r="P373">
        <v>142</v>
      </c>
    </row>
    <row r="374" spans="1:16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5"/>
      <c r="L374" s="455" t="e">
        <f>IF(K374=0,#REF!,0)</f>
        <v>#REF!</v>
      </c>
      <c r="O374">
        <v>76262.970579999994</v>
      </c>
      <c r="P374">
        <v>124</v>
      </c>
    </row>
    <row r="375" spans="1:16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5"/>
      <c r="L375" s="455" t="e">
        <f>IF(K375=0,#REF!,0)</f>
        <v>#REF!</v>
      </c>
      <c r="O375">
        <v>72407.841614000004</v>
      </c>
      <c r="P375">
        <v>116</v>
      </c>
    </row>
    <row r="376" spans="1:16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5"/>
      <c r="L376" s="455" t="e">
        <f>IF(K376=0,#REF!,0)</f>
        <v>#REF!</v>
      </c>
      <c r="O376">
        <v>70509.711213000002</v>
      </c>
      <c r="P376">
        <v>111</v>
      </c>
    </row>
    <row r="377" spans="1:16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5"/>
      <c r="L377" s="455" t="e">
        <f>IF(K377=0,#REF!,0)</f>
        <v>#REF!</v>
      </c>
      <c r="O377">
        <v>72321.487150999994</v>
      </c>
      <c r="P377">
        <v>106</v>
      </c>
    </row>
    <row r="378" spans="1:16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5"/>
      <c r="L378" s="455" t="e">
        <f>IF(K378=0,#REF!,0)</f>
        <v>#REF!</v>
      </c>
      <c r="O378">
        <v>72525.070892999996</v>
      </c>
      <c r="P378">
        <v>111</v>
      </c>
    </row>
    <row r="379" spans="1:16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5"/>
      <c r="L379" s="455" t="e">
        <f>IF(K379=0,#REF!,0)</f>
        <v>#REF!</v>
      </c>
      <c r="O379">
        <v>72864.730589999992</v>
      </c>
      <c r="P379">
        <v>125</v>
      </c>
    </row>
    <row r="380" spans="1:16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5"/>
      <c r="L380" s="455" t="e">
        <f>IF(K380=0,#REF!,0)</f>
        <v>#REF!</v>
      </c>
      <c r="O380">
        <v>73961.838866999999</v>
      </c>
      <c r="P380">
        <v>141</v>
      </c>
    </row>
    <row r="381" spans="1:16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5"/>
      <c r="L381" s="455" t="e">
        <f>IF(K381=0,#REF!,0)</f>
        <v>#REF!</v>
      </c>
      <c r="O381">
        <v>74487.929444000009</v>
      </c>
      <c r="P381">
        <v>177</v>
      </c>
    </row>
    <row r="382" spans="1:16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5"/>
      <c r="L382" s="455" t="e">
        <f>IF(K382=0,#REF!,0)</f>
        <v>#REF!</v>
      </c>
      <c r="O382">
        <v>72686.749635</v>
      </c>
      <c r="P382">
        <v>205</v>
      </c>
    </row>
    <row r="383" spans="1:16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5"/>
      <c r="L383" s="455" t="e">
        <f>IF(K383=0,#REF!,0)</f>
        <v>#REF!</v>
      </c>
      <c r="O383">
        <v>70647.115539000006</v>
      </c>
      <c r="P383">
        <v>216</v>
      </c>
    </row>
    <row r="384" spans="1:16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5"/>
      <c r="L384" s="455" t="e">
        <f>IF(K384=0,#REF!,0)</f>
        <v>#REF!</v>
      </c>
      <c r="O384">
        <v>68665.466186999998</v>
      </c>
      <c r="P384">
        <v>220</v>
      </c>
    </row>
    <row r="385" spans="1:16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5"/>
      <c r="L385" s="455" t="e">
        <f>IF(K385=0,#REF!,0)</f>
        <v>#REF!</v>
      </c>
      <c r="O385">
        <v>67778.237731000001</v>
      </c>
      <c r="P385">
        <v>208</v>
      </c>
    </row>
    <row r="386" spans="1:16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5"/>
      <c r="L386" s="455" t="e">
        <f>IF(K386=0,#REF!,0)</f>
        <v>#REF!</v>
      </c>
      <c r="O386">
        <v>68090.820676999996</v>
      </c>
      <c r="P386">
        <v>195</v>
      </c>
    </row>
    <row r="387" spans="1:16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5"/>
      <c r="L387" s="455" t="e">
        <f>IF(K387=0,#REF!,0)</f>
        <v>#REF!</v>
      </c>
      <c r="O387">
        <v>67024.694398000007</v>
      </c>
      <c r="P387">
        <v>190</v>
      </c>
    </row>
    <row r="388" spans="1:16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5"/>
      <c r="L388" s="455" t="e">
        <f>IF(K388=0,#REF!,0)</f>
        <v>#REF!</v>
      </c>
      <c r="O388">
        <v>63768.771117999997</v>
      </c>
      <c r="P388">
        <v>179</v>
      </c>
    </row>
    <row r="389" spans="1:16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5"/>
      <c r="L389" s="455" t="e">
        <f>IF(K389=0,#REF!,0)</f>
        <v>#REF!</v>
      </c>
      <c r="O389">
        <v>63422.958679000003</v>
      </c>
      <c r="P389">
        <v>168</v>
      </c>
    </row>
    <row r="390" spans="1:16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5"/>
      <c r="L390" s="455" t="e">
        <f>IF(K390=0,#REF!,0)</f>
        <v>#REF!</v>
      </c>
      <c r="O390">
        <v>63091.401000999998</v>
      </c>
      <c r="P390">
        <v>162</v>
      </c>
    </row>
    <row r="391" spans="1:16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5"/>
      <c r="L391" s="455" t="e">
        <f>IF(K391=0,#REF!,0)</f>
        <v>#REF!</v>
      </c>
      <c r="O391">
        <v>63229.81366</v>
      </c>
      <c r="P391">
        <v>163</v>
      </c>
    </row>
    <row r="392" spans="1:16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5"/>
      <c r="L392" s="455" t="e">
        <f>IF(K392=0,#REF!,0)</f>
        <v>#REF!</v>
      </c>
      <c r="O392">
        <v>63372.206788000003</v>
      </c>
      <c r="P392">
        <v>171</v>
      </c>
    </row>
    <row r="393" spans="1:16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5"/>
      <c r="L393" s="455" t="e">
        <f>IF(K393=0,#REF!,0)</f>
        <v>#REF!</v>
      </c>
      <c r="O393">
        <v>65800.684936000005</v>
      </c>
      <c r="P393">
        <v>177</v>
      </c>
    </row>
    <row r="394" spans="1:16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5"/>
      <c r="L394" s="455" t="e">
        <f>IF(K394=0,#REF!,0)</f>
        <v>#REF!</v>
      </c>
      <c r="O394">
        <v>68669.957885999989</v>
      </c>
      <c r="P394">
        <v>187</v>
      </c>
    </row>
    <row r="395" spans="1:16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5"/>
      <c r="L395" s="455" t="e">
        <f>IF(K395=0,#REF!,0)</f>
        <v>#REF!</v>
      </c>
      <c r="O395">
        <v>71403.633971000003</v>
      </c>
      <c r="P395">
        <v>186</v>
      </c>
    </row>
    <row r="396" spans="1:16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5"/>
      <c r="L396" s="455" t="e">
        <f>IF(K396=0,#REF!,0)</f>
        <v>#REF!</v>
      </c>
      <c r="O396">
        <v>76578.823485999994</v>
      </c>
      <c r="P396">
        <v>168</v>
      </c>
    </row>
    <row r="397" spans="1:16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5"/>
      <c r="L397" s="455" t="e">
        <f>IF(K397=0,#REF!,0)</f>
        <v>#REF!</v>
      </c>
      <c r="O397">
        <v>77961.604187999998</v>
      </c>
      <c r="P397">
        <v>149</v>
      </c>
    </row>
    <row r="398" spans="1:16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5"/>
      <c r="L398" s="455" t="e">
        <f>IF(K398=0,#REF!,0)</f>
        <v>#REF!</v>
      </c>
      <c r="O398">
        <v>77259.060181000008</v>
      </c>
      <c r="P398">
        <v>124</v>
      </c>
    </row>
    <row r="399" spans="1:16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5"/>
      <c r="L399" s="455" t="e">
        <f>IF(K399=0,#REF!,0)</f>
        <v>#REF!</v>
      </c>
      <c r="O399">
        <v>72955.242188000004</v>
      </c>
      <c r="P399">
        <v>112</v>
      </c>
    </row>
    <row r="400" spans="1:16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5"/>
      <c r="L400" s="455" t="e">
        <f>IF(K400=0,#REF!,0)</f>
        <v>#REF!</v>
      </c>
      <c r="O400">
        <v>70964.410461000007</v>
      </c>
      <c r="P400">
        <v>110</v>
      </c>
    </row>
    <row r="401" spans="1:16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5"/>
      <c r="L401" s="455" t="e">
        <f>IF(K401=0,#REF!,0)</f>
        <v>#REF!</v>
      </c>
      <c r="O401">
        <v>73582.633728999994</v>
      </c>
      <c r="P401">
        <v>112</v>
      </c>
    </row>
    <row r="402" spans="1:16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5"/>
      <c r="L402" s="455" t="e">
        <f>IF(K402=0,#REF!,0)</f>
        <v>#REF!</v>
      </c>
      <c r="O402">
        <v>73013.116150000002</v>
      </c>
      <c r="P402">
        <v>113</v>
      </c>
    </row>
    <row r="403" spans="1:16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5"/>
      <c r="L403" s="455" t="e">
        <f>IF(K403=0,#REF!,0)</f>
        <v>#REF!</v>
      </c>
      <c r="O403">
        <v>73212.123351000002</v>
      </c>
      <c r="P403">
        <v>133</v>
      </c>
    </row>
    <row r="404" spans="1:16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5"/>
      <c r="L404" s="455" t="e">
        <f>IF(K404=0,#REF!,0)</f>
        <v>#REF!</v>
      </c>
      <c r="O404">
        <v>73834.144471000007</v>
      </c>
      <c r="P404">
        <v>159</v>
      </c>
    </row>
    <row r="405" spans="1:16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5"/>
      <c r="L405" s="455" t="e">
        <f>IF(K405=0,#REF!,0)</f>
        <v>#REF!</v>
      </c>
      <c r="O405">
        <v>74205.081969999999</v>
      </c>
      <c r="P405">
        <v>190</v>
      </c>
    </row>
    <row r="406" spans="1:16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5"/>
      <c r="L406" s="455" t="e">
        <f>IF(K406=0,#REF!,0)</f>
        <v>#REF!</v>
      </c>
      <c r="O406">
        <v>72211.542664000008</v>
      </c>
      <c r="P406">
        <v>204</v>
      </c>
    </row>
    <row r="407" spans="1:16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5"/>
      <c r="L407" s="455" t="e">
        <f>IF(K407=0,#REF!,0)</f>
        <v>#REF!</v>
      </c>
      <c r="O407">
        <v>69969.898864999996</v>
      </c>
      <c r="P407">
        <v>215</v>
      </c>
    </row>
    <row r="408" spans="1:16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5"/>
      <c r="L408" s="455" t="e">
        <f>IF(K408=0,#REF!,0)</f>
        <v>#REF!</v>
      </c>
      <c r="O408">
        <v>67886.613159</v>
      </c>
      <c r="P408">
        <v>204</v>
      </c>
    </row>
    <row r="409" spans="1:16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5"/>
      <c r="L409" s="455" t="e">
        <f>IF(K409=0,#REF!,0)</f>
        <v>#REF!</v>
      </c>
      <c r="O409">
        <v>67274.117310000001</v>
      </c>
      <c r="P409">
        <v>201</v>
      </c>
    </row>
    <row r="410" spans="1:16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5"/>
      <c r="L410" s="455" t="e">
        <f>IF(K410=0,#REF!,0)</f>
        <v>#REF!</v>
      </c>
      <c r="O410">
        <v>67206.77044600001</v>
      </c>
      <c r="P410">
        <v>191</v>
      </c>
    </row>
    <row r="411" spans="1:16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5"/>
      <c r="L411" s="455" t="e">
        <f>IF(K411=0,#REF!,0)</f>
        <v>#REF!</v>
      </c>
      <c r="O411">
        <v>65399.797608000001</v>
      </c>
      <c r="P411">
        <v>178</v>
      </c>
    </row>
    <row r="412" spans="1:16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5"/>
      <c r="L412" s="455" t="e">
        <f>IF(K412=0,#REF!,0)</f>
        <v>#REF!</v>
      </c>
      <c r="O412">
        <v>62485.144288000003</v>
      </c>
      <c r="P412">
        <v>170</v>
      </c>
    </row>
    <row r="413" spans="1:16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5"/>
      <c r="L413" s="455" t="e">
        <f>IF(K413=0,#REF!,0)</f>
        <v>#REF!</v>
      </c>
      <c r="O413">
        <v>62543.99768</v>
      </c>
      <c r="P413">
        <v>165</v>
      </c>
    </row>
    <row r="414" spans="1:16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5"/>
      <c r="L414" s="455" t="e">
        <f>IF(K414=0,#REF!,0)</f>
        <v>#REF!</v>
      </c>
      <c r="O414">
        <v>61777.971710000013</v>
      </c>
      <c r="P414">
        <v>153</v>
      </c>
    </row>
    <row r="415" spans="1:16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5"/>
      <c r="L415" s="455" t="e">
        <f>IF(K415=0,#REF!,0)</f>
        <v>#REF!</v>
      </c>
      <c r="O415">
        <v>61565.993284999997</v>
      </c>
      <c r="P415">
        <v>149</v>
      </c>
    </row>
    <row r="416" spans="1:16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5"/>
      <c r="L416" s="455" t="e">
        <f>IF(K416=0,#REF!,0)</f>
        <v>#REF!</v>
      </c>
      <c r="O416">
        <v>62988.834105999988</v>
      </c>
      <c r="P416">
        <v>159</v>
      </c>
    </row>
    <row r="417" spans="1:16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5"/>
      <c r="L417" s="455" t="e">
        <f>IF(K417=0,#REF!,0)</f>
        <v>#REF!</v>
      </c>
      <c r="O417">
        <v>64016.899719000001</v>
      </c>
      <c r="P417">
        <v>162</v>
      </c>
    </row>
    <row r="418" spans="1:16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5"/>
      <c r="L418" s="455" t="e">
        <f>IF(K418=0,#REF!,0)</f>
        <v>#REF!</v>
      </c>
      <c r="O418">
        <v>65724.64675900001</v>
      </c>
      <c r="P418">
        <v>177</v>
      </c>
    </row>
    <row r="419" spans="1:16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5"/>
      <c r="L419" s="455" t="e">
        <f>IF(K419=0,#REF!,0)</f>
        <v>#REF!</v>
      </c>
      <c r="O419">
        <v>69413.301940999998</v>
      </c>
      <c r="P419">
        <v>178</v>
      </c>
    </row>
    <row r="420" spans="1:16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5"/>
      <c r="L420" s="455" t="e">
        <f>IF(K420=0,#REF!,0)</f>
        <v>#REF!</v>
      </c>
      <c r="O420">
        <v>74682.882811999996</v>
      </c>
      <c r="P420">
        <v>152</v>
      </c>
    </row>
    <row r="421" spans="1:16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5"/>
      <c r="L421" s="455" t="e">
        <f>IF(K421=0,#REF!,0)</f>
        <v>#REF!</v>
      </c>
      <c r="O421">
        <v>75344.684326999995</v>
      </c>
      <c r="P421">
        <v>129</v>
      </c>
    </row>
    <row r="422" spans="1:16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5"/>
      <c r="L422" s="455" t="e">
        <f>IF(K422=0,#REF!,0)</f>
        <v>#REF!</v>
      </c>
      <c r="O422">
        <v>74954.901243999993</v>
      </c>
      <c r="P422">
        <v>111</v>
      </c>
    </row>
    <row r="423" spans="1:16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5"/>
      <c r="L423" s="455" t="e">
        <f>IF(K423=0,#REF!,0)</f>
        <v>#REF!</v>
      </c>
      <c r="O423">
        <v>71082.2984</v>
      </c>
      <c r="P423">
        <v>107</v>
      </c>
    </row>
    <row r="424" spans="1:16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5"/>
      <c r="L424" s="455" t="e">
        <f>IF(K424=0,#REF!,0)</f>
        <v>#REF!</v>
      </c>
      <c r="O424">
        <v>69977.607728000003</v>
      </c>
      <c r="P424">
        <v>106</v>
      </c>
    </row>
    <row r="425" spans="1:16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5"/>
      <c r="L425" s="455" t="e">
        <f>IF(K425=0,#REF!,0)</f>
        <v>#REF!</v>
      </c>
      <c r="O425">
        <v>72801.541444000002</v>
      </c>
      <c r="P425">
        <v>117</v>
      </c>
    </row>
    <row r="426" spans="1:16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5"/>
      <c r="L426" s="455" t="e">
        <f>IF(K426=0,#REF!,0)</f>
        <v>#REF!</v>
      </c>
      <c r="O426">
        <v>73149.526306</v>
      </c>
      <c r="P426">
        <v>121</v>
      </c>
    </row>
    <row r="427" spans="1:16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5"/>
      <c r="L427" s="455" t="e">
        <f>IF(K427=0,#REF!,0)</f>
        <v>#REF!</v>
      </c>
      <c r="O427">
        <v>73244.098450000005</v>
      </c>
      <c r="P427">
        <v>132</v>
      </c>
    </row>
    <row r="428" spans="1:16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5"/>
      <c r="L428" s="455" t="e">
        <f>IF(K428=0,#REF!,0)</f>
        <v>#REF!</v>
      </c>
      <c r="O428">
        <v>73439.505615000002</v>
      </c>
      <c r="P428">
        <v>148</v>
      </c>
    </row>
    <row r="429" spans="1:16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5"/>
      <c r="L429" s="455" t="e">
        <f>IF(K429=0,#REF!,0)</f>
        <v>#REF!</v>
      </c>
      <c r="O429">
        <v>72538.04522700001</v>
      </c>
      <c r="P429">
        <v>166</v>
      </c>
    </row>
    <row r="430" spans="1:16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5"/>
      <c r="L430" s="455" t="e">
        <f>IF(K430=0,#REF!,0)</f>
        <v>#REF!</v>
      </c>
      <c r="O430">
        <v>71145.365722000002</v>
      </c>
      <c r="P430">
        <v>186</v>
      </c>
    </row>
    <row r="431" spans="1:16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5"/>
      <c r="L431" s="455" t="e">
        <f>IF(K431=0,#REF!,0)</f>
        <v>#REF!</v>
      </c>
      <c r="O431">
        <v>69009.924132999993</v>
      </c>
      <c r="P431">
        <v>196</v>
      </c>
    </row>
    <row r="432" spans="1:16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5"/>
      <c r="L432" s="455" t="e">
        <f>IF(K432=0,#REF!,0)</f>
        <v>#REF!</v>
      </c>
      <c r="O432">
        <v>67134.269409</v>
      </c>
      <c r="P432">
        <v>199</v>
      </c>
    </row>
    <row r="433" spans="1:16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5"/>
      <c r="L433" s="455" t="e">
        <f>IF(K433=0,#REF!,0)</f>
        <v>#REF!</v>
      </c>
      <c r="O433">
        <v>66137.395082000003</v>
      </c>
      <c r="P433">
        <v>197</v>
      </c>
    </row>
    <row r="434" spans="1:16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5"/>
      <c r="L434" s="455" t="e">
        <f>IF(K434=0,#REF!,0)</f>
        <v>#REF!</v>
      </c>
      <c r="O434">
        <v>66920.892579000007</v>
      </c>
      <c r="P434">
        <v>185</v>
      </c>
    </row>
    <row r="435" spans="1:16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5"/>
      <c r="L435" s="455" t="e">
        <f>IF(K435=0,#REF!,0)</f>
        <v>#REF!</v>
      </c>
      <c r="O435">
        <v>65927.401551000003</v>
      </c>
      <c r="P435">
        <v>179</v>
      </c>
    </row>
    <row r="436" spans="1:16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5"/>
      <c r="L436" s="455" t="e">
        <f>IF(K436=0,#REF!,0)</f>
        <v>#REF!</v>
      </c>
      <c r="O436">
        <v>62260.981934000003</v>
      </c>
      <c r="P436">
        <v>175</v>
      </c>
    </row>
    <row r="437" spans="1:16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5"/>
      <c r="L437" s="455" t="e">
        <f>IF(K437=0,#REF!,0)</f>
        <v>#REF!</v>
      </c>
      <c r="O437">
        <v>62294.364623999987</v>
      </c>
      <c r="P437">
        <v>165</v>
      </c>
    </row>
    <row r="438" spans="1:16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5"/>
      <c r="L438" s="455" t="e">
        <f>IF(K438=0,#REF!,0)</f>
        <v>#REF!</v>
      </c>
      <c r="O438">
        <v>61927.513457000001</v>
      </c>
      <c r="P438">
        <v>159</v>
      </c>
    </row>
    <row r="439" spans="1:16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5"/>
      <c r="L439" s="455" t="e">
        <f>IF(K439=0,#REF!,0)</f>
        <v>#REF!</v>
      </c>
      <c r="O439">
        <v>61847.207368000003</v>
      </c>
      <c r="P439">
        <v>156</v>
      </c>
    </row>
    <row r="440" spans="1:16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5"/>
      <c r="L440" s="455" t="e">
        <f>IF(K440=0,#REF!,0)</f>
        <v>#REF!</v>
      </c>
      <c r="O440">
        <v>62661.856444999998</v>
      </c>
      <c r="P440">
        <v>157</v>
      </c>
    </row>
    <row r="441" spans="1:16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5"/>
      <c r="L441" s="455" t="e">
        <f>IF(K441=0,#REF!,0)</f>
        <v>#REF!</v>
      </c>
      <c r="O441">
        <v>64689.037230000002</v>
      </c>
      <c r="P441">
        <v>164</v>
      </c>
    </row>
    <row r="442" spans="1:16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5"/>
      <c r="L442" s="455" t="e">
        <f>IF(K442=0,#REF!,0)</f>
        <v>#REF!</v>
      </c>
      <c r="O442">
        <v>67221.046629999997</v>
      </c>
      <c r="P442">
        <v>174</v>
      </c>
    </row>
    <row r="443" spans="1:16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5"/>
      <c r="L443" s="455" t="e">
        <f>IF(K443=0,#REF!,0)</f>
        <v>#REF!</v>
      </c>
      <c r="O443">
        <v>70102.210449999999</v>
      </c>
      <c r="P443">
        <v>167</v>
      </c>
    </row>
    <row r="444" spans="1:16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5"/>
      <c r="L444" s="455" t="e">
        <f>IF(K444=0,#REF!,0)</f>
        <v>#REF!</v>
      </c>
      <c r="O444">
        <v>75332.542785000012</v>
      </c>
      <c r="P444">
        <v>152</v>
      </c>
    </row>
    <row r="445" spans="1:16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5"/>
      <c r="L445" s="455" t="e">
        <f>IF(K445=0,#REF!,0)</f>
        <v>#REF!</v>
      </c>
      <c r="O445">
        <v>75570.260925999988</v>
      </c>
      <c r="P445">
        <v>137</v>
      </c>
    </row>
    <row r="446" spans="1:16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5"/>
      <c r="L446" s="455" t="e">
        <f>IF(K446=0,#REF!,0)</f>
        <v>#REF!</v>
      </c>
      <c r="O446">
        <v>74776.047242000001</v>
      </c>
      <c r="P446">
        <v>127</v>
      </c>
    </row>
    <row r="447" spans="1:16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5"/>
      <c r="L447" s="455" t="e">
        <f>IF(K447=0,#REF!,0)</f>
        <v>#REF!</v>
      </c>
      <c r="O447">
        <v>70719.473085000005</v>
      </c>
      <c r="P447">
        <v>122</v>
      </c>
    </row>
    <row r="448" spans="1:16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5"/>
      <c r="L448" s="455" t="e">
        <f>IF(K448=0,#REF!,0)</f>
        <v>#REF!</v>
      </c>
      <c r="O448">
        <v>68984.896118999997</v>
      </c>
      <c r="P448">
        <v>112</v>
      </c>
    </row>
    <row r="449" spans="1:16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5"/>
      <c r="L449" s="455" t="e">
        <f>IF(K449=0,#REF!,0)</f>
        <v>#REF!</v>
      </c>
      <c r="O449">
        <v>71901.537964000003</v>
      </c>
      <c r="P449">
        <v>104</v>
      </c>
    </row>
    <row r="450" spans="1:16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5"/>
      <c r="L450" s="455" t="e">
        <f>IF(K450=0,#REF!,0)</f>
        <v>#REF!</v>
      </c>
      <c r="O450">
        <v>71264.172821</v>
      </c>
      <c r="P450">
        <v>105</v>
      </c>
    </row>
    <row r="451" spans="1:16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5"/>
      <c r="L451" s="455" t="e">
        <f>IF(K451=0,#REF!,0)</f>
        <v>#REF!</v>
      </c>
      <c r="O451">
        <v>71486.701292999991</v>
      </c>
      <c r="P451">
        <v>116</v>
      </c>
    </row>
    <row r="452" spans="1:16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5"/>
      <c r="L452" s="455" t="e">
        <f>IF(K452=0,#REF!,0)</f>
        <v>#REF!</v>
      </c>
      <c r="O452">
        <v>71926.61102299999</v>
      </c>
      <c r="P452">
        <v>140</v>
      </c>
    </row>
    <row r="453" spans="1:16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5"/>
      <c r="L453" s="455" t="e">
        <f>IF(K453=0,#REF!,0)</f>
        <v>#REF!</v>
      </c>
      <c r="O453">
        <v>72578.71850599999</v>
      </c>
      <c r="P453">
        <v>175</v>
      </c>
    </row>
    <row r="454" spans="1:16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5"/>
      <c r="L454" s="455" t="e">
        <f>IF(K454=0,#REF!,0)</f>
        <v>#REF!</v>
      </c>
      <c r="O454">
        <v>71069.074767999991</v>
      </c>
      <c r="P454">
        <v>182</v>
      </c>
    </row>
    <row r="455" spans="1:16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5"/>
      <c r="L455" s="455" t="e">
        <f>IF(K455=0,#REF!,0)</f>
        <v>#REF!</v>
      </c>
      <c r="O455">
        <v>68572.377013999998</v>
      </c>
      <c r="P455">
        <v>185</v>
      </c>
    </row>
    <row r="456" spans="1:16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5"/>
      <c r="L456" s="455" t="e">
        <f>IF(K456=0,#REF!,0)</f>
        <v>#REF!</v>
      </c>
      <c r="O456">
        <v>66055.471008000008</v>
      </c>
      <c r="P456">
        <v>182</v>
      </c>
    </row>
    <row r="457" spans="1:16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5"/>
      <c r="L457" s="455" t="e">
        <f>IF(K457=0,#REF!,0)</f>
        <v>#REF!</v>
      </c>
      <c r="O457">
        <v>65223.340330999999</v>
      </c>
      <c r="P457">
        <v>185</v>
      </c>
    </row>
    <row r="458" spans="1:16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5"/>
      <c r="L458" s="455" t="e">
        <f>IF(K458=0,#REF!,0)</f>
        <v>#REF!</v>
      </c>
      <c r="O458">
        <v>65626.800414999991</v>
      </c>
      <c r="P458">
        <v>179</v>
      </c>
    </row>
    <row r="459" spans="1:16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5"/>
      <c r="L459" s="455" t="e">
        <f>IF(K459=0,#REF!,0)</f>
        <v>#REF!</v>
      </c>
      <c r="O459">
        <v>64252.679076</v>
      </c>
      <c r="P459">
        <v>170</v>
      </c>
    </row>
    <row r="460" spans="1:16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5"/>
      <c r="L460" s="455" t="e">
        <f>IF(K460=0,#REF!,0)</f>
        <v>#REF!</v>
      </c>
      <c r="O460">
        <v>61783.431885000013</v>
      </c>
      <c r="P460">
        <v>160</v>
      </c>
    </row>
    <row r="461" spans="1:16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5"/>
      <c r="L461" s="455" t="e">
        <f>IF(K461=0,#REF!,0)</f>
        <v>#REF!</v>
      </c>
      <c r="O461">
        <v>61704.230775000004</v>
      </c>
      <c r="P461">
        <v>151</v>
      </c>
    </row>
    <row r="462" spans="1:16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5"/>
      <c r="L462" s="455" t="e">
        <f>IF(K462=0,#REF!,0)</f>
        <v>#REF!</v>
      </c>
      <c r="O462">
        <v>60390.668304999999</v>
      </c>
      <c r="P462">
        <v>148</v>
      </c>
    </row>
    <row r="463" spans="1:16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5"/>
      <c r="L463" s="455" t="e">
        <f>IF(K463=0,#REF!,0)</f>
        <v>#REF!</v>
      </c>
      <c r="O463">
        <v>60949.210023</v>
      </c>
      <c r="P463">
        <v>152</v>
      </c>
    </row>
    <row r="464" spans="1:16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5"/>
      <c r="L464" s="455" t="e">
        <f>IF(K464=0,#REF!,0)</f>
        <v>#REF!</v>
      </c>
      <c r="O464">
        <v>61953.412232000002</v>
      </c>
      <c r="P464">
        <v>154</v>
      </c>
    </row>
    <row r="465" spans="1:16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5"/>
      <c r="L465" s="455" t="e">
        <f>IF(K465=0,#REF!,0)</f>
        <v>#REF!</v>
      </c>
      <c r="O465">
        <v>63835.083007000001</v>
      </c>
      <c r="P465">
        <v>158</v>
      </c>
    </row>
    <row r="466" spans="1:16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5"/>
      <c r="L466" s="455" t="e">
        <f>IF(K466=0,#REF!,0)</f>
        <v>#REF!</v>
      </c>
      <c r="O466">
        <v>67016.326050000003</v>
      </c>
      <c r="P466">
        <v>175</v>
      </c>
    </row>
    <row r="467" spans="1:16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5"/>
      <c r="L467" s="455" t="e">
        <f>IF(K467=0,#REF!,0)</f>
        <v>#REF!</v>
      </c>
      <c r="O467">
        <v>69151.806028999999</v>
      </c>
      <c r="P467">
        <v>178</v>
      </c>
    </row>
    <row r="468" spans="1:16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5"/>
      <c r="L468" s="455" t="e">
        <f>IF(K468=0,#REF!,0)</f>
        <v>#REF!</v>
      </c>
      <c r="O468">
        <v>73691.036315999998</v>
      </c>
      <c r="P468">
        <v>163</v>
      </c>
    </row>
    <row r="469" spans="1:16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5"/>
      <c r="L469" s="455" t="e">
        <f>IF(K469=0,#REF!,0)</f>
        <v>#REF!</v>
      </c>
      <c r="O469">
        <v>75617.497619000002</v>
      </c>
      <c r="P469">
        <v>155</v>
      </c>
    </row>
    <row r="470" spans="1:16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5"/>
      <c r="L470" s="455" t="e">
        <f>IF(K470=0,#REF!,0)</f>
        <v>#REF!</v>
      </c>
      <c r="O470">
        <v>76367.031495000003</v>
      </c>
      <c r="P470">
        <v>142</v>
      </c>
    </row>
    <row r="471" spans="1:16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5"/>
      <c r="L471" s="455" t="e">
        <f>IF(K471=0,#REF!,0)</f>
        <v>#REF!</v>
      </c>
      <c r="O471">
        <v>73424.653502999994</v>
      </c>
      <c r="P471">
        <v>128</v>
      </c>
    </row>
    <row r="472" spans="1:16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5"/>
      <c r="L472" s="455" t="e">
        <f>IF(K472=0,#REF!,0)</f>
        <v>#REF!</v>
      </c>
      <c r="O472">
        <v>71616.395814000003</v>
      </c>
      <c r="P472">
        <v>137</v>
      </c>
    </row>
    <row r="473" spans="1:16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5"/>
      <c r="L473" s="455" t="e">
        <f>IF(K473=0,#REF!,0)</f>
        <v>#REF!</v>
      </c>
      <c r="O473">
        <v>74213.980408000003</v>
      </c>
      <c r="P473">
        <v>146</v>
      </c>
    </row>
    <row r="474" spans="1:16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5"/>
      <c r="L474" s="455" t="e">
        <f>IF(K474=0,#REF!,0)</f>
        <v>#REF!</v>
      </c>
      <c r="O474">
        <v>73156.991638000007</v>
      </c>
      <c r="P474">
        <v>151</v>
      </c>
    </row>
    <row r="475" spans="1:16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5"/>
      <c r="L475" s="455" t="e">
        <f>IF(K475=0,#REF!,0)</f>
        <v>#REF!</v>
      </c>
      <c r="O475">
        <v>73407.636108999999</v>
      </c>
      <c r="P475">
        <v>162</v>
      </c>
    </row>
    <row r="476" spans="1:16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5"/>
      <c r="L476" s="455" t="e">
        <f>IF(K476=0,#REF!,0)</f>
        <v>#REF!</v>
      </c>
      <c r="O476">
        <v>73602.713197000005</v>
      </c>
      <c r="P476">
        <v>187</v>
      </c>
    </row>
    <row r="477" spans="1:16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5"/>
      <c r="L477" s="455" t="e">
        <f>IF(K477=0,#REF!,0)</f>
        <v>#REF!</v>
      </c>
      <c r="O477">
        <v>72963.124328000005</v>
      </c>
      <c r="P477">
        <v>209</v>
      </c>
    </row>
    <row r="478" spans="1:16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5"/>
      <c r="L478" s="455" t="e">
        <f>IF(K478=0,#REF!,0)</f>
        <v>#REF!</v>
      </c>
      <c r="O478">
        <v>71014.329100999996</v>
      </c>
      <c r="P478">
        <v>213</v>
      </c>
    </row>
    <row r="479" spans="1:16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5"/>
      <c r="L479" s="455" t="e">
        <f>IF(K479=0,#REF!,0)</f>
        <v>#REF!</v>
      </c>
      <c r="O479">
        <v>69268.663023999994</v>
      </c>
      <c r="P479">
        <v>206</v>
      </c>
    </row>
    <row r="480" spans="1:16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5"/>
      <c r="L480" s="455" t="e">
        <f>IF(K480=0,#REF!,0)</f>
        <v>#REF!</v>
      </c>
      <c r="O480">
        <v>67296.289122999995</v>
      </c>
      <c r="P480">
        <v>205</v>
      </c>
    </row>
    <row r="481" spans="1:16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5"/>
      <c r="L481" s="455" t="e">
        <f>IF(K481=0,#REF!,0)</f>
        <v>#REF!</v>
      </c>
      <c r="O481">
        <v>66525.886657999989</v>
      </c>
      <c r="P481">
        <v>201</v>
      </c>
    </row>
    <row r="482" spans="1:16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5"/>
      <c r="L482" s="455" t="e">
        <f>IF(K482=0,#REF!,0)</f>
        <v>#REF!</v>
      </c>
      <c r="O482">
        <v>66806.012329000005</v>
      </c>
      <c r="P482">
        <v>195</v>
      </c>
    </row>
    <row r="483" spans="1:16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5"/>
      <c r="L483" s="455" t="e">
        <f>IF(K483=0,#REF!,0)</f>
        <v>#REF!</v>
      </c>
      <c r="O483">
        <v>65988.925476000004</v>
      </c>
      <c r="P483">
        <v>180</v>
      </c>
    </row>
    <row r="484" spans="1:16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5"/>
      <c r="L484" s="455" t="e">
        <f>IF(K484=0,#REF!,0)</f>
        <v>#REF!</v>
      </c>
      <c r="O484">
        <v>62989.815093999998</v>
      </c>
      <c r="P484">
        <v>172</v>
      </c>
    </row>
    <row r="485" spans="1:16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5"/>
      <c r="L485" s="455" t="e">
        <f>IF(K485=0,#REF!,0)</f>
        <v>#REF!</v>
      </c>
      <c r="O485">
        <v>60686.576844000003</v>
      </c>
      <c r="P485">
        <v>171</v>
      </c>
    </row>
    <row r="486" spans="1:16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5"/>
      <c r="L486" s="455" t="e">
        <f>IF(K486=0,#REF!,0)</f>
        <v>#REF!</v>
      </c>
      <c r="O486">
        <v>60936.615019999997</v>
      </c>
      <c r="P486">
        <v>161</v>
      </c>
    </row>
    <row r="487" spans="1:16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5"/>
      <c r="L487" s="455" t="e">
        <f>IF(K487=0,#REF!,0)</f>
        <v>#REF!</v>
      </c>
      <c r="O487">
        <v>61412.496489999998</v>
      </c>
      <c r="P487">
        <v>163</v>
      </c>
    </row>
    <row r="488" spans="1:16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5"/>
      <c r="L488" s="455" t="e">
        <f>IF(K488=0,#REF!,0)</f>
        <v>#REF!</v>
      </c>
      <c r="O488">
        <v>61600.368803999998</v>
      </c>
      <c r="P488">
        <v>163</v>
      </c>
    </row>
    <row r="489" spans="1:16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5"/>
      <c r="L489" s="455" t="e">
        <f>IF(K489=0,#REF!,0)</f>
        <v>#REF!</v>
      </c>
      <c r="O489">
        <v>62255.166198999999</v>
      </c>
      <c r="P489">
        <v>178</v>
      </c>
    </row>
    <row r="490" spans="1:16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5"/>
      <c r="L490" s="455" t="e">
        <f>IF(K490=0,#REF!,0)</f>
        <v>#REF!</v>
      </c>
      <c r="O490">
        <v>63083.074339999999</v>
      </c>
      <c r="P490">
        <v>174</v>
      </c>
    </row>
    <row r="491" spans="1:16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5"/>
      <c r="L491" s="455" t="e">
        <f>IF(K491=0,#REF!,0)</f>
        <v>#REF!</v>
      </c>
      <c r="O491">
        <v>63718.088745000001</v>
      </c>
      <c r="P491">
        <v>180</v>
      </c>
    </row>
    <row r="492" spans="1:16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5"/>
      <c r="L492" s="455" t="e">
        <f>IF(K492=0,#REF!,0)</f>
        <v>#REF!</v>
      </c>
      <c r="O492">
        <v>64924.184569999998</v>
      </c>
      <c r="P492">
        <v>167</v>
      </c>
    </row>
    <row r="493" spans="1:16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5"/>
      <c r="L493" s="455" t="e">
        <f>IF(K493=0,#REF!,0)</f>
        <v>#REF!</v>
      </c>
      <c r="O493">
        <v>65572.596252000003</v>
      </c>
      <c r="P493">
        <v>146</v>
      </c>
    </row>
    <row r="494" spans="1:16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5"/>
      <c r="L494" s="455" t="e">
        <f>IF(K494=0,#REF!,0)</f>
        <v>#REF!</v>
      </c>
      <c r="O494">
        <v>65881.243348000004</v>
      </c>
      <c r="P494">
        <v>132</v>
      </c>
    </row>
    <row r="495" spans="1:16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5"/>
      <c r="L495" s="455" t="e">
        <f>IF(K495=0,#REF!,0)</f>
        <v>#REF!</v>
      </c>
      <c r="O495">
        <v>64091.925475999997</v>
      </c>
      <c r="P495">
        <v>130</v>
      </c>
    </row>
    <row r="496" spans="1:16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5"/>
      <c r="L496" s="455" t="e">
        <f>IF(K496=0,#REF!,0)</f>
        <v>#REF!</v>
      </c>
      <c r="O496">
        <v>62526.404174000003</v>
      </c>
      <c r="P496">
        <v>119</v>
      </c>
    </row>
    <row r="497" spans="1:16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5"/>
      <c r="L497" s="455" t="e">
        <f>IF(K497=0,#REF!,0)</f>
        <v>#REF!</v>
      </c>
      <c r="O497">
        <v>64030.67914</v>
      </c>
      <c r="P497">
        <v>105</v>
      </c>
    </row>
    <row r="498" spans="1:16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5"/>
      <c r="L498" s="455" t="e">
        <f>IF(K498=0,#REF!,0)</f>
        <v>#REF!</v>
      </c>
      <c r="O498">
        <v>63089.913239000001</v>
      </c>
      <c r="P498">
        <v>116</v>
      </c>
    </row>
    <row r="499" spans="1:16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5"/>
      <c r="L499" s="455" t="e">
        <f>IF(K499=0,#REF!,0)</f>
        <v>#REF!</v>
      </c>
      <c r="O499">
        <v>62880.228820999997</v>
      </c>
      <c r="P499">
        <v>135</v>
      </c>
    </row>
    <row r="500" spans="1:16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5"/>
      <c r="L500" s="455" t="e">
        <f>IF(K500=0,#REF!,0)</f>
        <v>#REF!</v>
      </c>
      <c r="O500">
        <v>62554.548522999998</v>
      </c>
      <c r="P500">
        <v>165</v>
      </c>
    </row>
    <row r="501" spans="1:16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5"/>
      <c r="L501" s="455" t="e">
        <f>IF(K501=0,#REF!,0)</f>
        <v>#REF!</v>
      </c>
      <c r="O501">
        <v>63083.857788000001</v>
      </c>
      <c r="P501">
        <v>187</v>
      </c>
    </row>
    <row r="502" spans="1:16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5"/>
      <c r="L502" s="455" t="e">
        <f>IF(K502=0,#REF!,0)</f>
        <v>#REF!</v>
      </c>
      <c r="O502">
        <v>63016.805664</v>
      </c>
      <c r="P502">
        <v>196</v>
      </c>
    </row>
    <row r="503" spans="1:16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5"/>
      <c r="L503" s="455" t="e">
        <f>IF(K503=0,#REF!,0)</f>
        <v>#REF!</v>
      </c>
      <c r="O503">
        <v>62195.813721999999</v>
      </c>
      <c r="P503">
        <v>188</v>
      </c>
    </row>
    <row r="504" spans="1:16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5"/>
      <c r="L504" s="455" t="e">
        <f>IF(K504=0,#REF!,0)</f>
        <v>#REF!</v>
      </c>
      <c r="O504">
        <v>61159.479980999997</v>
      </c>
      <c r="P504">
        <v>179</v>
      </c>
    </row>
    <row r="505" spans="1:16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5"/>
      <c r="L505" s="455" t="e">
        <f>IF(K505=0,#REF!,0)</f>
        <v>#REF!</v>
      </c>
      <c r="O505">
        <v>61286.665403999999</v>
      </c>
      <c r="P505">
        <v>181</v>
      </c>
    </row>
    <row r="506" spans="1:16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5"/>
      <c r="L506" s="455" t="e">
        <f>IF(K506=0,#REF!,0)</f>
        <v>#REF!</v>
      </c>
      <c r="O506">
        <v>62633.990966999998</v>
      </c>
      <c r="P506">
        <v>171</v>
      </c>
    </row>
    <row r="507" spans="1:16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5"/>
      <c r="L507" s="455" t="e">
        <f>IF(K507=0,#REF!,0)</f>
        <v>#REF!</v>
      </c>
      <c r="O507">
        <v>62335.445312999997</v>
      </c>
      <c r="P507">
        <v>170</v>
      </c>
    </row>
    <row r="508" spans="1:16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5"/>
      <c r="L508" s="455" t="e">
        <f>IF(K508=0,#REF!,0)</f>
        <v>#REF!</v>
      </c>
      <c r="O508">
        <v>59246.477999000002</v>
      </c>
      <c r="P508">
        <v>162</v>
      </c>
    </row>
    <row r="509" spans="1:16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5"/>
      <c r="L509" s="455" t="e">
        <f>IF(K509=0,#REF!,0)</f>
        <v>#REF!</v>
      </c>
      <c r="O509">
        <v>57695.132720000001</v>
      </c>
      <c r="P509">
        <v>164</v>
      </c>
    </row>
    <row r="510" spans="1:16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5"/>
      <c r="L510" s="455" t="e">
        <f>IF(K510=0,#REF!,0)</f>
        <v>#REF!</v>
      </c>
      <c r="O510">
        <v>56795.166107999998</v>
      </c>
      <c r="P510">
        <v>163</v>
      </c>
    </row>
    <row r="511" spans="1:16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5"/>
      <c r="L511" s="455" t="e">
        <f>IF(K511=0,#REF!,0)</f>
        <v>#REF!</v>
      </c>
      <c r="O511">
        <v>56266.108640999999</v>
      </c>
      <c r="P511">
        <v>169</v>
      </c>
    </row>
    <row r="512" spans="1:16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5"/>
      <c r="L512" s="455" t="e">
        <f>IF(K512=0,#REF!,0)</f>
        <v>#REF!</v>
      </c>
      <c r="O512">
        <v>56159.465790000002</v>
      </c>
      <c r="P512">
        <v>166</v>
      </c>
    </row>
    <row r="513" spans="1:16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5"/>
      <c r="L513" s="455" t="e">
        <f>IF(K513=0,#REF!,0)</f>
        <v>#REF!</v>
      </c>
      <c r="O513">
        <v>56458.424866000001</v>
      </c>
      <c r="P513">
        <v>169</v>
      </c>
    </row>
    <row r="514" spans="1:16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5"/>
      <c r="L514" s="455" t="e">
        <f>IF(K514=0,#REF!,0)</f>
        <v>#REF!</v>
      </c>
      <c r="O514">
        <v>56980.112794000001</v>
      </c>
      <c r="P514">
        <v>175</v>
      </c>
    </row>
    <row r="515" spans="1:16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5"/>
      <c r="L515" s="455" t="e">
        <f>IF(K515=0,#REF!,0)</f>
        <v>#REF!</v>
      </c>
      <c r="O515">
        <v>57351.976104000001</v>
      </c>
      <c r="P515">
        <v>182</v>
      </c>
    </row>
    <row r="516" spans="1:16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5"/>
      <c r="L516" s="455" t="e">
        <f>IF(K516=0,#REF!,0)</f>
        <v>#REF!</v>
      </c>
      <c r="O516">
        <v>57321.552033</v>
      </c>
      <c r="P516">
        <v>171</v>
      </c>
    </row>
    <row r="517" spans="1:16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5"/>
      <c r="L517" s="455" t="e">
        <f>IF(K517=0,#REF!,0)</f>
        <v>#REF!</v>
      </c>
      <c r="O517">
        <v>57526.124146000002</v>
      </c>
      <c r="P517">
        <v>151</v>
      </c>
    </row>
    <row r="518" spans="1:16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5"/>
      <c r="L518" s="455" t="e">
        <f>IF(K518=0,#REF!,0)</f>
        <v>#REF!</v>
      </c>
      <c r="O518">
        <v>58115.067169000002</v>
      </c>
      <c r="P518">
        <v>137</v>
      </c>
    </row>
    <row r="519" spans="1:16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5"/>
      <c r="L519" s="455" t="e">
        <f>IF(K519=0,#REF!,0)</f>
        <v>#REF!</v>
      </c>
      <c r="O519">
        <v>56958.082641000001</v>
      </c>
      <c r="P519">
        <v>132</v>
      </c>
    </row>
    <row r="520" spans="1:16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5"/>
      <c r="L520" s="455" t="e">
        <f>IF(K520=0,#REF!,0)</f>
        <v>#REF!</v>
      </c>
      <c r="O520">
        <v>57418.744171999999</v>
      </c>
      <c r="P520">
        <v>138</v>
      </c>
    </row>
    <row r="521" spans="1:16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5"/>
      <c r="L521" s="455" t="e">
        <f>IF(K521=0,#REF!,0)</f>
        <v>#REF!</v>
      </c>
      <c r="O521">
        <v>57894.461944000002</v>
      </c>
      <c r="P521">
        <v>136</v>
      </c>
    </row>
    <row r="522" spans="1:16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5"/>
      <c r="L522" s="455" t="e">
        <f>IF(K522=0,#REF!,0)</f>
        <v>#REF!</v>
      </c>
      <c r="O522">
        <v>57513.517853999998</v>
      </c>
      <c r="P522">
        <v>140</v>
      </c>
    </row>
    <row r="523" spans="1:16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5"/>
      <c r="L523" s="455" t="e">
        <f>IF(K523=0,#REF!,0)</f>
        <v>#REF!</v>
      </c>
      <c r="O523">
        <v>57237.284758999987</v>
      </c>
      <c r="P523">
        <v>156</v>
      </c>
    </row>
    <row r="524" spans="1:16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5"/>
      <c r="L524" s="455" t="e">
        <f>IF(K524=0,#REF!,0)</f>
        <v>#REF!</v>
      </c>
      <c r="O524">
        <v>58456.320801000002</v>
      </c>
      <c r="P524">
        <v>189</v>
      </c>
    </row>
    <row r="525" spans="1:16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5"/>
      <c r="L525" s="455" t="e">
        <f>IF(K525=0,#REF!,0)</f>
        <v>#REF!</v>
      </c>
      <c r="O525">
        <v>60711.698059000002</v>
      </c>
      <c r="P525">
        <v>225</v>
      </c>
    </row>
    <row r="526" spans="1:16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5"/>
      <c r="L526" s="455" t="e">
        <f>IF(K526=0,#REF!,0)</f>
        <v>#REF!</v>
      </c>
      <c r="O526">
        <v>61122.499327999998</v>
      </c>
      <c r="P526">
        <v>229</v>
      </c>
    </row>
    <row r="527" spans="1:16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5"/>
      <c r="L527" s="455" t="e">
        <f>IF(K527=0,#REF!,0)</f>
        <v>#REF!</v>
      </c>
      <c r="O527">
        <v>60006.747253000001</v>
      </c>
      <c r="P527">
        <v>228</v>
      </c>
    </row>
    <row r="528" spans="1:16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5"/>
      <c r="L528" s="455" t="e">
        <f>IF(K528=0,#REF!,0)</f>
        <v>#REF!</v>
      </c>
      <c r="O528">
        <v>59007.097107000001</v>
      </c>
      <c r="P528">
        <v>221</v>
      </c>
    </row>
    <row r="529" spans="1:16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5"/>
      <c r="L529" s="455" t="e">
        <f>IF(K529=0,#REF!,0)</f>
        <v>#REF!</v>
      </c>
      <c r="O529">
        <v>60016.574765999998</v>
      </c>
      <c r="P529">
        <v>207</v>
      </c>
    </row>
    <row r="530" spans="1:16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5"/>
      <c r="L530" s="455" t="e">
        <f>IF(K530=0,#REF!,0)</f>
        <v>#REF!</v>
      </c>
      <c r="O530">
        <v>61438.685059000003</v>
      </c>
      <c r="P530">
        <v>203</v>
      </c>
    </row>
    <row r="531" spans="1:16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5"/>
      <c r="L531" s="455" t="e">
        <f>IF(K531=0,#REF!,0)</f>
        <v>#REF!</v>
      </c>
      <c r="O531">
        <v>60458.926879999999</v>
      </c>
      <c r="P531">
        <v>193</v>
      </c>
    </row>
    <row r="532" spans="1:16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5"/>
      <c r="L532" s="455" t="e">
        <f>IF(K532=0,#REF!,0)</f>
        <v>#REF!</v>
      </c>
      <c r="O532">
        <v>57835.728882000003</v>
      </c>
      <c r="P532">
        <v>184</v>
      </c>
    </row>
    <row r="533" spans="1:16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5"/>
      <c r="L533" s="455" t="e">
        <f>IF(K533=0,#REF!,0)</f>
        <v>#REF!</v>
      </c>
      <c r="O533">
        <v>57858.861236999997</v>
      </c>
      <c r="P533">
        <v>183</v>
      </c>
    </row>
    <row r="534" spans="1:16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5"/>
      <c r="L534" s="455" t="e">
        <f>IF(K534=0,#REF!,0)</f>
        <v>#REF!</v>
      </c>
      <c r="O534">
        <v>57971.353424999987</v>
      </c>
      <c r="P534">
        <v>179</v>
      </c>
    </row>
    <row r="535" spans="1:16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5"/>
      <c r="L535" s="455" t="e">
        <f>IF(K535=0,#REF!,0)</f>
        <v>#REF!</v>
      </c>
      <c r="O535">
        <v>58214.118590999999</v>
      </c>
      <c r="P535">
        <v>174</v>
      </c>
    </row>
    <row r="536" spans="1:16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5"/>
      <c r="L536" s="455" t="e">
        <f>IF(K536=0,#REF!,0)</f>
        <v>#REF!</v>
      </c>
      <c r="O536">
        <v>59962.936066000002</v>
      </c>
      <c r="P536">
        <v>180</v>
      </c>
    </row>
    <row r="537" spans="1:16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5"/>
      <c r="L537" s="455" t="e">
        <f>IF(K537=0,#REF!,0)</f>
        <v>#REF!</v>
      </c>
      <c r="O537">
        <v>62434.768098</v>
      </c>
      <c r="P537">
        <v>197</v>
      </c>
    </row>
    <row r="538" spans="1:16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5"/>
      <c r="L538" s="455" t="e">
        <f>IF(K538=0,#REF!,0)</f>
        <v>#REF!</v>
      </c>
      <c r="O538">
        <v>64997.692963000001</v>
      </c>
      <c r="P538">
        <v>206</v>
      </c>
    </row>
    <row r="539" spans="1:16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5"/>
      <c r="L539" s="455" t="e">
        <f>IF(K539=0,#REF!,0)</f>
        <v>#REF!</v>
      </c>
      <c r="O539">
        <v>69632.228149999995</v>
      </c>
      <c r="P539">
        <v>199</v>
      </c>
    </row>
    <row r="540" spans="1:16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5"/>
      <c r="L540" s="455" t="e">
        <f>IF(K540=0,#REF!,0)</f>
        <v>#REF!</v>
      </c>
      <c r="O540">
        <v>76754.534667999993</v>
      </c>
      <c r="P540">
        <v>181</v>
      </c>
    </row>
    <row r="541" spans="1:16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5"/>
      <c r="L541" s="455" t="e">
        <f>IF(K541=0,#REF!,0)</f>
        <v>#REF!</v>
      </c>
      <c r="O541">
        <v>78636.575989000004</v>
      </c>
      <c r="P541">
        <v>152</v>
      </c>
    </row>
    <row r="542" spans="1:16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5"/>
      <c r="L542" s="455" t="e">
        <f>IF(K542=0,#REF!,0)</f>
        <v>#REF!</v>
      </c>
      <c r="O542">
        <v>79118.929747999995</v>
      </c>
      <c r="P542">
        <v>138</v>
      </c>
    </row>
    <row r="543" spans="1:16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5"/>
      <c r="L543" s="455" t="e">
        <f>IF(K543=0,#REF!,0)</f>
        <v>#REF!</v>
      </c>
      <c r="O543">
        <v>74957.365722000002</v>
      </c>
      <c r="P543">
        <v>128</v>
      </c>
    </row>
    <row r="544" spans="1:16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5"/>
      <c r="L544" s="455" t="e">
        <f>IF(K544=0,#REF!,0)</f>
        <v>#REF!</v>
      </c>
      <c r="O544">
        <v>72900.006378000005</v>
      </c>
      <c r="P544">
        <v>125</v>
      </c>
    </row>
    <row r="545" spans="1:16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5"/>
      <c r="L545" s="455" t="e">
        <f>IF(K545=0,#REF!,0)</f>
        <v>#REF!</v>
      </c>
      <c r="O545">
        <v>75264.959625000003</v>
      </c>
      <c r="P545">
        <v>130</v>
      </c>
    </row>
    <row r="546" spans="1:16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5"/>
      <c r="L546" s="455" t="e">
        <f>IF(K546=0,#REF!,0)</f>
        <v>#REF!</v>
      </c>
      <c r="O546">
        <v>74712.02536</v>
      </c>
      <c r="P546">
        <v>135</v>
      </c>
    </row>
    <row r="547" spans="1:16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5"/>
      <c r="L547" s="455" t="e">
        <f>IF(K547=0,#REF!,0)</f>
        <v>#REF!</v>
      </c>
      <c r="O547">
        <v>75056.883453000002</v>
      </c>
      <c r="P547">
        <v>149</v>
      </c>
    </row>
    <row r="548" spans="1:16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5"/>
      <c r="L548" s="455" t="e">
        <f>IF(K548=0,#REF!,0)</f>
        <v>#REF!</v>
      </c>
      <c r="O548">
        <v>75890.832579999988</v>
      </c>
      <c r="P548">
        <v>171</v>
      </c>
    </row>
    <row r="549" spans="1:16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5"/>
      <c r="L549" s="455" t="e">
        <f>IF(K549=0,#REF!,0)</f>
        <v>#REF!</v>
      </c>
      <c r="O549">
        <v>76070.626952999999</v>
      </c>
      <c r="P549">
        <v>210</v>
      </c>
    </row>
    <row r="550" spans="1:16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5"/>
      <c r="L550" s="455" t="e">
        <f>IF(K550=0,#REF!,0)</f>
        <v>#REF!</v>
      </c>
      <c r="O550">
        <v>74059.002380999998</v>
      </c>
      <c r="P550">
        <v>224</v>
      </c>
    </row>
    <row r="551" spans="1:16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5"/>
      <c r="L551" s="455" t="e">
        <f>IF(K551=0,#REF!,0)</f>
        <v>#REF!</v>
      </c>
      <c r="O551">
        <v>71303.058716</v>
      </c>
      <c r="P551">
        <v>232</v>
      </c>
    </row>
    <row r="552" spans="1:16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5"/>
      <c r="L552" s="455" t="e">
        <f>IF(K552=0,#REF!,0)</f>
        <v>#REF!</v>
      </c>
      <c r="O552">
        <v>69429.687621999998</v>
      </c>
      <c r="P552">
        <v>227</v>
      </c>
    </row>
    <row r="553" spans="1:16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5"/>
      <c r="L553" s="455" t="e">
        <f>IF(K553=0,#REF!,0)</f>
        <v>#REF!</v>
      </c>
      <c r="O553">
        <v>67868.872009999992</v>
      </c>
      <c r="P553">
        <v>222</v>
      </c>
    </row>
    <row r="554" spans="1:16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5"/>
      <c r="L554" s="455" t="e">
        <f>IF(K554=0,#REF!,0)</f>
        <v>#REF!</v>
      </c>
      <c r="O554">
        <v>68295.190612999999</v>
      </c>
      <c r="P554">
        <v>202</v>
      </c>
    </row>
    <row r="555" spans="1:16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5"/>
      <c r="L555" s="455" t="e">
        <f>IF(K555=0,#REF!,0)</f>
        <v>#REF!</v>
      </c>
      <c r="O555">
        <v>67578.403138000009</v>
      </c>
      <c r="P555">
        <v>200</v>
      </c>
    </row>
    <row r="556" spans="1:16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5"/>
      <c r="L556" s="455" t="e">
        <f>IF(K556=0,#REF!,0)</f>
        <v>#REF!</v>
      </c>
      <c r="O556">
        <v>65012.908142</v>
      </c>
      <c r="P556">
        <v>190</v>
      </c>
    </row>
    <row r="557" spans="1:16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5"/>
      <c r="L557" s="455" t="e">
        <f>IF(K557=0,#REF!,0)</f>
        <v>#REF!</v>
      </c>
      <c r="O557">
        <v>64830.711089999997</v>
      </c>
      <c r="P557">
        <v>183</v>
      </c>
    </row>
    <row r="558" spans="1:16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5"/>
      <c r="L558" s="455" t="e">
        <f>IF(K558=0,#REF!,0)</f>
        <v>#REF!</v>
      </c>
      <c r="O558">
        <v>64090.009338000003</v>
      </c>
      <c r="P558">
        <v>175</v>
      </c>
    </row>
    <row r="559" spans="1:16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5"/>
      <c r="L559" s="455" t="e">
        <f>IF(K559=0,#REF!,0)</f>
        <v>#REF!</v>
      </c>
      <c r="O559">
        <v>63849.631651999996</v>
      </c>
      <c r="P559">
        <v>173</v>
      </c>
    </row>
    <row r="560" spans="1:16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5"/>
      <c r="L560" s="455" t="e">
        <f>IF(K560=0,#REF!,0)</f>
        <v>#REF!</v>
      </c>
      <c r="O560">
        <v>65004.250916999998</v>
      </c>
      <c r="P560">
        <v>178</v>
      </c>
    </row>
    <row r="561" spans="1:16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5"/>
      <c r="L561" s="455" t="e">
        <f>IF(K561=0,#REF!,0)</f>
        <v>#REF!</v>
      </c>
      <c r="O561">
        <v>66815.626951999991</v>
      </c>
      <c r="P561">
        <v>193</v>
      </c>
    </row>
    <row r="562" spans="1:16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5"/>
      <c r="L562" s="455" t="e">
        <f>IF(K562=0,#REF!,0)</f>
        <v>#REF!</v>
      </c>
      <c r="O562">
        <v>69264.320099999997</v>
      </c>
      <c r="P562">
        <v>208</v>
      </c>
    </row>
    <row r="563" spans="1:16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5"/>
      <c r="L563" s="455" t="e">
        <f>IF(K563=0,#REF!,0)</f>
        <v>#REF!</v>
      </c>
      <c r="O563">
        <v>71781.312439000001</v>
      </c>
      <c r="P563">
        <v>194</v>
      </c>
    </row>
    <row r="564" spans="1:16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5"/>
      <c r="L564" s="455" t="e">
        <f>IF(K564=0,#REF!,0)</f>
        <v>#REF!</v>
      </c>
      <c r="O564">
        <v>76647.781982</v>
      </c>
      <c r="P564">
        <v>180</v>
      </c>
    </row>
    <row r="565" spans="1:16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5"/>
      <c r="L565" s="455" t="e">
        <f>IF(K565=0,#REF!,0)</f>
        <v>#REF!</v>
      </c>
      <c r="O565">
        <v>78272.172668000014</v>
      </c>
      <c r="P565">
        <v>149</v>
      </c>
    </row>
    <row r="566" spans="1:16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5"/>
      <c r="L566" s="455" t="e">
        <f>IF(K566=0,#REF!,0)</f>
        <v>#REF!</v>
      </c>
      <c r="O566">
        <v>77526.133422999992</v>
      </c>
      <c r="P566">
        <v>128</v>
      </c>
    </row>
    <row r="567" spans="1:16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5"/>
      <c r="L567" s="455" t="e">
        <f>IF(K567=0,#REF!,0)</f>
        <v>#REF!</v>
      </c>
      <c r="O567">
        <v>73157.33093299999</v>
      </c>
      <c r="P567">
        <v>122</v>
      </c>
    </row>
    <row r="568" spans="1:16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5"/>
      <c r="L568" s="455" t="e">
        <f>IF(K568=0,#REF!,0)</f>
        <v>#REF!</v>
      </c>
      <c r="O568">
        <v>71582.412414999999</v>
      </c>
      <c r="P568">
        <v>120</v>
      </c>
    </row>
    <row r="569" spans="1:16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5"/>
      <c r="L569" s="455" t="e">
        <f>IF(K569=0,#REF!,0)</f>
        <v>#REF!</v>
      </c>
      <c r="O569">
        <v>73379.728210000001</v>
      </c>
      <c r="P569">
        <v>117</v>
      </c>
    </row>
    <row r="570" spans="1:16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5"/>
      <c r="L570" s="455" t="e">
        <f>IF(K570=0,#REF!,0)</f>
        <v>#REF!</v>
      </c>
      <c r="O570">
        <v>72732.118010999999</v>
      </c>
      <c r="P570">
        <v>116</v>
      </c>
    </row>
    <row r="571" spans="1:16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5"/>
      <c r="L571" s="455" t="e">
        <f>IF(K571=0,#REF!,0)</f>
        <v>#REF!</v>
      </c>
      <c r="O571">
        <v>73353.613830999995</v>
      </c>
      <c r="P571">
        <v>139</v>
      </c>
    </row>
    <row r="572" spans="1:16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5"/>
      <c r="L572" s="455" t="e">
        <f>IF(K572=0,#REF!,0)</f>
        <v>#REF!</v>
      </c>
      <c r="O572">
        <v>74391.710326</v>
      </c>
      <c r="P572">
        <v>156</v>
      </c>
    </row>
    <row r="573" spans="1:16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5"/>
      <c r="L573" s="455" t="e">
        <f>IF(K573=0,#REF!,0)</f>
        <v>#REF!</v>
      </c>
      <c r="O573">
        <v>74442.23907499999</v>
      </c>
      <c r="P573">
        <v>187</v>
      </c>
    </row>
    <row r="574" spans="1:16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5"/>
      <c r="L574" s="455" t="e">
        <f>IF(K574=0,#REF!,0)</f>
        <v>#REF!</v>
      </c>
      <c r="O574">
        <v>73304.678832999998</v>
      </c>
      <c r="P574">
        <v>209</v>
      </c>
    </row>
    <row r="575" spans="1:16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5"/>
      <c r="L575" s="455" t="e">
        <f>IF(K575=0,#REF!,0)</f>
        <v>#REF!</v>
      </c>
      <c r="O575">
        <v>71176.923767</v>
      </c>
      <c r="P575">
        <v>224</v>
      </c>
    </row>
    <row r="576" spans="1:16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5"/>
      <c r="L576" s="455" t="e">
        <f>IF(K576=0,#REF!,0)</f>
        <v>#REF!</v>
      </c>
      <c r="O576">
        <v>68747.364929000003</v>
      </c>
      <c r="P576">
        <v>233</v>
      </c>
    </row>
    <row r="577" spans="1:16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5"/>
      <c r="L577" s="455" t="e">
        <f>IF(K577=0,#REF!,0)</f>
        <v>#REF!</v>
      </c>
      <c r="O577">
        <v>67773.801452</v>
      </c>
      <c r="P577">
        <v>218</v>
      </c>
    </row>
    <row r="578" spans="1:16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5"/>
      <c r="L578" s="455" t="e">
        <f>IF(K578=0,#REF!,0)</f>
        <v>#REF!</v>
      </c>
      <c r="O578">
        <v>67673.31457599999</v>
      </c>
      <c r="P578">
        <v>208</v>
      </c>
    </row>
    <row r="579" spans="1:16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5"/>
      <c r="L579" s="455" t="e">
        <f>IF(K579=0,#REF!,0)</f>
        <v>#REF!</v>
      </c>
      <c r="O579">
        <v>66403.182862000001</v>
      </c>
      <c r="P579">
        <v>194</v>
      </c>
    </row>
    <row r="580" spans="1:16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5"/>
      <c r="L580" s="455" t="e">
        <f>IF(K580=0,#REF!,0)</f>
        <v>#REF!</v>
      </c>
      <c r="O580">
        <v>63638.423279000002</v>
      </c>
      <c r="P580">
        <v>190</v>
      </c>
    </row>
    <row r="581" spans="1:16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5"/>
      <c r="L581" s="455" t="e">
        <f>IF(K581=0,#REF!,0)</f>
        <v>#REF!</v>
      </c>
      <c r="O581">
        <v>61541.428100999998</v>
      </c>
      <c r="P581">
        <v>181</v>
      </c>
    </row>
    <row r="582" spans="1:16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5"/>
      <c r="L582" s="455" t="e">
        <f>IF(K582=0,#REF!,0)</f>
        <v>#REF!</v>
      </c>
      <c r="O582">
        <v>61213.006561000002</v>
      </c>
      <c r="P582">
        <v>176</v>
      </c>
    </row>
    <row r="583" spans="1:16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5"/>
      <c r="L583" s="455" t="e">
        <f>IF(K583=0,#REF!,0)</f>
        <v>#REF!</v>
      </c>
      <c r="O583">
        <v>61621.890991</v>
      </c>
      <c r="P583">
        <v>169</v>
      </c>
    </row>
    <row r="584" spans="1:16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5"/>
      <c r="L584" s="455" t="e">
        <f>IF(K584=0,#REF!,0)</f>
        <v>#REF!</v>
      </c>
      <c r="O584">
        <v>62417.226807999999</v>
      </c>
      <c r="P584">
        <v>172</v>
      </c>
    </row>
    <row r="585" spans="1:16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5"/>
      <c r="L585" s="455" t="e">
        <f>IF(K585=0,#REF!,0)</f>
        <v>#REF!</v>
      </c>
      <c r="O585">
        <v>64618.460571000003</v>
      </c>
      <c r="P585">
        <v>187</v>
      </c>
    </row>
    <row r="586" spans="1:16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5"/>
      <c r="L586" s="455" t="e">
        <f>IF(K586=0,#REF!,0)</f>
        <v>#REF!</v>
      </c>
      <c r="O586">
        <v>67482.205260999996</v>
      </c>
      <c r="P586">
        <v>202</v>
      </c>
    </row>
    <row r="587" spans="1:16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5"/>
      <c r="L587" s="455" t="e">
        <f>IF(K587=0,#REF!,0)</f>
        <v>#REF!</v>
      </c>
      <c r="O587">
        <v>70827.24987900001</v>
      </c>
      <c r="P587">
        <v>197</v>
      </c>
    </row>
    <row r="588" spans="1:16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5"/>
      <c r="L588" s="455" t="e">
        <f>IF(K588=0,#REF!,0)</f>
        <v>#REF!</v>
      </c>
      <c r="O588">
        <v>75890.72473300001</v>
      </c>
      <c r="P588">
        <v>170</v>
      </c>
    </row>
    <row r="589" spans="1:16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5"/>
      <c r="L589" s="455" t="e">
        <f>IF(K589=0,#REF!,0)</f>
        <v>#REF!</v>
      </c>
      <c r="O589">
        <v>76093.438782000012</v>
      </c>
      <c r="P589">
        <v>142</v>
      </c>
    </row>
    <row r="590" spans="1:16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5"/>
      <c r="L590" s="455" t="e">
        <f>IF(K590=0,#REF!,0)</f>
        <v>#REF!</v>
      </c>
      <c r="O590">
        <v>76079.012816999995</v>
      </c>
      <c r="P590">
        <v>122</v>
      </c>
    </row>
    <row r="591" spans="1:16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5"/>
      <c r="L591" s="455" t="e">
        <f>IF(K591=0,#REF!,0)</f>
        <v>#REF!</v>
      </c>
      <c r="O591">
        <v>71184.505310000008</v>
      </c>
      <c r="P591">
        <v>111</v>
      </c>
    </row>
    <row r="592" spans="1:16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5"/>
      <c r="L592" s="455" t="e">
        <f>IF(K592=0,#REF!,0)</f>
        <v>#REF!</v>
      </c>
      <c r="O592">
        <v>69884.681976000007</v>
      </c>
      <c r="P592">
        <v>104</v>
      </c>
    </row>
    <row r="593" spans="1:16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5"/>
      <c r="L593" s="455" t="e">
        <f>IF(K593=0,#REF!,0)</f>
        <v>#REF!</v>
      </c>
      <c r="O593">
        <v>71899.662506000008</v>
      </c>
      <c r="P593">
        <v>101</v>
      </c>
    </row>
    <row r="594" spans="1:16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5"/>
      <c r="L594" s="455" t="e">
        <f>IF(K594=0,#REF!,0)</f>
        <v>#REF!</v>
      </c>
      <c r="O594">
        <v>70853.917297000007</v>
      </c>
      <c r="P594">
        <v>115</v>
      </c>
    </row>
    <row r="595" spans="1:16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5"/>
      <c r="L595" s="455" t="e">
        <f>IF(K595=0,#REF!,0)</f>
        <v>#REF!</v>
      </c>
      <c r="O595">
        <v>71350.609315000009</v>
      </c>
      <c r="P595">
        <v>131</v>
      </c>
    </row>
    <row r="596" spans="1:16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5"/>
      <c r="L596" s="455" t="e">
        <f>IF(K596=0,#REF!,0)</f>
        <v>#REF!</v>
      </c>
      <c r="O596">
        <v>71875.810668999999</v>
      </c>
      <c r="P596">
        <v>156</v>
      </c>
    </row>
    <row r="597" spans="1:16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5"/>
      <c r="L597" s="455" t="e">
        <f>IF(K597=0,#REF!,0)</f>
        <v>#REF!</v>
      </c>
      <c r="O597">
        <v>72309.773681000006</v>
      </c>
      <c r="P597">
        <v>185</v>
      </c>
    </row>
    <row r="598" spans="1:16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5"/>
      <c r="L598" s="455" t="e">
        <f>IF(K598=0,#REF!,0)</f>
        <v>#REF!</v>
      </c>
      <c r="O598">
        <v>70863.934080999999</v>
      </c>
      <c r="P598">
        <v>205</v>
      </c>
    </row>
    <row r="599" spans="1:16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5"/>
      <c r="L599" s="455" t="e">
        <f>IF(K599=0,#REF!,0)</f>
        <v>#REF!</v>
      </c>
      <c r="O599">
        <v>68687.54968299999</v>
      </c>
      <c r="P599">
        <v>215</v>
      </c>
    </row>
    <row r="600" spans="1:16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5"/>
      <c r="L600" s="455" t="e">
        <f>IF(K600=0,#REF!,0)</f>
        <v>#REF!</v>
      </c>
      <c r="O600">
        <v>67056.879457000003</v>
      </c>
      <c r="P600">
        <v>215</v>
      </c>
    </row>
    <row r="601" spans="1:16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5"/>
      <c r="L601" s="455" t="e">
        <f>IF(K601=0,#REF!,0)</f>
        <v>#REF!</v>
      </c>
      <c r="O601">
        <v>65557.826660999999</v>
      </c>
      <c r="P601">
        <v>215</v>
      </c>
    </row>
    <row r="602" spans="1:16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5"/>
      <c r="L602" s="455" t="e">
        <f>IF(K602=0,#REF!,0)</f>
        <v>#REF!</v>
      </c>
      <c r="O602">
        <v>66635.652647999988</v>
      </c>
      <c r="P602">
        <v>207</v>
      </c>
    </row>
    <row r="603" spans="1:16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5"/>
      <c r="L603" s="455" t="e">
        <f>IF(K603=0,#REF!,0)</f>
        <v>#REF!</v>
      </c>
      <c r="O603">
        <v>66199.787901999996</v>
      </c>
      <c r="P603">
        <v>195</v>
      </c>
    </row>
    <row r="604" spans="1:16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5"/>
      <c r="L604" s="455" t="e">
        <f>IF(K604=0,#REF!,0)</f>
        <v>#REF!</v>
      </c>
      <c r="O604">
        <v>63138.227111</v>
      </c>
      <c r="P604">
        <v>183</v>
      </c>
    </row>
    <row r="605" spans="1:16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5"/>
      <c r="L605" s="455" t="e">
        <f>IF(K605=0,#REF!,0)</f>
        <v>#REF!</v>
      </c>
      <c r="O605">
        <v>61760.526611000001</v>
      </c>
      <c r="P605">
        <v>186</v>
      </c>
    </row>
    <row r="606" spans="1:16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5"/>
      <c r="L606" s="455" t="e">
        <f>IF(K606=0,#REF!,0)</f>
        <v>#REF!</v>
      </c>
      <c r="O606">
        <v>62065.977783000002</v>
      </c>
      <c r="P606">
        <v>175</v>
      </c>
    </row>
    <row r="607" spans="1:16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5"/>
      <c r="L607" s="455" t="e">
        <f>IF(K607=0,#REF!,0)</f>
        <v>#REF!</v>
      </c>
      <c r="O607">
        <v>62500.293151000013</v>
      </c>
      <c r="P607">
        <v>170</v>
      </c>
    </row>
    <row r="608" spans="1:16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5"/>
      <c r="L608" s="455" t="e">
        <f>IF(K608=0,#REF!,0)</f>
        <v>#REF!</v>
      </c>
      <c r="O608">
        <v>63260.947875999998</v>
      </c>
      <c r="P608">
        <v>174</v>
      </c>
    </row>
    <row r="609" spans="1:16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5"/>
      <c r="L609" s="455" t="e">
        <f>IF(K609=0,#REF!,0)</f>
        <v>#REF!</v>
      </c>
      <c r="O609">
        <v>64612.069031000014</v>
      </c>
      <c r="P609">
        <v>183</v>
      </c>
    </row>
    <row r="610" spans="1:16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5"/>
      <c r="L610" s="455" t="e">
        <f>IF(K610=0,#REF!,0)</f>
        <v>#REF!</v>
      </c>
      <c r="O610">
        <v>66751.723389000006</v>
      </c>
      <c r="P610">
        <v>196</v>
      </c>
    </row>
    <row r="611" spans="1:16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5"/>
      <c r="L611" s="455" t="e">
        <f>IF(K611=0,#REF!,0)</f>
        <v>#REF!</v>
      </c>
      <c r="O611">
        <v>69666.055481000003</v>
      </c>
      <c r="P611">
        <v>188</v>
      </c>
    </row>
    <row r="612" spans="1:16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5"/>
      <c r="L612" s="455" t="e">
        <f>IF(K612=0,#REF!,0)</f>
        <v>#REF!</v>
      </c>
      <c r="O612">
        <v>73221.599122</v>
      </c>
      <c r="P612">
        <v>170</v>
      </c>
    </row>
    <row r="613" spans="1:16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5"/>
      <c r="L613" s="455" t="e">
        <f>IF(K613=0,#REF!,0)</f>
        <v>#REF!</v>
      </c>
      <c r="O613">
        <v>73911.129455999995</v>
      </c>
      <c r="P613">
        <v>140</v>
      </c>
    </row>
    <row r="614" spans="1:16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5"/>
      <c r="L614" s="455" t="e">
        <f>IF(K614=0,#REF!,0)</f>
        <v>#REF!</v>
      </c>
      <c r="O614">
        <v>73545.619261999993</v>
      </c>
      <c r="P614">
        <v>123</v>
      </c>
    </row>
    <row r="615" spans="1:16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5"/>
      <c r="L615" s="455" t="e">
        <f>IF(K615=0,#REF!,0)</f>
        <v>#REF!</v>
      </c>
      <c r="O615">
        <v>68653.883910999997</v>
      </c>
      <c r="P615">
        <v>115</v>
      </c>
    </row>
    <row r="616" spans="1:16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5"/>
      <c r="L616" s="455" t="e">
        <f>IF(K616=0,#REF!,0)</f>
        <v>#REF!</v>
      </c>
      <c r="O616">
        <v>66468.946716000006</v>
      </c>
      <c r="P616">
        <v>113</v>
      </c>
    </row>
    <row r="617" spans="1:16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5"/>
      <c r="L617" s="455" t="e">
        <f>IF(K617=0,#REF!,0)</f>
        <v>#REF!</v>
      </c>
      <c r="O617">
        <v>67373.000733000008</v>
      </c>
      <c r="P617">
        <v>114</v>
      </c>
    </row>
    <row r="618" spans="1:16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5"/>
      <c r="L618" s="455" t="e">
        <f>IF(K618=0,#REF!,0)</f>
        <v>#REF!</v>
      </c>
      <c r="O618">
        <v>64743.021484999997</v>
      </c>
      <c r="P618">
        <v>118</v>
      </c>
    </row>
    <row r="619" spans="1:16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5"/>
      <c r="L619" s="455" t="e">
        <f>IF(K619=0,#REF!,0)</f>
        <v>#REF!</v>
      </c>
      <c r="O619">
        <v>63338.104156000001</v>
      </c>
      <c r="P619">
        <v>131</v>
      </c>
    </row>
    <row r="620" spans="1:16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5"/>
      <c r="L620" s="455" t="e">
        <f>IF(K620=0,#REF!,0)</f>
        <v>#REF!</v>
      </c>
      <c r="O620">
        <v>61778.549744000004</v>
      </c>
      <c r="P620">
        <v>149</v>
      </c>
    </row>
    <row r="621" spans="1:16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5"/>
      <c r="L621" s="455" t="e">
        <f>IF(K621=0,#REF!,0)</f>
        <v>#REF!</v>
      </c>
      <c r="O621">
        <v>62681.166258999998</v>
      </c>
      <c r="P621">
        <v>180</v>
      </c>
    </row>
    <row r="622" spans="1:16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5"/>
      <c r="L622" s="455" t="e">
        <f>IF(K622=0,#REF!,0)</f>
        <v>#REF!</v>
      </c>
      <c r="O622">
        <v>62096.350952000001</v>
      </c>
      <c r="P622">
        <v>194</v>
      </c>
    </row>
    <row r="623" spans="1:16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5"/>
      <c r="L623" s="455" t="e">
        <f>IF(K623=0,#REF!,0)</f>
        <v>#REF!</v>
      </c>
      <c r="O623">
        <v>61110.922485000003</v>
      </c>
      <c r="P623">
        <v>200</v>
      </c>
    </row>
    <row r="624" spans="1:16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5"/>
      <c r="L624" s="455" t="e">
        <f>IF(K624=0,#REF!,0)</f>
        <v>#REF!</v>
      </c>
      <c r="O624">
        <v>59915.822998000003</v>
      </c>
      <c r="P624">
        <v>195</v>
      </c>
    </row>
    <row r="625" spans="1:16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5"/>
      <c r="L625" s="455" t="e">
        <f>IF(K625=0,#REF!,0)</f>
        <v>#REF!</v>
      </c>
      <c r="O625">
        <v>59852.892637999998</v>
      </c>
      <c r="P625">
        <v>192</v>
      </c>
    </row>
    <row r="626" spans="1:16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5"/>
      <c r="L626" s="455" t="e">
        <f>IF(K626=0,#REF!,0)</f>
        <v>#REF!</v>
      </c>
      <c r="O626">
        <v>60883.104309000002</v>
      </c>
      <c r="P626">
        <v>176</v>
      </c>
    </row>
    <row r="627" spans="1:16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5"/>
      <c r="L627" s="455" t="e">
        <f>IF(K627=0,#REF!,0)</f>
        <v>#REF!</v>
      </c>
      <c r="O627">
        <v>60172.287659000001</v>
      </c>
      <c r="P627">
        <v>165</v>
      </c>
    </row>
    <row r="628" spans="1:16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5"/>
      <c r="L628" s="455" t="e">
        <f>IF(K628=0,#REF!,0)</f>
        <v>#REF!</v>
      </c>
      <c r="O628">
        <v>57911.288451</v>
      </c>
      <c r="P628">
        <v>151</v>
      </c>
    </row>
    <row r="629" spans="1:16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5"/>
      <c r="L629" s="455" t="e">
        <f>IF(K629=0,#REF!,0)</f>
        <v>#REF!</v>
      </c>
      <c r="O629">
        <v>56472.320496</v>
      </c>
      <c r="P629">
        <v>151</v>
      </c>
    </row>
    <row r="630" spans="1:16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5"/>
      <c r="L630" s="455" t="e">
        <f>IF(K630=0,#REF!,0)</f>
        <v>#REF!</v>
      </c>
      <c r="O630">
        <v>55758.075500999999</v>
      </c>
      <c r="P630">
        <v>140</v>
      </c>
    </row>
    <row r="631" spans="1:16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5"/>
      <c r="L631" s="455" t="e">
        <f>IF(K631=0,#REF!,0)</f>
        <v>#REF!</v>
      </c>
      <c r="O631">
        <v>54603.639953999998</v>
      </c>
      <c r="P631">
        <v>135</v>
      </c>
    </row>
    <row r="632" spans="1:16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5"/>
      <c r="L632" s="455" t="e">
        <f>IF(K632=0,#REF!,0)</f>
        <v>#REF!</v>
      </c>
      <c r="O632">
        <v>54398.354737000001</v>
      </c>
      <c r="P632">
        <v>137</v>
      </c>
    </row>
    <row r="633" spans="1:16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5"/>
      <c r="L633" s="455" t="e">
        <f>IF(K633=0,#REF!,0)</f>
        <v>#REF!</v>
      </c>
      <c r="O633">
        <v>54253.981049000002</v>
      </c>
      <c r="P633">
        <v>148</v>
      </c>
    </row>
    <row r="634" spans="1:16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5"/>
      <c r="L634" s="455" t="e">
        <f>IF(K634=0,#REF!,0)</f>
        <v>#REF!</v>
      </c>
      <c r="O634">
        <v>54884.100127999998</v>
      </c>
      <c r="P634">
        <v>165</v>
      </c>
    </row>
    <row r="635" spans="1:16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5"/>
      <c r="L635" s="455" t="e">
        <f>IF(K635=0,#REF!,0)</f>
        <v>#REF!</v>
      </c>
      <c r="O635">
        <v>53787.698059000002</v>
      </c>
      <c r="P635">
        <v>171</v>
      </c>
    </row>
    <row r="636" spans="1:16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5"/>
      <c r="L636" s="455" t="e">
        <f>IF(K636=0,#REF!,0)</f>
        <v>#REF!</v>
      </c>
      <c r="O636">
        <v>53635.852355000003</v>
      </c>
      <c r="P636">
        <v>170</v>
      </c>
    </row>
    <row r="637" spans="1:16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5"/>
      <c r="L637" s="455" t="e">
        <f>IF(K637=0,#REF!,0)</f>
        <v>#REF!</v>
      </c>
      <c r="O637">
        <v>52795.409728999999</v>
      </c>
      <c r="P637">
        <v>153</v>
      </c>
    </row>
    <row r="638" spans="1:16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5">
        <v>15479.676782413466</v>
      </c>
      <c r="L638" s="455">
        <f>IF(K638=0,#REF!,0)</f>
        <v>0</v>
      </c>
      <c r="O638">
        <v>52300.115448999997</v>
      </c>
      <c r="P638">
        <v>134</v>
      </c>
    </row>
    <row r="639" spans="1:16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5">
        <v>31851.383274924261</v>
      </c>
      <c r="L639" s="455">
        <f>IF(K639=0,#REF!,0)</f>
        <v>0</v>
      </c>
      <c r="O639">
        <v>51634.10785</v>
      </c>
      <c r="P639">
        <v>125</v>
      </c>
    </row>
    <row r="640" spans="1:16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5">
        <v>9460.3929126924122</v>
      </c>
      <c r="L640" s="455">
        <f>IF(K640=0,#REF!,0)</f>
        <v>0</v>
      </c>
      <c r="O640">
        <v>50813.470336999999</v>
      </c>
      <c r="P640">
        <v>118</v>
      </c>
    </row>
    <row r="641" spans="1:16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5">
        <v>18869.827285155759</v>
      </c>
      <c r="L641" s="455">
        <f>IF(K641=0,#REF!,0)</f>
        <v>0</v>
      </c>
      <c r="O641">
        <v>50869.596557999997</v>
      </c>
      <c r="P641">
        <v>110</v>
      </c>
    </row>
    <row r="642" spans="1:16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5">
        <v>630.58122911630085</v>
      </c>
      <c r="L642" s="455">
        <f>IF(K642=0,#REF!,0)</f>
        <v>0</v>
      </c>
      <c r="O642">
        <v>50506.932921</v>
      </c>
      <c r="P642">
        <v>112</v>
      </c>
    </row>
    <row r="643" spans="1:16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5"/>
      <c r="L643" s="455" t="e">
        <f>IF(K643=0,#REF!,0)</f>
        <v>#REF!</v>
      </c>
      <c r="O643">
        <v>50861.919311999998</v>
      </c>
      <c r="P643">
        <v>122</v>
      </c>
    </row>
    <row r="644" spans="1:16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5"/>
      <c r="L644" s="455" t="e">
        <f>IF(K644=0,#REF!,0)</f>
        <v>#REF!</v>
      </c>
      <c r="O644">
        <v>50574.519500000002</v>
      </c>
      <c r="P644">
        <v>149</v>
      </c>
    </row>
    <row r="645" spans="1:16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5"/>
      <c r="L645" s="455" t="e">
        <f>IF(K645=0,#REF!,0)</f>
        <v>#REF!</v>
      </c>
      <c r="O645">
        <v>52204.576845000003</v>
      </c>
      <c r="P645">
        <v>184</v>
      </c>
    </row>
    <row r="646" spans="1:16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5"/>
      <c r="L646" s="455" t="e">
        <f>IF(K646=0,#REF!,0)</f>
        <v>#REF!</v>
      </c>
      <c r="O646">
        <v>53175.402160000012</v>
      </c>
      <c r="P646">
        <v>190</v>
      </c>
    </row>
    <row r="647" spans="1:16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5"/>
      <c r="L647" s="455" t="e">
        <f>IF(K647=0,#REF!,0)</f>
        <v>#REF!</v>
      </c>
      <c r="O647">
        <v>53145.749513000002</v>
      </c>
      <c r="P647">
        <v>189</v>
      </c>
    </row>
    <row r="648" spans="1:16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5"/>
      <c r="L648" s="455" t="e">
        <f>IF(K648=0,#REF!,0)</f>
        <v>#REF!</v>
      </c>
      <c r="O648">
        <v>53035.280149999999</v>
      </c>
      <c r="P648">
        <v>184</v>
      </c>
    </row>
    <row r="649" spans="1:16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5"/>
      <c r="L649" s="455" t="e">
        <f>IF(K649=0,#REF!,0)</f>
        <v>#REF!</v>
      </c>
      <c r="O649">
        <v>54990.688415999997</v>
      </c>
      <c r="P649">
        <v>177</v>
      </c>
    </row>
    <row r="650" spans="1:16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5"/>
      <c r="L650" s="455" t="e">
        <f>IF(K650=0,#REF!,0)</f>
        <v>#REF!</v>
      </c>
      <c r="O650">
        <v>56890.967284999999</v>
      </c>
      <c r="P650">
        <v>164</v>
      </c>
    </row>
    <row r="651" spans="1:16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5"/>
      <c r="L651" s="455" t="e">
        <f>IF(K651=0,#REF!,0)</f>
        <v>#REF!</v>
      </c>
      <c r="O651">
        <v>56731.852663000012</v>
      </c>
      <c r="P651">
        <v>160</v>
      </c>
    </row>
    <row r="652" spans="1:16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5"/>
      <c r="L652" s="455" t="e">
        <f>IF(K652=0,#REF!,0)</f>
        <v>#REF!</v>
      </c>
      <c r="O652">
        <v>54099.525024000002</v>
      </c>
      <c r="P652">
        <v>156</v>
      </c>
    </row>
    <row r="653" spans="1:16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5"/>
      <c r="L653" s="455" t="e">
        <f>IF(K653=0,#REF!,0)</f>
        <v>#REF!</v>
      </c>
      <c r="O653">
        <v>52226.418213999998</v>
      </c>
      <c r="P653">
        <v>156</v>
      </c>
    </row>
    <row r="654" spans="1:16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5"/>
      <c r="L654" s="455" t="e">
        <f>IF(K654=0,#REF!,0)</f>
        <v>#REF!</v>
      </c>
      <c r="O654">
        <v>50959.712401999997</v>
      </c>
      <c r="P654">
        <v>155</v>
      </c>
    </row>
    <row r="655" spans="1:16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5"/>
      <c r="L655" s="455" t="e">
        <f>IF(K655=0,#REF!,0)</f>
        <v>#REF!</v>
      </c>
      <c r="O655">
        <v>50596.088256000003</v>
      </c>
      <c r="P655">
        <v>149</v>
      </c>
    </row>
    <row r="656" spans="1:16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5"/>
      <c r="L656" s="455" t="e">
        <f>IF(K656=0,#REF!,0)</f>
        <v>#REF!</v>
      </c>
      <c r="O656">
        <v>50928.329651</v>
      </c>
      <c r="P656">
        <v>152</v>
      </c>
    </row>
    <row r="657" spans="1:16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5"/>
      <c r="L657" s="455" t="e">
        <f>IF(K657=0,#REF!,0)</f>
        <v>#REF!</v>
      </c>
      <c r="O657">
        <v>51790.479065</v>
      </c>
      <c r="P657">
        <v>164</v>
      </c>
    </row>
    <row r="658" spans="1:16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5"/>
      <c r="L658" s="455" t="e">
        <f>IF(K658=0,#REF!,0)</f>
        <v>#REF!</v>
      </c>
      <c r="O658">
        <v>52277.004029000003</v>
      </c>
      <c r="P658">
        <v>179</v>
      </c>
    </row>
    <row r="659" spans="1:16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5"/>
      <c r="L659" s="455" t="e">
        <f>IF(K659=0,#REF!,0)</f>
        <v>#REF!</v>
      </c>
      <c r="O659">
        <v>51195.273194000001</v>
      </c>
      <c r="P659">
        <v>165</v>
      </c>
    </row>
    <row r="660" spans="1:16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5"/>
      <c r="L660" s="455" t="e">
        <f>IF(K660=0,#REF!,0)</f>
        <v>#REF!</v>
      </c>
      <c r="O660">
        <v>47069.827270999987</v>
      </c>
      <c r="P660">
        <v>140</v>
      </c>
    </row>
    <row r="661" spans="1:16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5">
        <v>10187.730842565466</v>
      </c>
      <c r="L661" s="455">
        <f>IF(K661=0,#REF!,0)</f>
        <v>0</v>
      </c>
      <c r="O661">
        <v>44910.419738999997</v>
      </c>
      <c r="P661">
        <v>122</v>
      </c>
    </row>
    <row r="662" spans="1:16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5">
        <v>25233.807510868988</v>
      </c>
      <c r="L662" s="455">
        <f>IF(K662=0,#REF!,0)</f>
        <v>0</v>
      </c>
      <c r="O662">
        <v>45109.108155000002</v>
      </c>
      <c r="P662">
        <v>108</v>
      </c>
    </row>
    <row r="663" spans="1:16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5">
        <v>8039.1623886600692</v>
      </c>
      <c r="L663" s="455">
        <f>IF(K663=0,#REF!,0)</f>
        <v>0</v>
      </c>
      <c r="O663">
        <v>44737.788696000003</v>
      </c>
      <c r="P663">
        <v>95</v>
      </c>
    </row>
    <row r="664" spans="1:16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5">
        <v>25417.9570627389</v>
      </c>
      <c r="L664" s="455">
        <f>IF(K664=0,#REF!,0)</f>
        <v>0</v>
      </c>
      <c r="O664">
        <v>44977.916626999999</v>
      </c>
      <c r="P664">
        <v>93</v>
      </c>
    </row>
    <row r="665" spans="1:16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5">
        <v>12516.976338107561</v>
      </c>
      <c r="L665" s="455">
        <f>IF(K665=0,#REF!,0)</f>
        <v>0</v>
      </c>
      <c r="O665">
        <v>45181.125061999999</v>
      </c>
      <c r="P665">
        <v>89</v>
      </c>
    </row>
    <row r="666" spans="1:16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5"/>
      <c r="L666" s="455" t="e">
        <f>IF(K666=0,#REF!,0)</f>
        <v>#REF!</v>
      </c>
      <c r="O666">
        <v>45473.129975000003</v>
      </c>
      <c r="P666">
        <v>86</v>
      </c>
    </row>
    <row r="667" spans="1:16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5"/>
      <c r="L667" s="455" t="e">
        <f>IF(K667=0,#REF!,0)</f>
        <v>#REF!</v>
      </c>
      <c r="O667">
        <v>46521.839079999998</v>
      </c>
      <c r="P667">
        <v>109</v>
      </c>
    </row>
    <row r="668" spans="1:16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5"/>
      <c r="L668" s="455" t="e">
        <f>IF(K668=0,#REF!,0)</f>
        <v>#REF!</v>
      </c>
      <c r="O668">
        <v>48000.479736999987</v>
      </c>
      <c r="P668">
        <v>133</v>
      </c>
    </row>
    <row r="669" spans="1:16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5"/>
      <c r="L669" s="455" t="e">
        <f>IF(K669=0,#REF!,0)</f>
        <v>#REF!</v>
      </c>
      <c r="O669">
        <v>48946.925842999997</v>
      </c>
      <c r="P669">
        <v>143</v>
      </c>
    </row>
    <row r="670" spans="1:16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5"/>
      <c r="L670" s="455" t="e">
        <f>IF(K670=0,#REF!,0)</f>
        <v>#REF!</v>
      </c>
      <c r="O670">
        <v>49600.431884000012</v>
      </c>
      <c r="P670">
        <v>157</v>
      </c>
    </row>
    <row r="671" spans="1:16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5"/>
      <c r="L671" s="455" t="e">
        <f>IF(K671=0,#REF!,0)</f>
        <v>#REF!</v>
      </c>
      <c r="O671">
        <v>49538.679565000013</v>
      </c>
      <c r="P671">
        <v>164</v>
      </c>
    </row>
    <row r="672" spans="1:16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5"/>
      <c r="L672" s="455" t="e">
        <f>IF(K672=0,#REF!,0)</f>
        <v>#REF!</v>
      </c>
      <c r="O672">
        <v>49830.108518999987</v>
      </c>
      <c r="P672">
        <v>164</v>
      </c>
    </row>
    <row r="673" spans="1:16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5"/>
      <c r="L673" s="455" t="e">
        <f>IF(K673=0,#REF!,0)</f>
        <v>#REF!</v>
      </c>
      <c r="O673">
        <v>51590.981078999997</v>
      </c>
      <c r="P673">
        <v>165</v>
      </c>
    </row>
    <row r="674" spans="1:16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5"/>
      <c r="L674" s="455" t="e">
        <f>IF(K674=0,#REF!,0)</f>
        <v>#REF!</v>
      </c>
      <c r="O674">
        <v>53815.329834999997</v>
      </c>
      <c r="P674">
        <v>157</v>
      </c>
    </row>
    <row r="675" spans="1:16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5"/>
      <c r="L675" s="455" t="e">
        <f>IF(K675=0,#REF!,0)</f>
        <v>#REF!</v>
      </c>
      <c r="O675">
        <v>53464.534973000002</v>
      </c>
      <c r="P675">
        <v>143</v>
      </c>
    </row>
    <row r="676" spans="1:16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5"/>
      <c r="L676" s="455" t="e">
        <f>IF(K676=0,#REF!,0)</f>
        <v>#REF!</v>
      </c>
      <c r="O676">
        <v>50745.746978000003</v>
      </c>
      <c r="P676">
        <v>143</v>
      </c>
    </row>
    <row r="677" spans="1:16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5"/>
      <c r="L677" s="455" t="e">
        <f>IF(K677=0,#REF!,0)</f>
        <v>#REF!</v>
      </c>
      <c r="O677">
        <v>49675.626738999999</v>
      </c>
      <c r="P677">
        <v>133</v>
      </c>
    </row>
    <row r="678" spans="1:16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5"/>
      <c r="L678" s="455" t="e">
        <f>IF(K678=0,#REF!,0)</f>
        <v>#REF!</v>
      </c>
      <c r="O678">
        <v>48475.343016999999</v>
      </c>
      <c r="P678">
        <v>122</v>
      </c>
    </row>
    <row r="679" spans="1:16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5"/>
      <c r="L679" s="455" t="e">
        <f>IF(K679=0,#REF!,0)</f>
        <v>#REF!</v>
      </c>
      <c r="O679">
        <v>48419.812346000013</v>
      </c>
      <c r="P679">
        <v>119</v>
      </c>
    </row>
    <row r="680" spans="1:16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5"/>
      <c r="L680" s="455" t="e">
        <f>IF(K680=0,#REF!,0)</f>
        <v>#REF!</v>
      </c>
      <c r="O680">
        <v>48450.804382000002</v>
      </c>
      <c r="P680">
        <v>119</v>
      </c>
    </row>
    <row r="681" spans="1:16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5"/>
      <c r="L681" s="455" t="e">
        <f>IF(K681=0,#REF!,0)</f>
        <v>#REF!</v>
      </c>
      <c r="O681">
        <v>48663.349853</v>
      </c>
      <c r="P681">
        <v>121</v>
      </c>
    </row>
    <row r="682" spans="1:16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5"/>
      <c r="L682" s="455" t="e">
        <f>IF(K682=0,#REF!,0)</f>
        <v>#REF!</v>
      </c>
      <c r="O682">
        <v>48692.472471999987</v>
      </c>
      <c r="P682">
        <v>131</v>
      </c>
    </row>
    <row r="683" spans="1:16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5"/>
      <c r="L683" s="455" t="e">
        <f>IF(K683=0,#REF!,0)</f>
        <v>#REF!</v>
      </c>
      <c r="O683">
        <v>48259.723816999998</v>
      </c>
      <c r="P683">
        <v>142</v>
      </c>
    </row>
    <row r="684" spans="1:16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5"/>
      <c r="L684" s="455" t="e">
        <f>IF(K684=0,#REF!,0)</f>
        <v>#REF!</v>
      </c>
      <c r="O684">
        <v>49023.206084999998</v>
      </c>
      <c r="P684">
        <v>144</v>
      </c>
    </row>
    <row r="685" spans="1:16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5"/>
      <c r="L685" s="455" t="e">
        <f>IF(K685=0,#REF!,0)</f>
        <v>#REF!</v>
      </c>
      <c r="O685">
        <v>50292.831724999996</v>
      </c>
      <c r="P685">
        <v>135</v>
      </c>
    </row>
    <row r="686" spans="1:16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5"/>
      <c r="L686" s="455" t="e">
        <f>IF(K686=0,#REF!,0)</f>
        <v>#REF!</v>
      </c>
      <c r="O686">
        <v>51298.256104</v>
      </c>
      <c r="P686">
        <v>125</v>
      </c>
    </row>
    <row r="687" spans="1:16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5"/>
      <c r="L687" s="455" t="e">
        <f>IF(K687=0,#REF!,0)</f>
        <v>#REF!</v>
      </c>
      <c r="O687">
        <v>51242.507081000003</v>
      </c>
      <c r="P687">
        <v>124</v>
      </c>
    </row>
    <row r="688" spans="1:16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5"/>
      <c r="L688" s="455" t="e">
        <f>IF(K688=0,#REF!,0)</f>
        <v>#REF!</v>
      </c>
      <c r="O688">
        <v>52347.273803999997</v>
      </c>
      <c r="P688">
        <v>124</v>
      </c>
    </row>
    <row r="689" spans="1:16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5"/>
      <c r="L689" s="455" t="e">
        <f>IF(K689=0,#REF!,0)</f>
        <v>#REF!</v>
      </c>
      <c r="O689">
        <v>53079.752350000002</v>
      </c>
      <c r="P689">
        <v>128</v>
      </c>
    </row>
    <row r="690" spans="1:16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5"/>
      <c r="L690" s="455" t="e">
        <f>IF(K690=0,#REF!,0)</f>
        <v>#REF!</v>
      </c>
      <c r="O690">
        <v>53629.840637000001</v>
      </c>
      <c r="P690">
        <v>133</v>
      </c>
    </row>
    <row r="691" spans="1:16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5"/>
      <c r="L691" s="455" t="e">
        <f>IF(K691=0,#REF!,0)</f>
        <v>#REF!</v>
      </c>
      <c r="O691">
        <v>53698.184569999998</v>
      </c>
      <c r="P691">
        <v>145</v>
      </c>
    </row>
    <row r="692" spans="1:16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5"/>
      <c r="L692" s="455" t="e">
        <f>IF(K692=0,#REF!,0)</f>
        <v>#REF!</v>
      </c>
      <c r="O692">
        <v>53983.077423000002</v>
      </c>
      <c r="P692">
        <v>165</v>
      </c>
    </row>
    <row r="693" spans="1:16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5"/>
      <c r="L693" s="455" t="e">
        <f>IF(K693=0,#REF!,0)</f>
        <v>#REF!</v>
      </c>
      <c r="O693">
        <v>55284.955779999997</v>
      </c>
      <c r="P693">
        <v>177</v>
      </c>
    </row>
    <row r="694" spans="1:16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5"/>
      <c r="L694" s="455" t="e">
        <f>IF(K694=0,#REF!,0)</f>
        <v>#REF!</v>
      </c>
      <c r="O694">
        <v>54123.414000999997</v>
      </c>
      <c r="P694">
        <v>177</v>
      </c>
    </row>
    <row r="695" spans="1:16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5"/>
      <c r="L695" s="455" t="e">
        <f>IF(K695=0,#REF!,0)</f>
        <v>#REF!</v>
      </c>
      <c r="O695">
        <v>53837.067016000001</v>
      </c>
      <c r="P695">
        <v>175</v>
      </c>
    </row>
    <row r="696" spans="1:16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5"/>
      <c r="L696" s="455" t="e">
        <f>IF(K696=0,#REF!,0)</f>
        <v>#REF!</v>
      </c>
      <c r="O696">
        <v>53456.562194999999</v>
      </c>
      <c r="P696">
        <v>169</v>
      </c>
    </row>
    <row r="697" spans="1:16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5"/>
      <c r="L697" s="455" t="e">
        <f>IF(K697=0,#REF!,0)</f>
        <v>#REF!</v>
      </c>
      <c r="O697">
        <v>54537.197083000006</v>
      </c>
      <c r="P697">
        <v>165</v>
      </c>
    </row>
    <row r="698" spans="1:16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5"/>
      <c r="L698" s="455" t="e">
        <f>IF(K698=0,#REF!,0)</f>
        <v>#REF!</v>
      </c>
      <c r="O698">
        <v>56049.087218000001</v>
      </c>
      <c r="P698">
        <v>159</v>
      </c>
    </row>
    <row r="699" spans="1:16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5"/>
      <c r="L699" s="455" t="e">
        <f>IF(K699=0,#REF!,0)</f>
        <v>#REF!</v>
      </c>
      <c r="O699">
        <v>55508.142548000003</v>
      </c>
      <c r="P699">
        <v>152</v>
      </c>
    </row>
    <row r="700" spans="1:16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5"/>
      <c r="L700" s="455" t="e">
        <f>IF(K700=0,#REF!,0)</f>
        <v>#REF!</v>
      </c>
      <c r="O700">
        <v>52304.330902000002</v>
      </c>
      <c r="P700">
        <v>147</v>
      </c>
    </row>
    <row r="701" spans="1:16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5"/>
      <c r="L701" s="455" t="e">
        <f>IF(K701=0,#REF!,0)</f>
        <v>#REF!</v>
      </c>
      <c r="O701">
        <v>51731.174682999997</v>
      </c>
      <c r="P701">
        <v>141</v>
      </c>
    </row>
    <row r="702" spans="1:16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5"/>
      <c r="L702" s="455" t="e">
        <f>IF(K702=0,#REF!,0)</f>
        <v>#REF!</v>
      </c>
      <c r="O702">
        <v>51849.352569000002</v>
      </c>
      <c r="P702">
        <v>133</v>
      </c>
    </row>
    <row r="703" spans="1:16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5"/>
      <c r="L703" s="455" t="e">
        <f>IF(K703=0,#REF!,0)</f>
        <v>#REF!</v>
      </c>
      <c r="O703">
        <v>51361.921295</v>
      </c>
      <c r="P703">
        <v>134</v>
      </c>
    </row>
    <row r="704" spans="1:16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5"/>
      <c r="L704" s="455" t="e">
        <f>IF(K704=0,#REF!,0)</f>
        <v>#REF!</v>
      </c>
      <c r="O704">
        <v>51977.366851999999</v>
      </c>
      <c r="P704">
        <v>139</v>
      </c>
    </row>
    <row r="705" spans="1:16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5"/>
      <c r="L705" s="455" t="e">
        <f>IF(K705=0,#REF!,0)</f>
        <v>#REF!</v>
      </c>
      <c r="O705">
        <v>51717.223908</v>
      </c>
      <c r="P705">
        <v>161</v>
      </c>
    </row>
    <row r="706" spans="1:16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5"/>
      <c r="L706" s="455" t="e">
        <f>IF(K706=0,#REF!,0)</f>
        <v>#REF!</v>
      </c>
      <c r="O706">
        <v>52141.463378</v>
      </c>
      <c r="P706">
        <v>160</v>
      </c>
    </row>
    <row r="707" spans="1:16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5"/>
      <c r="L707" s="455" t="e">
        <f>IF(K707=0,#REF!,0)</f>
        <v>#REF!</v>
      </c>
      <c r="O707">
        <v>52144.019868000003</v>
      </c>
      <c r="P707">
        <v>161</v>
      </c>
    </row>
    <row r="708" spans="1:16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5"/>
      <c r="L708" s="455" t="e">
        <f>IF(K708=0,#REF!,0)</f>
        <v>#REF!</v>
      </c>
      <c r="O708">
        <v>52476.500457000002</v>
      </c>
      <c r="P708">
        <v>164</v>
      </c>
    </row>
    <row r="709" spans="1:16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5"/>
      <c r="L709" s="455" t="e">
        <f>IF(K709=0,#REF!,0)</f>
        <v>#REF!</v>
      </c>
      <c r="O709">
        <v>53590.600036999997</v>
      </c>
      <c r="P709">
        <v>164</v>
      </c>
    </row>
    <row r="710" spans="1:16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5"/>
      <c r="L710" s="455" t="e">
        <f>IF(K710=0,#REF!,0)</f>
        <v>#REF!</v>
      </c>
      <c r="O710">
        <v>53445.359956</v>
      </c>
      <c r="P710">
        <v>148</v>
      </c>
    </row>
    <row r="711" spans="1:16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5"/>
      <c r="L711" s="455" t="e">
        <f>IF(K711=0,#REF!,0)</f>
        <v>#REF!</v>
      </c>
      <c r="O711">
        <v>53018.586059000001</v>
      </c>
      <c r="P711">
        <v>139</v>
      </c>
    </row>
    <row r="712" spans="1:16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5"/>
      <c r="L712" s="455" t="e">
        <f>IF(K712=0,#REF!,0)</f>
        <v>#REF!</v>
      </c>
      <c r="O712">
        <v>52860.115508000003</v>
      </c>
      <c r="P712">
        <v>134</v>
      </c>
    </row>
    <row r="713" spans="1:16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5"/>
      <c r="L713" s="455" t="e">
        <f>IF(K713=0,#REF!,0)</f>
        <v>#REF!</v>
      </c>
      <c r="O713">
        <v>52729.115570000002</v>
      </c>
      <c r="P713">
        <v>125</v>
      </c>
    </row>
    <row r="714" spans="1:16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5"/>
      <c r="L714" s="455" t="e">
        <f>IF(K714=0,#REF!,0)</f>
        <v>#REF!</v>
      </c>
      <c r="O714">
        <v>52538.746948</v>
      </c>
      <c r="P714">
        <v>136</v>
      </c>
    </row>
    <row r="715" spans="1:16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5"/>
      <c r="L715" s="455" t="e">
        <f>IF(K715=0,#REF!,0)</f>
        <v>#REF!</v>
      </c>
      <c r="O715">
        <v>53235.948455999998</v>
      </c>
      <c r="P715">
        <v>151</v>
      </c>
    </row>
    <row r="716" spans="1:16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5"/>
      <c r="L716" s="455" t="e">
        <f>IF(K716=0,#REF!,0)</f>
        <v>#REF!</v>
      </c>
      <c r="O716">
        <v>54948.347289999998</v>
      </c>
      <c r="P716">
        <v>171</v>
      </c>
    </row>
    <row r="717" spans="1:16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5"/>
      <c r="L717" s="455" t="e">
        <f>IF(K717=0,#REF!,0)</f>
        <v>#REF!</v>
      </c>
      <c r="O717">
        <v>57614.634766000003</v>
      </c>
      <c r="P717">
        <v>205</v>
      </c>
    </row>
    <row r="718" spans="1:16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5"/>
      <c r="L718" s="455" t="e">
        <f>IF(K718=0,#REF!,0)</f>
        <v>#REF!</v>
      </c>
      <c r="O718">
        <v>58731.206422000003</v>
      </c>
      <c r="P718">
        <v>219</v>
      </c>
    </row>
    <row r="719" spans="1:16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5"/>
      <c r="L719" s="455" t="e">
        <f>IF(K719=0,#REF!,0)</f>
        <v>#REF!</v>
      </c>
      <c r="O719">
        <v>58577.483215</v>
      </c>
      <c r="P719">
        <v>211</v>
      </c>
    </row>
    <row r="720" spans="1:16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5"/>
      <c r="L720" s="455" t="e">
        <f>IF(K720=0,#REF!,0)</f>
        <v>#REF!</v>
      </c>
      <c r="O720">
        <v>58069.957428999987</v>
      </c>
      <c r="P720">
        <v>210</v>
      </c>
    </row>
    <row r="721" spans="1:16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5"/>
      <c r="L721" s="455" t="e">
        <f>IF(K721=0,#REF!,0)</f>
        <v>#REF!</v>
      </c>
      <c r="O721">
        <v>58580.674957000003</v>
      </c>
      <c r="P721">
        <v>200</v>
      </c>
    </row>
    <row r="722" spans="1:16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5"/>
      <c r="L722" s="455" t="e">
        <f>IF(K722=0,#REF!,0)</f>
        <v>#REF!</v>
      </c>
      <c r="O722">
        <v>59719.744750999998</v>
      </c>
      <c r="P722">
        <v>190</v>
      </c>
    </row>
    <row r="723" spans="1:16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5"/>
      <c r="L723" s="455" t="e">
        <f>IF(K723=0,#REF!,0)</f>
        <v>#REF!</v>
      </c>
      <c r="O723">
        <v>58535.471984000003</v>
      </c>
      <c r="P723">
        <v>177</v>
      </c>
    </row>
    <row r="724" spans="1:16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5"/>
      <c r="L724" s="455" t="e">
        <f>IF(K724=0,#REF!,0)</f>
        <v>#REF!</v>
      </c>
      <c r="O724">
        <v>56235.080628999996</v>
      </c>
      <c r="P724">
        <v>172</v>
      </c>
    </row>
    <row r="725" spans="1:16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5"/>
      <c r="L725" s="455" t="e">
        <f>IF(K725=0,#REF!,0)</f>
        <v>#REF!</v>
      </c>
      <c r="O725">
        <v>56707.911804000003</v>
      </c>
      <c r="P725">
        <v>167</v>
      </c>
    </row>
    <row r="726" spans="1:16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5"/>
      <c r="L726" s="455" t="e">
        <f>IF(K726=0,#REF!,0)</f>
        <v>#REF!</v>
      </c>
      <c r="O726">
        <v>56067.489991000002</v>
      </c>
      <c r="P726">
        <v>168</v>
      </c>
    </row>
    <row r="727" spans="1:16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5"/>
      <c r="L727" s="455" t="e">
        <f>IF(K727=0,#REF!,0)</f>
        <v>#REF!</v>
      </c>
      <c r="O727">
        <v>56104.482971999998</v>
      </c>
      <c r="P727">
        <v>165</v>
      </c>
    </row>
    <row r="728" spans="1:16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5"/>
      <c r="L728" s="455" t="e">
        <f>IF(K728=0,#REF!,0)</f>
        <v>#REF!</v>
      </c>
      <c r="O728">
        <v>57542.239225999998</v>
      </c>
      <c r="P728">
        <v>173</v>
      </c>
    </row>
    <row r="729" spans="1:16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5"/>
      <c r="L729" s="455" t="e">
        <f>IF(K729=0,#REF!,0)</f>
        <v>#REF!</v>
      </c>
      <c r="O729">
        <v>59439.618804999998</v>
      </c>
      <c r="P729">
        <v>179</v>
      </c>
    </row>
    <row r="730" spans="1:16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5"/>
      <c r="L730" s="455" t="e">
        <f>IF(K730=0,#REF!,0)</f>
        <v>#REF!</v>
      </c>
      <c r="O730">
        <v>61691.388854999997</v>
      </c>
      <c r="P730">
        <v>193</v>
      </c>
    </row>
    <row r="731" spans="1:16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5"/>
      <c r="L731" s="455" t="e">
        <f>IF(K731=0,#REF!,0)</f>
        <v>#REF!</v>
      </c>
      <c r="O731">
        <v>66626.223815999998</v>
      </c>
      <c r="P731">
        <v>189</v>
      </c>
    </row>
    <row r="732" spans="1:16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5"/>
      <c r="L732" s="455" t="e">
        <f>IF(K732=0,#REF!,0)</f>
        <v>#REF!</v>
      </c>
      <c r="O732">
        <v>72680.669861000002</v>
      </c>
      <c r="P732">
        <v>174</v>
      </c>
    </row>
    <row r="733" spans="1:16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5"/>
      <c r="L733" s="455" t="e">
        <f>IF(K733=0,#REF!,0)</f>
        <v>#REF!</v>
      </c>
      <c r="O733">
        <v>73983.65295399999</v>
      </c>
      <c r="P733">
        <v>143</v>
      </c>
    </row>
    <row r="734" spans="1:16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5"/>
      <c r="L734" s="455" t="e">
        <f>IF(K734=0,#REF!,0)</f>
        <v>#REF!</v>
      </c>
      <c r="O734">
        <v>73832.636048</v>
      </c>
      <c r="P734">
        <v>123</v>
      </c>
    </row>
    <row r="735" spans="1:16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5"/>
      <c r="L735" s="455" t="e">
        <f>IF(K735=0,#REF!,0)</f>
        <v>#REF!</v>
      </c>
      <c r="O735">
        <v>69992.032682999998</v>
      </c>
      <c r="P735">
        <v>118</v>
      </c>
    </row>
    <row r="736" spans="1:16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5"/>
      <c r="L736" s="455" t="e">
        <f>IF(K736=0,#REF!,0)</f>
        <v>#REF!</v>
      </c>
      <c r="O736">
        <v>67713.225462999995</v>
      </c>
      <c r="P736">
        <v>111</v>
      </c>
    </row>
    <row r="737" spans="1:16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5"/>
      <c r="L737" s="455" t="e">
        <f>IF(K737=0,#REF!,0)</f>
        <v>#REF!</v>
      </c>
      <c r="O737">
        <v>69537.512329999998</v>
      </c>
      <c r="P737">
        <v>110</v>
      </c>
    </row>
    <row r="738" spans="1:16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5"/>
      <c r="L738" s="455" t="e">
        <f>IF(K738=0,#REF!,0)</f>
        <v>#REF!</v>
      </c>
      <c r="O738">
        <v>69430.788573999991</v>
      </c>
      <c r="P738">
        <v>121</v>
      </c>
    </row>
    <row r="739" spans="1:16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5"/>
      <c r="L739" s="455" t="e">
        <f>IF(K739=0,#REF!,0)</f>
        <v>#REF!</v>
      </c>
      <c r="O739">
        <v>69528.821838000003</v>
      </c>
      <c r="P739">
        <v>131</v>
      </c>
    </row>
    <row r="740" spans="1:16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5"/>
      <c r="L740" s="455" t="e">
        <f>IF(K740=0,#REF!,0)</f>
        <v>#REF!</v>
      </c>
      <c r="O740">
        <v>69780.742003000007</v>
      </c>
      <c r="P740">
        <v>166</v>
      </c>
    </row>
    <row r="741" spans="1:16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5"/>
      <c r="L741" s="455" t="e">
        <f>IF(K741=0,#REF!,0)</f>
        <v>#REF!</v>
      </c>
      <c r="O741">
        <v>69735.181213000003</v>
      </c>
      <c r="P741">
        <v>184</v>
      </c>
    </row>
    <row r="742" spans="1:16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5"/>
      <c r="L742" s="455" t="e">
        <f>IF(K742=0,#REF!,0)</f>
        <v>#REF!</v>
      </c>
      <c r="O742">
        <v>68909.624876999995</v>
      </c>
      <c r="P742">
        <v>209</v>
      </c>
    </row>
    <row r="743" spans="1:16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5"/>
      <c r="L743" s="455" t="e">
        <f>IF(K743=0,#REF!,0)</f>
        <v>#REF!</v>
      </c>
      <c r="O743">
        <v>66956.770263999992</v>
      </c>
      <c r="P743">
        <v>211</v>
      </c>
    </row>
    <row r="744" spans="1:16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5"/>
      <c r="L744" s="455" t="e">
        <f>IF(K744=0,#REF!,0)</f>
        <v>#REF!</v>
      </c>
      <c r="O744">
        <v>64629.292357999999</v>
      </c>
      <c r="P744">
        <v>218</v>
      </c>
    </row>
    <row r="745" spans="1:16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5"/>
      <c r="L745" s="455" t="e">
        <f>IF(K745=0,#REF!,0)</f>
        <v>#REF!</v>
      </c>
      <c r="O745">
        <v>64036.101135999997</v>
      </c>
      <c r="P745">
        <v>202</v>
      </c>
    </row>
    <row r="746" spans="1:16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5"/>
      <c r="L746" s="455" t="e">
        <f>IF(K746=0,#REF!,0)</f>
        <v>#REF!</v>
      </c>
      <c r="O746">
        <v>64162.743042999988</v>
      </c>
      <c r="P746">
        <v>188</v>
      </c>
    </row>
    <row r="747" spans="1:16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5"/>
      <c r="L747" s="455" t="e">
        <f>IF(K747=0,#REF!,0)</f>
        <v>#REF!</v>
      </c>
      <c r="O747">
        <v>63241.593689000001</v>
      </c>
      <c r="P747">
        <v>185</v>
      </c>
    </row>
    <row r="748" spans="1:16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5"/>
      <c r="L748" s="455" t="e">
        <f>IF(K748=0,#REF!,0)</f>
        <v>#REF!</v>
      </c>
      <c r="O748">
        <v>60580.509857999998</v>
      </c>
      <c r="P748">
        <v>176</v>
      </c>
    </row>
    <row r="749" spans="1:16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5"/>
      <c r="L749" s="455" t="e">
        <f>IF(K749=0,#REF!,0)</f>
        <v>#REF!</v>
      </c>
      <c r="O749">
        <v>60792.950012999987</v>
      </c>
      <c r="P749">
        <v>170</v>
      </c>
    </row>
    <row r="750" spans="1:16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5"/>
      <c r="L750" s="455" t="e">
        <f>IF(K750=0,#REF!,0)</f>
        <v>#REF!</v>
      </c>
      <c r="O750">
        <v>60175.234801999999</v>
      </c>
      <c r="P750">
        <v>166</v>
      </c>
    </row>
    <row r="751" spans="1:16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5"/>
      <c r="L751" s="455" t="e">
        <f>IF(K751=0,#REF!,0)</f>
        <v>#REF!</v>
      </c>
      <c r="O751">
        <v>60027.383849999998</v>
      </c>
      <c r="P751">
        <v>161</v>
      </c>
    </row>
    <row r="752" spans="1:16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5"/>
      <c r="L752" s="455" t="e">
        <f>IF(K752=0,#REF!,0)</f>
        <v>#REF!</v>
      </c>
      <c r="O752">
        <v>60446.695769000013</v>
      </c>
      <c r="P752">
        <v>167</v>
      </c>
    </row>
    <row r="753" spans="1:16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5"/>
      <c r="L753" s="455" t="e">
        <f>IF(K753=0,#REF!,0)</f>
        <v>#REF!</v>
      </c>
      <c r="O753">
        <v>62545.422973000001</v>
      </c>
      <c r="P753">
        <v>167</v>
      </c>
    </row>
    <row r="754" spans="1:16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5"/>
      <c r="L754" s="455" t="e">
        <f>IF(K754=0,#REF!,0)</f>
        <v>#REF!</v>
      </c>
      <c r="O754">
        <v>63026.417296</v>
      </c>
      <c r="P754">
        <v>177</v>
      </c>
    </row>
    <row r="755" spans="1:16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5"/>
      <c r="L755" s="455" t="e">
        <f>IF(K755=0,#REF!,0)</f>
        <v>#REF!</v>
      </c>
      <c r="O755">
        <v>67799.533781999999</v>
      </c>
      <c r="P755">
        <v>172</v>
      </c>
    </row>
    <row r="756" spans="1:16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5"/>
      <c r="L756" s="455" t="e">
        <f>IF(K756=0,#REF!,0)</f>
        <v>#REF!</v>
      </c>
      <c r="O756">
        <v>74834.652831999992</v>
      </c>
      <c r="P756">
        <v>153</v>
      </c>
    </row>
    <row r="757" spans="1:16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5"/>
      <c r="L757" s="455" t="e">
        <f>IF(K757=0,#REF!,0)</f>
        <v>#REF!</v>
      </c>
      <c r="O757">
        <v>76063.526368000006</v>
      </c>
      <c r="P757">
        <v>133</v>
      </c>
    </row>
    <row r="758" spans="1:16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5"/>
      <c r="L758" s="455" t="e">
        <f>IF(K758=0,#REF!,0)</f>
        <v>#REF!</v>
      </c>
      <c r="O758">
        <v>75294.423827999999</v>
      </c>
      <c r="P758">
        <v>111</v>
      </c>
    </row>
    <row r="759" spans="1:16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5"/>
      <c r="L759" s="455" t="e">
        <f>IF(K759=0,#REF!,0)</f>
        <v>#REF!</v>
      </c>
      <c r="O759">
        <v>70636.514251000001</v>
      </c>
      <c r="P759">
        <v>105</v>
      </c>
    </row>
    <row r="760" spans="1:16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5"/>
      <c r="L760" s="455" t="e">
        <f>IF(K760=0,#REF!,0)</f>
        <v>#REF!</v>
      </c>
      <c r="O760">
        <v>68999.891113000005</v>
      </c>
      <c r="P760">
        <v>108</v>
      </c>
    </row>
    <row r="761" spans="1:16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5"/>
      <c r="L761" s="455" t="e">
        <f>IF(K761=0,#REF!,0)</f>
        <v>#REF!</v>
      </c>
      <c r="O761">
        <v>71522.055968999994</v>
      </c>
      <c r="P761">
        <v>113</v>
      </c>
    </row>
    <row r="762" spans="1:16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5"/>
      <c r="L762" s="455" t="e">
        <f>IF(K762=0,#REF!,0)</f>
        <v>#REF!</v>
      </c>
      <c r="O762">
        <v>71185.278443999996</v>
      </c>
      <c r="P762">
        <v>117</v>
      </c>
    </row>
    <row r="763" spans="1:16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5"/>
      <c r="L763" s="455" t="e">
        <f>IF(K763=0,#REF!,0)</f>
        <v>#REF!</v>
      </c>
      <c r="O763">
        <v>71041.743042000002</v>
      </c>
      <c r="P763">
        <v>124</v>
      </c>
    </row>
    <row r="764" spans="1:16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5"/>
      <c r="L764" s="455" t="e">
        <f>IF(K764=0,#REF!,0)</f>
        <v>#REF!</v>
      </c>
      <c r="O764">
        <v>71043.216278000007</v>
      </c>
      <c r="P764">
        <v>148</v>
      </c>
    </row>
    <row r="765" spans="1:16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5"/>
      <c r="L765" s="455" t="e">
        <f>IF(K765=0,#REF!,0)</f>
        <v>#REF!</v>
      </c>
      <c r="O765">
        <v>70737.145537999997</v>
      </c>
      <c r="P765">
        <v>193</v>
      </c>
    </row>
    <row r="766" spans="1:16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5"/>
      <c r="L766" s="455" t="e">
        <f>IF(K766=0,#REF!,0)</f>
        <v>#REF!</v>
      </c>
      <c r="O766">
        <v>69826.095702999999</v>
      </c>
      <c r="P766">
        <v>209</v>
      </c>
    </row>
    <row r="767" spans="1:16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5"/>
      <c r="L767" s="455" t="e">
        <f>IF(K767=0,#REF!,0)</f>
        <v>#REF!</v>
      </c>
      <c r="O767">
        <v>68295.117431999999</v>
      </c>
      <c r="P767">
        <v>215</v>
      </c>
    </row>
    <row r="768" spans="1:16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5"/>
      <c r="L768" s="455" t="e">
        <f>IF(K768=0,#REF!,0)</f>
        <v>#REF!</v>
      </c>
      <c r="O768">
        <v>66500.054078000001</v>
      </c>
      <c r="P768">
        <v>218</v>
      </c>
    </row>
    <row r="769" spans="1:16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5"/>
      <c r="L769" s="455" t="e">
        <f>IF(K769=0,#REF!,0)</f>
        <v>#REF!</v>
      </c>
      <c r="O769">
        <v>65762.328246999998</v>
      </c>
      <c r="P769">
        <v>210</v>
      </c>
    </row>
    <row r="770" spans="1:16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5"/>
      <c r="L770" s="455" t="e">
        <f>IF(K770=0,#REF!,0)</f>
        <v>#REF!</v>
      </c>
      <c r="O770">
        <v>65914.271485000005</v>
      </c>
      <c r="P770">
        <v>197</v>
      </c>
    </row>
    <row r="771" spans="1:16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5"/>
      <c r="L771" s="455" t="e">
        <f>IF(K771=0,#REF!,0)</f>
        <v>#REF!</v>
      </c>
      <c r="O771">
        <v>65867.809813999993</v>
      </c>
      <c r="P771">
        <v>182</v>
      </c>
    </row>
    <row r="772" spans="1:16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5"/>
      <c r="L772" s="455" t="e">
        <f>IF(K772=0,#REF!,0)</f>
        <v>#REF!</v>
      </c>
      <c r="O772">
        <v>62972.519714000002</v>
      </c>
      <c r="P772">
        <v>178</v>
      </c>
    </row>
    <row r="773" spans="1:16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5"/>
      <c r="L773" s="455" t="e">
        <f>IF(K773=0,#REF!,0)</f>
        <v>#REF!</v>
      </c>
      <c r="O773">
        <v>62461.779234999987</v>
      </c>
      <c r="P773">
        <v>170</v>
      </c>
    </row>
    <row r="774" spans="1:16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5"/>
      <c r="L774" s="455" t="e">
        <f>IF(K774=0,#REF!,0)</f>
        <v>#REF!</v>
      </c>
      <c r="O774">
        <v>62101.347105000001</v>
      </c>
      <c r="P774">
        <v>170</v>
      </c>
    </row>
    <row r="775" spans="1:16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5"/>
      <c r="L775" s="455" t="e">
        <f>IF(K775=0,#REF!,0)</f>
        <v>#REF!</v>
      </c>
      <c r="O775">
        <v>62649.719451999998</v>
      </c>
      <c r="P775">
        <v>162</v>
      </c>
    </row>
    <row r="776" spans="1:16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5"/>
      <c r="L776" s="455" t="e">
        <f>IF(K776=0,#REF!,0)</f>
        <v>#REF!</v>
      </c>
      <c r="O776">
        <v>64365.213746000001</v>
      </c>
      <c r="P776">
        <v>165</v>
      </c>
    </row>
    <row r="777" spans="1:16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5"/>
      <c r="L777" s="455" t="e">
        <f>IF(K777=0,#REF!,0)</f>
        <v>#REF!</v>
      </c>
      <c r="O777">
        <v>65366.690125000001</v>
      </c>
      <c r="P777">
        <v>179</v>
      </c>
    </row>
    <row r="778" spans="1:16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5"/>
      <c r="L778" s="455" t="e">
        <f>IF(K778=0,#REF!,0)</f>
        <v>#REF!</v>
      </c>
      <c r="O778">
        <v>67313.186890000012</v>
      </c>
      <c r="P778">
        <v>193</v>
      </c>
    </row>
    <row r="779" spans="1:16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5"/>
      <c r="L779" s="455" t="e">
        <f>IF(K779=0,#REF!,0)</f>
        <v>#REF!</v>
      </c>
      <c r="O779">
        <v>70454.908997000006</v>
      </c>
      <c r="P779">
        <v>181</v>
      </c>
    </row>
    <row r="780" spans="1:16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5"/>
      <c r="L780" s="455" t="e">
        <f>IF(K780=0,#REF!,0)</f>
        <v>#REF!</v>
      </c>
      <c r="O780">
        <v>74692.572236000007</v>
      </c>
      <c r="P780">
        <v>159</v>
      </c>
    </row>
    <row r="781" spans="1:16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5"/>
      <c r="L781" s="455" t="e">
        <f>IF(K781=0,#REF!,0)</f>
        <v>#REF!</v>
      </c>
      <c r="O781">
        <v>75492.289795000004</v>
      </c>
      <c r="P781">
        <v>135</v>
      </c>
    </row>
    <row r="782" spans="1:16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5">
        <v>1862.0078774442416</v>
      </c>
      <c r="L782" s="455">
        <f>IF(K782=0,#REF!,0)</f>
        <v>0</v>
      </c>
      <c r="O782">
        <v>75095.447875999991</v>
      </c>
      <c r="P782">
        <v>110</v>
      </c>
    </row>
    <row r="783" spans="1:16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5">
        <v>5136.1177072844957</v>
      </c>
      <c r="L783" s="455">
        <f>IF(K783=0,#REF!,0)</f>
        <v>0</v>
      </c>
      <c r="O783">
        <v>70265.267182000011</v>
      </c>
      <c r="P783">
        <v>99</v>
      </c>
    </row>
    <row r="784" spans="1:16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5"/>
      <c r="L784" s="455" t="e">
        <f>IF(K784=0,#REF!,0)</f>
        <v>#REF!</v>
      </c>
      <c r="O784">
        <v>67921.205413000003</v>
      </c>
      <c r="P784">
        <v>91</v>
      </c>
    </row>
    <row r="785" spans="1:16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5">
        <v>1236.6039016303318</v>
      </c>
      <c r="L785" s="455">
        <f>IF(K785=0,#REF!,0)</f>
        <v>0</v>
      </c>
      <c r="O785">
        <v>70648.498229000004</v>
      </c>
      <c r="P785">
        <v>100</v>
      </c>
    </row>
    <row r="786" spans="1:16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5"/>
      <c r="L786" s="455" t="e">
        <f>IF(K786=0,#REF!,0)</f>
        <v>#REF!</v>
      </c>
      <c r="O786">
        <v>69761.240172999998</v>
      </c>
      <c r="P786">
        <v>103</v>
      </c>
    </row>
    <row r="787" spans="1:16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5"/>
      <c r="L787" s="455" t="e">
        <f>IF(K787=0,#REF!,0)</f>
        <v>#REF!</v>
      </c>
      <c r="O787">
        <v>69971.152830999999</v>
      </c>
      <c r="P787">
        <v>109</v>
      </c>
    </row>
    <row r="788" spans="1:16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5"/>
      <c r="L788" s="455" t="e">
        <f>IF(K788=0,#REF!,0)</f>
        <v>#REF!</v>
      </c>
      <c r="O788">
        <v>70978.353883000003</v>
      </c>
      <c r="P788">
        <v>124</v>
      </c>
    </row>
    <row r="789" spans="1:16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5"/>
      <c r="L789" s="455" t="e">
        <f>IF(K789=0,#REF!,0)</f>
        <v>#REF!</v>
      </c>
      <c r="O789">
        <v>70720.335571999996</v>
      </c>
      <c r="P789">
        <v>169</v>
      </c>
    </row>
    <row r="790" spans="1:16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5"/>
      <c r="L790" s="455" t="e">
        <f>IF(K790=0,#REF!,0)</f>
        <v>#REF!</v>
      </c>
      <c r="O790">
        <v>70910.609314999994</v>
      </c>
      <c r="P790">
        <v>187</v>
      </c>
    </row>
    <row r="791" spans="1:16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5"/>
      <c r="L791" s="455" t="e">
        <f>IF(K791=0,#REF!,0)</f>
        <v>#REF!</v>
      </c>
      <c r="O791">
        <v>68813.245238000003</v>
      </c>
      <c r="P791">
        <v>198</v>
      </c>
    </row>
    <row r="792" spans="1:16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5"/>
      <c r="L792" s="455" t="e">
        <f>IF(K792=0,#REF!,0)</f>
        <v>#REF!</v>
      </c>
      <c r="O792">
        <v>66055.135804000005</v>
      </c>
      <c r="P792">
        <v>201</v>
      </c>
    </row>
    <row r="793" spans="1:16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5"/>
      <c r="L793" s="455" t="e">
        <f>IF(K793=0,#REF!,0)</f>
        <v>#REF!</v>
      </c>
      <c r="O793">
        <v>65146.835448999998</v>
      </c>
      <c r="P793">
        <v>188</v>
      </c>
    </row>
    <row r="794" spans="1:16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5"/>
      <c r="L794" s="455" t="e">
        <f>IF(K794=0,#REF!,0)</f>
        <v>#REF!</v>
      </c>
      <c r="O794">
        <v>65190.492736</v>
      </c>
      <c r="P794">
        <v>171</v>
      </c>
    </row>
    <row r="795" spans="1:16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5"/>
      <c r="L795" s="455" t="e">
        <f>IF(K795=0,#REF!,0)</f>
        <v>#REF!</v>
      </c>
      <c r="O795">
        <v>65274.903319999998</v>
      </c>
      <c r="P795">
        <v>169</v>
      </c>
    </row>
    <row r="796" spans="1:16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5"/>
      <c r="L796" s="455" t="e">
        <f>IF(K796=0,#REF!,0)</f>
        <v>#REF!</v>
      </c>
      <c r="O796">
        <v>62189.636657000003</v>
      </c>
      <c r="P796">
        <v>151</v>
      </c>
    </row>
    <row r="797" spans="1:16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5"/>
      <c r="L797" s="455" t="e">
        <f>IF(K797=0,#REF!,0)</f>
        <v>#REF!</v>
      </c>
      <c r="O797">
        <v>61139.343201000003</v>
      </c>
      <c r="P797">
        <v>145</v>
      </c>
    </row>
    <row r="798" spans="1:16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5"/>
      <c r="L798" s="455" t="e">
        <f>IF(K798=0,#REF!,0)</f>
        <v>#REF!</v>
      </c>
      <c r="O798">
        <v>61413.100952000001</v>
      </c>
      <c r="P798">
        <v>136</v>
      </c>
    </row>
    <row r="799" spans="1:16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5"/>
      <c r="L799" s="455" t="e">
        <f>IF(K799=0,#REF!,0)</f>
        <v>#REF!</v>
      </c>
      <c r="O799">
        <v>62044.708861999999</v>
      </c>
      <c r="P799">
        <v>140</v>
      </c>
    </row>
    <row r="800" spans="1:16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5"/>
      <c r="L800" s="455" t="e">
        <f>IF(K800=0,#REF!,0)</f>
        <v>#REF!</v>
      </c>
      <c r="O800">
        <v>63473.565307999997</v>
      </c>
      <c r="P800">
        <v>141</v>
      </c>
    </row>
    <row r="801" spans="1:16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5"/>
      <c r="L801" s="455" t="e">
        <f>IF(K801=0,#REF!,0)</f>
        <v>#REF!</v>
      </c>
      <c r="O801">
        <v>64643.922941999997</v>
      </c>
      <c r="P801">
        <v>149</v>
      </c>
    </row>
    <row r="802" spans="1:16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5"/>
      <c r="L802" s="455" t="e">
        <f>IF(K802=0,#REF!,0)</f>
        <v>#REF!</v>
      </c>
      <c r="O802">
        <v>66737.261656999995</v>
      </c>
      <c r="P802">
        <v>172</v>
      </c>
    </row>
    <row r="803" spans="1:16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5"/>
      <c r="L803" s="455" t="e">
        <f>IF(K803=0,#REF!,0)</f>
        <v>#REF!</v>
      </c>
      <c r="O803">
        <v>68831.907960000011</v>
      </c>
      <c r="P803">
        <v>160</v>
      </c>
    </row>
    <row r="804" spans="1:16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5"/>
      <c r="L804" s="455" t="e">
        <f>IF(K804=0,#REF!,0)</f>
        <v>#REF!</v>
      </c>
      <c r="O804">
        <v>73905.328246999998</v>
      </c>
      <c r="P804">
        <v>143</v>
      </c>
    </row>
    <row r="805" spans="1:16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5"/>
      <c r="L805" s="455" t="e">
        <f>IF(K805=0,#REF!,0)</f>
        <v>#REF!</v>
      </c>
      <c r="O805">
        <v>73356.085754</v>
      </c>
      <c r="P805">
        <v>115</v>
      </c>
    </row>
    <row r="806" spans="1:16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5"/>
      <c r="L806" s="455" t="e">
        <f>IF(K806=0,#REF!,0)</f>
        <v>#REF!</v>
      </c>
      <c r="O806">
        <v>72981.118896</v>
      </c>
      <c r="P806">
        <v>100</v>
      </c>
    </row>
    <row r="807" spans="1:16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5"/>
      <c r="L807" s="455" t="e">
        <f>IF(K807=0,#REF!,0)</f>
        <v>#REF!</v>
      </c>
      <c r="O807">
        <v>68600.313414999997</v>
      </c>
      <c r="P807">
        <v>86</v>
      </c>
    </row>
    <row r="808" spans="1:16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5"/>
      <c r="L808" s="455" t="e">
        <f>IF(K808=0,#REF!,0)</f>
        <v>#REF!</v>
      </c>
      <c r="O808">
        <v>66078.032348000008</v>
      </c>
      <c r="P808">
        <v>90</v>
      </c>
    </row>
    <row r="809" spans="1:16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5"/>
      <c r="L809" s="455" t="e">
        <f>IF(K809=0,#REF!,0)</f>
        <v>#REF!</v>
      </c>
      <c r="O809">
        <v>68890.021544000003</v>
      </c>
      <c r="P809">
        <v>93</v>
      </c>
    </row>
    <row r="810" spans="1:16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5"/>
      <c r="L810" s="455" t="e">
        <f>IF(K810=0,#REF!,0)</f>
        <v>#REF!</v>
      </c>
      <c r="O810">
        <v>67969.451111000002</v>
      </c>
      <c r="P810">
        <v>95</v>
      </c>
    </row>
    <row r="811" spans="1:16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5"/>
      <c r="L811" s="455" t="e">
        <f>IF(K811=0,#REF!,0)</f>
        <v>#REF!</v>
      </c>
      <c r="O811">
        <v>69194.618591000006</v>
      </c>
      <c r="P811">
        <v>97</v>
      </c>
    </row>
    <row r="812" spans="1:16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5"/>
      <c r="L812" s="455" t="e">
        <f>IF(K812=0,#REF!,0)</f>
        <v>#REF!</v>
      </c>
      <c r="O812">
        <v>69002.137392000004</v>
      </c>
      <c r="P812">
        <v>123</v>
      </c>
    </row>
    <row r="813" spans="1:16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5"/>
      <c r="L813" s="455" t="e">
        <f>IF(K813=0,#REF!,0)</f>
        <v>#REF!</v>
      </c>
      <c r="O813">
        <v>69038.962218999994</v>
      </c>
      <c r="P813">
        <v>155</v>
      </c>
    </row>
    <row r="814" spans="1:16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5"/>
      <c r="L814" s="455" t="e">
        <f>IF(K814=0,#REF!,0)</f>
        <v>#REF!</v>
      </c>
      <c r="O814">
        <v>68358.857115999999</v>
      </c>
      <c r="P814">
        <v>175</v>
      </c>
    </row>
    <row r="815" spans="1:16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5"/>
      <c r="L815" s="455" t="e">
        <f>IF(K815=0,#REF!,0)</f>
        <v>#REF!</v>
      </c>
      <c r="O815">
        <v>66300.646179000003</v>
      </c>
      <c r="P815">
        <v>183</v>
      </c>
    </row>
    <row r="816" spans="1:16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5"/>
      <c r="L816" s="455" t="e">
        <f>IF(K816=0,#REF!,0)</f>
        <v>#REF!</v>
      </c>
      <c r="O816">
        <v>64085.855957</v>
      </c>
      <c r="P816">
        <v>184</v>
      </c>
    </row>
    <row r="817" spans="1:16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5"/>
      <c r="L817" s="455" t="e">
        <f>IF(K817=0,#REF!,0)</f>
        <v>#REF!</v>
      </c>
      <c r="O817">
        <v>63147.979918999998</v>
      </c>
      <c r="P817">
        <v>180</v>
      </c>
    </row>
    <row r="818" spans="1:16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5"/>
      <c r="L818" s="455" t="e">
        <f>IF(K818=0,#REF!,0)</f>
        <v>#REF!</v>
      </c>
      <c r="O818">
        <v>63941.294190000001</v>
      </c>
      <c r="P818">
        <v>169</v>
      </c>
    </row>
    <row r="819" spans="1:16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5"/>
      <c r="L819" s="455" t="e">
        <f>IF(K819=0,#REF!,0)</f>
        <v>#REF!</v>
      </c>
      <c r="O819">
        <v>63172.440306999997</v>
      </c>
      <c r="P819">
        <v>160</v>
      </c>
    </row>
    <row r="820" spans="1:16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5"/>
      <c r="L820" s="455" t="e">
        <f>IF(K820=0,#REF!,0)</f>
        <v>#REF!</v>
      </c>
      <c r="O820">
        <v>60042.882996</v>
      </c>
      <c r="P820">
        <v>149</v>
      </c>
    </row>
    <row r="821" spans="1:16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5"/>
      <c r="L821" s="455" t="e">
        <f>IF(K821=0,#REF!,0)</f>
        <v>#REF!</v>
      </c>
      <c r="O821">
        <v>58935.801758000001</v>
      </c>
      <c r="P821">
        <v>145</v>
      </c>
    </row>
    <row r="822" spans="1:16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5"/>
      <c r="L822" s="455" t="e">
        <f>IF(K822=0,#REF!,0)</f>
        <v>#REF!</v>
      </c>
      <c r="O822">
        <v>58755.609496999998</v>
      </c>
      <c r="P822">
        <v>141</v>
      </c>
    </row>
    <row r="823" spans="1:16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5"/>
      <c r="L823" s="455" t="e">
        <f>IF(K823=0,#REF!,0)</f>
        <v>#REF!</v>
      </c>
      <c r="O823">
        <v>58430.761323999999</v>
      </c>
      <c r="P823">
        <v>139</v>
      </c>
    </row>
    <row r="824" spans="1:16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5"/>
      <c r="L824" s="455" t="e">
        <f>IF(K824=0,#REF!,0)</f>
        <v>#REF!</v>
      </c>
      <c r="O824">
        <v>59330.446777999998</v>
      </c>
      <c r="P824">
        <v>139</v>
      </c>
    </row>
    <row r="825" spans="1:16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5"/>
      <c r="L825" s="455" t="e">
        <f>IF(K825=0,#REF!,0)</f>
        <v>#REF!</v>
      </c>
      <c r="O825">
        <v>60568.256898</v>
      </c>
      <c r="P825">
        <v>144</v>
      </c>
    </row>
    <row r="826" spans="1:16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5"/>
      <c r="L826" s="455" t="e">
        <f>IF(K826=0,#REF!,0)</f>
        <v>#REF!</v>
      </c>
      <c r="O826">
        <v>60978.946410999997</v>
      </c>
      <c r="P826">
        <v>150</v>
      </c>
    </row>
    <row r="827" spans="1:16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5"/>
      <c r="L827" s="455" t="e">
        <f>IF(K827=0,#REF!,0)</f>
        <v>#REF!</v>
      </c>
      <c r="O827">
        <v>60632.008972000003</v>
      </c>
      <c r="P827">
        <v>152</v>
      </c>
    </row>
    <row r="828" spans="1:16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5"/>
      <c r="L828" s="455" t="e">
        <f>IF(K828=0,#REF!,0)</f>
        <v>#REF!</v>
      </c>
      <c r="O828">
        <v>62210.511229999996</v>
      </c>
      <c r="P828">
        <v>137</v>
      </c>
    </row>
    <row r="829" spans="1:16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5"/>
      <c r="L829" s="455" t="e">
        <f>IF(K829=0,#REF!,0)</f>
        <v>#REF!</v>
      </c>
      <c r="O829">
        <v>62425.168640000004</v>
      </c>
      <c r="P829">
        <v>127</v>
      </c>
    </row>
    <row r="830" spans="1:16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5"/>
      <c r="L830" s="455" t="e">
        <f>IF(K830=0,#REF!,0)</f>
        <v>#REF!</v>
      </c>
      <c r="O830">
        <v>62916.358520999987</v>
      </c>
      <c r="P830">
        <v>109</v>
      </c>
    </row>
    <row r="831" spans="1:16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5"/>
      <c r="L831" s="455" t="e">
        <f>IF(K831=0,#REF!,0)</f>
        <v>#REF!</v>
      </c>
      <c r="O831">
        <v>61090.602844000001</v>
      </c>
      <c r="P831">
        <v>97</v>
      </c>
    </row>
    <row r="832" spans="1:16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5"/>
      <c r="L832" s="455" t="e">
        <f>IF(K832=0,#REF!,0)</f>
        <v>#REF!</v>
      </c>
      <c r="O832">
        <v>60122.134338000003</v>
      </c>
      <c r="P832">
        <v>99</v>
      </c>
    </row>
    <row r="833" spans="1:16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5"/>
      <c r="L833" s="455" t="e">
        <f>IF(K833=0,#REF!,0)</f>
        <v>#REF!</v>
      </c>
      <c r="O833">
        <v>61574.284301</v>
      </c>
      <c r="P833">
        <v>105</v>
      </c>
    </row>
    <row r="834" spans="1:16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5"/>
      <c r="L834" s="455" t="e">
        <f>IF(K834=0,#REF!,0)</f>
        <v>#REF!</v>
      </c>
      <c r="O834">
        <v>61002.843812000006</v>
      </c>
      <c r="P834">
        <v>108</v>
      </c>
    </row>
    <row r="835" spans="1:16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5"/>
      <c r="L835" s="455" t="e">
        <f>IF(K835=0,#REF!,0)</f>
        <v>#REF!</v>
      </c>
      <c r="O835">
        <v>60660.237548999998</v>
      </c>
      <c r="P835">
        <v>112</v>
      </c>
    </row>
    <row r="836" spans="1:16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5"/>
      <c r="L836" s="455" t="e">
        <f>IF(K836=0,#REF!,0)</f>
        <v>#REF!</v>
      </c>
      <c r="O836">
        <v>59338.777525999998</v>
      </c>
      <c r="P836">
        <v>127</v>
      </c>
    </row>
    <row r="837" spans="1:16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5"/>
      <c r="L837" s="455" t="e">
        <f>IF(K837=0,#REF!,0)</f>
        <v>#REF!</v>
      </c>
      <c r="O837">
        <v>59053.254700999998</v>
      </c>
      <c r="P837">
        <v>147</v>
      </c>
    </row>
    <row r="838" spans="1:16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5"/>
      <c r="L838" s="455" t="e">
        <f>IF(K838=0,#REF!,0)</f>
        <v>#REF!</v>
      </c>
      <c r="O838">
        <v>59217.285278000003</v>
      </c>
      <c r="P838">
        <v>153</v>
      </c>
    </row>
    <row r="839" spans="1:16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5"/>
      <c r="L839" s="455" t="e">
        <f>IF(K839=0,#REF!,0)</f>
        <v>#REF!</v>
      </c>
      <c r="O839">
        <v>58862.337035999997</v>
      </c>
      <c r="P839">
        <v>152</v>
      </c>
    </row>
    <row r="840" spans="1:16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5"/>
      <c r="L840" s="455" t="e">
        <f>IF(K840=0,#REF!,0)</f>
        <v>#REF!</v>
      </c>
      <c r="O840">
        <v>58985.065063000002</v>
      </c>
      <c r="P840">
        <v>155</v>
      </c>
    </row>
    <row r="841" spans="1:16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5"/>
      <c r="L841" s="455" t="e">
        <f>IF(K841=0,#REF!,0)</f>
        <v>#REF!</v>
      </c>
      <c r="O841">
        <v>59271.914490000003</v>
      </c>
      <c r="P841">
        <v>154</v>
      </c>
    </row>
    <row r="842" spans="1:16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5"/>
      <c r="L842" s="455" t="e">
        <f>IF(K842=0,#REF!,0)</f>
        <v>#REF!</v>
      </c>
      <c r="O842">
        <v>60336.988953</v>
      </c>
      <c r="P842">
        <v>144</v>
      </c>
    </row>
    <row r="843" spans="1:16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5"/>
      <c r="L843" s="455" t="e">
        <f>IF(K843=0,#REF!,0)</f>
        <v>#REF!</v>
      </c>
      <c r="O843">
        <v>60503.817323000003</v>
      </c>
      <c r="P843">
        <v>130</v>
      </c>
    </row>
    <row r="844" spans="1:16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5"/>
      <c r="L844" s="455" t="e">
        <f>IF(K844=0,#REF!,0)</f>
        <v>#REF!</v>
      </c>
      <c r="O844">
        <v>57369.229674000002</v>
      </c>
      <c r="P844">
        <v>130</v>
      </c>
    </row>
    <row r="845" spans="1:16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5"/>
      <c r="L845" s="455" t="e">
        <f>IF(K845=0,#REF!,0)</f>
        <v>#REF!</v>
      </c>
      <c r="O845">
        <v>55041.721008999994</v>
      </c>
      <c r="P845">
        <v>126</v>
      </c>
    </row>
    <row r="846" spans="1:16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5"/>
      <c r="L846" s="455" t="e">
        <f>IF(K846=0,#REF!,0)</f>
        <v>#REF!</v>
      </c>
      <c r="O846">
        <v>53924.682462999997</v>
      </c>
      <c r="P846">
        <v>120</v>
      </c>
    </row>
    <row r="847" spans="1:16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5"/>
      <c r="L847" s="455" t="e">
        <f>IF(K847=0,#REF!,0)</f>
        <v>#REF!</v>
      </c>
      <c r="O847">
        <v>53908.135802999997</v>
      </c>
      <c r="P847">
        <v>116</v>
      </c>
    </row>
    <row r="848" spans="1:16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5"/>
      <c r="L848" s="455" t="e">
        <f>IF(K848=0,#REF!,0)</f>
        <v>#REF!</v>
      </c>
      <c r="O848">
        <v>53890.058654</v>
      </c>
      <c r="P848">
        <v>122</v>
      </c>
    </row>
    <row r="849" spans="1:16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5"/>
      <c r="L849" s="455" t="e">
        <f>IF(K849=0,#REF!,0)</f>
        <v>#REF!</v>
      </c>
      <c r="O849">
        <v>54348.995179000012</v>
      </c>
      <c r="P849">
        <v>119</v>
      </c>
    </row>
    <row r="850" spans="1:16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5"/>
      <c r="L850" s="455" t="e">
        <f>IF(K850=0,#REF!,0)</f>
        <v>#REF!</v>
      </c>
      <c r="O850">
        <v>54540.620483999999</v>
      </c>
      <c r="P850">
        <v>132</v>
      </c>
    </row>
    <row r="851" spans="1:16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5"/>
      <c r="L851" s="455" t="e">
        <f>IF(K851=0,#REF!,0)</f>
        <v>#REF!</v>
      </c>
      <c r="O851">
        <v>54584.333740000002</v>
      </c>
      <c r="P851">
        <v>133</v>
      </c>
    </row>
    <row r="852" spans="1:16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5"/>
      <c r="L852" s="455" t="e">
        <f>IF(K852=0,#REF!,0)</f>
        <v>#REF!</v>
      </c>
      <c r="O852">
        <v>54877.204468999997</v>
      </c>
      <c r="P852">
        <v>133</v>
      </c>
    </row>
    <row r="853" spans="1:16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5"/>
      <c r="L853" s="455" t="e">
        <f>IF(K853=0,#REF!,0)</f>
        <v>#REF!</v>
      </c>
      <c r="O853">
        <v>55441.168762000001</v>
      </c>
      <c r="P853">
        <v>129</v>
      </c>
    </row>
    <row r="854" spans="1:16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5"/>
      <c r="L854" s="455" t="e">
        <f>IF(K854=0,#REF!,0)</f>
        <v>#REF!</v>
      </c>
      <c r="O854">
        <v>55506.771331999997</v>
      </c>
      <c r="P854">
        <v>115</v>
      </c>
    </row>
    <row r="855" spans="1:16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5"/>
      <c r="L855" s="455" t="e">
        <f>IF(K855=0,#REF!,0)</f>
        <v>#REF!</v>
      </c>
      <c r="O855">
        <v>55324.040345000001</v>
      </c>
      <c r="P855">
        <v>120</v>
      </c>
    </row>
    <row r="856" spans="1:16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5"/>
      <c r="L856" s="455" t="e">
        <f>IF(K856=0,#REF!,0)</f>
        <v>#REF!</v>
      </c>
      <c r="O856">
        <v>55388.926117000003</v>
      </c>
      <c r="P856">
        <v>131</v>
      </c>
    </row>
    <row r="857" spans="1:16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5"/>
      <c r="L857" s="455" t="e">
        <f>IF(K857=0,#REF!,0)</f>
        <v>#REF!</v>
      </c>
      <c r="O857">
        <v>55413.269958999997</v>
      </c>
      <c r="P857">
        <v>126</v>
      </c>
    </row>
    <row r="858" spans="1:16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5"/>
      <c r="L858" s="455" t="e">
        <f>IF(K858=0,#REF!,0)</f>
        <v>#REF!</v>
      </c>
      <c r="O858">
        <v>55445.036467999998</v>
      </c>
      <c r="P858">
        <v>130</v>
      </c>
    </row>
    <row r="859" spans="1:16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5"/>
      <c r="L859" s="455" t="e">
        <f>IF(K859=0,#REF!,0)</f>
        <v>#REF!</v>
      </c>
      <c r="O859">
        <v>55379.440306999997</v>
      </c>
      <c r="P859">
        <v>137</v>
      </c>
    </row>
    <row r="860" spans="1:16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5"/>
      <c r="L860" s="455" t="e">
        <f>IF(K860=0,#REF!,0)</f>
        <v>#REF!</v>
      </c>
      <c r="O860">
        <v>56334.291045999998</v>
      </c>
      <c r="P860">
        <v>157</v>
      </c>
    </row>
    <row r="861" spans="1:16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5"/>
      <c r="L861" s="455" t="e">
        <f>IF(K861=0,#REF!,0)</f>
        <v>#REF!</v>
      </c>
      <c r="O861">
        <v>57838.100982999997</v>
      </c>
      <c r="P861">
        <v>175</v>
      </c>
    </row>
    <row r="862" spans="1:16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5"/>
      <c r="L862" s="455" t="e">
        <f>IF(K862=0,#REF!,0)</f>
        <v>#REF!</v>
      </c>
      <c r="O862">
        <v>59106.739806999998</v>
      </c>
      <c r="P862">
        <v>181</v>
      </c>
    </row>
    <row r="863" spans="1:16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5"/>
      <c r="L863" s="455" t="e">
        <f>IF(K863=0,#REF!,0)</f>
        <v>#REF!</v>
      </c>
      <c r="O863">
        <v>58411.737885000002</v>
      </c>
      <c r="P863">
        <v>179</v>
      </c>
    </row>
    <row r="864" spans="1:16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5"/>
      <c r="L864" s="455" t="e">
        <f>IF(K864=0,#REF!,0)</f>
        <v>#REF!</v>
      </c>
      <c r="O864">
        <v>56612.034668</v>
      </c>
      <c r="P864">
        <v>170</v>
      </c>
    </row>
    <row r="865" spans="1:16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5"/>
      <c r="L865" s="455" t="e">
        <f>IF(K865=0,#REF!,0)</f>
        <v>#REF!</v>
      </c>
      <c r="O865">
        <v>57571.632721000002</v>
      </c>
      <c r="P865">
        <v>160</v>
      </c>
    </row>
    <row r="866" spans="1:16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5"/>
      <c r="L866" s="455" t="e">
        <f>IF(K866=0,#REF!,0)</f>
        <v>#REF!</v>
      </c>
      <c r="O866">
        <v>59397.013244000002</v>
      </c>
      <c r="P866">
        <v>158</v>
      </c>
    </row>
    <row r="867" spans="1:16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5"/>
      <c r="L867" s="455" t="e">
        <f>IF(K867=0,#REF!,0)</f>
        <v>#REF!</v>
      </c>
      <c r="O867">
        <v>58161.016602999996</v>
      </c>
      <c r="P867">
        <v>140</v>
      </c>
    </row>
    <row r="868" spans="1:16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5"/>
      <c r="L868" s="455" t="e">
        <f>IF(K868=0,#REF!,0)</f>
        <v>#REF!</v>
      </c>
      <c r="O868">
        <v>57065.729736000001</v>
      </c>
      <c r="P868">
        <v>143</v>
      </c>
    </row>
    <row r="869" spans="1:16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5"/>
      <c r="L869" s="455" t="e">
        <f>IF(K869=0,#REF!,0)</f>
        <v>#REF!</v>
      </c>
      <c r="O869">
        <v>57193.653166999997</v>
      </c>
      <c r="P869">
        <v>137</v>
      </c>
    </row>
    <row r="870" spans="1:16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5"/>
      <c r="L870" s="455" t="e">
        <f>IF(K870=0,#REF!,0)</f>
        <v>#REF!</v>
      </c>
      <c r="O870">
        <v>56666.88147</v>
      </c>
      <c r="P870">
        <v>129</v>
      </c>
    </row>
    <row r="871" spans="1:16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5"/>
      <c r="L871" s="455" t="e">
        <f>IF(K871=0,#REF!,0)</f>
        <v>#REF!</v>
      </c>
      <c r="O871">
        <v>57540.017608999988</v>
      </c>
      <c r="P871">
        <v>133</v>
      </c>
    </row>
    <row r="872" spans="1:16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5"/>
      <c r="L872" s="455" t="e">
        <f>IF(K872=0,#REF!,0)</f>
        <v>#REF!</v>
      </c>
      <c r="O872">
        <v>58958.151152999999</v>
      </c>
      <c r="P872">
        <v>137</v>
      </c>
    </row>
    <row r="873" spans="1:16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5"/>
      <c r="L873" s="455" t="e">
        <f>IF(K873=0,#REF!,0)</f>
        <v>#REF!</v>
      </c>
      <c r="O873">
        <v>60865.733397999997</v>
      </c>
      <c r="P873">
        <v>153</v>
      </c>
    </row>
    <row r="874" spans="1:16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5"/>
      <c r="L874" s="455" t="e">
        <f>IF(K874=0,#REF!,0)</f>
        <v>#REF!</v>
      </c>
      <c r="O874">
        <v>63695.568479999987</v>
      </c>
      <c r="P874">
        <v>187</v>
      </c>
    </row>
    <row r="875" spans="1:16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5"/>
      <c r="L875" s="455" t="e">
        <f>IF(K875=0,#REF!,0)</f>
        <v>#REF!</v>
      </c>
      <c r="O875">
        <v>66416.307981999998</v>
      </c>
      <c r="P875">
        <v>159</v>
      </c>
    </row>
    <row r="876" spans="1:16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5"/>
      <c r="L876" s="455" t="e">
        <f>IF(K876=0,#REF!,0)</f>
        <v>#REF!</v>
      </c>
      <c r="O876">
        <v>72237.848510999989</v>
      </c>
      <c r="P876">
        <v>141</v>
      </c>
    </row>
    <row r="877" spans="1:16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5"/>
      <c r="L877" s="455" t="e">
        <f>IF(K877=0,#REF!,0)</f>
        <v>#REF!</v>
      </c>
      <c r="O877">
        <v>72661.99450700001</v>
      </c>
      <c r="P877">
        <v>131</v>
      </c>
    </row>
    <row r="878" spans="1:16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5"/>
      <c r="L878" s="455" t="e">
        <f>IF(K878=0,#REF!,0)</f>
        <v>#REF!</v>
      </c>
      <c r="O878">
        <v>72293.714477000001</v>
      </c>
      <c r="P878">
        <v>108</v>
      </c>
    </row>
    <row r="879" spans="1:16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5"/>
      <c r="L879" s="455" t="e">
        <f>IF(K879=0,#REF!,0)</f>
        <v>#REF!</v>
      </c>
      <c r="O879">
        <v>68966.003144000002</v>
      </c>
      <c r="P879">
        <v>99</v>
      </c>
    </row>
    <row r="880" spans="1:16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5"/>
      <c r="L880" s="455" t="e">
        <f>IF(K880=0,#REF!,0)</f>
        <v>#REF!</v>
      </c>
      <c r="O880">
        <v>66587.291992999992</v>
      </c>
      <c r="P880">
        <v>96</v>
      </c>
    </row>
    <row r="881" spans="1:16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5"/>
      <c r="L881" s="455" t="e">
        <f>IF(K881=0,#REF!,0)</f>
        <v>#REF!</v>
      </c>
      <c r="O881">
        <v>69812.626495999997</v>
      </c>
      <c r="P881">
        <v>105</v>
      </c>
    </row>
    <row r="882" spans="1:16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5"/>
      <c r="L882" s="455" t="e">
        <f>IF(K882=0,#REF!,0)</f>
        <v>#REF!</v>
      </c>
      <c r="O882">
        <v>69225.72851500001</v>
      </c>
      <c r="P882">
        <v>107</v>
      </c>
    </row>
    <row r="883" spans="1:16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5"/>
      <c r="L883" s="455" t="e">
        <f>IF(K883=0,#REF!,0)</f>
        <v>#REF!</v>
      </c>
      <c r="O883">
        <v>69723.971556999997</v>
      </c>
      <c r="P883">
        <v>113</v>
      </c>
    </row>
    <row r="884" spans="1:16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5"/>
      <c r="L884" s="455" t="e">
        <f>IF(K884=0,#REF!,0)</f>
        <v>#REF!</v>
      </c>
      <c r="O884">
        <v>70602.822784000004</v>
      </c>
      <c r="P884">
        <v>135</v>
      </c>
    </row>
    <row r="885" spans="1:16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5"/>
      <c r="L885" s="455" t="e">
        <f>IF(K885=0,#REF!,0)</f>
        <v>#REF!</v>
      </c>
      <c r="O885">
        <v>70405.018647000004</v>
      </c>
      <c r="P885">
        <v>171</v>
      </c>
    </row>
    <row r="886" spans="1:16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5"/>
      <c r="L886" s="455" t="e">
        <f>IF(K886=0,#REF!,0)</f>
        <v>#REF!</v>
      </c>
      <c r="O886">
        <v>69774.639769999994</v>
      </c>
      <c r="P886">
        <v>191</v>
      </c>
    </row>
    <row r="887" spans="1:16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5"/>
      <c r="L887" s="455" t="e">
        <f>IF(K887=0,#REF!,0)</f>
        <v>#REF!</v>
      </c>
      <c r="O887">
        <v>67853.241639</v>
      </c>
      <c r="P887">
        <v>200</v>
      </c>
    </row>
    <row r="888" spans="1:16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5"/>
      <c r="L888" s="455" t="e">
        <f>IF(K888=0,#REF!,0)</f>
        <v>#REF!</v>
      </c>
      <c r="O888">
        <v>65881.644224999996</v>
      </c>
      <c r="P888">
        <v>198</v>
      </c>
    </row>
    <row r="889" spans="1:16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5"/>
      <c r="L889" s="455" t="e">
        <f>IF(K889=0,#REF!,0)</f>
        <v>#REF!</v>
      </c>
      <c r="O889">
        <v>64916.848755999999</v>
      </c>
      <c r="P889">
        <v>189</v>
      </c>
    </row>
    <row r="890" spans="1:16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5"/>
      <c r="L890" s="455" t="e">
        <f>IF(K890=0,#REF!,0)</f>
        <v>#REF!</v>
      </c>
      <c r="O890">
        <v>65071.750671999987</v>
      </c>
      <c r="P890">
        <v>178</v>
      </c>
    </row>
    <row r="891" spans="1:16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5"/>
      <c r="L891" s="455" t="e">
        <f>IF(K891=0,#REF!,0)</f>
        <v>#REF!</v>
      </c>
      <c r="O891">
        <v>64954.580902000002</v>
      </c>
      <c r="P891">
        <v>163</v>
      </c>
    </row>
    <row r="892" spans="1:16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5"/>
      <c r="L892" s="455" t="e">
        <f>IF(K892=0,#REF!,0)</f>
        <v>#REF!</v>
      </c>
      <c r="O892">
        <v>63168.520645500001</v>
      </c>
      <c r="P892">
        <v>158</v>
      </c>
    </row>
    <row r="893" spans="1:16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5"/>
      <c r="L893" s="455" t="e">
        <f>IF(K893=0,#REF!,0)</f>
        <v>#REF!</v>
      </c>
      <c r="O893">
        <v>61382.460389</v>
      </c>
      <c r="P893">
        <v>149</v>
      </c>
    </row>
    <row r="894" spans="1:16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5"/>
      <c r="L894" s="455" t="e">
        <f>IF(K894=0,#REF!,0)</f>
        <v>#REF!</v>
      </c>
      <c r="O894">
        <v>61685.136687999999</v>
      </c>
      <c r="P894">
        <v>142</v>
      </c>
    </row>
    <row r="895" spans="1:16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5"/>
      <c r="L895" s="455" t="e">
        <f>IF(K895=0,#REF!,0)</f>
        <v>#REF!</v>
      </c>
      <c r="O895">
        <v>61923.330413999996</v>
      </c>
      <c r="P895">
        <v>147</v>
      </c>
    </row>
    <row r="896" spans="1:16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5"/>
      <c r="L896" s="455" t="e">
        <f>IF(K896=0,#REF!,0)</f>
        <v>#REF!</v>
      </c>
      <c r="O896">
        <v>63104.518646999997</v>
      </c>
      <c r="P896">
        <v>144</v>
      </c>
    </row>
    <row r="897" spans="1:16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5"/>
      <c r="L897" s="455" t="e">
        <f>IF(K897=0,#REF!,0)</f>
        <v>#REF!</v>
      </c>
      <c r="O897">
        <v>64855.172821</v>
      </c>
      <c r="P897">
        <v>159</v>
      </c>
    </row>
    <row r="898" spans="1:16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5"/>
      <c r="L898" s="455" t="e">
        <f>IF(K898=0,#REF!,0)</f>
        <v>#REF!</v>
      </c>
      <c r="O898">
        <v>67917.966308999996</v>
      </c>
      <c r="P898">
        <v>188</v>
      </c>
    </row>
    <row r="899" spans="1:16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5"/>
      <c r="L899" s="455" t="e">
        <f>IF(K899=0,#REF!,0)</f>
        <v>#REF!</v>
      </c>
      <c r="O899">
        <v>69696.896850999998</v>
      </c>
      <c r="P899">
        <v>170</v>
      </c>
    </row>
    <row r="900" spans="1:16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5"/>
      <c r="L900" s="455" t="e">
        <f>IF(K900=0,#REF!,0)</f>
        <v>#REF!</v>
      </c>
      <c r="O900">
        <v>74978.575134999992</v>
      </c>
      <c r="P900">
        <v>151</v>
      </c>
    </row>
    <row r="901" spans="1:16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5"/>
      <c r="L901" s="455" t="e">
        <f>IF(K901=0,#REF!,0)</f>
        <v>#REF!</v>
      </c>
      <c r="O901">
        <v>75192.404297000001</v>
      </c>
      <c r="P901">
        <v>136</v>
      </c>
    </row>
    <row r="902" spans="1:16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5"/>
      <c r="L902" s="455" t="e">
        <f>IF(K902=0,#REF!,0)</f>
        <v>#REF!</v>
      </c>
      <c r="O902">
        <v>74615.794066000002</v>
      </c>
      <c r="P902">
        <v>113</v>
      </c>
    </row>
    <row r="903" spans="1:16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5"/>
      <c r="L903" s="455" t="e">
        <f>IF(K903=0,#REF!,0)</f>
        <v>#REF!</v>
      </c>
      <c r="O903">
        <v>69609.052916999994</v>
      </c>
      <c r="P903">
        <v>101</v>
      </c>
    </row>
    <row r="904" spans="1:16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5"/>
      <c r="L904" s="455" t="e">
        <f>IF(K904=0,#REF!,0)</f>
        <v>#REF!</v>
      </c>
      <c r="O904">
        <v>67980.671203000005</v>
      </c>
      <c r="P904">
        <v>95</v>
      </c>
    </row>
    <row r="905" spans="1:16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5"/>
      <c r="L905" s="455" t="e">
        <f>IF(K905=0,#REF!,0)</f>
        <v>#REF!</v>
      </c>
      <c r="O905">
        <v>70089.823181</v>
      </c>
      <c r="P905">
        <v>101</v>
      </c>
    </row>
    <row r="906" spans="1:16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5"/>
      <c r="L906" s="455" t="e">
        <f>IF(K906=0,#REF!,0)</f>
        <v>#REF!</v>
      </c>
      <c r="O906">
        <v>69834.349579000002</v>
      </c>
      <c r="P906">
        <v>99</v>
      </c>
    </row>
    <row r="907" spans="1:16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5"/>
      <c r="L907" s="455" t="e">
        <f>IF(K907=0,#REF!,0)</f>
        <v>#REF!</v>
      </c>
      <c r="O907">
        <v>70475.63156200001</v>
      </c>
      <c r="P907">
        <v>108</v>
      </c>
    </row>
    <row r="908" spans="1:16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5"/>
      <c r="L908" s="455" t="e">
        <f>IF(K908=0,#REF!,0)</f>
        <v>#REF!</v>
      </c>
      <c r="O908">
        <v>70724.578246999998</v>
      </c>
      <c r="P908">
        <v>120</v>
      </c>
    </row>
    <row r="909" spans="1:16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5"/>
      <c r="L909" s="455" t="e">
        <f>IF(K909=0,#REF!,0)</f>
        <v>#REF!</v>
      </c>
      <c r="O909">
        <v>70492.211058999994</v>
      </c>
      <c r="P909">
        <v>158</v>
      </c>
    </row>
    <row r="910" spans="1:16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5"/>
      <c r="L910" s="455" t="e">
        <f>IF(K910=0,#REF!,0)</f>
        <v>#REF!</v>
      </c>
      <c r="O910">
        <v>70273.664123999988</v>
      </c>
      <c r="P910">
        <v>180</v>
      </c>
    </row>
    <row r="911" spans="1:16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5"/>
      <c r="L911" s="455" t="e">
        <f>IF(K911=0,#REF!,0)</f>
        <v>#REF!</v>
      </c>
      <c r="O911">
        <v>68143.81134</v>
      </c>
      <c r="P911">
        <v>193</v>
      </c>
    </row>
    <row r="912" spans="1:16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5"/>
      <c r="L912" s="455" t="e">
        <f>IF(K912=0,#REF!,0)</f>
        <v>#REF!</v>
      </c>
      <c r="O912">
        <v>66128.283995999998</v>
      </c>
      <c r="P912">
        <v>199</v>
      </c>
    </row>
    <row r="913" spans="1:16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5"/>
      <c r="L913" s="455" t="e">
        <f>IF(K913=0,#REF!,0)</f>
        <v>#REF!</v>
      </c>
      <c r="O913">
        <v>65109.422667999999</v>
      </c>
      <c r="P913">
        <v>190</v>
      </c>
    </row>
    <row r="914" spans="1:16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5"/>
      <c r="L914" s="455" t="e">
        <f>IF(K914=0,#REF!,0)</f>
        <v>#REF!</v>
      </c>
      <c r="O914">
        <v>65194.523986</v>
      </c>
      <c r="P914">
        <v>174</v>
      </c>
    </row>
    <row r="915" spans="1:16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5"/>
      <c r="L915" s="455" t="e">
        <f>IF(K915=0,#REF!,0)</f>
        <v>#REF!</v>
      </c>
      <c r="O915">
        <v>64618.535339999988</v>
      </c>
      <c r="P915">
        <v>160</v>
      </c>
    </row>
    <row r="916" spans="1:16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5"/>
      <c r="L916" s="455" t="e">
        <f>IF(K916=0,#REF!,0)</f>
        <v>#REF!</v>
      </c>
      <c r="O916">
        <v>61604.030334000003</v>
      </c>
      <c r="P916">
        <v>158</v>
      </c>
    </row>
    <row r="917" spans="1:16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5"/>
      <c r="L917" s="455" t="e">
        <f>IF(K917=0,#REF!,0)</f>
        <v>#REF!</v>
      </c>
      <c r="O917">
        <v>61895.323607999999</v>
      </c>
      <c r="P917">
        <v>146</v>
      </c>
    </row>
    <row r="918" spans="1:16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5"/>
      <c r="L918" s="455" t="e">
        <f>IF(K918=0,#REF!,0)</f>
        <v>#REF!</v>
      </c>
      <c r="O918">
        <v>61936.316650000001</v>
      </c>
      <c r="P918">
        <v>144</v>
      </c>
    </row>
    <row r="919" spans="1:16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5"/>
      <c r="L919" s="455" t="e">
        <f>IF(K919=0,#REF!,0)</f>
        <v>#REF!</v>
      </c>
      <c r="O919">
        <v>62009.719542999999</v>
      </c>
      <c r="P919">
        <v>143</v>
      </c>
    </row>
    <row r="920" spans="1:16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5"/>
      <c r="L920" s="455" t="e">
        <f>IF(K920=0,#REF!,0)</f>
        <v>#REF!</v>
      </c>
      <c r="O920">
        <v>62640.599731000002</v>
      </c>
      <c r="P920">
        <v>142</v>
      </c>
    </row>
    <row r="921" spans="1:16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5"/>
      <c r="L921" s="455" t="e">
        <f>IF(K921=0,#REF!,0)</f>
        <v>#REF!</v>
      </c>
      <c r="O921">
        <v>64866.374298000002</v>
      </c>
      <c r="P921">
        <v>162</v>
      </c>
    </row>
    <row r="922" spans="1:16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5"/>
      <c r="L922" s="455" t="e">
        <f>IF(K922=0,#REF!,0)</f>
        <v>#REF!</v>
      </c>
      <c r="O922">
        <v>66488.488952</v>
      </c>
      <c r="P922">
        <v>187</v>
      </c>
    </row>
    <row r="923" spans="1:16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5"/>
      <c r="L923" s="455" t="e">
        <f>IF(K923=0,#REF!,0)</f>
        <v>#REF!</v>
      </c>
      <c r="O923">
        <v>69067.567869999999</v>
      </c>
      <c r="P923">
        <v>153</v>
      </c>
    </row>
    <row r="924" spans="1:16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5"/>
      <c r="L924" s="455" t="e">
        <f>IF(K924=0,#REF!,0)</f>
        <v>#REF!</v>
      </c>
      <c r="O924">
        <v>74102.334046000004</v>
      </c>
      <c r="P924">
        <v>136</v>
      </c>
    </row>
    <row r="925" spans="1:16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5"/>
      <c r="L925" s="455" t="e">
        <f>IF(K925=0,#REF!,0)</f>
        <v>#REF!</v>
      </c>
      <c r="O925">
        <v>74450.996704000005</v>
      </c>
      <c r="P925">
        <v>119</v>
      </c>
    </row>
    <row r="926" spans="1:16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5"/>
      <c r="L926" s="455" t="e">
        <f>IF(K926=0,#REF!,0)</f>
        <v>#REF!</v>
      </c>
      <c r="O926">
        <v>74623.812927000006</v>
      </c>
      <c r="P926">
        <v>106</v>
      </c>
    </row>
    <row r="927" spans="1:16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5"/>
      <c r="L927" s="455" t="e">
        <f>IF(K927=0,#REF!,0)</f>
        <v>#REF!</v>
      </c>
      <c r="O927">
        <v>70807.917692999996</v>
      </c>
      <c r="P927">
        <v>100</v>
      </c>
    </row>
    <row r="928" spans="1:16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5"/>
      <c r="L928" s="455" t="e">
        <f>IF(K928=0,#REF!,0)</f>
        <v>#REF!</v>
      </c>
      <c r="O928">
        <v>68921.739654000005</v>
      </c>
      <c r="P928">
        <v>105</v>
      </c>
    </row>
    <row r="929" spans="1:16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5"/>
      <c r="L929" s="455" t="e">
        <f>IF(K929=0,#REF!,0)</f>
        <v>#REF!</v>
      </c>
      <c r="O929">
        <v>71394.162659000009</v>
      </c>
      <c r="P929">
        <v>111</v>
      </c>
    </row>
    <row r="930" spans="1:16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5"/>
      <c r="L930" s="455" t="e">
        <f>IF(K930=0,#REF!,0)</f>
        <v>#REF!</v>
      </c>
      <c r="O930">
        <v>70864.127930000002</v>
      </c>
      <c r="P930">
        <v>117</v>
      </c>
    </row>
    <row r="931" spans="1:16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5"/>
      <c r="L931" s="455" t="e">
        <f>IF(K931=0,#REF!,0)</f>
        <v>#REF!</v>
      </c>
      <c r="O931">
        <v>71235.508361</v>
      </c>
      <c r="P931">
        <v>136</v>
      </c>
    </row>
    <row r="932" spans="1:16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5"/>
      <c r="L932" s="455" t="e">
        <f>IF(K932=0,#REF!,0)</f>
        <v>#REF!</v>
      </c>
      <c r="O932">
        <v>70870.997313999993</v>
      </c>
      <c r="P932">
        <v>145</v>
      </c>
    </row>
    <row r="933" spans="1:16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5"/>
      <c r="L933" s="455" t="e">
        <f>IF(K933=0,#REF!,0)</f>
        <v>#REF!</v>
      </c>
      <c r="O933">
        <v>69823.198730999997</v>
      </c>
      <c r="P933">
        <v>171</v>
      </c>
    </row>
    <row r="934" spans="1:16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5"/>
      <c r="L934" s="455" t="e">
        <f>IF(K934=0,#REF!,0)</f>
        <v>#REF!</v>
      </c>
      <c r="O934">
        <v>69409.929443000001</v>
      </c>
      <c r="P934">
        <v>185</v>
      </c>
    </row>
    <row r="935" spans="1:16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5"/>
      <c r="L935" s="455" t="e">
        <f>IF(K935=0,#REF!,0)</f>
        <v>#REF!</v>
      </c>
      <c r="O935">
        <v>67428.832762999999</v>
      </c>
      <c r="P935">
        <v>201</v>
      </c>
    </row>
    <row r="936" spans="1:16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5"/>
      <c r="L936" s="455" t="e">
        <f>IF(K936=0,#REF!,0)</f>
        <v>#REF!</v>
      </c>
      <c r="O936">
        <v>65352.812653000001</v>
      </c>
      <c r="P936">
        <v>197</v>
      </c>
    </row>
    <row r="937" spans="1:16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5"/>
      <c r="L937" s="455" t="e">
        <f>IF(K937=0,#REF!,0)</f>
        <v>#REF!</v>
      </c>
      <c r="O937">
        <v>64299.216277</v>
      </c>
      <c r="P937">
        <v>203</v>
      </c>
    </row>
    <row r="938" spans="1:16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5"/>
      <c r="L938" s="455" t="e">
        <f>IF(K938=0,#REF!,0)</f>
        <v>#REF!</v>
      </c>
      <c r="O938">
        <v>64536.596098999988</v>
      </c>
      <c r="P938">
        <v>179</v>
      </c>
    </row>
    <row r="939" spans="1:16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5"/>
      <c r="L939" s="455" t="e">
        <f>IF(K939=0,#REF!,0)</f>
        <v>#REF!</v>
      </c>
      <c r="O939">
        <v>64251.371062999999</v>
      </c>
      <c r="P939">
        <v>172</v>
      </c>
    </row>
    <row r="940" spans="1:16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5"/>
      <c r="L940" s="455" t="e">
        <f>IF(K940=0,#REF!,0)</f>
        <v>#REF!</v>
      </c>
      <c r="O940">
        <v>63314.479308999988</v>
      </c>
      <c r="P940">
        <v>168</v>
      </c>
    </row>
    <row r="941" spans="1:16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5"/>
      <c r="L941" s="455" t="e">
        <f>IF(K941=0,#REF!,0)</f>
        <v>#REF!</v>
      </c>
      <c r="O941">
        <v>62230.444428000003</v>
      </c>
      <c r="P941">
        <v>155</v>
      </c>
    </row>
    <row r="942" spans="1:16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5"/>
      <c r="L942" s="455" t="e">
        <f>IF(K942=0,#REF!,0)</f>
        <v>#REF!</v>
      </c>
      <c r="O942">
        <v>61651.640684999998</v>
      </c>
      <c r="P942">
        <v>148</v>
      </c>
    </row>
    <row r="943" spans="1:16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5"/>
      <c r="L943" s="455" t="e">
        <f>IF(K943=0,#REF!,0)</f>
        <v>#REF!</v>
      </c>
      <c r="O943">
        <v>61803.969146000003</v>
      </c>
      <c r="P943">
        <v>150</v>
      </c>
    </row>
    <row r="944" spans="1:16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5"/>
      <c r="L944" s="455" t="e">
        <f>IF(K944=0,#REF!,0)</f>
        <v>#REF!</v>
      </c>
      <c r="O944">
        <v>62820.966704999999</v>
      </c>
      <c r="P944">
        <v>149</v>
      </c>
    </row>
    <row r="945" spans="1:16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5"/>
      <c r="L945" s="455" t="e">
        <f>IF(K945=0,#REF!,0)</f>
        <v>#REF!</v>
      </c>
      <c r="O945">
        <v>64063.007355000002</v>
      </c>
      <c r="P945">
        <v>164</v>
      </c>
    </row>
    <row r="946" spans="1:16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5"/>
      <c r="L946" s="455" t="e">
        <f>IF(K946=0,#REF!,0)</f>
        <v>#REF!</v>
      </c>
      <c r="O946">
        <v>65924.644226999997</v>
      </c>
      <c r="P946">
        <v>189</v>
      </c>
    </row>
    <row r="947" spans="1:16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5"/>
      <c r="L947" s="455" t="e">
        <f>IF(K947=0,#REF!,0)</f>
        <v>#REF!</v>
      </c>
      <c r="O947">
        <v>69133.937499000007</v>
      </c>
      <c r="P947">
        <v>175</v>
      </c>
    </row>
    <row r="948" spans="1:16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5"/>
      <c r="L948" s="455" t="e">
        <f>IF(K948=0,#REF!,0)</f>
        <v>#REF!</v>
      </c>
      <c r="O948">
        <v>74382.472473999995</v>
      </c>
      <c r="P948">
        <v>158</v>
      </c>
    </row>
    <row r="949" spans="1:16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5"/>
      <c r="L949" s="455" t="e">
        <f>IF(K949=0,#REF!,0)</f>
        <v>#REF!</v>
      </c>
      <c r="O949">
        <v>74696.81366</v>
      </c>
      <c r="P949">
        <v>139</v>
      </c>
    </row>
    <row r="950" spans="1:16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5"/>
      <c r="L950" s="455" t="e">
        <f>IF(K950=0,#REF!,0)</f>
        <v>#REF!</v>
      </c>
      <c r="O950">
        <v>74269.760162999999</v>
      </c>
      <c r="P950">
        <v>112</v>
      </c>
    </row>
    <row r="951" spans="1:16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5"/>
      <c r="L951" s="455" t="e">
        <f>IF(K951=0,#REF!,0)</f>
        <v>#REF!</v>
      </c>
      <c r="O951">
        <v>70203.726744999993</v>
      </c>
      <c r="P951">
        <v>116</v>
      </c>
    </row>
    <row r="952" spans="1:16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5"/>
      <c r="L952" s="455" t="e">
        <f>IF(K952=0,#REF!,0)</f>
        <v>#REF!</v>
      </c>
      <c r="O952">
        <v>68316.302215000003</v>
      </c>
      <c r="P952">
        <v>116</v>
      </c>
    </row>
    <row r="953" spans="1:16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5"/>
      <c r="L953" s="455" t="e">
        <f>IF(K953=0,#REF!,0)</f>
        <v>#REF!</v>
      </c>
      <c r="O953">
        <v>71692.230651999998</v>
      </c>
      <c r="P953">
        <v>119</v>
      </c>
    </row>
    <row r="954" spans="1:16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5"/>
      <c r="L954" s="455" t="e">
        <f>IF(K954=0,#REF!,0)</f>
        <v>#REF!</v>
      </c>
      <c r="O954">
        <v>71088.221831999996</v>
      </c>
      <c r="P954">
        <v>128</v>
      </c>
    </row>
    <row r="955" spans="1:16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5"/>
      <c r="L955" s="455" t="e">
        <f>IF(K955=0,#REF!,0)</f>
        <v>#REF!</v>
      </c>
      <c r="O955">
        <v>72261.194854999994</v>
      </c>
      <c r="P955">
        <v>148</v>
      </c>
    </row>
    <row r="956" spans="1:16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5"/>
      <c r="L956" s="455" t="e">
        <f>IF(K956=0,#REF!,0)</f>
        <v>#REF!</v>
      </c>
      <c r="O956">
        <v>73037.063415000011</v>
      </c>
      <c r="P956">
        <v>183</v>
      </c>
    </row>
    <row r="957" spans="1:16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5"/>
      <c r="L957" s="455" t="e">
        <f>IF(K957=0,#REF!,0)</f>
        <v>#REF!</v>
      </c>
      <c r="O957">
        <v>72458.876587000006</v>
      </c>
      <c r="P957">
        <v>218</v>
      </c>
    </row>
    <row r="958" spans="1:16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5"/>
      <c r="L958" s="455" t="e">
        <f>IF(K958=0,#REF!,0)</f>
        <v>#REF!</v>
      </c>
      <c r="O958">
        <v>71708.189208000011</v>
      </c>
      <c r="P958">
        <v>229</v>
      </c>
    </row>
    <row r="959" spans="1:16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5"/>
      <c r="L959" s="455" t="e">
        <f>IF(K959=0,#REF!,0)</f>
        <v>#REF!</v>
      </c>
      <c r="O959">
        <v>69695.613829000009</v>
      </c>
      <c r="P959">
        <v>229</v>
      </c>
    </row>
    <row r="960" spans="1:16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5"/>
      <c r="L960" s="455" t="e">
        <f>IF(K960=0,#REF!,0)</f>
        <v>#REF!</v>
      </c>
      <c r="O960">
        <v>67174.497315000001</v>
      </c>
      <c r="P960">
        <v>229</v>
      </c>
    </row>
    <row r="961" spans="1:16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5"/>
      <c r="L961" s="455" t="e">
        <f>IF(K961=0,#REF!,0)</f>
        <v>#REF!</v>
      </c>
      <c r="O961">
        <v>65954.442689999996</v>
      </c>
      <c r="P961">
        <v>205</v>
      </c>
    </row>
    <row r="962" spans="1:16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5"/>
      <c r="L962" s="455" t="e">
        <f>IF(K962=0,#REF!,0)</f>
        <v>#REF!</v>
      </c>
      <c r="O962">
        <v>66199.810180999993</v>
      </c>
      <c r="P962">
        <v>197</v>
      </c>
    </row>
    <row r="963" spans="1:16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5"/>
      <c r="L963" s="455" t="e">
        <f>IF(K963=0,#REF!,0)</f>
        <v>#REF!</v>
      </c>
      <c r="O963">
        <v>65454.216187000013</v>
      </c>
      <c r="P963">
        <v>179</v>
      </c>
    </row>
    <row r="964" spans="1:16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5"/>
      <c r="L964" s="455" t="e">
        <f>IF(K964=0,#REF!,0)</f>
        <v>#REF!</v>
      </c>
      <c r="O964">
        <v>61664.778747999997</v>
      </c>
      <c r="P964">
        <v>174</v>
      </c>
    </row>
    <row r="965" spans="1:16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5"/>
      <c r="L965" s="455" t="e">
        <f>IF(K965=0,#REF!,0)</f>
        <v>#REF!</v>
      </c>
      <c r="O965">
        <v>61156.964354999996</v>
      </c>
      <c r="P965">
        <v>174</v>
      </c>
    </row>
    <row r="966" spans="1:16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5"/>
      <c r="L966" s="455" t="e">
        <f>IF(K966=0,#REF!,0)</f>
        <v>#REF!</v>
      </c>
      <c r="O966">
        <v>61211.534484999996</v>
      </c>
      <c r="P966">
        <v>167</v>
      </c>
    </row>
    <row r="967" spans="1:16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5"/>
      <c r="L967" s="455" t="e">
        <f>IF(K967=0,#REF!,0)</f>
        <v>#REF!</v>
      </c>
      <c r="O967">
        <v>62146.088929000012</v>
      </c>
      <c r="P967">
        <v>164</v>
      </c>
    </row>
    <row r="968" spans="1:16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5"/>
      <c r="L968" s="455" t="e">
        <f>IF(K968=0,#REF!,0)</f>
        <v>#REF!</v>
      </c>
      <c r="O968">
        <v>62547.491394999997</v>
      </c>
      <c r="P968">
        <v>162</v>
      </c>
    </row>
    <row r="969" spans="1:16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5"/>
      <c r="L969" s="455" t="e">
        <f>IF(K969=0,#REF!,0)</f>
        <v>#REF!</v>
      </c>
      <c r="O969">
        <v>64062.550812000001</v>
      </c>
      <c r="P969">
        <v>179</v>
      </c>
    </row>
    <row r="970" spans="1:16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5"/>
      <c r="L970" s="455" t="e">
        <f>IF(K970=0,#REF!,0)</f>
        <v>#REF!</v>
      </c>
      <c r="O970">
        <v>66925.485442999998</v>
      </c>
      <c r="P970">
        <v>193</v>
      </c>
    </row>
    <row r="971" spans="1:16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5"/>
      <c r="L971" s="455" t="e">
        <f>IF(K971=0,#REF!,0)</f>
        <v>#REF!</v>
      </c>
      <c r="O971">
        <v>70191.438048999989</v>
      </c>
      <c r="P971">
        <v>184</v>
      </c>
    </row>
    <row r="972" spans="1:16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5"/>
      <c r="L972" s="455" t="e">
        <f>IF(K972=0,#REF!,0)</f>
        <v>#REF!</v>
      </c>
      <c r="O972">
        <v>74827.285155999998</v>
      </c>
      <c r="P972">
        <v>150</v>
      </c>
    </row>
    <row r="973" spans="1:16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5"/>
      <c r="L973" s="455" t="e">
        <f>IF(K973=0,#REF!,0)</f>
        <v>#REF!</v>
      </c>
      <c r="O973">
        <v>75160.073608000006</v>
      </c>
      <c r="P973">
        <v>137</v>
      </c>
    </row>
    <row r="974" spans="1:16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5"/>
      <c r="L974" s="455" t="e">
        <f>IF(K974=0,#REF!,0)</f>
        <v>#REF!</v>
      </c>
      <c r="O974">
        <v>74736.357940999995</v>
      </c>
      <c r="P974">
        <v>130</v>
      </c>
    </row>
    <row r="975" spans="1:16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5"/>
      <c r="L975" s="455" t="e">
        <f>IF(K975=0,#REF!,0)</f>
        <v>#REF!</v>
      </c>
      <c r="O975">
        <v>70977.205719000005</v>
      </c>
      <c r="P975">
        <v>122</v>
      </c>
    </row>
    <row r="976" spans="1:16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5"/>
      <c r="L976" s="455" t="e">
        <f>IF(K976=0,#REF!,0)</f>
        <v>#REF!</v>
      </c>
      <c r="O976">
        <v>69726.490936999995</v>
      </c>
      <c r="P976">
        <v>120</v>
      </c>
    </row>
    <row r="977" spans="1:16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5"/>
      <c r="L977" s="455" t="e">
        <f>IF(K977=0,#REF!,0)</f>
        <v>#REF!</v>
      </c>
      <c r="O977">
        <v>71934.664000999997</v>
      </c>
      <c r="P977">
        <v>136</v>
      </c>
    </row>
    <row r="978" spans="1:16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5"/>
      <c r="L978" s="455" t="e">
        <f>IF(K978=0,#REF!,0)</f>
        <v>#REF!</v>
      </c>
      <c r="O978">
        <v>71684.344116000007</v>
      </c>
      <c r="P978">
        <v>136</v>
      </c>
    </row>
    <row r="979" spans="1:16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5"/>
      <c r="L979" s="455" t="e">
        <f>IF(K979=0,#REF!,0)</f>
        <v>#REF!</v>
      </c>
      <c r="O979">
        <v>71629.967925999998</v>
      </c>
      <c r="P979">
        <v>146</v>
      </c>
    </row>
    <row r="980" spans="1:16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5"/>
      <c r="L980" s="455" t="e">
        <f>IF(K980=0,#REF!,0)</f>
        <v>#REF!</v>
      </c>
      <c r="O980">
        <v>72011.261048</v>
      </c>
      <c r="P980">
        <v>164</v>
      </c>
    </row>
    <row r="981" spans="1:16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5"/>
      <c r="L981" s="455" t="e">
        <f>IF(K981=0,#REF!,0)</f>
        <v>#REF!</v>
      </c>
      <c r="O981">
        <v>71614.210936999996</v>
      </c>
      <c r="P981">
        <v>190</v>
      </c>
    </row>
    <row r="982" spans="1:16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5"/>
      <c r="L982" s="455" t="e">
        <f>IF(K982=0,#REF!,0)</f>
        <v>#REF!</v>
      </c>
      <c r="O982">
        <v>70134.594970000006</v>
      </c>
      <c r="P982">
        <v>211</v>
      </c>
    </row>
    <row r="983" spans="1:16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5"/>
      <c r="L983" s="455" t="e">
        <f>IF(K983=0,#REF!,0)</f>
        <v>#REF!</v>
      </c>
      <c r="O983">
        <v>68577.179930999991</v>
      </c>
      <c r="P983">
        <v>220</v>
      </c>
    </row>
    <row r="984" spans="1:16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5"/>
      <c r="L984" s="455" t="e">
        <f>IF(K984=0,#REF!,0)</f>
        <v>#REF!</v>
      </c>
      <c r="O984">
        <v>66458.434997000004</v>
      </c>
      <c r="P984">
        <v>219</v>
      </c>
    </row>
    <row r="985" spans="1:16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5"/>
      <c r="L985" s="455" t="e">
        <f>IF(K985=0,#REF!,0)</f>
        <v>#REF!</v>
      </c>
      <c r="O985">
        <v>65195.008116999998</v>
      </c>
      <c r="P985">
        <v>226</v>
      </c>
    </row>
    <row r="986" spans="1:16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5"/>
      <c r="L986" s="455" t="e">
        <f>IF(K986=0,#REF!,0)</f>
        <v>#REF!</v>
      </c>
      <c r="O986">
        <v>65916.624083999995</v>
      </c>
      <c r="P986">
        <v>212</v>
      </c>
    </row>
    <row r="987" spans="1:16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5"/>
      <c r="L987" s="455" t="e">
        <f>IF(K987=0,#REF!,0)</f>
        <v>#REF!</v>
      </c>
      <c r="O987">
        <v>65088.181884999998</v>
      </c>
      <c r="P987">
        <v>190</v>
      </c>
    </row>
    <row r="988" spans="1:16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5"/>
      <c r="L988" s="455" t="e">
        <f>IF(K988=0,#REF!,0)</f>
        <v>#REF!</v>
      </c>
      <c r="O988">
        <v>61102.638122999997</v>
      </c>
      <c r="P988">
        <v>186</v>
      </c>
    </row>
    <row r="989" spans="1:16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5"/>
      <c r="L989" s="455" t="e">
        <f>IF(K989=0,#REF!,0)</f>
        <v>#REF!</v>
      </c>
      <c r="O989">
        <v>59604.420166999997</v>
      </c>
      <c r="P989">
        <v>174</v>
      </c>
    </row>
    <row r="990" spans="1:16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5"/>
      <c r="L990" s="455" t="e">
        <f>IF(K990=0,#REF!,0)</f>
        <v>#REF!</v>
      </c>
      <c r="O990">
        <v>59557.895477999999</v>
      </c>
      <c r="P990">
        <v>172</v>
      </c>
    </row>
    <row r="991" spans="1:16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5"/>
      <c r="L991" s="455" t="e">
        <f>IF(K991=0,#REF!,0)</f>
        <v>#REF!</v>
      </c>
      <c r="O991">
        <v>60140.482451000003</v>
      </c>
      <c r="P991">
        <v>170</v>
      </c>
    </row>
    <row r="992" spans="1:16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5"/>
      <c r="L992" s="455" t="e">
        <f>IF(K992=0,#REF!,0)</f>
        <v>#REF!</v>
      </c>
      <c r="O992">
        <v>59936.935058000003</v>
      </c>
      <c r="P992">
        <v>173</v>
      </c>
    </row>
    <row r="993" spans="1:16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5"/>
      <c r="L993" s="455" t="e">
        <f>IF(K993=0,#REF!,0)</f>
        <v>#REF!</v>
      </c>
      <c r="O993">
        <v>60771.842224</v>
      </c>
      <c r="P993">
        <v>171</v>
      </c>
    </row>
    <row r="994" spans="1:16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5"/>
      <c r="L994" s="455" t="e">
        <f>IF(K994=0,#REF!,0)</f>
        <v>#REF!</v>
      </c>
      <c r="O994">
        <v>61473.359375</v>
      </c>
      <c r="P994">
        <v>181</v>
      </c>
    </row>
    <row r="995" spans="1:16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5"/>
      <c r="L995" s="455" t="e">
        <f>IF(K995=0,#REF!,0)</f>
        <v>#REF!</v>
      </c>
      <c r="O995">
        <v>60839.503539999998</v>
      </c>
      <c r="P995">
        <v>179</v>
      </c>
    </row>
    <row r="996" spans="1:16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5"/>
      <c r="L996" s="455" t="e">
        <f>IF(K996=0,#REF!,0)</f>
        <v>#REF!</v>
      </c>
      <c r="O996">
        <v>62567.116455000003</v>
      </c>
      <c r="P996">
        <v>164</v>
      </c>
    </row>
    <row r="997" spans="1:16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5"/>
      <c r="L997" s="455" t="e">
        <f>IF(K997=0,#REF!,0)</f>
        <v>#REF!</v>
      </c>
      <c r="O997">
        <v>63229.673188000001</v>
      </c>
      <c r="P997">
        <v>147</v>
      </c>
    </row>
    <row r="998" spans="1:16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5"/>
      <c r="L998" s="455" t="e">
        <f>IF(K998=0,#REF!,0)</f>
        <v>#REF!</v>
      </c>
      <c r="O998">
        <v>63535.563446</v>
      </c>
      <c r="P998">
        <v>142</v>
      </c>
    </row>
    <row r="999" spans="1:16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5"/>
      <c r="L999" s="455" t="e">
        <f>IF(K999=0,#REF!,0)</f>
        <v>#REF!</v>
      </c>
      <c r="O999">
        <v>61044.140075000003</v>
      </c>
      <c r="P999">
        <v>135</v>
      </c>
    </row>
    <row r="1000" spans="1:16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5"/>
      <c r="L1000" s="455" t="e">
        <f>IF(K1000=0,#REF!,0)</f>
        <v>#REF!</v>
      </c>
      <c r="O1000">
        <v>58976.790314000013</v>
      </c>
      <c r="P1000">
        <v>121</v>
      </c>
    </row>
    <row r="1001" spans="1:16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5"/>
      <c r="L1001" s="455" t="e">
        <f>IF(K1001=0,#REF!,0)</f>
        <v>#REF!</v>
      </c>
      <c r="O1001">
        <v>59628.483064</v>
      </c>
      <c r="P1001">
        <v>119</v>
      </c>
    </row>
    <row r="1002" spans="1:16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5"/>
      <c r="L1002" s="455" t="e">
        <f>IF(K1002=0,#REF!,0)</f>
        <v>#REF!</v>
      </c>
      <c r="O1002">
        <v>58565.790739999997</v>
      </c>
      <c r="P1002">
        <v>119</v>
      </c>
    </row>
    <row r="1003" spans="1:16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5"/>
      <c r="L1003" s="455" t="e">
        <f>IF(K1003=0,#REF!,0)</f>
        <v>#REF!</v>
      </c>
      <c r="O1003">
        <v>58370.816162000003</v>
      </c>
      <c r="P1003">
        <v>130</v>
      </c>
    </row>
    <row r="1004" spans="1:16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5"/>
      <c r="L1004" s="455" t="e">
        <f>IF(K1004=0,#REF!,0)</f>
        <v>#REF!</v>
      </c>
      <c r="O1004">
        <v>58214.781951999998</v>
      </c>
      <c r="P1004">
        <v>160</v>
      </c>
    </row>
    <row r="1005" spans="1:16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5"/>
      <c r="L1005" s="455" t="e">
        <f>IF(K1005=0,#REF!,0)</f>
        <v>#REF!</v>
      </c>
      <c r="O1005">
        <v>59790.566039999998</v>
      </c>
      <c r="P1005">
        <v>197</v>
      </c>
    </row>
    <row r="1006" spans="1:16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5"/>
      <c r="L1006" s="455" t="e">
        <f>IF(K1006=0,#REF!,0)</f>
        <v>#REF!</v>
      </c>
      <c r="O1006">
        <v>60564.510132000003</v>
      </c>
      <c r="P1006">
        <v>198</v>
      </c>
    </row>
    <row r="1007" spans="1:16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5"/>
      <c r="L1007" s="455" t="e">
        <f>IF(K1007=0,#REF!,0)</f>
        <v>#REF!</v>
      </c>
      <c r="O1007">
        <v>60267.736937999987</v>
      </c>
      <c r="P1007">
        <v>203</v>
      </c>
    </row>
    <row r="1008" spans="1:16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5"/>
      <c r="L1008" s="455" t="e">
        <f>IF(K1008=0,#REF!,0)</f>
        <v>#REF!</v>
      </c>
      <c r="O1008">
        <v>60131.573547</v>
      </c>
      <c r="P1008">
        <v>199</v>
      </c>
    </row>
    <row r="1009" spans="1:16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5"/>
      <c r="L1009" s="455" t="e">
        <f>IF(K1009=0,#REF!,0)</f>
        <v>#REF!</v>
      </c>
      <c r="O1009">
        <v>60049.680665</v>
      </c>
      <c r="P1009">
        <v>192</v>
      </c>
    </row>
    <row r="1010" spans="1:16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5"/>
      <c r="L1010" s="455" t="e">
        <f>IF(K1010=0,#REF!,0)</f>
        <v>#REF!</v>
      </c>
      <c r="O1010">
        <v>61312.751099000001</v>
      </c>
      <c r="P1010">
        <v>181</v>
      </c>
    </row>
    <row r="1011" spans="1:16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5"/>
      <c r="L1011" s="455" t="e">
        <f>IF(K1011=0,#REF!,0)</f>
        <v>#REF!</v>
      </c>
      <c r="O1011">
        <v>60978.428590000003</v>
      </c>
      <c r="P1011">
        <v>175</v>
      </c>
    </row>
    <row r="1012" spans="1:16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5"/>
      <c r="L1012" s="455" t="e">
        <f>IF(K1012=0,#REF!,0)</f>
        <v>#REF!</v>
      </c>
      <c r="O1012">
        <v>57620.563476000003</v>
      </c>
      <c r="P1012">
        <v>159</v>
      </c>
    </row>
    <row r="1013" spans="1:16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5"/>
      <c r="L1013" s="455" t="e">
        <f>IF(K1013=0,#REF!,0)</f>
        <v>#REF!</v>
      </c>
      <c r="O1013">
        <v>56865.604859000006</v>
      </c>
      <c r="P1013">
        <v>153</v>
      </c>
    </row>
    <row r="1014" spans="1:16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5"/>
      <c r="L1014" s="455" t="e">
        <f>IF(K1014=0,#REF!,0)</f>
        <v>#REF!</v>
      </c>
      <c r="O1014">
        <v>55830.046326000003</v>
      </c>
      <c r="P1014">
        <v>153</v>
      </c>
    </row>
    <row r="1015" spans="1:16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5"/>
      <c r="L1015" s="455" t="e">
        <f>IF(K1015=0,#REF!,0)</f>
        <v>#REF!</v>
      </c>
      <c r="O1015">
        <v>55165.166381000003</v>
      </c>
      <c r="P1015">
        <v>151</v>
      </c>
    </row>
    <row r="1016" spans="1:16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5"/>
      <c r="L1016" s="455" t="e">
        <f>IF(K1016=0,#REF!,0)</f>
        <v>#REF!</v>
      </c>
      <c r="O1016">
        <v>55771.343994000003</v>
      </c>
      <c r="P1016">
        <v>157</v>
      </c>
    </row>
    <row r="1017" spans="1:16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5"/>
      <c r="L1017" s="455" t="e">
        <f>IF(K1017=0,#REF!,0)</f>
        <v>#REF!</v>
      </c>
      <c r="O1017">
        <v>56294.765745999997</v>
      </c>
      <c r="P1017">
        <v>158</v>
      </c>
    </row>
    <row r="1018" spans="1:16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5"/>
      <c r="L1018" s="455" t="e">
        <f>IF(K1018=0,#REF!,0)</f>
        <v>#REF!</v>
      </c>
      <c r="O1018">
        <v>56067.042907000003</v>
      </c>
      <c r="P1018">
        <v>163</v>
      </c>
    </row>
    <row r="1019" spans="1:16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5"/>
      <c r="L1019" s="455" t="e">
        <f>IF(K1019=0,#REF!,0)</f>
        <v>#REF!</v>
      </c>
      <c r="O1019">
        <v>56238.344361000003</v>
      </c>
      <c r="P1019">
        <v>160</v>
      </c>
    </row>
    <row r="1020" spans="1:16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5"/>
      <c r="L1020" s="455" t="e">
        <f>IF(K1020=0,#REF!,0)</f>
        <v>#REF!</v>
      </c>
      <c r="O1020">
        <v>55936.024840999999</v>
      </c>
      <c r="P1020">
        <v>143</v>
      </c>
    </row>
    <row r="1021" spans="1:16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5">
        <v>7872.1737443308566</v>
      </c>
      <c r="L1021" s="455">
        <f>IF(K1021=0,#REF!,0)</f>
        <v>0</v>
      </c>
      <c r="O1021">
        <v>56139.647034000001</v>
      </c>
      <c r="P1021">
        <v>123</v>
      </c>
    </row>
    <row r="1022" spans="1:16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5">
        <v>17247.561117385692</v>
      </c>
      <c r="L1022" s="455">
        <f>IF(K1022=0,#REF!,0)</f>
        <v>0</v>
      </c>
      <c r="O1022">
        <v>56088.482452999997</v>
      </c>
      <c r="P1022">
        <v>109</v>
      </c>
    </row>
    <row r="1023" spans="1:16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5">
        <v>1339.9434388063589</v>
      </c>
      <c r="L1023" s="455">
        <f>IF(K1023=0,#REF!,0)</f>
        <v>0</v>
      </c>
      <c r="O1023">
        <v>55222.831115000001</v>
      </c>
      <c r="P1023">
        <v>106</v>
      </c>
    </row>
    <row r="1024" spans="1:16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5">
        <v>19629.962262320758</v>
      </c>
      <c r="L1024" s="455">
        <f>IF(K1024=0,#REF!,0)</f>
        <v>0</v>
      </c>
      <c r="O1024">
        <v>54673.253234999996</v>
      </c>
      <c r="P1024">
        <v>101</v>
      </c>
    </row>
    <row r="1025" spans="1:16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5">
        <v>10314.421771850766</v>
      </c>
      <c r="L1025" s="455">
        <f>IF(K1025=0,#REF!,0)</f>
        <v>0</v>
      </c>
      <c r="O1025">
        <v>54751.849181999998</v>
      </c>
      <c r="P1025">
        <v>100</v>
      </c>
    </row>
    <row r="1026" spans="1:16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5"/>
      <c r="L1026" s="455" t="e">
        <f>IF(K1026=0,#REF!,0)</f>
        <v>#REF!</v>
      </c>
      <c r="O1026">
        <v>52866.490111999999</v>
      </c>
      <c r="P1026">
        <v>108</v>
      </c>
    </row>
    <row r="1027" spans="1:16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5"/>
      <c r="L1027" s="455" t="e">
        <f>IF(K1027=0,#REF!,0)</f>
        <v>#REF!</v>
      </c>
      <c r="O1027">
        <v>52564.669037</v>
      </c>
      <c r="P1027">
        <v>113</v>
      </c>
    </row>
    <row r="1028" spans="1:16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5"/>
      <c r="L1028" s="455" t="e">
        <f>IF(K1028=0,#REF!,0)</f>
        <v>#REF!</v>
      </c>
      <c r="O1028">
        <v>54372.959563999997</v>
      </c>
      <c r="P1028">
        <v>135</v>
      </c>
    </row>
    <row r="1029" spans="1:16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5"/>
      <c r="L1029" s="455" t="e">
        <f>IF(K1029=0,#REF!,0)</f>
        <v>#REF!</v>
      </c>
      <c r="O1029">
        <v>56941.402038</v>
      </c>
      <c r="P1029">
        <v>169</v>
      </c>
    </row>
    <row r="1030" spans="1:16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5"/>
      <c r="L1030" s="455" t="e">
        <f>IF(K1030=0,#REF!,0)</f>
        <v>#REF!</v>
      </c>
      <c r="O1030">
        <v>59274.521788999999</v>
      </c>
      <c r="P1030">
        <v>191</v>
      </c>
    </row>
    <row r="1031" spans="1:16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5"/>
      <c r="L1031" s="455" t="e">
        <f>IF(K1031=0,#REF!,0)</f>
        <v>#REF!</v>
      </c>
      <c r="O1031">
        <v>59320.071838999997</v>
      </c>
      <c r="P1031">
        <v>198</v>
      </c>
    </row>
    <row r="1032" spans="1:16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5"/>
      <c r="L1032" s="455" t="e">
        <f>IF(K1032=0,#REF!,0)</f>
        <v>#REF!</v>
      </c>
      <c r="O1032">
        <v>58771.193359999997</v>
      </c>
      <c r="P1032">
        <v>196</v>
      </c>
    </row>
    <row r="1033" spans="1:16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5"/>
      <c r="L1033" s="455" t="e">
        <f>IF(K1033=0,#REF!,0)</f>
        <v>#REF!</v>
      </c>
      <c r="O1033">
        <v>59357.869078999996</v>
      </c>
      <c r="P1033">
        <v>192</v>
      </c>
    </row>
    <row r="1034" spans="1:16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5"/>
      <c r="L1034" s="455" t="e">
        <f>IF(K1034=0,#REF!,0)</f>
        <v>#REF!</v>
      </c>
      <c r="O1034">
        <v>60214.143432999997</v>
      </c>
      <c r="P1034">
        <v>181</v>
      </c>
    </row>
    <row r="1035" spans="1:16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5"/>
      <c r="L1035" s="455" t="e">
        <f>IF(K1035=0,#REF!,0)</f>
        <v>#REF!</v>
      </c>
      <c r="O1035">
        <v>59319.437560999999</v>
      </c>
      <c r="P1035">
        <v>167</v>
      </c>
    </row>
    <row r="1036" spans="1:16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5"/>
      <c r="L1036" s="455" t="e">
        <f>IF(K1036=0,#REF!,0)</f>
        <v>#REF!</v>
      </c>
      <c r="O1036">
        <v>57643.675476999997</v>
      </c>
      <c r="P1036">
        <v>152</v>
      </c>
    </row>
    <row r="1037" spans="1:16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5"/>
      <c r="L1037" s="455" t="e">
        <f>IF(K1037=0,#REF!,0)</f>
        <v>#REF!</v>
      </c>
      <c r="O1037">
        <v>57021.591002000001</v>
      </c>
      <c r="P1037">
        <v>156</v>
      </c>
    </row>
    <row r="1038" spans="1:16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5"/>
      <c r="L1038" s="455" t="e">
        <f>IF(K1038=0,#REF!,0)</f>
        <v>#REF!</v>
      </c>
      <c r="O1038">
        <v>56787.990479</v>
      </c>
      <c r="P1038">
        <v>155</v>
      </c>
    </row>
    <row r="1039" spans="1:16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5"/>
      <c r="L1039" s="455" t="e">
        <f>IF(K1039=0,#REF!,0)</f>
        <v>#REF!</v>
      </c>
      <c r="O1039">
        <v>56654.151793999998</v>
      </c>
      <c r="P1039">
        <v>149</v>
      </c>
    </row>
    <row r="1040" spans="1:16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5"/>
      <c r="L1040" s="455" t="e">
        <f>IF(K1040=0,#REF!,0)</f>
        <v>#REF!</v>
      </c>
      <c r="O1040">
        <v>58606.200807000001</v>
      </c>
      <c r="P1040">
        <v>154</v>
      </c>
    </row>
    <row r="1041" spans="1:16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5"/>
      <c r="L1041" s="455" t="e">
        <f>IF(K1041=0,#REF!,0)</f>
        <v>#REF!</v>
      </c>
      <c r="O1041">
        <v>60955.370054999999</v>
      </c>
      <c r="P1041">
        <v>167</v>
      </c>
    </row>
    <row r="1042" spans="1:16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5"/>
      <c r="L1042" s="455" t="e">
        <f>IF(K1042=0,#REF!,0)</f>
        <v>#REF!</v>
      </c>
      <c r="O1042">
        <v>64006.145996000007</v>
      </c>
      <c r="P1042">
        <v>191</v>
      </c>
    </row>
    <row r="1043" spans="1:16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5"/>
      <c r="L1043" s="455" t="e">
        <f>IF(K1043=0,#REF!,0)</f>
        <v>#REF!</v>
      </c>
      <c r="O1043">
        <v>67609.297422999996</v>
      </c>
      <c r="P1043">
        <v>168</v>
      </c>
    </row>
    <row r="1044" spans="1:16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5"/>
      <c r="L1044" s="455" t="e">
        <f>IF(K1044=0,#REF!,0)</f>
        <v>#REF!</v>
      </c>
      <c r="O1044">
        <v>73085.018737000006</v>
      </c>
      <c r="P1044">
        <v>140</v>
      </c>
    </row>
    <row r="1045" spans="1:16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5"/>
      <c r="L1045" s="455" t="e">
        <f>IF(K1045=0,#REF!,0)</f>
        <v>#REF!</v>
      </c>
      <c r="O1045">
        <v>73868.464844000002</v>
      </c>
      <c r="P1045">
        <v>118</v>
      </c>
    </row>
    <row r="1046" spans="1:16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5"/>
      <c r="L1046" s="455" t="e">
        <f>IF(K1046=0,#REF!,0)</f>
        <v>#REF!</v>
      </c>
      <c r="O1046">
        <v>73642.430052000011</v>
      </c>
      <c r="P1046">
        <v>104</v>
      </c>
    </row>
    <row r="1047" spans="1:16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5"/>
      <c r="L1047" s="455" t="e">
        <f>IF(K1047=0,#REF!,0)</f>
        <v>#REF!</v>
      </c>
      <c r="O1047">
        <v>70078.07379200001</v>
      </c>
      <c r="P1047">
        <v>102</v>
      </c>
    </row>
    <row r="1048" spans="1:16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5"/>
      <c r="L1048" s="455" t="e">
        <f>IF(K1048=0,#REF!,0)</f>
        <v>#REF!</v>
      </c>
      <c r="O1048">
        <v>67791.368957999992</v>
      </c>
      <c r="P1048">
        <v>102</v>
      </c>
    </row>
    <row r="1049" spans="1:16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5"/>
      <c r="L1049" s="455" t="e">
        <f>IF(K1049=0,#REF!,0)</f>
        <v>#REF!</v>
      </c>
      <c r="O1049">
        <v>70993.419188</v>
      </c>
      <c r="P1049">
        <v>114</v>
      </c>
    </row>
    <row r="1050" spans="1:16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5"/>
      <c r="L1050" s="455" t="e">
        <f>IF(K1050=0,#REF!,0)</f>
        <v>#REF!</v>
      </c>
      <c r="O1050">
        <v>70807.163574999999</v>
      </c>
      <c r="P1050">
        <v>117</v>
      </c>
    </row>
    <row r="1051" spans="1:16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5"/>
      <c r="L1051" s="455" t="e">
        <f>IF(K1051=0,#REF!,0)</f>
        <v>#REF!</v>
      </c>
      <c r="O1051">
        <v>71372.716033999997</v>
      </c>
      <c r="P1051">
        <v>122</v>
      </c>
    </row>
    <row r="1052" spans="1:16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5"/>
      <c r="L1052" s="455" t="e">
        <f>IF(K1052=0,#REF!,0)</f>
        <v>#REF!</v>
      </c>
      <c r="O1052">
        <v>71197.386718000009</v>
      </c>
      <c r="P1052">
        <v>143</v>
      </c>
    </row>
    <row r="1053" spans="1:16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5"/>
      <c r="L1053" s="455" t="e">
        <f>IF(K1053=0,#REF!,0)</f>
        <v>#REF!</v>
      </c>
      <c r="O1053">
        <v>70466.709656000006</v>
      </c>
      <c r="P1053">
        <v>179</v>
      </c>
    </row>
    <row r="1054" spans="1:16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5"/>
      <c r="L1054" s="455" t="e">
        <f>IF(K1054=0,#REF!,0)</f>
        <v>#REF!</v>
      </c>
      <c r="O1054">
        <v>69982.466673999996</v>
      </c>
      <c r="P1054">
        <v>194</v>
      </c>
    </row>
    <row r="1055" spans="1:16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5"/>
      <c r="L1055" s="455" t="e">
        <f>IF(K1055=0,#REF!,0)</f>
        <v>#REF!</v>
      </c>
      <c r="O1055">
        <v>67324.067687999996</v>
      </c>
      <c r="P1055">
        <v>195</v>
      </c>
    </row>
    <row r="1056" spans="1:16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5"/>
      <c r="L1056" s="455" t="e">
        <f>IF(K1056=0,#REF!,0)</f>
        <v>#REF!</v>
      </c>
      <c r="O1056">
        <v>64881.199218000002</v>
      </c>
      <c r="P1056">
        <v>192</v>
      </c>
    </row>
    <row r="1057" spans="1:16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5"/>
      <c r="L1057" s="455" t="e">
        <f>IF(K1057=0,#REF!,0)</f>
        <v>#REF!</v>
      </c>
      <c r="O1057">
        <v>64140.372436999998</v>
      </c>
      <c r="P1057">
        <v>184</v>
      </c>
    </row>
    <row r="1058" spans="1:16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5"/>
      <c r="L1058" s="455" t="e">
        <f>IF(K1058=0,#REF!,0)</f>
        <v>#REF!</v>
      </c>
      <c r="O1058">
        <v>64717.769288000003</v>
      </c>
      <c r="P1058">
        <v>169</v>
      </c>
    </row>
    <row r="1059" spans="1:16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5"/>
      <c r="L1059" s="455" t="e">
        <f>IF(K1059=0,#REF!,0)</f>
        <v>#REF!</v>
      </c>
      <c r="O1059">
        <v>64093.893006000013</v>
      </c>
      <c r="P1059">
        <v>157</v>
      </c>
    </row>
    <row r="1060" spans="1:16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5"/>
      <c r="L1060" s="455" t="e">
        <f>IF(K1060=0,#REF!,0)</f>
        <v>#REF!</v>
      </c>
      <c r="O1060">
        <v>61096.479431</v>
      </c>
      <c r="P1060">
        <v>138</v>
      </c>
    </row>
    <row r="1061" spans="1:16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5"/>
      <c r="L1061" s="455" t="e">
        <f>IF(K1061=0,#REF!,0)</f>
        <v>#REF!</v>
      </c>
      <c r="O1061">
        <v>61039.579497999999</v>
      </c>
      <c r="P1061">
        <v>134</v>
      </c>
    </row>
    <row r="1062" spans="1:16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5"/>
      <c r="L1062" s="455" t="e">
        <f>IF(K1062=0,#REF!,0)</f>
        <v>#REF!</v>
      </c>
      <c r="O1062">
        <v>61333.718323000001</v>
      </c>
      <c r="P1062">
        <v>133</v>
      </c>
    </row>
    <row r="1063" spans="1:16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5"/>
      <c r="L1063" s="455" t="e">
        <f>IF(K1063=0,#REF!,0)</f>
        <v>#REF!</v>
      </c>
      <c r="O1063">
        <v>61520.661040999999</v>
      </c>
      <c r="P1063">
        <v>126</v>
      </c>
    </row>
    <row r="1064" spans="1:16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5"/>
      <c r="L1064" s="455" t="e">
        <f>IF(K1064=0,#REF!,0)</f>
        <v>#REF!</v>
      </c>
      <c r="O1064">
        <v>62501.113555999997</v>
      </c>
      <c r="P1064">
        <v>141</v>
      </c>
    </row>
    <row r="1065" spans="1:16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5"/>
      <c r="L1065" s="455" t="e">
        <f>IF(K1065=0,#REF!,0)</f>
        <v>#REF!</v>
      </c>
      <c r="O1065">
        <v>64399.942626999997</v>
      </c>
      <c r="P1065">
        <v>152</v>
      </c>
    </row>
    <row r="1066" spans="1:16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5"/>
      <c r="L1066" s="455" t="e">
        <f>IF(K1066=0,#REF!,0)</f>
        <v>#REF!</v>
      </c>
      <c r="O1066">
        <v>67073.097412999996</v>
      </c>
      <c r="P1066">
        <v>173</v>
      </c>
    </row>
    <row r="1067" spans="1:16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5"/>
      <c r="L1067" s="455" t="e">
        <f>IF(K1067=0,#REF!,0)</f>
        <v>#REF!</v>
      </c>
      <c r="O1067">
        <v>68836.09619099999</v>
      </c>
      <c r="P1067">
        <v>165</v>
      </c>
    </row>
    <row r="1068" spans="1:16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5"/>
      <c r="L1068" s="455" t="e">
        <f>IF(K1068=0,#REF!,0)</f>
        <v>#REF!</v>
      </c>
      <c r="O1068">
        <v>73493.846252999996</v>
      </c>
      <c r="P1068">
        <v>137</v>
      </c>
    </row>
    <row r="1069" spans="1:16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5"/>
      <c r="L1069" s="455" t="e">
        <f>IF(K1069=0,#REF!,0)</f>
        <v>#REF!</v>
      </c>
      <c r="O1069">
        <v>73457.111571000001</v>
      </c>
      <c r="P1069">
        <v>122</v>
      </c>
    </row>
    <row r="1070" spans="1:16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5"/>
      <c r="L1070" s="455" t="e">
        <f>IF(K1070=0,#REF!,0)</f>
        <v>#REF!</v>
      </c>
      <c r="O1070">
        <v>72496.602813000005</v>
      </c>
      <c r="P1070">
        <v>99</v>
      </c>
    </row>
    <row r="1071" spans="1:16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5"/>
      <c r="L1071" s="455" t="e">
        <f>IF(K1071=0,#REF!,0)</f>
        <v>#REF!</v>
      </c>
      <c r="O1071">
        <v>67522.491303000003</v>
      </c>
      <c r="P1071">
        <v>93</v>
      </c>
    </row>
    <row r="1072" spans="1:16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5"/>
      <c r="L1072" s="455" t="e">
        <f>IF(K1072=0,#REF!,0)</f>
        <v>#REF!</v>
      </c>
      <c r="O1072">
        <v>67096.222777999996</v>
      </c>
      <c r="P1072">
        <v>94</v>
      </c>
    </row>
    <row r="1073" spans="1:16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5"/>
      <c r="L1073" s="455" t="e">
        <f>IF(K1073=0,#REF!,0)</f>
        <v>#REF!</v>
      </c>
      <c r="O1073">
        <v>68688.660645000011</v>
      </c>
      <c r="P1073">
        <v>96</v>
      </c>
    </row>
    <row r="1074" spans="1:16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5"/>
      <c r="L1074" s="455" t="e">
        <f>IF(K1074=0,#REF!,0)</f>
        <v>#REF!</v>
      </c>
      <c r="O1074">
        <v>67838.522186999995</v>
      </c>
      <c r="P1074">
        <v>91</v>
      </c>
    </row>
    <row r="1075" spans="1:16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5"/>
      <c r="L1075" s="455" t="e">
        <f>IF(K1075=0,#REF!,0)</f>
        <v>#REF!</v>
      </c>
      <c r="O1075">
        <v>68004.243927000003</v>
      </c>
      <c r="P1075">
        <v>105</v>
      </c>
    </row>
    <row r="1076" spans="1:16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5"/>
      <c r="L1076" s="455" t="e">
        <f>IF(K1076=0,#REF!,0)</f>
        <v>#REF!</v>
      </c>
      <c r="O1076">
        <v>68505.371002</v>
      </c>
      <c r="P1076">
        <v>114</v>
      </c>
    </row>
    <row r="1077" spans="1:16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5"/>
      <c r="L1077" s="455" t="e">
        <f>IF(K1077=0,#REF!,0)</f>
        <v>#REF!</v>
      </c>
      <c r="O1077">
        <v>68890.727845000001</v>
      </c>
      <c r="P1077">
        <v>143</v>
      </c>
    </row>
    <row r="1078" spans="1:16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5"/>
      <c r="L1078" s="455" t="e">
        <f>IF(K1078=0,#REF!,0)</f>
        <v>#REF!</v>
      </c>
      <c r="O1078">
        <v>69177.928712000008</v>
      </c>
      <c r="P1078">
        <v>172</v>
      </c>
    </row>
    <row r="1079" spans="1:16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5"/>
      <c r="L1079" s="455" t="e">
        <f>IF(K1079=0,#REF!,0)</f>
        <v>#REF!</v>
      </c>
      <c r="O1079">
        <v>66904.371582000007</v>
      </c>
      <c r="P1079">
        <v>185</v>
      </c>
    </row>
    <row r="1080" spans="1:16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5"/>
      <c r="L1080" s="455" t="e">
        <f>IF(K1080=0,#REF!,0)</f>
        <v>#REF!</v>
      </c>
      <c r="O1080">
        <v>65680.015075999996</v>
      </c>
      <c r="P1080">
        <v>202</v>
      </c>
    </row>
    <row r="1081" spans="1:16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5"/>
      <c r="L1081" s="455" t="e">
        <f>IF(K1081=0,#REF!,0)</f>
        <v>#REF!</v>
      </c>
      <c r="O1081">
        <v>64888.212828999996</v>
      </c>
      <c r="P1081">
        <v>183</v>
      </c>
    </row>
    <row r="1082" spans="1:16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5"/>
      <c r="L1082" s="455" t="e">
        <f>IF(K1082=0,#REF!,0)</f>
        <v>#REF!</v>
      </c>
      <c r="O1082">
        <v>64714.907042999999</v>
      </c>
      <c r="P1082">
        <v>179</v>
      </c>
    </row>
    <row r="1083" spans="1:16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5"/>
      <c r="L1083" s="455" t="e">
        <f>IF(K1083=0,#REF!,0)</f>
        <v>#REF!</v>
      </c>
      <c r="O1083">
        <v>64303.232239999998</v>
      </c>
      <c r="P1083">
        <v>160</v>
      </c>
    </row>
    <row r="1084" spans="1:16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5"/>
      <c r="L1084" s="455" t="e">
        <f>IF(K1084=0,#REF!,0)</f>
        <v>#REF!</v>
      </c>
      <c r="O1084">
        <v>61609.405091000001</v>
      </c>
      <c r="P1084">
        <v>156</v>
      </c>
    </row>
    <row r="1085" spans="1:16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5"/>
      <c r="L1085" s="455" t="e">
        <f>IF(K1085=0,#REF!,0)</f>
        <v>#REF!</v>
      </c>
      <c r="O1085">
        <v>61147.063902999987</v>
      </c>
      <c r="P1085">
        <v>156</v>
      </c>
    </row>
    <row r="1086" spans="1:16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5"/>
      <c r="L1086" s="455" t="e">
        <f>IF(K1086=0,#REF!,0)</f>
        <v>#REF!</v>
      </c>
      <c r="O1086">
        <v>61346.825684000003</v>
      </c>
      <c r="P1086">
        <v>152</v>
      </c>
    </row>
    <row r="1087" spans="1:16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5"/>
      <c r="L1087" s="455" t="e">
        <f>IF(K1087=0,#REF!,0)</f>
        <v>#REF!</v>
      </c>
      <c r="O1087">
        <v>61432.525635000013</v>
      </c>
      <c r="P1087">
        <v>140</v>
      </c>
    </row>
    <row r="1088" spans="1:16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5"/>
      <c r="L1088" s="455" t="e">
        <f>IF(K1088=0,#REF!,0)</f>
        <v>#REF!</v>
      </c>
      <c r="O1088">
        <v>62671.134461000001</v>
      </c>
      <c r="P1088">
        <v>144</v>
      </c>
    </row>
    <row r="1089" spans="1:16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5"/>
      <c r="L1089" s="455" t="e">
        <f>IF(K1089=0,#REF!,0)</f>
        <v>#REF!</v>
      </c>
      <c r="O1089">
        <v>64122.663758000002</v>
      </c>
      <c r="P1089">
        <v>158</v>
      </c>
    </row>
    <row r="1090" spans="1:16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5"/>
      <c r="L1090" s="455" t="e">
        <f>IF(K1090=0,#REF!,0)</f>
        <v>#REF!</v>
      </c>
      <c r="O1090">
        <v>66889.371643999999</v>
      </c>
      <c r="P1090">
        <v>187</v>
      </c>
    </row>
    <row r="1091" spans="1:16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5"/>
      <c r="L1091" s="455" t="e">
        <f>IF(K1091=0,#REF!,0)</f>
        <v>#REF!</v>
      </c>
      <c r="O1091">
        <v>68536.819031999999</v>
      </c>
      <c r="P1091">
        <v>171</v>
      </c>
    </row>
    <row r="1092" spans="1:16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5"/>
      <c r="L1092" s="455" t="e">
        <f>IF(K1092=0,#REF!,0)</f>
        <v>#REF!</v>
      </c>
      <c r="O1092">
        <v>72111.083007000008</v>
      </c>
      <c r="P1092">
        <v>133</v>
      </c>
    </row>
    <row r="1093" spans="1:16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5"/>
      <c r="L1093" s="455" t="e">
        <f>IF(K1093=0,#REF!,0)</f>
        <v>#REF!</v>
      </c>
      <c r="O1093">
        <v>72348.544188999993</v>
      </c>
      <c r="P1093">
        <v>121</v>
      </c>
    </row>
    <row r="1094" spans="1:16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5"/>
      <c r="L1094" s="455" t="e">
        <f>IF(K1094=0,#REF!,0)</f>
        <v>#REF!</v>
      </c>
      <c r="O1094">
        <v>71824.256590999998</v>
      </c>
      <c r="P1094">
        <v>91</v>
      </c>
    </row>
    <row r="1095" spans="1:16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5"/>
      <c r="L1095" s="455" t="e">
        <f>IF(K1095=0,#REF!,0)</f>
        <v>#REF!</v>
      </c>
      <c r="O1095">
        <v>66819.731872000004</v>
      </c>
      <c r="P1095">
        <v>83</v>
      </c>
    </row>
    <row r="1096" spans="1:16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5"/>
      <c r="L1096" s="455" t="e">
        <f>IF(K1096=0,#REF!,0)</f>
        <v>#REF!</v>
      </c>
      <c r="O1096">
        <v>66457.120849999992</v>
      </c>
      <c r="P1096">
        <v>84</v>
      </c>
    </row>
    <row r="1097" spans="1:16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5"/>
      <c r="L1097" s="455" t="e">
        <f>IF(K1097=0,#REF!,0)</f>
        <v>#REF!</v>
      </c>
      <c r="O1097">
        <v>67676.520995999992</v>
      </c>
      <c r="P1097">
        <v>85</v>
      </c>
    </row>
    <row r="1098" spans="1:16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5"/>
      <c r="L1098" s="455" t="e">
        <f>IF(K1098=0,#REF!,0)</f>
        <v>#REF!</v>
      </c>
      <c r="O1098">
        <v>67228.541260999991</v>
      </c>
      <c r="P1098">
        <v>83</v>
      </c>
    </row>
    <row r="1099" spans="1:16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5"/>
      <c r="L1099" s="455" t="e">
        <f>IF(K1099=0,#REF!,0)</f>
        <v>#REF!</v>
      </c>
      <c r="O1099">
        <v>67285.398866000003</v>
      </c>
      <c r="P1099">
        <v>95</v>
      </c>
    </row>
    <row r="1100" spans="1:16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5"/>
      <c r="L1100" s="455" t="e">
        <f>IF(K1100=0,#REF!,0)</f>
        <v>#REF!</v>
      </c>
      <c r="O1100">
        <v>67401.799805000002</v>
      </c>
      <c r="P1100">
        <v>107</v>
      </c>
    </row>
    <row r="1101" spans="1:16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5"/>
      <c r="L1101" s="455" t="e">
        <f>IF(K1101=0,#REF!,0)</f>
        <v>#REF!</v>
      </c>
      <c r="O1101">
        <v>66742.303526999996</v>
      </c>
      <c r="P1101">
        <v>134</v>
      </c>
    </row>
    <row r="1102" spans="1:16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5"/>
      <c r="L1102" s="455" t="e">
        <f>IF(K1102=0,#REF!,0)</f>
        <v>#REF!</v>
      </c>
      <c r="O1102">
        <v>67138.608215</v>
      </c>
      <c r="P1102">
        <v>160</v>
      </c>
    </row>
    <row r="1103" spans="1:16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5"/>
      <c r="L1103" s="455" t="e">
        <f>IF(K1103=0,#REF!,0)</f>
        <v>#REF!</v>
      </c>
      <c r="O1103">
        <v>66094.430969000008</v>
      </c>
      <c r="P1103">
        <v>163</v>
      </c>
    </row>
    <row r="1104" spans="1:16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5"/>
      <c r="L1104" s="455" t="e">
        <f>IF(K1104=0,#REF!,0)</f>
        <v>#REF!</v>
      </c>
      <c r="O1104">
        <v>64916.936279000001</v>
      </c>
      <c r="P1104">
        <v>173</v>
      </c>
    </row>
    <row r="1105" spans="1:16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5"/>
      <c r="L1105" s="455" t="e">
        <f>IF(K1105=0,#REF!,0)</f>
        <v>#REF!</v>
      </c>
      <c r="O1105">
        <v>64863.454468999997</v>
      </c>
      <c r="P1105">
        <v>163</v>
      </c>
    </row>
    <row r="1106" spans="1:16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5"/>
      <c r="L1106" s="455" t="e">
        <f>IF(K1106=0,#REF!,0)</f>
        <v>#REF!</v>
      </c>
      <c r="O1106">
        <v>65185.445924</v>
      </c>
      <c r="P1106">
        <v>168</v>
      </c>
    </row>
    <row r="1107" spans="1:16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5"/>
      <c r="L1107" s="455" t="e">
        <f>IF(K1107=0,#REF!,0)</f>
        <v>#REF!</v>
      </c>
      <c r="O1107">
        <v>64007.026366999999</v>
      </c>
      <c r="P1107">
        <v>145</v>
      </c>
    </row>
    <row r="1108" spans="1:16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5"/>
      <c r="L1108" s="455" t="e">
        <f>IF(K1108=0,#REF!,0)</f>
        <v>#REF!</v>
      </c>
      <c r="O1108">
        <v>60925.335572000004</v>
      </c>
      <c r="P1108">
        <v>139</v>
      </c>
    </row>
    <row r="1109" spans="1:16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5"/>
      <c r="L1109" s="455" t="e">
        <f>IF(K1109=0,#REF!,0)</f>
        <v>#REF!</v>
      </c>
      <c r="O1109">
        <v>60718.085571000003</v>
      </c>
      <c r="P1109">
        <v>138</v>
      </c>
    </row>
    <row r="1110" spans="1:16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5"/>
      <c r="L1110" s="455" t="e">
        <f>IF(K1110=0,#REF!,0)</f>
        <v>#REF!</v>
      </c>
      <c r="O1110">
        <v>60325.863555999997</v>
      </c>
      <c r="P1110">
        <v>131</v>
      </c>
    </row>
    <row r="1111" spans="1:16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5"/>
      <c r="L1111" s="455" t="e">
        <f>IF(K1111=0,#REF!,0)</f>
        <v>#REF!</v>
      </c>
      <c r="O1111">
        <v>60714.818053000003</v>
      </c>
      <c r="P1111">
        <v>136</v>
      </c>
    </row>
    <row r="1112" spans="1:16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5"/>
      <c r="L1112" s="455" t="e">
        <f>IF(K1112=0,#REF!,0)</f>
        <v>#REF!</v>
      </c>
      <c r="O1112">
        <v>61515.431702000002</v>
      </c>
      <c r="P1112">
        <v>129</v>
      </c>
    </row>
    <row r="1113" spans="1:16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5"/>
      <c r="L1113" s="455" t="e">
        <f>IF(K1113=0,#REF!,0)</f>
        <v>#REF!</v>
      </c>
      <c r="O1113">
        <v>62257.362915000012</v>
      </c>
      <c r="P1113">
        <v>145</v>
      </c>
    </row>
    <row r="1114" spans="1:16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5"/>
      <c r="L1114" s="455" t="e">
        <f>IF(K1114=0,#REF!,0)</f>
        <v>#REF!</v>
      </c>
      <c r="O1114">
        <v>63445.211669999997</v>
      </c>
      <c r="P1114">
        <v>174</v>
      </c>
    </row>
    <row r="1115" spans="1:16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5"/>
      <c r="L1115" s="455" t="e">
        <f>IF(K1115=0,#REF!,0)</f>
        <v>#REF!</v>
      </c>
      <c r="O1115">
        <v>65982.992796999999</v>
      </c>
      <c r="P1115">
        <v>154</v>
      </c>
    </row>
    <row r="1116" spans="1:16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5"/>
      <c r="L1116" s="455" t="e">
        <f>IF(K1116=0,#REF!,0)</f>
        <v>#REF!</v>
      </c>
      <c r="O1116">
        <v>70588.105223999999</v>
      </c>
      <c r="P1116">
        <v>121</v>
      </c>
    </row>
    <row r="1117" spans="1:16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5"/>
      <c r="L1117" s="455" t="e">
        <f>IF(K1117=0,#REF!,0)</f>
        <v>#REF!</v>
      </c>
      <c r="O1117">
        <v>70486.285248</v>
      </c>
      <c r="P1117">
        <v>104</v>
      </c>
    </row>
    <row r="1118" spans="1:16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5"/>
      <c r="L1118" s="455" t="e">
        <f>IF(K1118=0,#REF!,0)</f>
        <v>#REF!</v>
      </c>
      <c r="O1118">
        <v>69358.695862000008</v>
      </c>
      <c r="P1118">
        <v>85</v>
      </c>
    </row>
    <row r="1119" spans="1:16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5"/>
      <c r="L1119" s="455" t="e">
        <f>IF(K1119=0,#REF!,0)</f>
        <v>#REF!</v>
      </c>
      <c r="O1119">
        <v>65239.201111000002</v>
      </c>
      <c r="P1119">
        <v>84</v>
      </c>
    </row>
    <row r="1120" spans="1:16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5"/>
      <c r="L1120" s="455" t="e">
        <f>IF(K1120=0,#REF!,0)</f>
        <v>#REF!</v>
      </c>
      <c r="O1120">
        <v>64746.534761000003</v>
      </c>
      <c r="P1120">
        <v>88</v>
      </c>
    </row>
    <row r="1121" spans="1:16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5"/>
      <c r="L1121" s="455" t="e">
        <f>IF(K1121=0,#REF!,0)</f>
        <v>#REF!</v>
      </c>
      <c r="O1121">
        <v>66424.889739999999</v>
      </c>
      <c r="P1121">
        <v>83</v>
      </c>
    </row>
    <row r="1122" spans="1:16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5"/>
      <c r="L1122" s="455" t="e">
        <f>IF(K1122=0,#REF!,0)</f>
        <v>#REF!</v>
      </c>
      <c r="O1122">
        <v>66414.875119999997</v>
      </c>
      <c r="P1122">
        <v>87</v>
      </c>
    </row>
    <row r="1123" spans="1:16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5"/>
      <c r="L1123" s="455" t="e">
        <f>IF(K1123=0,#REF!,0)</f>
        <v>#REF!</v>
      </c>
      <c r="O1123">
        <v>66671.597993000003</v>
      </c>
      <c r="P1123">
        <v>92</v>
      </c>
    </row>
    <row r="1124" spans="1:16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5"/>
      <c r="L1124" s="455" t="e">
        <f>IF(K1124=0,#REF!,0)</f>
        <v>#REF!</v>
      </c>
      <c r="O1124">
        <v>66652.721313999995</v>
      </c>
      <c r="P1124">
        <v>95</v>
      </c>
    </row>
    <row r="1125" spans="1:16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5"/>
      <c r="L1125" s="455" t="e">
        <f>IF(K1125=0,#REF!,0)</f>
        <v>#REF!</v>
      </c>
      <c r="O1125">
        <v>65905.936828999998</v>
      </c>
      <c r="P1125">
        <v>120</v>
      </c>
    </row>
    <row r="1126" spans="1:16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5"/>
      <c r="L1126" s="455" t="e">
        <f>IF(K1126=0,#REF!,0)</f>
        <v>#REF!</v>
      </c>
      <c r="O1126">
        <v>65763.868866999997</v>
      </c>
      <c r="P1126">
        <v>133</v>
      </c>
    </row>
    <row r="1127" spans="1:16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5"/>
      <c r="L1127" s="455" t="e">
        <f>IF(K1127=0,#REF!,0)</f>
        <v>#REF!</v>
      </c>
      <c r="O1127">
        <v>64404.784240000001</v>
      </c>
      <c r="P1127">
        <v>143</v>
      </c>
    </row>
    <row r="1128" spans="1:16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5"/>
      <c r="L1128" s="455" t="e">
        <f>IF(K1128=0,#REF!,0)</f>
        <v>#REF!</v>
      </c>
      <c r="O1128">
        <v>63331.987334999998</v>
      </c>
      <c r="P1128">
        <v>156</v>
      </c>
    </row>
    <row r="1129" spans="1:16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5"/>
      <c r="L1129" s="455" t="e">
        <f>IF(K1129=0,#REF!,0)</f>
        <v>#REF!</v>
      </c>
      <c r="O1129">
        <v>62806.925109999996</v>
      </c>
      <c r="P1129">
        <v>142</v>
      </c>
    </row>
    <row r="1130" spans="1:16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5"/>
      <c r="L1130" s="455" t="e">
        <f>IF(K1130=0,#REF!,0)</f>
        <v>#REF!</v>
      </c>
      <c r="O1130">
        <v>62746.596190999997</v>
      </c>
      <c r="P1130">
        <v>136</v>
      </c>
    </row>
    <row r="1131" spans="1:16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5"/>
      <c r="L1131" s="455" t="e">
        <f>IF(K1131=0,#REF!,0)</f>
        <v>#REF!</v>
      </c>
      <c r="O1131">
        <v>61493.071380000001</v>
      </c>
      <c r="P1131">
        <v>117</v>
      </c>
    </row>
    <row r="1132" spans="1:16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5"/>
      <c r="L1132" s="455" t="e">
        <f>IF(K1132=0,#REF!,0)</f>
        <v>#REF!</v>
      </c>
      <c r="O1132">
        <v>57534.235535</v>
      </c>
      <c r="P1132">
        <v>107</v>
      </c>
    </row>
    <row r="1133" spans="1:16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5"/>
      <c r="L1133" s="455" t="e">
        <f>IF(K1133=0,#REF!,0)</f>
        <v>#REF!</v>
      </c>
      <c r="O1133">
        <v>57564.629912999997</v>
      </c>
      <c r="P1133">
        <v>99</v>
      </c>
    </row>
    <row r="1134" spans="1:16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5"/>
      <c r="L1134" s="455" t="e">
        <f>IF(K1134=0,#REF!,0)</f>
        <v>#REF!</v>
      </c>
      <c r="O1134">
        <v>57529.014311999999</v>
      </c>
      <c r="P1134">
        <v>97</v>
      </c>
    </row>
    <row r="1135" spans="1:16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5"/>
      <c r="L1135" s="455" t="e">
        <f>IF(K1135=0,#REF!,0)</f>
        <v>#REF!</v>
      </c>
      <c r="O1135">
        <v>57753.864135000003</v>
      </c>
      <c r="P1135">
        <v>94</v>
      </c>
    </row>
    <row r="1136" spans="1:16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5"/>
      <c r="L1136" s="455" t="e">
        <f>IF(K1136=0,#REF!,0)</f>
        <v>#REF!</v>
      </c>
      <c r="O1136">
        <v>58638.916929999999</v>
      </c>
      <c r="P1136">
        <v>102</v>
      </c>
    </row>
    <row r="1137" spans="1:16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5"/>
      <c r="L1137" s="455" t="e">
        <f>IF(K1137=0,#REF!,0)</f>
        <v>#REF!</v>
      </c>
      <c r="O1137">
        <v>59668.430848000004</v>
      </c>
      <c r="P1137">
        <v>117</v>
      </c>
    </row>
    <row r="1138" spans="1:16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5"/>
      <c r="L1138" s="455" t="e">
        <f>IF(K1138=0,#REF!,0)</f>
        <v>#REF!</v>
      </c>
      <c r="O1138">
        <v>60288.623443999997</v>
      </c>
      <c r="P1138">
        <v>141</v>
      </c>
    </row>
    <row r="1139" spans="1:16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5"/>
      <c r="L1139" s="455" t="e">
        <f>IF(K1139=0,#REF!,0)</f>
        <v>#REF!</v>
      </c>
      <c r="O1139">
        <v>63565.638764000003</v>
      </c>
      <c r="P1139">
        <v>139</v>
      </c>
    </row>
    <row r="1140" spans="1:16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5"/>
      <c r="L1140" s="455" t="e">
        <f>IF(K1140=0,#REF!,0)</f>
        <v>#REF!</v>
      </c>
      <c r="O1140">
        <v>68721.051026999994</v>
      </c>
      <c r="P1140">
        <v>134</v>
      </c>
    </row>
    <row r="1141" spans="1:16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5"/>
      <c r="L1141" s="455" t="e">
        <f>IF(K1141=0,#REF!,0)</f>
        <v>#REF!</v>
      </c>
      <c r="O1141">
        <v>68801.653839000006</v>
      </c>
      <c r="P1141">
        <v>126</v>
      </c>
    </row>
    <row r="1142" spans="1:16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5"/>
      <c r="L1142" s="455" t="e">
        <f>IF(K1142=0,#REF!,0)</f>
        <v>#REF!</v>
      </c>
      <c r="O1142">
        <v>67787.682587000003</v>
      </c>
      <c r="P1142">
        <v>113</v>
      </c>
    </row>
    <row r="1143" spans="1:16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5">
        <v>8327.6839548041335</v>
      </c>
      <c r="L1143" s="455">
        <f>IF(K1143=0,#REF!,0)</f>
        <v>0</v>
      </c>
      <c r="O1143">
        <v>63727.518280999997</v>
      </c>
      <c r="P1143">
        <v>97</v>
      </c>
    </row>
    <row r="1144" spans="1:16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5"/>
      <c r="L1144" s="455" t="e">
        <f>IF(K1144=0,#REF!,0)</f>
        <v>#REF!</v>
      </c>
      <c r="O1144">
        <v>62915.016387999996</v>
      </c>
      <c r="P1144">
        <v>93</v>
      </c>
    </row>
    <row r="1145" spans="1:16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5">
        <v>4343.9418311128911</v>
      </c>
      <c r="L1145" s="455">
        <f>IF(K1145=0,#REF!,0)</f>
        <v>0</v>
      </c>
      <c r="O1145">
        <v>64711.943482000002</v>
      </c>
      <c r="P1145">
        <v>96</v>
      </c>
    </row>
    <row r="1146" spans="1:16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5"/>
      <c r="L1146" s="455" t="e">
        <f>IF(K1146=0,#REF!,0)</f>
        <v>#REF!</v>
      </c>
      <c r="O1146">
        <v>64293.205047000003</v>
      </c>
      <c r="P1146">
        <v>99</v>
      </c>
    </row>
    <row r="1147" spans="1:16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5"/>
      <c r="L1147" s="455" t="e">
        <f>IF(K1147=0,#REF!,0)</f>
        <v>#REF!</v>
      </c>
      <c r="O1147">
        <v>65094.311370000003</v>
      </c>
      <c r="P1147">
        <v>108</v>
      </c>
    </row>
    <row r="1148" spans="1:16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5"/>
      <c r="L1148" s="455" t="e">
        <f>IF(K1148=0,#REF!,0)</f>
        <v>#REF!</v>
      </c>
      <c r="O1148">
        <v>65685.031371999998</v>
      </c>
      <c r="P1148">
        <v>129</v>
      </c>
    </row>
    <row r="1149" spans="1:16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5"/>
      <c r="L1149" s="455" t="e">
        <f>IF(K1149=0,#REF!,0)</f>
        <v>#REF!</v>
      </c>
      <c r="O1149">
        <v>65747.34597699999</v>
      </c>
      <c r="P1149">
        <v>161</v>
      </c>
    </row>
    <row r="1150" spans="1:16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5"/>
      <c r="L1150" s="455" t="e">
        <f>IF(K1150=0,#REF!,0)</f>
        <v>#REF!</v>
      </c>
      <c r="O1150">
        <v>66674.959411999997</v>
      </c>
      <c r="P1150">
        <v>183</v>
      </c>
    </row>
    <row r="1151" spans="1:16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5"/>
      <c r="L1151" s="455" t="e">
        <f>IF(K1151=0,#REF!,0)</f>
        <v>#REF!</v>
      </c>
      <c r="O1151">
        <v>64755.957123</v>
      </c>
      <c r="P1151">
        <v>181</v>
      </c>
    </row>
    <row r="1152" spans="1:16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5"/>
      <c r="L1152" s="455" t="e">
        <f>IF(K1152=0,#REF!,0)</f>
        <v>#REF!</v>
      </c>
      <c r="O1152">
        <v>63002.793363999997</v>
      </c>
      <c r="P1152">
        <v>181</v>
      </c>
    </row>
    <row r="1153" spans="1:16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5"/>
      <c r="L1153" s="455" t="e">
        <f>IF(K1153=0,#REF!,0)</f>
        <v>#REF!</v>
      </c>
      <c r="O1153">
        <v>62323.993409000002</v>
      </c>
      <c r="P1153">
        <v>173</v>
      </c>
    </row>
    <row r="1154" spans="1:16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5"/>
      <c r="L1154" s="455" t="e">
        <f>IF(K1154=0,#REF!,0)</f>
        <v>#REF!</v>
      </c>
      <c r="O1154">
        <v>62786.413879</v>
      </c>
      <c r="P1154">
        <v>165</v>
      </c>
    </row>
    <row r="1155" spans="1:16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5"/>
      <c r="L1155" s="455" t="e">
        <f>IF(K1155=0,#REF!,0)</f>
        <v>#REF!</v>
      </c>
      <c r="O1155">
        <v>62284.896728</v>
      </c>
      <c r="P1155">
        <v>156</v>
      </c>
    </row>
    <row r="1156" spans="1:16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5"/>
      <c r="L1156" s="455" t="e">
        <f>IF(K1156=0,#REF!,0)</f>
        <v>#REF!</v>
      </c>
      <c r="O1156">
        <v>58308.834349999997</v>
      </c>
      <c r="P1156">
        <v>150</v>
      </c>
    </row>
    <row r="1157" spans="1:16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5"/>
      <c r="L1157" s="455" t="e">
        <f>IF(K1157=0,#REF!,0)</f>
        <v>#REF!</v>
      </c>
      <c r="O1157">
        <v>56497.268097</v>
      </c>
      <c r="P1157">
        <v>148</v>
      </c>
    </row>
    <row r="1158" spans="1:16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5"/>
      <c r="L1158" s="455" t="e">
        <f>IF(K1158=0,#REF!,0)</f>
        <v>#REF!</v>
      </c>
      <c r="O1158">
        <v>56766.168976000001</v>
      </c>
      <c r="P1158">
        <v>135</v>
      </c>
    </row>
    <row r="1159" spans="1:16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5"/>
      <c r="L1159" s="455" t="e">
        <f>IF(K1159=0,#REF!,0)</f>
        <v>#REF!</v>
      </c>
      <c r="O1159">
        <v>56166.071135999999</v>
      </c>
      <c r="P1159">
        <v>133</v>
      </c>
    </row>
    <row r="1160" spans="1:16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5"/>
      <c r="L1160" s="455" t="e">
        <f>IF(K1160=0,#REF!,0)</f>
        <v>#REF!</v>
      </c>
      <c r="O1160">
        <v>56529.648589999997</v>
      </c>
      <c r="P1160">
        <v>139</v>
      </c>
    </row>
    <row r="1161" spans="1:16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5"/>
      <c r="L1161" s="455" t="e">
        <f>IF(K1161=0,#REF!,0)</f>
        <v>#REF!</v>
      </c>
      <c r="O1161">
        <v>56412.357483</v>
      </c>
      <c r="P1161">
        <v>146</v>
      </c>
    </row>
    <row r="1162" spans="1:16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5"/>
      <c r="L1162" s="455" t="e">
        <f>IF(K1162=0,#REF!,0)</f>
        <v>#REF!</v>
      </c>
      <c r="O1162">
        <v>57531.495116999999</v>
      </c>
      <c r="P1162">
        <v>150</v>
      </c>
    </row>
    <row r="1163" spans="1:16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5"/>
      <c r="L1163" s="455" t="e">
        <f>IF(K1163=0,#REF!,0)</f>
        <v>#REF!</v>
      </c>
      <c r="O1163">
        <v>58640.848327000007</v>
      </c>
      <c r="P1163">
        <v>151</v>
      </c>
    </row>
    <row r="1164" spans="1:16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5"/>
      <c r="L1164" s="455" t="e">
        <f>IF(K1164=0,#REF!,0)</f>
        <v>#REF!</v>
      </c>
      <c r="O1164">
        <v>59625.157531999997</v>
      </c>
      <c r="P1164">
        <v>131</v>
      </c>
    </row>
    <row r="1165" spans="1:16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5">
        <v>6446.3587942317617</v>
      </c>
      <c r="L1165" s="455">
        <f>IF(K1165=0,#REF!,0)</f>
        <v>0</v>
      </c>
      <c r="O1165">
        <v>59936.631437999997</v>
      </c>
      <c r="P1165">
        <v>111</v>
      </c>
    </row>
    <row r="1166" spans="1:16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5">
        <v>25384.008171848702</v>
      </c>
      <c r="L1166" s="455">
        <f>IF(K1166=0,#REF!,0)</f>
        <v>0</v>
      </c>
      <c r="O1166">
        <v>59800.223510999997</v>
      </c>
      <c r="P1166">
        <v>103</v>
      </c>
    </row>
    <row r="1167" spans="1:16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5">
        <v>12065.376103470584</v>
      </c>
      <c r="L1167" s="455">
        <f>IF(K1167=0,#REF!,0)</f>
        <v>0</v>
      </c>
      <c r="O1167">
        <v>57692.761200000001</v>
      </c>
      <c r="P1167">
        <v>99</v>
      </c>
    </row>
    <row r="1168" spans="1:16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5">
        <v>29439.882050086901</v>
      </c>
      <c r="L1168" s="455">
        <f>IF(K1168=0,#REF!,0)</f>
        <v>0</v>
      </c>
      <c r="O1168">
        <v>57042.835755</v>
      </c>
      <c r="P1168">
        <v>99</v>
      </c>
    </row>
    <row r="1169" spans="1:16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5">
        <v>16958.679680562625</v>
      </c>
      <c r="L1169" s="455">
        <f>IF(K1169=0,#REF!,0)</f>
        <v>0</v>
      </c>
      <c r="O1169">
        <v>57262.264067999997</v>
      </c>
      <c r="P1169">
        <v>90</v>
      </c>
    </row>
    <row r="1170" spans="1:16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5"/>
      <c r="L1170" s="455" t="e">
        <f>IF(K1170=0,#REF!,0)</f>
        <v>#REF!</v>
      </c>
      <c r="O1170">
        <v>56603.307554999999</v>
      </c>
      <c r="P1170">
        <v>84</v>
      </c>
    </row>
    <row r="1171" spans="1:16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5"/>
      <c r="L1171" s="455" t="e">
        <f>IF(K1171=0,#REF!,0)</f>
        <v>#REF!</v>
      </c>
      <c r="O1171">
        <v>56887.000456999987</v>
      </c>
      <c r="P1171">
        <v>101</v>
      </c>
    </row>
    <row r="1172" spans="1:16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5"/>
      <c r="L1172" s="455" t="e">
        <f>IF(K1172=0,#REF!,0)</f>
        <v>#REF!</v>
      </c>
      <c r="O1172">
        <v>56617.767304000001</v>
      </c>
      <c r="P1172">
        <v>122</v>
      </c>
    </row>
    <row r="1173" spans="1:16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5"/>
      <c r="L1173" s="455" t="e">
        <f>IF(K1173=0,#REF!,0)</f>
        <v>#REF!</v>
      </c>
      <c r="O1173">
        <v>58060.636900999998</v>
      </c>
      <c r="P1173">
        <v>157</v>
      </c>
    </row>
    <row r="1174" spans="1:16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5"/>
      <c r="L1174" s="455" t="e">
        <f>IF(K1174=0,#REF!,0)</f>
        <v>#REF!</v>
      </c>
      <c r="O1174">
        <v>59499.019043</v>
      </c>
      <c r="P1174">
        <v>165</v>
      </c>
    </row>
    <row r="1175" spans="1:16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5"/>
      <c r="L1175" s="455" t="e">
        <f>IF(K1175=0,#REF!,0)</f>
        <v>#REF!</v>
      </c>
      <c r="O1175">
        <v>58453.556823999999</v>
      </c>
      <c r="P1175">
        <v>165</v>
      </c>
    </row>
    <row r="1176" spans="1:16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5"/>
      <c r="L1176" s="455" t="e">
        <f>IF(K1176=0,#REF!,0)</f>
        <v>#REF!</v>
      </c>
      <c r="O1176">
        <v>57769.969420999987</v>
      </c>
      <c r="P1176">
        <v>163</v>
      </c>
    </row>
    <row r="1177" spans="1:16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5"/>
      <c r="L1177" s="455" t="e">
        <f>IF(K1177=0,#REF!,0)</f>
        <v>#REF!</v>
      </c>
      <c r="O1177">
        <v>58347.485595000013</v>
      </c>
      <c r="P1177">
        <v>163</v>
      </c>
    </row>
    <row r="1178" spans="1:16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5"/>
      <c r="L1178" s="455" t="e">
        <f>IF(K1178=0,#REF!,0)</f>
        <v>#REF!</v>
      </c>
      <c r="O1178">
        <v>58840.296874</v>
      </c>
      <c r="P1178">
        <v>156</v>
      </c>
    </row>
    <row r="1179" spans="1:16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5"/>
      <c r="L1179" s="455" t="e">
        <f>IF(K1179=0,#REF!,0)</f>
        <v>#REF!</v>
      </c>
      <c r="O1179">
        <v>58851.385925000002</v>
      </c>
      <c r="P1179">
        <v>154</v>
      </c>
    </row>
    <row r="1180" spans="1:16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5"/>
      <c r="L1180" s="455" t="e">
        <f>IF(K1180=0,#REF!,0)</f>
        <v>#REF!</v>
      </c>
      <c r="O1180">
        <v>56361.554076999993</v>
      </c>
      <c r="P1180">
        <v>140</v>
      </c>
    </row>
    <row r="1181" spans="1:16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5"/>
      <c r="L1181" s="455" t="e">
        <f>IF(K1181=0,#REF!,0)</f>
        <v>#REF!</v>
      </c>
      <c r="O1181">
        <v>55117.150147</v>
      </c>
      <c r="P1181">
        <v>138</v>
      </c>
    </row>
    <row r="1182" spans="1:16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5"/>
      <c r="L1182" s="455" t="e">
        <f>IF(K1182=0,#REF!,0)</f>
        <v>#REF!</v>
      </c>
      <c r="O1182">
        <v>55001.867797999999</v>
      </c>
      <c r="P1182">
        <v>133</v>
      </c>
    </row>
    <row r="1183" spans="1:16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5"/>
      <c r="L1183" s="455" t="e">
        <f>IF(K1183=0,#REF!,0)</f>
        <v>#REF!</v>
      </c>
      <c r="O1183">
        <v>54995.209717000012</v>
      </c>
      <c r="P1183">
        <v>128</v>
      </c>
    </row>
    <row r="1184" spans="1:16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5"/>
      <c r="L1184" s="455" t="e">
        <f>IF(K1184=0,#REF!,0)</f>
        <v>#REF!</v>
      </c>
      <c r="O1184">
        <v>55070.636048</v>
      </c>
      <c r="P1184">
        <v>131</v>
      </c>
    </row>
    <row r="1185" spans="1:16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5"/>
      <c r="L1185" s="455" t="e">
        <f>IF(K1185=0,#REF!,0)</f>
        <v>#REF!</v>
      </c>
      <c r="O1185">
        <v>55398.072081999999</v>
      </c>
      <c r="P1185">
        <v>134</v>
      </c>
    </row>
    <row r="1186" spans="1:16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5"/>
      <c r="L1186" s="455" t="e">
        <f>IF(K1186=0,#REF!,0)</f>
        <v>#REF!</v>
      </c>
      <c r="O1186">
        <v>55186.044921000001</v>
      </c>
      <c r="P1186">
        <v>141</v>
      </c>
    </row>
    <row r="1187" spans="1:16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5"/>
      <c r="L1187" s="455" t="e">
        <f>IF(K1187=0,#REF!,0)</f>
        <v>#REF!</v>
      </c>
      <c r="O1187">
        <v>54163.880431999998</v>
      </c>
      <c r="P1187">
        <v>132</v>
      </c>
    </row>
    <row r="1188" spans="1:16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5"/>
      <c r="L1188" s="455" t="e">
        <f>IF(K1188=0,#REF!,0)</f>
        <v>#REF!</v>
      </c>
      <c r="O1188">
        <v>53576.393066999997</v>
      </c>
      <c r="P1188">
        <v>127</v>
      </c>
    </row>
    <row r="1189" spans="1:16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5"/>
      <c r="L1189" s="455" t="e">
        <f>IF(K1189=0,#REF!,0)</f>
        <v>#REF!</v>
      </c>
      <c r="O1189">
        <v>54676.956422000003</v>
      </c>
      <c r="P1189">
        <v>109</v>
      </c>
    </row>
    <row r="1190" spans="1:16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5"/>
      <c r="L1190" s="455" t="e">
        <f>IF(K1190=0,#REF!,0)</f>
        <v>#REF!</v>
      </c>
      <c r="O1190">
        <v>54428.638091000001</v>
      </c>
      <c r="P1190">
        <v>96</v>
      </c>
    </row>
    <row r="1191" spans="1:16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5"/>
      <c r="L1191" s="455" t="e">
        <f>IF(K1191=0,#REF!,0)</f>
        <v>#REF!</v>
      </c>
      <c r="O1191">
        <v>54494.129210999999</v>
      </c>
      <c r="P1191">
        <v>96</v>
      </c>
    </row>
    <row r="1192" spans="1:16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5">
        <v>62.500069533731903</v>
      </c>
      <c r="L1192" s="455">
        <f>IF(K1192=0,#REF!,0)</f>
        <v>0</v>
      </c>
      <c r="O1192">
        <v>54752.552398</v>
      </c>
      <c r="P1192">
        <v>97</v>
      </c>
    </row>
    <row r="1193" spans="1:16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5"/>
      <c r="L1193" s="455" t="e">
        <f>IF(K1193=0,#REF!,0)</f>
        <v>#REF!</v>
      </c>
      <c r="O1193">
        <v>54506.561736000003</v>
      </c>
      <c r="P1193">
        <v>97</v>
      </c>
    </row>
    <row r="1194" spans="1:16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5"/>
      <c r="L1194" s="455" t="e">
        <f>IF(K1194=0,#REF!,0)</f>
        <v>#REF!</v>
      </c>
      <c r="O1194">
        <v>55336.197142999998</v>
      </c>
      <c r="P1194">
        <v>93</v>
      </c>
    </row>
    <row r="1195" spans="1:16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5"/>
      <c r="L1195" s="455" t="e">
        <f>IF(K1195=0,#REF!,0)</f>
        <v>#REF!</v>
      </c>
      <c r="O1195">
        <v>55532.40625</v>
      </c>
      <c r="P1195">
        <v>102</v>
      </c>
    </row>
    <row r="1196" spans="1:16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5"/>
      <c r="L1196" s="455" t="e">
        <f>IF(K1196=0,#REF!,0)</f>
        <v>#REF!</v>
      </c>
      <c r="O1196">
        <v>55848.465087999997</v>
      </c>
      <c r="P1196">
        <v>120</v>
      </c>
    </row>
    <row r="1197" spans="1:16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5"/>
      <c r="L1197" s="455" t="e">
        <f>IF(K1197=0,#REF!,0)</f>
        <v>#REF!</v>
      </c>
      <c r="O1197">
        <v>56179.837952000002</v>
      </c>
      <c r="P1197">
        <v>142</v>
      </c>
    </row>
    <row r="1198" spans="1:16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5"/>
      <c r="L1198" s="455" t="e">
        <f>IF(K1198=0,#REF!,0)</f>
        <v>#REF!</v>
      </c>
      <c r="O1198">
        <v>56655.491851000013</v>
      </c>
      <c r="P1198">
        <v>156</v>
      </c>
    </row>
    <row r="1199" spans="1:16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5"/>
      <c r="L1199" s="455" t="e">
        <f>IF(K1199=0,#REF!,0)</f>
        <v>#REF!</v>
      </c>
      <c r="O1199">
        <v>56280.080840000002</v>
      </c>
      <c r="P1199">
        <v>153</v>
      </c>
    </row>
    <row r="1200" spans="1:16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5"/>
      <c r="L1200" s="455" t="e">
        <f>IF(K1200=0,#REF!,0)</f>
        <v>#REF!</v>
      </c>
      <c r="O1200">
        <v>55320.268706000003</v>
      </c>
      <c r="P1200">
        <v>147</v>
      </c>
    </row>
    <row r="1201" spans="1:16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5"/>
      <c r="L1201" s="455" t="e">
        <f>IF(K1201=0,#REF!,0)</f>
        <v>#REF!</v>
      </c>
      <c r="O1201">
        <v>56036.233001000001</v>
      </c>
      <c r="P1201">
        <v>148</v>
      </c>
    </row>
    <row r="1202" spans="1:16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5"/>
      <c r="L1202" s="455" t="e">
        <f>IF(K1202=0,#REF!,0)</f>
        <v>#REF!</v>
      </c>
      <c r="O1202">
        <v>57235.273285000003</v>
      </c>
      <c r="P1202">
        <v>137</v>
      </c>
    </row>
    <row r="1203" spans="1:16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5"/>
      <c r="L1203" s="455" t="e">
        <f>IF(K1203=0,#REF!,0)</f>
        <v>#REF!</v>
      </c>
      <c r="O1203">
        <v>55354.961853000001</v>
      </c>
      <c r="P1203">
        <v>116</v>
      </c>
    </row>
    <row r="1204" spans="1:16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5"/>
      <c r="L1204" s="455" t="e">
        <f>IF(K1204=0,#REF!,0)</f>
        <v>#REF!</v>
      </c>
      <c r="O1204">
        <v>53814.770874000002</v>
      </c>
      <c r="P1204">
        <v>98</v>
      </c>
    </row>
    <row r="1205" spans="1:16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5"/>
      <c r="L1205" s="455" t="e">
        <f>IF(K1205=0,#REF!,0)</f>
        <v>#REF!</v>
      </c>
      <c r="O1205">
        <v>52706.495147000001</v>
      </c>
      <c r="P1205">
        <v>87</v>
      </c>
    </row>
    <row r="1206" spans="1:16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5"/>
      <c r="L1206" s="455" t="e">
        <f>IF(K1206=0,#REF!,0)</f>
        <v>#REF!</v>
      </c>
      <c r="O1206">
        <v>52703.600464000003</v>
      </c>
      <c r="P1206">
        <v>89</v>
      </c>
    </row>
    <row r="1207" spans="1:16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5"/>
      <c r="L1207" s="455" t="e">
        <f>IF(K1207=0,#REF!,0)</f>
        <v>#REF!</v>
      </c>
      <c r="O1207">
        <v>52981.126342000003</v>
      </c>
      <c r="P1207">
        <v>108</v>
      </c>
    </row>
    <row r="1208" spans="1:16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5"/>
      <c r="L1208" s="455" t="e">
        <f>IF(K1208=0,#REF!,0)</f>
        <v>#REF!</v>
      </c>
      <c r="O1208">
        <v>54670.970824999997</v>
      </c>
      <c r="P1208">
        <v>131</v>
      </c>
    </row>
    <row r="1209" spans="1:16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5"/>
      <c r="L1209" s="455" t="e">
        <f>IF(K1209=0,#REF!,0)</f>
        <v>#REF!</v>
      </c>
      <c r="O1209">
        <v>56043.159239999994</v>
      </c>
      <c r="P1209">
        <v>140</v>
      </c>
    </row>
    <row r="1210" spans="1:16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5"/>
      <c r="L1210" s="455" t="e">
        <f>IF(K1210=0,#REF!,0)</f>
        <v>#REF!</v>
      </c>
      <c r="O1210">
        <v>58890.984802000014</v>
      </c>
      <c r="P1210">
        <v>161</v>
      </c>
    </row>
    <row r="1211" spans="1:16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5"/>
      <c r="L1211" s="455" t="e">
        <f>IF(K1211=0,#REF!,0)</f>
        <v>#REF!</v>
      </c>
      <c r="O1211">
        <v>63245.711456999998</v>
      </c>
      <c r="P1211">
        <v>147</v>
      </c>
    </row>
    <row r="1212" spans="1:16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5"/>
      <c r="L1212" s="455" t="e">
        <f>IF(K1212=0,#REF!,0)</f>
        <v>#REF!</v>
      </c>
      <c r="O1212">
        <v>70246.124299000003</v>
      </c>
      <c r="P1212">
        <v>133</v>
      </c>
    </row>
    <row r="1213" spans="1:16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5"/>
      <c r="L1213" s="455" t="e">
        <f>IF(K1213=0,#REF!,0)</f>
        <v>#REF!</v>
      </c>
      <c r="O1213">
        <v>70950.624816999989</v>
      </c>
      <c r="P1213">
        <v>116</v>
      </c>
    </row>
    <row r="1214" spans="1:16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5"/>
      <c r="L1214" s="455" t="e">
        <f>IF(K1214=0,#REF!,0)</f>
        <v>#REF!</v>
      </c>
      <c r="O1214">
        <v>70605.938597999993</v>
      </c>
      <c r="P1214">
        <v>103</v>
      </c>
    </row>
    <row r="1215" spans="1:16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5">
        <v>21286.621390499877</v>
      </c>
      <c r="L1215" s="455">
        <f>IF(K1215=0,#REF!,0)</f>
        <v>0</v>
      </c>
      <c r="O1215">
        <v>65874.392028000002</v>
      </c>
      <c r="P1215">
        <v>98</v>
      </c>
    </row>
    <row r="1216" spans="1:16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5"/>
      <c r="L1216" s="455" t="e">
        <f>IF(K1216=0,#REF!,0)</f>
        <v>#REF!</v>
      </c>
      <c r="O1216">
        <v>64648.203092999996</v>
      </c>
      <c r="P1216">
        <v>100</v>
      </c>
    </row>
    <row r="1217" spans="1:16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5">
        <v>6550.2023794280331</v>
      </c>
      <c r="L1217" s="455">
        <f>IF(K1217=0,#REF!,0)</f>
        <v>0</v>
      </c>
      <c r="O1217">
        <v>67210.268586000006</v>
      </c>
      <c r="P1217">
        <v>113</v>
      </c>
    </row>
    <row r="1218" spans="1:16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5"/>
      <c r="L1218" s="455" t="e">
        <f>IF(K1218=0,#REF!,0)</f>
        <v>#REF!</v>
      </c>
      <c r="O1218">
        <v>66922.38650600001</v>
      </c>
      <c r="P1218">
        <v>113</v>
      </c>
    </row>
    <row r="1219" spans="1:16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5"/>
      <c r="L1219" s="455" t="e">
        <f>IF(K1219=0,#REF!,0)</f>
        <v>#REF!</v>
      </c>
      <c r="O1219">
        <v>67880.980528999993</v>
      </c>
      <c r="P1219">
        <v>126</v>
      </c>
    </row>
    <row r="1220" spans="1:16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5"/>
      <c r="L1220" s="455" t="e">
        <f>IF(K1220=0,#REF!,0)</f>
        <v>#REF!</v>
      </c>
      <c r="O1220">
        <v>67859.871428999992</v>
      </c>
      <c r="P1220">
        <v>143</v>
      </c>
    </row>
    <row r="1221" spans="1:16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5"/>
      <c r="L1221" s="455" t="e">
        <f>IF(K1221=0,#REF!,0)</f>
        <v>#REF!</v>
      </c>
      <c r="O1221">
        <v>68456.219512999989</v>
      </c>
      <c r="P1221">
        <v>184</v>
      </c>
    </row>
    <row r="1222" spans="1:16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5"/>
      <c r="L1222" s="455" t="e">
        <f>IF(K1222=0,#REF!,0)</f>
        <v>#REF!</v>
      </c>
      <c r="O1222">
        <v>68837.609862999991</v>
      </c>
      <c r="P1222">
        <v>196</v>
      </c>
    </row>
    <row r="1223" spans="1:16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5"/>
      <c r="L1223" s="455" t="e">
        <f>IF(K1223=0,#REF!,0)</f>
        <v>#REF!</v>
      </c>
      <c r="O1223">
        <v>66585.026245000001</v>
      </c>
      <c r="P1223">
        <v>196</v>
      </c>
    </row>
    <row r="1224" spans="1:16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5"/>
      <c r="L1224" s="455" t="e">
        <f>IF(K1224=0,#REF!,0)</f>
        <v>#REF!</v>
      </c>
      <c r="O1224">
        <v>64962.321594000001</v>
      </c>
      <c r="P1224">
        <v>193</v>
      </c>
    </row>
    <row r="1225" spans="1:16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5"/>
      <c r="L1225" s="455" t="e">
        <f>IF(K1225=0,#REF!,0)</f>
        <v>#REF!</v>
      </c>
      <c r="O1225">
        <v>63877.303437000002</v>
      </c>
      <c r="P1225">
        <v>198</v>
      </c>
    </row>
    <row r="1226" spans="1:16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5"/>
      <c r="L1226" s="455" t="e">
        <f>IF(K1226=0,#REF!,0)</f>
        <v>#REF!</v>
      </c>
      <c r="O1226">
        <v>63845.091246999997</v>
      </c>
      <c r="P1226">
        <v>191</v>
      </c>
    </row>
    <row r="1227" spans="1:16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5"/>
      <c r="L1227" s="455" t="e">
        <f>IF(K1227=0,#REF!,0)</f>
        <v>#REF!</v>
      </c>
      <c r="O1227">
        <v>63400.080385000001</v>
      </c>
      <c r="P1227">
        <v>170</v>
      </c>
    </row>
    <row r="1228" spans="1:16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5"/>
      <c r="L1228" s="455" t="e">
        <f>IF(K1228=0,#REF!,0)</f>
        <v>#REF!</v>
      </c>
      <c r="O1228">
        <v>60244.843995000003</v>
      </c>
      <c r="P1228">
        <v>161</v>
      </c>
    </row>
    <row r="1229" spans="1:16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5"/>
      <c r="L1229" s="455" t="e">
        <f>IF(K1229=0,#REF!,0)</f>
        <v>#REF!</v>
      </c>
      <c r="O1229">
        <v>59653.326691000002</v>
      </c>
      <c r="P1229">
        <v>163</v>
      </c>
    </row>
    <row r="1230" spans="1:16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5"/>
      <c r="L1230" s="455" t="e">
        <f>IF(K1230=0,#REF!,0)</f>
        <v>#REF!</v>
      </c>
      <c r="O1230">
        <v>59606.261597999997</v>
      </c>
      <c r="P1230">
        <v>158</v>
      </c>
    </row>
    <row r="1231" spans="1:16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5"/>
      <c r="L1231" s="455" t="e">
        <f>IF(K1231=0,#REF!,0)</f>
        <v>#REF!</v>
      </c>
      <c r="O1231">
        <v>59752.761779</v>
      </c>
      <c r="P1231">
        <v>151</v>
      </c>
    </row>
    <row r="1232" spans="1:16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5"/>
      <c r="L1232" s="455" t="e">
        <f>IF(K1232=0,#REF!,0)</f>
        <v>#REF!</v>
      </c>
      <c r="O1232">
        <v>61244.562194999999</v>
      </c>
      <c r="P1232">
        <v>154</v>
      </c>
    </row>
    <row r="1233" spans="1:16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5"/>
      <c r="L1233" s="455" t="e">
        <f>IF(K1233=0,#REF!,0)</f>
        <v>#REF!</v>
      </c>
      <c r="O1233">
        <v>63807.962890000003</v>
      </c>
      <c r="P1233">
        <v>169</v>
      </c>
    </row>
    <row r="1234" spans="1:16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5"/>
      <c r="L1234" s="455" t="e">
        <f>IF(K1234=0,#REF!,0)</f>
        <v>#REF!</v>
      </c>
      <c r="O1234">
        <v>66795.886413</v>
      </c>
      <c r="P1234">
        <v>174</v>
      </c>
    </row>
    <row r="1235" spans="1:16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5"/>
      <c r="L1235" s="455" t="e">
        <f>IF(K1235=0,#REF!,0)</f>
        <v>#REF!</v>
      </c>
      <c r="O1235">
        <v>68657.812622000012</v>
      </c>
      <c r="P1235">
        <v>169</v>
      </c>
    </row>
    <row r="1236" spans="1:16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5"/>
      <c r="L1236" s="455" t="e">
        <f>IF(K1236=0,#REF!,0)</f>
        <v>#REF!</v>
      </c>
      <c r="O1236">
        <v>72154.890015000012</v>
      </c>
      <c r="P1236">
        <v>137</v>
      </c>
    </row>
    <row r="1237" spans="1:16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5"/>
      <c r="L1237" s="455" t="e">
        <f>IF(K1237=0,#REF!,0)</f>
        <v>#REF!</v>
      </c>
      <c r="O1237">
        <v>72314.816772999999</v>
      </c>
      <c r="P1237">
        <v>122</v>
      </c>
    </row>
    <row r="1238" spans="1:16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5"/>
      <c r="L1238" s="455" t="e">
        <f>IF(K1238=0,#REF!,0)</f>
        <v>#REF!</v>
      </c>
      <c r="O1238">
        <v>71759.430969000008</v>
      </c>
      <c r="P1238">
        <v>106</v>
      </c>
    </row>
    <row r="1239" spans="1:16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5"/>
      <c r="L1239" s="455" t="e">
        <f>IF(K1239=0,#REF!,0)</f>
        <v>#REF!</v>
      </c>
      <c r="O1239">
        <v>66338.065491000001</v>
      </c>
      <c r="P1239">
        <v>96</v>
      </c>
    </row>
    <row r="1240" spans="1:16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5">
        <v>170.30375516601157</v>
      </c>
      <c r="L1240" s="455">
        <f>IF(K1240=0,#REF!,0)</f>
        <v>0</v>
      </c>
      <c r="O1240">
        <v>65299.130402000003</v>
      </c>
      <c r="P1240">
        <v>93</v>
      </c>
    </row>
    <row r="1241" spans="1:16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5"/>
      <c r="L1241" s="455" t="e">
        <f>IF(K1241=0,#REF!,0)</f>
        <v>#REF!</v>
      </c>
      <c r="O1241">
        <v>67276.106230999998</v>
      </c>
      <c r="P1241">
        <v>93</v>
      </c>
    </row>
    <row r="1242" spans="1:16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5"/>
      <c r="L1242" s="455" t="e">
        <f>IF(K1242=0,#REF!,0)</f>
        <v>#REF!</v>
      </c>
      <c r="O1242">
        <v>66785.738526000001</v>
      </c>
      <c r="P1242">
        <v>97</v>
      </c>
    </row>
    <row r="1243" spans="1:16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5"/>
      <c r="L1243" s="455" t="e">
        <f>IF(K1243=0,#REF!,0)</f>
        <v>#REF!</v>
      </c>
      <c r="O1243">
        <v>66960.203643000001</v>
      </c>
      <c r="P1243">
        <v>101</v>
      </c>
    </row>
    <row r="1244" spans="1:16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5"/>
      <c r="L1244" s="455" t="e">
        <f>IF(K1244=0,#REF!,0)</f>
        <v>#REF!</v>
      </c>
      <c r="O1244">
        <v>67655.146424000006</v>
      </c>
      <c r="P1244">
        <v>106</v>
      </c>
    </row>
    <row r="1245" spans="1:16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5"/>
      <c r="L1245" s="455" t="e">
        <f>IF(K1245=0,#REF!,0)</f>
        <v>#REF!</v>
      </c>
      <c r="O1245">
        <v>67236.440367000003</v>
      </c>
      <c r="P1245">
        <v>140</v>
      </c>
    </row>
    <row r="1246" spans="1:16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5"/>
      <c r="L1246" s="455" t="e">
        <f>IF(K1246=0,#REF!,0)</f>
        <v>#REF!</v>
      </c>
      <c r="O1246">
        <v>67894.833191000012</v>
      </c>
      <c r="P1246">
        <v>147</v>
      </c>
    </row>
    <row r="1247" spans="1:16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5"/>
      <c r="L1247" s="455" t="e">
        <f>IF(K1247=0,#REF!,0)</f>
        <v>#REF!</v>
      </c>
      <c r="O1247">
        <v>66155.582032000006</v>
      </c>
      <c r="P1247">
        <v>173</v>
      </c>
    </row>
    <row r="1248" spans="1:16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5"/>
      <c r="L1248" s="455" t="e">
        <f>IF(K1248=0,#REF!,0)</f>
        <v>#REF!</v>
      </c>
      <c r="O1248">
        <v>64074.737000000001</v>
      </c>
      <c r="P1248">
        <v>172</v>
      </c>
    </row>
    <row r="1249" spans="1:16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5"/>
      <c r="L1249" s="455" t="e">
        <f>IF(K1249=0,#REF!,0)</f>
        <v>#REF!</v>
      </c>
      <c r="O1249">
        <v>63007.313537000002</v>
      </c>
      <c r="P1249">
        <v>167</v>
      </c>
    </row>
    <row r="1250" spans="1:16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5"/>
      <c r="L1250" s="455" t="e">
        <f>IF(K1250=0,#REF!,0)</f>
        <v>#REF!</v>
      </c>
      <c r="O1250">
        <v>62899.591490999999</v>
      </c>
      <c r="P1250">
        <v>163</v>
      </c>
    </row>
    <row r="1251" spans="1:16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5"/>
      <c r="L1251" s="455" t="e">
        <f>IF(K1251=0,#REF!,0)</f>
        <v>#REF!</v>
      </c>
      <c r="O1251">
        <v>62688.767822000002</v>
      </c>
      <c r="P1251">
        <v>147</v>
      </c>
    </row>
    <row r="1252" spans="1:16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5"/>
      <c r="L1252" s="455" t="e">
        <f>IF(K1252=0,#REF!,0)</f>
        <v>#REF!</v>
      </c>
      <c r="O1252">
        <v>59309.820068000001</v>
      </c>
      <c r="P1252">
        <v>139</v>
      </c>
    </row>
    <row r="1253" spans="1:16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5"/>
      <c r="L1253" s="455" t="e">
        <f>IF(K1253=0,#REF!,0)</f>
        <v>#REF!</v>
      </c>
      <c r="O1253">
        <v>58863.908447000002</v>
      </c>
      <c r="P1253">
        <v>130</v>
      </c>
    </row>
    <row r="1254" spans="1:16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5"/>
      <c r="L1254" s="455" t="e">
        <f>IF(K1254=0,#REF!,0)</f>
        <v>#REF!</v>
      </c>
      <c r="O1254">
        <v>58303.408081000001</v>
      </c>
      <c r="P1254">
        <v>123</v>
      </c>
    </row>
    <row r="1255" spans="1:16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5"/>
      <c r="L1255" s="455" t="e">
        <f>IF(K1255=0,#REF!,0)</f>
        <v>#REF!</v>
      </c>
      <c r="O1255">
        <v>58075.441926</v>
      </c>
      <c r="P1255">
        <v>123</v>
      </c>
    </row>
    <row r="1256" spans="1:16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5"/>
      <c r="L1256" s="455" t="e">
        <f>IF(K1256=0,#REF!,0)</f>
        <v>#REF!</v>
      </c>
      <c r="O1256">
        <v>59202.398834</v>
      </c>
      <c r="P1256">
        <v>123</v>
      </c>
    </row>
    <row r="1257" spans="1:16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5"/>
      <c r="L1257" s="455" t="e">
        <f>IF(K1257=0,#REF!,0)</f>
        <v>#REF!</v>
      </c>
      <c r="O1257">
        <v>60844.219970000013</v>
      </c>
      <c r="P1257">
        <v>136</v>
      </c>
    </row>
    <row r="1258" spans="1:16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5"/>
      <c r="L1258" s="455" t="e">
        <f>IF(K1258=0,#REF!,0)</f>
        <v>#REF!</v>
      </c>
      <c r="O1258">
        <v>62789.003052</v>
      </c>
      <c r="P1258">
        <v>146</v>
      </c>
    </row>
    <row r="1259" spans="1:16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5"/>
      <c r="L1259" s="455" t="e">
        <f>IF(K1259=0,#REF!,0)</f>
        <v>#REF!</v>
      </c>
      <c r="O1259">
        <v>65826.457183999999</v>
      </c>
      <c r="P1259">
        <v>143</v>
      </c>
    </row>
    <row r="1260" spans="1:16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5"/>
      <c r="L1260" s="455" t="e">
        <f>IF(K1260=0,#REF!,0)</f>
        <v>#REF!</v>
      </c>
      <c r="O1260">
        <v>71531.545106000005</v>
      </c>
      <c r="P1260">
        <v>138</v>
      </c>
    </row>
    <row r="1261" spans="1:16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5"/>
      <c r="L1261" s="455" t="e">
        <f>IF(K1261=0,#REF!,0)</f>
        <v>#REF!</v>
      </c>
      <c r="O1261">
        <v>73494.271179000003</v>
      </c>
      <c r="P1261">
        <v>133</v>
      </c>
    </row>
    <row r="1262" spans="1:16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5"/>
      <c r="L1262" s="455" t="e">
        <f>IF(K1262=0,#REF!,0)</f>
        <v>#REF!</v>
      </c>
      <c r="O1262">
        <v>74170.275633999991</v>
      </c>
      <c r="P1262">
        <v>117</v>
      </c>
    </row>
    <row r="1263" spans="1:16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5"/>
      <c r="L1263" s="455" t="e">
        <f>IF(K1263=0,#REF!,0)</f>
        <v>#REF!</v>
      </c>
      <c r="O1263">
        <v>70540.799987999999</v>
      </c>
      <c r="P1263">
        <v>113</v>
      </c>
    </row>
    <row r="1264" spans="1:16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5"/>
      <c r="L1264" s="455" t="e">
        <f>IF(K1264=0,#REF!,0)</f>
        <v>#REF!</v>
      </c>
      <c r="O1264">
        <v>70069.960936999996</v>
      </c>
      <c r="P1264">
        <v>118</v>
      </c>
    </row>
    <row r="1265" spans="1:16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5"/>
      <c r="L1265" s="455" t="e">
        <f>IF(K1265=0,#REF!,0)</f>
        <v>#REF!</v>
      </c>
      <c r="O1265">
        <v>73145.078062999994</v>
      </c>
      <c r="P1265">
        <v>119</v>
      </c>
    </row>
    <row r="1266" spans="1:16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5"/>
      <c r="L1266" s="455" t="e">
        <f>IF(K1266=0,#REF!,0)</f>
        <v>#REF!</v>
      </c>
      <c r="O1266">
        <v>72508.518066999997</v>
      </c>
      <c r="P1266">
        <v>120</v>
      </c>
    </row>
    <row r="1267" spans="1:16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5"/>
      <c r="L1267" s="455" t="e">
        <f>IF(K1267=0,#REF!,0)</f>
        <v>#REF!</v>
      </c>
      <c r="O1267">
        <v>71993.453064000001</v>
      </c>
      <c r="P1267">
        <v>127</v>
      </c>
    </row>
    <row r="1268" spans="1:16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5"/>
      <c r="L1268" s="455" t="e">
        <f>IF(K1268=0,#REF!,0)</f>
        <v>#REF!</v>
      </c>
      <c r="O1268">
        <v>71033.002015000005</v>
      </c>
      <c r="P1268">
        <v>136</v>
      </c>
    </row>
    <row r="1269" spans="1:16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5"/>
      <c r="L1269" s="455" t="e">
        <f>IF(K1269=0,#REF!,0)</f>
        <v>#REF!</v>
      </c>
      <c r="O1269">
        <v>69067.273132000002</v>
      </c>
      <c r="P1269">
        <v>156</v>
      </c>
    </row>
    <row r="1270" spans="1:16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5"/>
      <c r="L1270" s="455" t="e">
        <f>IF(K1270=0,#REF!,0)</f>
        <v>#REF!</v>
      </c>
      <c r="O1270">
        <v>67856.999937999994</v>
      </c>
      <c r="P1270">
        <v>165</v>
      </c>
    </row>
    <row r="1271" spans="1:16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5"/>
      <c r="L1271" s="455" t="e">
        <f>IF(K1271=0,#REF!,0)</f>
        <v>#REF!</v>
      </c>
      <c r="O1271">
        <v>64779.661622</v>
      </c>
      <c r="P1271">
        <v>181</v>
      </c>
    </row>
    <row r="1272" spans="1:16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5"/>
      <c r="L1272" s="455" t="e">
        <f>IF(K1272=0,#REF!,0)</f>
        <v>#REF!</v>
      </c>
      <c r="O1272">
        <v>63082.100066999999</v>
      </c>
      <c r="P1272">
        <v>179</v>
      </c>
    </row>
    <row r="1273" spans="1:16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5"/>
      <c r="L1273" s="455" t="e">
        <f>IF(K1273=0,#REF!,0)</f>
        <v>#REF!</v>
      </c>
      <c r="O1273">
        <v>62424.778290000002</v>
      </c>
      <c r="P1273">
        <v>176</v>
      </c>
    </row>
    <row r="1274" spans="1:16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5"/>
      <c r="L1274" s="455" t="e">
        <f>IF(K1274=0,#REF!,0)</f>
        <v>#REF!</v>
      </c>
      <c r="O1274">
        <v>62475.167816000001</v>
      </c>
      <c r="P1274">
        <v>168</v>
      </c>
    </row>
    <row r="1275" spans="1:16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5"/>
      <c r="L1275" s="455" t="e">
        <f>IF(K1275=0,#REF!,0)</f>
        <v>#REF!</v>
      </c>
      <c r="O1275">
        <v>62415.193482000002</v>
      </c>
      <c r="P1275">
        <v>161</v>
      </c>
    </row>
    <row r="1276" spans="1:16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5"/>
      <c r="L1276" s="455" t="e">
        <f>IF(K1276=0,#REF!,0)</f>
        <v>#REF!</v>
      </c>
      <c r="O1276">
        <v>59420.449372000003</v>
      </c>
      <c r="P1276">
        <v>150</v>
      </c>
    </row>
    <row r="1277" spans="1:16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5"/>
      <c r="L1277" s="455" t="e">
        <f>IF(K1277=0,#REF!,0)</f>
        <v>#REF!</v>
      </c>
      <c r="O1277">
        <v>59160.412017000002</v>
      </c>
      <c r="P1277">
        <v>147</v>
      </c>
    </row>
    <row r="1278" spans="1:16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5"/>
      <c r="L1278" s="455" t="e">
        <f>IF(K1278=0,#REF!,0)</f>
        <v>#REF!</v>
      </c>
      <c r="O1278">
        <v>58532.670287000001</v>
      </c>
      <c r="P1278">
        <v>139</v>
      </c>
    </row>
    <row r="1279" spans="1:16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5"/>
      <c r="L1279" s="455" t="e">
        <f>IF(K1279=0,#REF!,0)</f>
        <v>#REF!</v>
      </c>
      <c r="O1279">
        <v>58945.818055000003</v>
      </c>
      <c r="P1279">
        <v>140</v>
      </c>
    </row>
    <row r="1280" spans="1:16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5"/>
      <c r="L1280" s="455" t="e">
        <f>IF(K1280=0,#REF!,0)</f>
        <v>#REF!</v>
      </c>
      <c r="O1280">
        <v>59578.284484999996</v>
      </c>
      <c r="P1280">
        <v>136</v>
      </c>
    </row>
    <row r="1281" spans="1:16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5"/>
      <c r="L1281" s="455" t="e">
        <f>IF(K1281=0,#REF!,0)</f>
        <v>#REF!</v>
      </c>
      <c r="O1281">
        <v>61326.473663999997</v>
      </c>
      <c r="P1281">
        <v>157</v>
      </c>
    </row>
    <row r="1282" spans="1:16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5"/>
      <c r="L1282" s="455" t="e">
        <f>IF(K1282=0,#REF!,0)</f>
        <v>#REF!</v>
      </c>
      <c r="O1282">
        <v>62375.930724999998</v>
      </c>
      <c r="P1282">
        <v>171</v>
      </c>
    </row>
    <row r="1283" spans="1:16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5"/>
      <c r="L1283" s="455" t="e">
        <f>IF(K1283=0,#REF!,0)</f>
        <v>#REF!</v>
      </c>
      <c r="O1283">
        <v>65895.746520999994</v>
      </c>
      <c r="P1283">
        <v>165</v>
      </c>
    </row>
    <row r="1284" spans="1:16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5"/>
      <c r="L1284" s="455" t="e">
        <f>IF(K1284=0,#REF!,0)</f>
        <v>#REF!</v>
      </c>
      <c r="O1284">
        <v>69932.753936999987</v>
      </c>
      <c r="P1284">
        <v>147</v>
      </c>
    </row>
    <row r="1285" spans="1:16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5"/>
      <c r="L1285" s="455" t="e">
        <f>IF(K1285=0,#REF!,0)</f>
        <v>#REF!</v>
      </c>
      <c r="O1285">
        <v>70506.600464000003</v>
      </c>
      <c r="P1285">
        <v>129</v>
      </c>
    </row>
    <row r="1286" spans="1:16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5">
        <v>2120.1761726742725</v>
      </c>
      <c r="L1286" s="455">
        <f>IF(K1286=0,#REF!,0)</f>
        <v>0</v>
      </c>
      <c r="O1286">
        <v>69755.157257000013</v>
      </c>
      <c r="P1286">
        <v>111</v>
      </c>
    </row>
    <row r="1287" spans="1:16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5"/>
      <c r="L1287" s="455" t="e">
        <f>IF(K1287=0,#REF!,0)</f>
        <v>#REF!</v>
      </c>
      <c r="O1287">
        <v>65971.707794000002</v>
      </c>
      <c r="P1287">
        <v>98</v>
      </c>
    </row>
    <row r="1288" spans="1:16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5"/>
      <c r="L1288" s="455" t="e">
        <f>IF(K1288=0,#REF!,0)</f>
        <v>#REF!</v>
      </c>
      <c r="O1288">
        <v>64857.619996000001</v>
      </c>
      <c r="P1288">
        <v>101</v>
      </c>
    </row>
    <row r="1289" spans="1:16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5">
        <v>813.54828323894503</v>
      </c>
      <c r="L1289" s="455">
        <f>IF(K1289=0,#REF!,0)</f>
        <v>0</v>
      </c>
      <c r="O1289">
        <v>67154.027923999995</v>
      </c>
      <c r="P1289">
        <v>105</v>
      </c>
    </row>
    <row r="1290" spans="1:16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5"/>
      <c r="L1290" s="455" t="e">
        <f>IF(K1290=0,#REF!,0)</f>
        <v>#REF!</v>
      </c>
      <c r="O1290">
        <v>66889.26245200001</v>
      </c>
      <c r="P1290">
        <v>109</v>
      </c>
    </row>
    <row r="1291" spans="1:16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5"/>
      <c r="L1291" s="455" t="e">
        <f>IF(K1291=0,#REF!,0)</f>
        <v>#REF!</v>
      </c>
      <c r="O1291">
        <v>67386.243988000002</v>
      </c>
      <c r="P1291">
        <v>116</v>
      </c>
    </row>
    <row r="1292" spans="1:16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5"/>
      <c r="L1292" s="455" t="e">
        <f>IF(K1292=0,#REF!,0)</f>
        <v>#REF!</v>
      </c>
      <c r="O1292">
        <v>67810.301911000002</v>
      </c>
      <c r="P1292">
        <v>133</v>
      </c>
    </row>
    <row r="1293" spans="1:16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5"/>
      <c r="L1293" s="455" t="e">
        <f>IF(K1293=0,#REF!,0)</f>
        <v>#REF!</v>
      </c>
      <c r="O1293">
        <v>68131.589691999994</v>
      </c>
      <c r="P1293">
        <v>176</v>
      </c>
    </row>
    <row r="1294" spans="1:16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5"/>
      <c r="L1294" s="455" t="e">
        <f>IF(K1294=0,#REF!,0)</f>
        <v>#REF!</v>
      </c>
      <c r="O1294">
        <v>68978.072144999998</v>
      </c>
      <c r="P1294">
        <v>197</v>
      </c>
    </row>
    <row r="1295" spans="1:16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5"/>
      <c r="L1295" s="455" t="e">
        <f>IF(K1295=0,#REF!,0)</f>
        <v>#REF!</v>
      </c>
      <c r="O1295">
        <v>66874.272155999992</v>
      </c>
      <c r="P1295">
        <v>199</v>
      </c>
    </row>
    <row r="1296" spans="1:16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5"/>
      <c r="L1296" s="455" t="e">
        <f>IF(K1296=0,#REF!,0)</f>
        <v>#REF!</v>
      </c>
      <c r="O1296">
        <v>64720.723357000003</v>
      </c>
      <c r="P1296">
        <v>202</v>
      </c>
    </row>
    <row r="1297" spans="1:16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5"/>
      <c r="L1297" s="455" t="e">
        <f>IF(K1297=0,#REF!,0)</f>
        <v>#REF!</v>
      </c>
      <c r="O1297">
        <v>63872.803984999999</v>
      </c>
      <c r="P1297">
        <v>191</v>
      </c>
    </row>
    <row r="1298" spans="1:16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5"/>
      <c r="L1298" s="455" t="e">
        <f>IF(K1298=0,#REF!,0)</f>
        <v>#REF!</v>
      </c>
      <c r="O1298">
        <v>64162.634522</v>
      </c>
      <c r="P1298">
        <v>174</v>
      </c>
    </row>
    <row r="1299" spans="1:16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5"/>
      <c r="L1299" s="455" t="e">
        <f>IF(K1299=0,#REF!,0)</f>
        <v>#REF!</v>
      </c>
      <c r="O1299">
        <v>63013.422637999996</v>
      </c>
      <c r="P1299">
        <v>169</v>
      </c>
    </row>
    <row r="1300" spans="1:16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5"/>
      <c r="L1300" s="455" t="e">
        <f>IF(K1300=0,#REF!,0)</f>
        <v>#REF!</v>
      </c>
      <c r="O1300">
        <v>60328.626679000001</v>
      </c>
      <c r="P1300">
        <v>161</v>
      </c>
    </row>
    <row r="1301" spans="1:16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5"/>
      <c r="L1301" s="455" t="e">
        <f>IF(K1301=0,#REF!,0)</f>
        <v>#REF!</v>
      </c>
      <c r="O1301">
        <v>59685.117981000003</v>
      </c>
      <c r="P1301">
        <v>157</v>
      </c>
    </row>
    <row r="1302" spans="1:16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5"/>
      <c r="L1302" s="455" t="e">
        <f>IF(K1302=0,#REF!,0)</f>
        <v>#REF!</v>
      </c>
      <c r="O1302">
        <v>59153.909057999997</v>
      </c>
      <c r="P1302">
        <v>150</v>
      </c>
    </row>
    <row r="1303" spans="1:16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5"/>
      <c r="L1303" s="455" t="e">
        <f>IF(K1303=0,#REF!,0)</f>
        <v>#REF!</v>
      </c>
      <c r="O1303">
        <v>59791.397247999987</v>
      </c>
      <c r="P1303">
        <v>151</v>
      </c>
    </row>
    <row r="1304" spans="1:16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5"/>
      <c r="L1304" s="455" t="e">
        <f>IF(K1304=0,#REF!,0)</f>
        <v>#REF!</v>
      </c>
      <c r="O1304">
        <v>60994.856659999998</v>
      </c>
      <c r="P1304">
        <v>154</v>
      </c>
    </row>
    <row r="1305" spans="1:16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5"/>
      <c r="L1305" s="455" t="e">
        <f>IF(K1305=0,#REF!,0)</f>
        <v>#REF!</v>
      </c>
      <c r="O1305">
        <v>61863.561523999997</v>
      </c>
      <c r="P1305">
        <v>146</v>
      </c>
    </row>
    <row r="1306" spans="1:16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5"/>
      <c r="L1306" s="455" t="e">
        <f>IF(K1306=0,#REF!,0)</f>
        <v>#REF!</v>
      </c>
      <c r="O1306">
        <v>64040.024598000004</v>
      </c>
      <c r="P1306">
        <v>171</v>
      </c>
    </row>
    <row r="1307" spans="1:16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5"/>
      <c r="L1307" s="455" t="e">
        <f>IF(K1307=0,#REF!,0)</f>
        <v>#REF!</v>
      </c>
      <c r="O1307">
        <v>66301.227385999999</v>
      </c>
      <c r="P1307">
        <v>152</v>
      </c>
    </row>
    <row r="1308" spans="1:16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5"/>
      <c r="L1308" s="455" t="e">
        <f>IF(K1308=0,#REF!,0)</f>
        <v>#REF!</v>
      </c>
      <c r="O1308">
        <v>70215.899840999991</v>
      </c>
      <c r="P1308">
        <v>132</v>
      </c>
    </row>
    <row r="1309" spans="1:16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5">
        <v>5055.7648153131859</v>
      </c>
      <c r="L1309" s="455">
        <f>IF(K1309=0,#REF!,0)</f>
        <v>0</v>
      </c>
      <c r="O1309">
        <v>70279.789582000012</v>
      </c>
      <c r="P1309">
        <v>113</v>
      </c>
    </row>
    <row r="1310" spans="1:16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5">
        <v>12181.614945476524</v>
      </c>
      <c r="L1310" s="455">
        <f>IF(K1310=0,#REF!,0)</f>
        <v>0</v>
      </c>
      <c r="O1310">
        <v>69533.990050000008</v>
      </c>
      <c r="P1310">
        <v>105</v>
      </c>
    </row>
    <row r="1311" spans="1:16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5">
        <v>4557.6052138349251</v>
      </c>
      <c r="L1311" s="455">
        <f>IF(K1311=0,#REF!,0)</f>
        <v>0</v>
      </c>
      <c r="O1311">
        <v>65653.250946</v>
      </c>
      <c r="P1311">
        <v>94</v>
      </c>
    </row>
    <row r="1312" spans="1:16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5">
        <v>30695.330082936565</v>
      </c>
      <c r="L1312" s="455">
        <f>IF(K1312=0,#REF!,0)</f>
        <v>0</v>
      </c>
      <c r="O1312">
        <v>64350.341521000002</v>
      </c>
      <c r="P1312">
        <v>90</v>
      </c>
    </row>
    <row r="1313" spans="1:16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5">
        <v>10977.718277956878</v>
      </c>
      <c r="L1313" s="455">
        <f>IF(K1313=0,#REF!,0)</f>
        <v>0</v>
      </c>
      <c r="O1313">
        <v>65654.018188000002</v>
      </c>
      <c r="P1313">
        <v>106</v>
      </c>
    </row>
    <row r="1314" spans="1:16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5">
        <v>654.40054180999391</v>
      </c>
      <c r="L1314" s="455">
        <f>IF(K1314=0,#REF!,0)</f>
        <v>0</v>
      </c>
      <c r="O1314">
        <v>64844.986511000003</v>
      </c>
      <c r="P1314">
        <v>100</v>
      </c>
    </row>
    <row r="1315" spans="1:16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5"/>
      <c r="L1315" s="455" t="e">
        <f>IF(K1315=0,#REF!,0)</f>
        <v>#REF!</v>
      </c>
      <c r="O1315">
        <v>65597.869263000001</v>
      </c>
      <c r="P1315">
        <v>114</v>
      </c>
    </row>
    <row r="1316" spans="1:16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5"/>
      <c r="L1316" s="455" t="e">
        <f>IF(K1316=0,#REF!,0)</f>
        <v>#REF!</v>
      </c>
      <c r="O1316">
        <v>66048.536712000001</v>
      </c>
      <c r="P1316">
        <v>120</v>
      </c>
    </row>
    <row r="1317" spans="1:16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5"/>
      <c r="L1317" s="455" t="e">
        <f>IF(K1317=0,#REF!,0)</f>
        <v>#REF!</v>
      </c>
      <c r="O1317">
        <v>66167.624786999993</v>
      </c>
      <c r="P1317">
        <v>148</v>
      </c>
    </row>
    <row r="1318" spans="1:16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5"/>
      <c r="L1318" s="455" t="e">
        <f>IF(K1318=0,#REF!,0)</f>
        <v>#REF!</v>
      </c>
      <c r="O1318">
        <v>66637.133543999997</v>
      </c>
      <c r="P1318">
        <v>168</v>
      </c>
    </row>
    <row r="1319" spans="1:16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5"/>
      <c r="L1319" s="455" t="e">
        <f>IF(K1319=0,#REF!,0)</f>
        <v>#REF!</v>
      </c>
      <c r="O1319">
        <v>64573.108826000003</v>
      </c>
      <c r="P1319">
        <v>176</v>
      </c>
    </row>
    <row r="1320" spans="1:16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5"/>
      <c r="L1320" s="455" t="e">
        <f>IF(K1320=0,#REF!,0)</f>
        <v>#REF!</v>
      </c>
      <c r="O1320">
        <v>62634.661619999999</v>
      </c>
      <c r="P1320">
        <v>180</v>
      </c>
    </row>
    <row r="1321" spans="1:16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5"/>
      <c r="L1321" s="455" t="e">
        <f>IF(K1321=0,#REF!,0)</f>
        <v>#REF!</v>
      </c>
      <c r="O1321">
        <v>61806.355283999997</v>
      </c>
      <c r="P1321">
        <v>166</v>
      </c>
    </row>
    <row r="1322" spans="1:16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5"/>
      <c r="L1322" s="455" t="e">
        <f>IF(K1322=0,#REF!,0)</f>
        <v>#REF!</v>
      </c>
      <c r="O1322">
        <v>62361.566406999998</v>
      </c>
      <c r="P1322">
        <v>165</v>
      </c>
    </row>
    <row r="1323" spans="1:16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5"/>
      <c r="L1323" s="455" t="e">
        <f>IF(K1323=0,#REF!,0)</f>
        <v>#REF!</v>
      </c>
      <c r="O1323">
        <v>62089.910339999988</v>
      </c>
      <c r="P1323">
        <v>147</v>
      </c>
    </row>
    <row r="1324" spans="1:16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5"/>
      <c r="L1324" s="455" t="e">
        <f>IF(K1324=0,#REF!,0)</f>
        <v>#REF!</v>
      </c>
      <c r="O1324">
        <v>58741.569335</v>
      </c>
      <c r="P1324">
        <v>164</v>
      </c>
    </row>
    <row r="1325" spans="1:16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5"/>
      <c r="L1325" s="455" t="e">
        <f>IF(K1325=0,#REF!,0)</f>
        <v>#REF!</v>
      </c>
      <c r="O1325">
        <v>56779.997130999996</v>
      </c>
      <c r="P1325">
        <v>140</v>
      </c>
    </row>
    <row r="1326" spans="1:16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5"/>
      <c r="L1326" s="455" t="e">
        <f>IF(K1326=0,#REF!,0)</f>
        <v>#REF!</v>
      </c>
      <c r="O1326">
        <v>56877.548461999999</v>
      </c>
      <c r="P1326">
        <v>137</v>
      </c>
    </row>
    <row r="1327" spans="1:16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5"/>
      <c r="L1327" s="455" t="e">
        <f>IF(K1327=0,#REF!,0)</f>
        <v>#REF!</v>
      </c>
      <c r="O1327">
        <v>57140.301055999997</v>
      </c>
      <c r="P1327">
        <v>133</v>
      </c>
    </row>
    <row r="1328" spans="1:16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5"/>
      <c r="L1328" s="455" t="e">
        <f>IF(K1328=0,#REF!,0)</f>
        <v>#REF!</v>
      </c>
      <c r="O1328">
        <v>57847.989838000001</v>
      </c>
      <c r="P1328">
        <v>138</v>
      </c>
    </row>
    <row r="1329" spans="1:16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5"/>
      <c r="L1329" s="455" t="e">
        <f>IF(K1329=0,#REF!,0)</f>
        <v>#REF!</v>
      </c>
      <c r="O1329">
        <v>59660.812682999996</v>
      </c>
      <c r="P1329">
        <v>145</v>
      </c>
    </row>
    <row r="1330" spans="1:16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5"/>
      <c r="L1330" s="455" t="e">
        <f>IF(K1330=0,#REF!,0)</f>
        <v>#REF!</v>
      </c>
      <c r="O1330">
        <v>59411.536499999987</v>
      </c>
      <c r="P1330">
        <v>146</v>
      </c>
    </row>
    <row r="1331" spans="1:16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5"/>
      <c r="L1331" s="455" t="e">
        <f>IF(K1331=0,#REF!,0)</f>
        <v>#REF!</v>
      </c>
      <c r="O1331">
        <v>59732.025512</v>
      </c>
      <c r="P1331">
        <v>150</v>
      </c>
    </row>
    <row r="1332" spans="1:16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5"/>
      <c r="L1332" s="455" t="e">
        <f>IF(K1332=0,#REF!,0)</f>
        <v>#REF!</v>
      </c>
      <c r="O1332">
        <v>59969.550904000003</v>
      </c>
      <c r="P1332">
        <v>127</v>
      </c>
    </row>
    <row r="1333" spans="1:16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5">
        <v>3738.068010240796</v>
      </c>
      <c r="L1333" s="455">
        <f>IF(K1333=0,#REF!,0)</f>
        <v>0</v>
      </c>
      <c r="O1333">
        <v>59767.435943999997</v>
      </c>
      <c r="P1333">
        <v>121</v>
      </c>
    </row>
    <row r="1334" spans="1:16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5">
        <v>9306.9670158622557</v>
      </c>
      <c r="L1334" s="455">
        <f>IF(K1334=0,#REF!,0)</f>
        <v>0</v>
      </c>
      <c r="O1334">
        <v>60051.990724000003</v>
      </c>
      <c r="P1334">
        <v>103</v>
      </c>
    </row>
    <row r="1335" spans="1:16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5"/>
      <c r="L1335" s="455" t="e">
        <f>IF(K1335=0,#REF!,0)</f>
        <v>#REF!</v>
      </c>
      <c r="O1335">
        <v>57926.356444999998</v>
      </c>
      <c r="P1335">
        <v>100</v>
      </c>
    </row>
    <row r="1336" spans="1:16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5">
        <v>26735.072037277972</v>
      </c>
      <c r="L1336" s="455">
        <f>IF(K1336=0,#REF!,0)</f>
        <v>0</v>
      </c>
      <c r="O1336">
        <v>57121.607086999997</v>
      </c>
      <c r="P1336">
        <v>98</v>
      </c>
    </row>
    <row r="1337" spans="1:16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5">
        <v>12959.317403223695</v>
      </c>
      <c r="L1337" s="455">
        <f>IF(K1337=0,#REF!,0)</f>
        <v>0</v>
      </c>
      <c r="O1337">
        <v>56527.560271000002</v>
      </c>
      <c r="P1337">
        <v>90</v>
      </c>
    </row>
    <row r="1338" spans="1:16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5"/>
      <c r="L1338" s="455" t="e">
        <f>IF(K1338=0,#REF!,0)</f>
        <v>#REF!</v>
      </c>
      <c r="O1338">
        <v>56352.352112</v>
      </c>
      <c r="P1338">
        <v>90</v>
      </c>
    </row>
    <row r="1339" spans="1:16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5"/>
      <c r="L1339" s="455" t="e">
        <f>IF(K1339=0,#REF!,0)</f>
        <v>#REF!</v>
      </c>
      <c r="O1339">
        <v>56125.401519999999</v>
      </c>
      <c r="P1339">
        <v>95</v>
      </c>
    </row>
    <row r="1340" spans="1:16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5"/>
      <c r="L1340" s="455" t="e">
        <f>IF(K1340=0,#REF!,0)</f>
        <v>#REF!</v>
      </c>
      <c r="O1340">
        <v>56164.216003000001</v>
      </c>
      <c r="P1340">
        <v>108</v>
      </c>
    </row>
    <row r="1341" spans="1:16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5"/>
      <c r="L1341" s="455" t="e">
        <f>IF(K1341=0,#REF!,0)</f>
        <v>#REF!</v>
      </c>
      <c r="O1341">
        <v>57440.185853000003</v>
      </c>
      <c r="P1341">
        <v>132</v>
      </c>
    </row>
    <row r="1342" spans="1:16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5"/>
      <c r="L1342" s="455" t="e">
        <f>IF(K1342=0,#REF!,0)</f>
        <v>#REF!</v>
      </c>
      <c r="O1342">
        <v>59464.231384999999</v>
      </c>
      <c r="P1342">
        <v>147</v>
      </c>
    </row>
    <row r="1343" spans="1:16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5"/>
      <c r="L1343" s="455" t="e">
        <f>IF(K1343=0,#REF!,0)</f>
        <v>#REF!</v>
      </c>
      <c r="O1343">
        <v>59610.572876000013</v>
      </c>
      <c r="P1343">
        <v>160</v>
      </c>
    </row>
    <row r="1344" spans="1:16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5"/>
      <c r="L1344" s="455" t="e">
        <f>IF(K1344=0,#REF!,0)</f>
        <v>#REF!</v>
      </c>
      <c r="O1344">
        <v>59069.860289999997</v>
      </c>
      <c r="P1344">
        <v>159</v>
      </c>
    </row>
    <row r="1345" spans="1:16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5"/>
      <c r="L1345" s="455" t="e">
        <f>IF(K1345=0,#REF!,0)</f>
        <v>#REF!</v>
      </c>
      <c r="O1345">
        <v>59281.696472000003</v>
      </c>
      <c r="P1345">
        <v>167</v>
      </c>
    </row>
    <row r="1346" spans="1:16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5"/>
      <c r="L1346" s="455" t="e">
        <f>IF(K1346=0,#REF!,0)</f>
        <v>#REF!</v>
      </c>
      <c r="O1346">
        <v>60422.494507000003</v>
      </c>
      <c r="P1346">
        <v>159</v>
      </c>
    </row>
    <row r="1347" spans="1:16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5"/>
      <c r="L1347" s="455" t="e">
        <f>IF(K1347=0,#REF!,0)</f>
        <v>#REF!</v>
      </c>
      <c r="O1347">
        <v>58776.795103999997</v>
      </c>
      <c r="P1347">
        <v>145</v>
      </c>
    </row>
    <row r="1348" spans="1:16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5"/>
      <c r="L1348" s="455" t="e">
        <f>IF(K1348=0,#REF!,0)</f>
        <v>#REF!</v>
      </c>
      <c r="O1348">
        <v>56372.312682999996</v>
      </c>
      <c r="P1348">
        <v>132</v>
      </c>
    </row>
    <row r="1349" spans="1:16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5"/>
      <c r="L1349" s="455" t="e">
        <f>IF(K1349=0,#REF!,0)</f>
        <v>#REF!</v>
      </c>
      <c r="O1349">
        <v>55036.318878999999</v>
      </c>
      <c r="P1349">
        <v>121</v>
      </c>
    </row>
    <row r="1350" spans="1:16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5"/>
      <c r="L1350" s="455" t="e">
        <f>IF(K1350=0,#REF!,0)</f>
        <v>#REF!</v>
      </c>
      <c r="O1350">
        <v>54516.534637999997</v>
      </c>
      <c r="P1350">
        <v>120</v>
      </c>
    </row>
    <row r="1351" spans="1:16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5"/>
      <c r="L1351" s="455" t="e">
        <f>IF(K1351=0,#REF!,0)</f>
        <v>#REF!</v>
      </c>
      <c r="O1351">
        <v>54066.153808000003</v>
      </c>
      <c r="P1351">
        <v>118</v>
      </c>
    </row>
    <row r="1352" spans="1:16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5"/>
      <c r="L1352" s="455" t="e">
        <f>IF(K1352=0,#REF!,0)</f>
        <v>#REF!</v>
      </c>
      <c r="O1352">
        <v>55142.481019000013</v>
      </c>
      <c r="P1352">
        <v>117</v>
      </c>
    </row>
    <row r="1353" spans="1:16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5"/>
      <c r="L1353" s="455" t="e">
        <f>IF(K1353=0,#REF!,0)</f>
        <v>#REF!</v>
      </c>
      <c r="O1353">
        <v>55419.005614999987</v>
      </c>
      <c r="P1353">
        <v>122</v>
      </c>
    </row>
    <row r="1354" spans="1:16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5"/>
      <c r="L1354" s="455" t="e">
        <f>IF(K1354=0,#REF!,0)</f>
        <v>#REF!</v>
      </c>
      <c r="O1354">
        <v>55603.234801999999</v>
      </c>
      <c r="P1354">
        <v>125</v>
      </c>
    </row>
    <row r="1355" spans="1:16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5"/>
      <c r="L1355" s="455" t="e">
        <f>IF(K1355=0,#REF!,0)</f>
        <v>#REF!</v>
      </c>
      <c r="O1355">
        <v>55173.703919</v>
      </c>
      <c r="P1355">
        <v>131</v>
      </c>
    </row>
    <row r="1356" spans="1:16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5"/>
      <c r="L1356" s="455" t="e">
        <f>IF(K1356=0,#REF!,0)</f>
        <v>#REF!</v>
      </c>
      <c r="O1356">
        <v>54970.232909999999</v>
      </c>
      <c r="P1356">
        <v>122</v>
      </c>
    </row>
    <row r="1357" spans="1:16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5"/>
      <c r="L1357" s="455" t="e">
        <f>IF(K1357=0,#REF!,0)</f>
        <v>#REF!</v>
      </c>
      <c r="O1357">
        <v>55097.943084000013</v>
      </c>
      <c r="P1357">
        <v>109</v>
      </c>
    </row>
    <row r="1358" spans="1:16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5">
        <v>4982.0377145069433</v>
      </c>
      <c r="L1358" s="455">
        <f>IF(K1358=0,#REF!,0)</f>
        <v>0</v>
      </c>
      <c r="O1358">
        <v>54693.893524000006</v>
      </c>
      <c r="P1358">
        <v>97</v>
      </c>
    </row>
    <row r="1359" spans="1:16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5">
        <v>24806.12722476097</v>
      </c>
      <c r="L1359" s="455">
        <f>IF(K1359=0,#REF!,0)</f>
        <v>0</v>
      </c>
      <c r="O1359">
        <v>54025.991821000003</v>
      </c>
      <c r="P1359">
        <v>92</v>
      </c>
    </row>
    <row r="1360" spans="1:16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5"/>
      <c r="L1360" s="455" t="e">
        <f>IF(K1360=0,#REF!,0)</f>
        <v>#REF!</v>
      </c>
      <c r="O1360">
        <v>53034.658388000003</v>
      </c>
      <c r="P1360">
        <v>88</v>
      </c>
    </row>
    <row r="1361" spans="1:16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5">
        <v>9302.2997877843263</v>
      </c>
      <c r="L1361" s="455">
        <f>IF(K1361=0,#REF!,0)</f>
        <v>0</v>
      </c>
      <c r="O1361">
        <v>52452.154358</v>
      </c>
      <c r="P1361">
        <v>84</v>
      </c>
    </row>
    <row r="1362" spans="1:16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5"/>
      <c r="L1362" s="455" t="e">
        <f>IF(K1362=0,#REF!,0)</f>
        <v>#REF!</v>
      </c>
      <c r="O1362">
        <v>52077.344575000003</v>
      </c>
      <c r="P1362">
        <v>85</v>
      </c>
    </row>
    <row r="1363" spans="1:16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5"/>
      <c r="L1363" s="455" t="e">
        <f>IF(K1363=0,#REF!,0)</f>
        <v>#REF!</v>
      </c>
      <c r="O1363">
        <v>52874.667815000001</v>
      </c>
      <c r="P1363">
        <v>89</v>
      </c>
    </row>
    <row r="1364" spans="1:16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5"/>
      <c r="L1364" s="455" t="e">
        <f>IF(K1364=0,#REF!,0)</f>
        <v>#REF!</v>
      </c>
      <c r="O1364">
        <v>53587.875762999996</v>
      </c>
      <c r="P1364">
        <v>111</v>
      </c>
    </row>
    <row r="1365" spans="1:16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5"/>
      <c r="L1365" s="455" t="e">
        <f>IF(K1365=0,#REF!,0)</f>
        <v>#REF!</v>
      </c>
      <c r="O1365">
        <v>55423.286072000003</v>
      </c>
      <c r="P1365">
        <v>136</v>
      </c>
    </row>
    <row r="1366" spans="1:16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5"/>
      <c r="L1366" s="455" t="e">
        <f>IF(K1366=0,#REF!,0)</f>
        <v>#REF!</v>
      </c>
      <c r="O1366">
        <v>58092.173035</v>
      </c>
      <c r="P1366">
        <v>160</v>
      </c>
    </row>
    <row r="1367" spans="1:16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5"/>
      <c r="L1367" s="455" t="e">
        <f>IF(K1367=0,#REF!,0)</f>
        <v>#REF!</v>
      </c>
      <c r="O1367">
        <v>58105.773194000001</v>
      </c>
      <c r="P1367">
        <v>159</v>
      </c>
    </row>
    <row r="1368" spans="1:16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5"/>
      <c r="L1368" s="455" t="e">
        <f>IF(K1368=0,#REF!,0)</f>
        <v>#REF!</v>
      </c>
      <c r="O1368">
        <v>57763.335266000002</v>
      </c>
      <c r="P1368">
        <v>161</v>
      </c>
    </row>
    <row r="1369" spans="1:16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5"/>
      <c r="L1369" s="455" t="e">
        <f>IF(K1369=0,#REF!,0)</f>
        <v>#REF!</v>
      </c>
      <c r="O1369">
        <v>58854.929259999997</v>
      </c>
      <c r="P1369">
        <v>155</v>
      </c>
    </row>
    <row r="1370" spans="1:16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5"/>
      <c r="L1370" s="455" t="e">
        <f>IF(K1370=0,#REF!,0)</f>
        <v>#REF!</v>
      </c>
      <c r="O1370">
        <v>58941.866211</v>
      </c>
      <c r="P1370">
        <v>150</v>
      </c>
    </row>
    <row r="1371" spans="1:16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5"/>
      <c r="L1371" s="455" t="e">
        <f>IF(K1371=0,#REF!,0)</f>
        <v>#REF!</v>
      </c>
      <c r="O1371">
        <v>56193.030517000007</v>
      </c>
      <c r="P1371">
        <v>133</v>
      </c>
    </row>
    <row r="1372" spans="1:16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5"/>
      <c r="L1372" s="455" t="e">
        <f>IF(K1372=0,#REF!,0)</f>
        <v>#REF!</v>
      </c>
      <c r="O1372">
        <v>53321.388611000002</v>
      </c>
      <c r="P1372">
        <v>133</v>
      </c>
    </row>
    <row r="1373" spans="1:16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5"/>
      <c r="L1373" s="455" t="e">
        <f>IF(K1373=0,#REF!,0)</f>
        <v>#REF!</v>
      </c>
      <c r="O1373">
        <v>53091.444001000003</v>
      </c>
      <c r="P1373">
        <v>131</v>
      </c>
    </row>
    <row r="1374" spans="1:16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5"/>
      <c r="L1374" s="455" t="e">
        <f>IF(K1374=0,#REF!,0)</f>
        <v>#REF!</v>
      </c>
      <c r="O1374">
        <v>53129.862945000001</v>
      </c>
      <c r="P1374">
        <v>128</v>
      </c>
    </row>
    <row r="1375" spans="1:16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5"/>
      <c r="L1375" s="455" t="e">
        <f>IF(K1375=0,#REF!,0)</f>
        <v>#REF!</v>
      </c>
      <c r="O1375">
        <v>53351.154753000003</v>
      </c>
      <c r="P1375">
        <v>130</v>
      </c>
    </row>
    <row r="1376" spans="1:16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5"/>
      <c r="L1376" s="455" t="e">
        <f>IF(K1376=0,#REF!,0)</f>
        <v>#REF!</v>
      </c>
      <c r="O1376">
        <v>55496.486754999998</v>
      </c>
      <c r="P1376">
        <v>127</v>
      </c>
    </row>
    <row r="1377" spans="1:16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5"/>
      <c r="L1377" s="455" t="e">
        <f>IF(K1377=0,#REF!,0)</f>
        <v>#REF!</v>
      </c>
      <c r="O1377">
        <v>57637.630492999997</v>
      </c>
      <c r="P1377">
        <v>141</v>
      </c>
    </row>
    <row r="1378" spans="1:16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5"/>
      <c r="L1378" s="455" t="e">
        <f>IF(K1378=0,#REF!,0)</f>
        <v>#REF!</v>
      </c>
      <c r="O1378">
        <v>60453.881164999999</v>
      </c>
      <c r="P1378">
        <v>157</v>
      </c>
    </row>
    <row r="1379" spans="1:16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5"/>
      <c r="L1379" s="455" t="e">
        <f>IF(K1379=0,#REF!,0)</f>
        <v>#REF!</v>
      </c>
      <c r="O1379">
        <v>62861.625853999998</v>
      </c>
      <c r="P1379">
        <v>137</v>
      </c>
    </row>
    <row r="1380" spans="1:16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5"/>
      <c r="L1380" s="455" t="e">
        <f>IF(K1380=0,#REF!,0)</f>
        <v>#REF!</v>
      </c>
      <c r="O1380">
        <v>67975.388550000003</v>
      </c>
      <c r="P1380">
        <v>125</v>
      </c>
    </row>
    <row r="1381" spans="1:16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5"/>
      <c r="L1381" s="455" t="e">
        <f>IF(K1381=0,#REF!,0)</f>
        <v>#REF!</v>
      </c>
      <c r="O1381">
        <v>69006.176819</v>
      </c>
      <c r="P1381">
        <v>107</v>
      </c>
    </row>
    <row r="1382" spans="1:16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5"/>
      <c r="L1382" s="455" t="e">
        <f>IF(K1382=0,#REF!,0)</f>
        <v>#REF!</v>
      </c>
      <c r="O1382">
        <v>67934.848998000001</v>
      </c>
      <c r="P1382">
        <v>93</v>
      </c>
    </row>
    <row r="1383" spans="1:16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5"/>
      <c r="L1383" s="455" t="e">
        <f>IF(K1383=0,#REF!,0)</f>
        <v>#REF!</v>
      </c>
      <c r="O1383">
        <v>64139.480560000004</v>
      </c>
      <c r="P1383">
        <v>84</v>
      </c>
    </row>
    <row r="1384" spans="1:16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5"/>
      <c r="L1384" s="455" t="e">
        <f>IF(K1384=0,#REF!,0)</f>
        <v>#REF!</v>
      </c>
      <c r="O1384">
        <v>61984.622987000002</v>
      </c>
      <c r="P1384">
        <v>88</v>
      </c>
    </row>
    <row r="1385" spans="1:16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5">
        <v>3444.142397661798</v>
      </c>
      <c r="L1385" s="455">
        <f>IF(K1385=0,#REF!,0)</f>
        <v>0</v>
      </c>
      <c r="O1385">
        <v>64632.326354999997</v>
      </c>
      <c r="P1385">
        <v>87</v>
      </c>
    </row>
    <row r="1386" spans="1:16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5"/>
      <c r="L1386" s="455" t="e">
        <f>IF(K1386=0,#REF!,0)</f>
        <v>#REF!</v>
      </c>
      <c r="O1386">
        <v>63335.111633</v>
      </c>
      <c r="P1386">
        <v>81</v>
      </c>
    </row>
    <row r="1387" spans="1:16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5"/>
      <c r="L1387" s="455" t="e">
        <f>IF(K1387=0,#REF!,0)</f>
        <v>#REF!</v>
      </c>
      <c r="O1387">
        <v>63863.829651</v>
      </c>
      <c r="P1387">
        <v>87</v>
      </c>
    </row>
    <row r="1388" spans="1:16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5"/>
      <c r="L1388" s="455" t="e">
        <f>IF(K1388=0,#REF!,0)</f>
        <v>#REF!</v>
      </c>
      <c r="O1388">
        <v>64233.66156</v>
      </c>
      <c r="P1388">
        <v>94</v>
      </c>
    </row>
    <row r="1389" spans="1:16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5"/>
      <c r="L1389" s="455" t="e">
        <f>IF(K1389=0,#REF!,0)</f>
        <v>#REF!</v>
      </c>
      <c r="O1389">
        <v>64768.386534999998</v>
      </c>
      <c r="P1389">
        <v>122</v>
      </c>
    </row>
    <row r="1390" spans="1:16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5"/>
      <c r="L1390" s="455" t="e">
        <f>IF(K1390=0,#REF!,0)</f>
        <v>#REF!</v>
      </c>
      <c r="O1390">
        <v>66019.195007000002</v>
      </c>
      <c r="P1390">
        <v>142</v>
      </c>
    </row>
    <row r="1391" spans="1:16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5"/>
      <c r="L1391" s="455" t="e">
        <f>IF(K1391=0,#REF!,0)</f>
        <v>#REF!</v>
      </c>
      <c r="O1391">
        <v>64215.476258000002</v>
      </c>
      <c r="P1391">
        <v>159</v>
      </c>
    </row>
    <row r="1392" spans="1:16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5"/>
      <c r="L1392" s="455" t="e">
        <f>IF(K1392=0,#REF!,0)</f>
        <v>#REF!</v>
      </c>
      <c r="O1392">
        <v>62730.579896000003</v>
      </c>
      <c r="P1392">
        <v>152</v>
      </c>
    </row>
    <row r="1393" spans="1:16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5"/>
      <c r="L1393" s="455" t="e">
        <f>IF(K1393=0,#REF!,0)</f>
        <v>#REF!</v>
      </c>
      <c r="O1393">
        <v>62068.091551999998</v>
      </c>
      <c r="P1393">
        <v>163</v>
      </c>
    </row>
    <row r="1394" spans="1:16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5"/>
      <c r="L1394" s="455" t="e">
        <f>IF(K1394=0,#REF!,0)</f>
        <v>#REF!</v>
      </c>
      <c r="O1394">
        <v>61975.156190000002</v>
      </c>
      <c r="P1394">
        <v>154</v>
      </c>
    </row>
    <row r="1395" spans="1:16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5"/>
      <c r="L1395" s="455" t="e">
        <f>IF(K1395=0,#REF!,0)</f>
        <v>#REF!</v>
      </c>
      <c r="O1395">
        <v>61118.340026999998</v>
      </c>
      <c r="P1395">
        <v>138</v>
      </c>
    </row>
    <row r="1396" spans="1:16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5"/>
      <c r="L1396" s="455" t="e">
        <f>IF(K1396=0,#REF!,0)</f>
        <v>#REF!</v>
      </c>
      <c r="O1396">
        <v>58089.139833000001</v>
      </c>
      <c r="P1396">
        <v>132</v>
      </c>
    </row>
    <row r="1397" spans="1:16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5"/>
      <c r="L1397" s="455" t="e">
        <f>IF(K1397=0,#REF!,0)</f>
        <v>#REF!</v>
      </c>
      <c r="O1397">
        <v>57768.810974</v>
      </c>
      <c r="P1397">
        <v>132</v>
      </c>
    </row>
    <row r="1398" spans="1:16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5"/>
      <c r="L1398" s="455" t="e">
        <f>IF(K1398=0,#REF!,0)</f>
        <v>#REF!</v>
      </c>
      <c r="O1398">
        <v>57249.306703000002</v>
      </c>
      <c r="P1398">
        <v>124</v>
      </c>
    </row>
    <row r="1399" spans="1:16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5"/>
      <c r="L1399" s="455" t="e">
        <f>IF(K1399=0,#REF!,0)</f>
        <v>#REF!</v>
      </c>
      <c r="O1399">
        <v>57678.487122999999</v>
      </c>
      <c r="P1399">
        <v>126</v>
      </c>
    </row>
    <row r="1400" spans="1:16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5"/>
      <c r="L1400" s="455" t="e">
        <f>IF(K1400=0,#REF!,0)</f>
        <v>#REF!</v>
      </c>
      <c r="O1400">
        <v>58627.270875000002</v>
      </c>
      <c r="P1400">
        <v>140</v>
      </c>
    </row>
    <row r="1401" spans="1:16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5"/>
      <c r="L1401" s="455" t="e">
        <f>IF(K1401=0,#REF!,0)</f>
        <v>#REF!</v>
      </c>
      <c r="O1401">
        <v>60664.816405999998</v>
      </c>
      <c r="P1401">
        <v>146</v>
      </c>
    </row>
    <row r="1402" spans="1:16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5"/>
      <c r="L1402" s="455" t="e">
        <f>IF(K1402=0,#REF!,0)</f>
        <v>#REF!</v>
      </c>
      <c r="O1402">
        <v>62600.260375999998</v>
      </c>
      <c r="P1402">
        <v>154</v>
      </c>
    </row>
    <row r="1403" spans="1:16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5"/>
      <c r="L1403" s="455" t="e">
        <f>IF(K1403=0,#REF!,0)</f>
        <v>#REF!</v>
      </c>
      <c r="O1403">
        <v>65495.104735000001</v>
      </c>
      <c r="P1403">
        <v>140</v>
      </c>
    </row>
    <row r="1404" spans="1:16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5"/>
      <c r="L1404" s="455" t="e">
        <f>IF(K1404=0,#REF!,0)</f>
        <v>#REF!</v>
      </c>
      <c r="O1404">
        <v>68232.303711</v>
      </c>
      <c r="P1404">
        <v>119</v>
      </c>
    </row>
    <row r="1405" spans="1:16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5"/>
      <c r="L1405" s="455" t="e">
        <f>IF(K1405=0,#REF!,0)</f>
        <v>#REF!</v>
      </c>
      <c r="O1405">
        <v>68343.49987900001</v>
      </c>
      <c r="P1405">
        <v>100</v>
      </c>
    </row>
    <row r="1406" spans="1:16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5">
        <v>11780.91260975136</v>
      </c>
      <c r="L1406" s="455">
        <f>IF(K1406=0,#REF!,0)</f>
        <v>0</v>
      </c>
      <c r="O1406">
        <v>67117.337036000012</v>
      </c>
      <c r="P1406">
        <v>96</v>
      </c>
    </row>
    <row r="1407" spans="1:16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5"/>
      <c r="L1407" s="455" t="e">
        <f>IF(K1407=0,#REF!,0)</f>
        <v>#REF!</v>
      </c>
      <c r="O1407">
        <v>62680.648163999998</v>
      </c>
      <c r="P1407">
        <v>89</v>
      </c>
    </row>
    <row r="1408" spans="1:16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5">
        <v>9012.2075657223104</v>
      </c>
      <c r="L1408" s="455">
        <f>IF(K1408=0,#REF!,0)</f>
        <v>0</v>
      </c>
      <c r="O1408">
        <v>61249.419371000004</v>
      </c>
      <c r="P1408">
        <v>88</v>
      </c>
    </row>
    <row r="1409" spans="1:16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5">
        <v>8774.6640840354321</v>
      </c>
      <c r="L1409" s="455">
        <f>IF(K1409=0,#REF!,0)</f>
        <v>0</v>
      </c>
      <c r="O1409">
        <v>63820.994078999996</v>
      </c>
      <c r="P1409">
        <v>87</v>
      </c>
    </row>
    <row r="1410" spans="1:16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5"/>
      <c r="L1410" s="455" t="e">
        <f>IF(K1410=0,#REF!,0)</f>
        <v>#REF!</v>
      </c>
      <c r="O1410">
        <v>63809.380004999999</v>
      </c>
      <c r="P1410">
        <v>80</v>
      </c>
    </row>
    <row r="1411" spans="1:16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5"/>
      <c r="L1411" s="455" t="e">
        <f>IF(K1411=0,#REF!,0)</f>
        <v>#REF!</v>
      </c>
      <c r="O1411">
        <v>64295.266417999999</v>
      </c>
      <c r="P1411">
        <v>79</v>
      </c>
    </row>
    <row r="1412" spans="1:16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5"/>
      <c r="L1412" s="455" t="e">
        <f>IF(K1412=0,#REF!,0)</f>
        <v>#REF!</v>
      </c>
      <c r="O1412">
        <v>63696.821960000001</v>
      </c>
      <c r="P1412">
        <v>83</v>
      </c>
    </row>
    <row r="1413" spans="1:16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5"/>
      <c r="L1413" s="455" t="e">
        <f>IF(K1413=0,#REF!,0)</f>
        <v>#REF!</v>
      </c>
      <c r="O1413">
        <v>63797.006714000003</v>
      </c>
      <c r="P1413">
        <v>114</v>
      </c>
    </row>
    <row r="1414" spans="1:16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5"/>
      <c r="L1414" s="455" t="e">
        <f>IF(K1414=0,#REF!,0)</f>
        <v>#REF!</v>
      </c>
      <c r="O1414">
        <v>64997.278809000003</v>
      </c>
      <c r="P1414">
        <v>125</v>
      </c>
    </row>
    <row r="1415" spans="1:16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5"/>
      <c r="L1415" s="455" t="e">
        <f>IF(K1415=0,#REF!,0)</f>
        <v>#REF!</v>
      </c>
      <c r="O1415">
        <v>63260.626161</v>
      </c>
      <c r="P1415">
        <v>136</v>
      </c>
    </row>
    <row r="1416" spans="1:16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5"/>
      <c r="L1416" s="455" t="e">
        <f>IF(K1416=0,#REF!,0)</f>
        <v>#REF!</v>
      </c>
      <c r="O1416">
        <v>61488.677245999999</v>
      </c>
      <c r="P1416">
        <v>146</v>
      </c>
    </row>
    <row r="1417" spans="1:16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5"/>
      <c r="L1417" s="455" t="e">
        <f>IF(K1417=0,#REF!,0)</f>
        <v>#REF!</v>
      </c>
      <c r="O1417">
        <v>61070.636595999997</v>
      </c>
      <c r="P1417">
        <v>145</v>
      </c>
    </row>
    <row r="1418" spans="1:16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5"/>
      <c r="L1418" s="455" t="e">
        <f>IF(K1418=0,#REF!,0)</f>
        <v>#REF!</v>
      </c>
      <c r="O1418">
        <v>61711.728576999987</v>
      </c>
      <c r="P1418">
        <v>139</v>
      </c>
    </row>
    <row r="1419" spans="1:16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5"/>
      <c r="L1419" s="455" t="e">
        <f>IF(K1419=0,#REF!,0)</f>
        <v>#REF!</v>
      </c>
      <c r="O1419">
        <v>60784.790651000003</v>
      </c>
      <c r="P1419">
        <v>131</v>
      </c>
    </row>
    <row r="1420" spans="1:16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5"/>
      <c r="L1420" s="455" t="e">
        <f>IF(K1420=0,#REF!,0)</f>
        <v>#REF!</v>
      </c>
      <c r="O1420">
        <v>58268.140807999996</v>
      </c>
      <c r="P1420">
        <v>126</v>
      </c>
    </row>
    <row r="1421" spans="1:16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5"/>
      <c r="L1421" s="455" t="e">
        <f>IF(K1421=0,#REF!,0)</f>
        <v>#REF!</v>
      </c>
      <c r="O1421">
        <v>57918.179015000002</v>
      </c>
      <c r="P1421">
        <v>115</v>
      </c>
    </row>
    <row r="1422" spans="1:16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5"/>
      <c r="L1422" s="455" t="e">
        <f>IF(K1422=0,#REF!,0)</f>
        <v>#REF!</v>
      </c>
      <c r="O1422">
        <v>57752.026123000003</v>
      </c>
      <c r="P1422">
        <v>114</v>
      </c>
    </row>
    <row r="1423" spans="1:16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5"/>
      <c r="L1423" s="455" t="e">
        <f>IF(K1423=0,#REF!,0)</f>
        <v>#REF!</v>
      </c>
      <c r="O1423">
        <v>57926.858459000003</v>
      </c>
      <c r="P1423">
        <v>111</v>
      </c>
    </row>
    <row r="1424" spans="1:16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5"/>
      <c r="L1424" s="455" t="e">
        <f>IF(K1424=0,#REF!,0)</f>
        <v>#REF!</v>
      </c>
      <c r="O1424">
        <v>58559.504334999998</v>
      </c>
      <c r="P1424">
        <v>108</v>
      </c>
    </row>
    <row r="1425" spans="1:16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5"/>
      <c r="L1425" s="455" t="e">
        <f>IF(K1425=0,#REF!,0)</f>
        <v>#REF!</v>
      </c>
      <c r="O1425">
        <v>59571.933594000002</v>
      </c>
      <c r="P1425">
        <v>117</v>
      </c>
    </row>
    <row r="1426" spans="1:16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5"/>
      <c r="L1426" s="455" t="e">
        <f>IF(K1426=0,#REF!,0)</f>
        <v>#REF!</v>
      </c>
      <c r="O1426">
        <v>59270.824828999997</v>
      </c>
      <c r="P1426">
        <v>121</v>
      </c>
    </row>
    <row r="1427" spans="1:16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5"/>
      <c r="L1427" s="455" t="e">
        <f>IF(K1427=0,#REF!,0)</f>
        <v>#REF!</v>
      </c>
      <c r="O1427">
        <v>60339.524720000001</v>
      </c>
      <c r="P1427">
        <v>124</v>
      </c>
    </row>
    <row r="1428" spans="1:16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5"/>
      <c r="L1428" s="455" t="e">
        <f>IF(K1428=0,#REF!,0)</f>
        <v>#REF!</v>
      </c>
      <c r="O1428">
        <v>60606.059814</v>
      </c>
      <c r="P1428">
        <v>117</v>
      </c>
    </row>
    <row r="1429" spans="1:16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5"/>
      <c r="L1429" s="455" t="e">
        <f>IF(K1429=0,#REF!,0)</f>
        <v>#REF!</v>
      </c>
      <c r="O1429">
        <v>61355.793701000002</v>
      </c>
      <c r="P1429">
        <v>111</v>
      </c>
    </row>
    <row r="1430" spans="1:16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5"/>
      <c r="L1430" s="455" t="e">
        <f>IF(K1430=0,#REF!,0)</f>
        <v>#REF!</v>
      </c>
      <c r="O1430">
        <v>61429.868256000002</v>
      </c>
      <c r="P1430">
        <v>99</v>
      </c>
    </row>
    <row r="1431" spans="1:16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5"/>
      <c r="L1431" s="455" t="e">
        <f>IF(K1431=0,#REF!,0)</f>
        <v>#REF!</v>
      </c>
      <c r="O1431">
        <v>58154.147246999994</v>
      </c>
      <c r="P1431">
        <v>90</v>
      </c>
    </row>
    <row r="1432" spans="1:16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5"/>
      <c r="L1432" s="455" t="e">
        <f>IF(K1432=0,#REF!,0)</f>
        <v>#REF!</v>
      </c>
      <c r="O1432">
        <v>57048.772582999998</v>
      </c>
      <c r="P1432">
        <v>82</v>
      </c>
    </row>
    <row r="1433" spans="1:16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5"/>
      <c r="L1433" s="455" t="e">
        <f>IF(K1433=0,#REF!,0)</f>
        <v>#REF!</v>
      </c>
      <c r="O1433">
        <v>59171.957947000003</v>
      </c>
      <c r="P1433">
        <v>86</v>
      </c>
    </row>
    <row r="1434" spans="1:16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5"/>
      <c r="L1434" s="455" t="e">
        <f>IF(K1434=0,#REF!,0)</f>
        <v>#REF!</v>
      </c>
      <c r="O1434">
        <v>59084.245147000001</v>
      </c>
      <c r="P1434">
        <v>87</v>
      </c>
    </row>
    <row r="1435" spans="1:16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5"/>
      <c r="L1435" s="455" t="e">
        <f>IF(K1435=0,#REF!,0)</f>
        <v>#REF!</v>
      </c>
      <c r="O1435">
        <v>60157.179017000002</v>
      </c>
      <c r="P1435">
        <v>94</v>
      </c>
    </row>
    <row r="1436" spans="1:16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5"/>
      <c r="L1436" s="455" t="e">
        <f>IF(K1436=0,#REF!,0)</f>
        <v>#REF!</v>
      </c>
      <c r="O1436">
        <v>60332.200133999999</v>
      </c>
      <c r="P1436">
        <v>118</v>
      </c>
    </row>
    <row r="1437" spans="1:16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5"/>
      <c r="L1437" s="455" t="e">
        <f>IF(K1437=0,#REF!,0)</f>
        <v>#REF!</v>
      </c>
      <c r="O1437">
        <v>60013.465667999997</v>
      </c>
      <c r="P1437">
        <v>132</v>
      </c>
    </row>
    <row r="1438" spans="1:16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5"/>
      <c r="L1438" s="455" t="e">
        <f>IF(K1438=0,#REF!,0)</f>
        <v>#REF!</v>
      </c>
      <c r="O1438">
        <v>61050.609557000003</v>
      </c>
      <c r="P1438">
        <v>151</v>
      </c>
    </row>
    <row r="1439" spans="1:16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5"/>
      <c r="L1439" s="455" t="e">
        <f>IF(K1439=0,#REF!,0)</f>
        <v>#REF!</v>
      </c>
      <c r="O1439">
        <v>60811.447693000002</v>
      </c>
      <c r="P1439">
        <v>152</v>
      </c>
    </row>
    <row r="1440" spans="1:16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5"/>
      <c r="L1440" s="455" t="e">
        <f>IF(K1440=0,#REF!,0)</f>
        <v>#REF!</v>
      </c>
      <c r="O1440">
        <v>59422.790924999987</v>
      </c>
      <c r="P1440">
        <v>155</v>
      </c>
    </row>
    <row r="1441" spans="1:16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5"/>
      <c r="L1441" s="455" t="e">
        <f>IF(K1441=0,#REF!,0)</f>
        <v>#REF!</v>
      </c>
      <c r="O1441">
        <v>60016.260742999999</v>
      </c>
      <c r="P1441">
        <v>149</v>
      </c>
    </row>
    <row r="1442" spans="1:16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5"/>
      <c r="L1442" s="455" t="e">
        <f>IF(K1442=0,#REF!,0)</f>
        <v>#REF!</v>
      </c>
      <c r="O1442">
        <v>60736.943693999987</v>
      </c>
      <c r="P1442">
        <v>132</v>
      </c>
    </row>
    <row r="1443" spans="1:16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5"/>
      <c r="L1443" s="455" t="e">
        <f>IF(K1443=0,#REF!,0)</f>
        <v>#REF!</v>
      </c>
      <c r="O1443">
        <v>58307.383757000003</v>
      </c>
      <c r="P1443">
        <v>122</v>
      </c>
    </row>
    <row r="1444" spans="1:16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5"/>
      <c r="L1444" s="455" t="e">
        <f>IF(K1444=0,#REF!,0)</f>
        <v>#REF!</v>
      </c>
      <c r="O1444">
        <v>55024.484100000001</v>
      </c>
      <c r="P1444">
        <v>116</v>
      </c>
    </row>
    <row r="1445" spans="1:16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5"/>
      <c r="L1445" s="455" t="e">
        <f>IF(K1445=0,#REF!,0)</f>
        <v>#REF!</v>
      </c>
      <c r="O1445">
        <v>54134.987761999997</v>
      </c>
      <c r="P1445">
        <v>111</v>
      </c>
    </row>
    <row r="1446" spans="1:16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5"/>
      <c r="L1446" s="455" t="e">
        <f>IF(K1446=0,#REF!,0)</f>
        <v>#REF!</v>
      </c>
      <c r="O1446">
        <v>54067.697113000002</v>
      </c>
      <c r="P1446">
        <v>112</v>
      </c>
    </row>
    <row r="1447" spans="1:16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5"/>
      <c r="L1447" s="455" t="e">
        <f>IF(K1447=0,#REF!,0)</f>
        <v>#REF!</v>
      </c>
      <c r="O1447">
        <v>54195.319793000002</v>
      </c>
      <c r="P1447">
        <v>110</v>
      </c>
    </row>
    <row r="1448" spans="1:16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5"/>
      <c r="L1448" s="455" t="e">
        <f>IF(K1448=0,#REF!,0)</f>
        <v>#REF!</v>
      </c>
      <c r="O1448">
        <v>55171.103760999998</v>
      </c>
      <c r="P1448">
        <v>115</v>
      </c>
    </row>
    <row r="1449" spans="1:16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5"/>
      <c r="L1449" s="455" t="e">
        <f>IF(K1449=0,#REF!,0)</f>
        <v>#REF!</v>
      </c>
      <c r="O1449">
        <v>57455.484832999988</v>
      </c>
      <c r="P1449">
        <v>134</v>
      </c>
    </row>
    <row r="1450" spans="1:16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5"/>
      <c r="L1450" s="455" t="e">
        <f>IF(K1450=0,#REF!,0)</f>
        <v>#REF!</v>
      </c>
      <c r="O1450">
        <v>61229.063233000001</v>
      </c>
      <c r="P1450">
        <v>159</v>
      </c>
    </row>
    <row r="1451" spans="1:16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5"/>
      <c r="L1451" s="455" t="e">
        <f>IF(K1451=0,#REF!,0)</f>
        <v>#REF!</v>
      </c>
      <c r="O1451">
        <v>64284.284728999999</v>
      </c>
      <c r="P1451">
        <v>148</v>
      </c>
    </row>
    <row r="1452" spans="1:16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5"/>
      <c r="L1452" s="455" t="e">
        <f>IF(K1452=0,#REF!,0)</f>
        <v>#REF!</v>
      </c>
      <c r="O1452">
        <v>68880.813414000004</v>
      </c>
      <c r="P1452">
        <v>132</v>
      </c>
    </row>
    <row r="1453" spans="1:16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5"/>
      <c r="L1453" s="455" t="e">
        <f>IF(K1453=0,#REF!,0)</f>
        <v>#REF!</v>
      </c>
      <c r="O1453">
        <v>69059.969633999994</v>
      </c>
      <c r="P1453">
        <v>120</v>
      </c>
    </row>
    <row r="1454" spans="1:16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5"/>
      <c r="L1454" s="455" t="e">
        <f>IF(K1454=0,#REF!,0)</f>
        <v>#REF!</v>
      </c>
      <c r="O1454">
        <v>69079.152191999994</v>
      </c>
      <c r="P1454">
        <v>102</v>
      </c>
    </row>
    <row r="1455" spans="1:16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5"/>
      <c r="L1455" s="455" t="e">
        <f>IF(K1455=0,#REF!,0)</f>
        <v>#REF!</v>
      </c>
      <c r="O1455">
        <v>64942.519805999997</v>
      </c>
      <c r="P1455">
        <v>92</v>
      </c>
    </row>
    <row r="1456" spans="1:16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5"/>
      <c r="L1456" s="455" t="e">
        <f>IF(K1456=0,#REF!,0)</f>
        <v>#REF!</v>
      </c>
      <c r="O1456">
        <v>63173.090485000001</v>
      </c>
      <c r="P1456">
        <v>84</v>
      </c>
    </row>
    <row r="1457" spans="1:16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5"/>
      <c r="L1457" s="455" t="e">
        <f>IF(K1457=0,#REF!,0)</f>
        <v>#REF!</v>
      </c>
      <c r="O1457">
        <v>65636.359955000007</v>
      </c>
      <c r="P1457">
        <v>89</v>
      </c>
    </row>
    <row r="1458" spans="1:16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5"/>
      <c r="L1458" s="455" t="e">
        <f>IF(K1458=0,#REF!,0)</f>
        <v>#REF!</v>
      </c>
      <c r="O1458">
        <v>64670.726500999997</v>
      </c>
      <c r="P1458">
        <v>90</v>
      </c>
    </row>
    <row r="1459" spans="1:16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5"/>
      <c r="L1459" s="455" t="e">
        <f>IF(K1459=0,#REF!,0)</f>
        <v>#REF!</v>
      </c>
      <c r="O1459">
        <v>64654.743470000001</v>
      </c>
      <c r="P1459">
        <v>89</v>
      </c>
    </row>
    <row r="1460" spans="1:16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5"/>
      <c r="L1460" s="455" t="e">
        <f>IF(K1460=0,#REF!,0)</f>
        <v>#REF!</v>
      </c>
      <c r="O1460">
        <v>65060.489563000003</v>
      </c>
      <c r="P1460">
        <v>102</v>
      </c>
    </row>
    <row r="1461" spans="1:16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5"/>
      <c r="L1461" s="455" t="e">
        <f>IF(K1461=0,#REF!,0)</f>
        <v>#REF!</v>
      </c>
      <c r="O1461">
        <v>65696.978942999995</v>
      </c>
      <c r="P1461">
        <v>135</v>
      </c>
    </row>
    <row r="1462" spans="1:16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5"/>
      <c r="L1462" s="455" t="e">
        <f>IF(K1462=0,#REF!,0)</f>
        <v>#REF!</v>
      </c>
      <c r="O1462">
        <v>67359.291320999997</v>
      </c>
      <c r="P1462">
        <v>161</v>
      </c>
    </row>
    <row r="1463" spans="1:16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5"/>
      <c r="L1463" s="455" t="e">
        <f>IF(K1463=0,#REF!,0)</f>
        <v>#REF!</v>
      </c>
      <c r="O1463">
        <v>65608.077881000005</v>
      </c>
      <c r="P1463">
        <v>171</v>
      </c>
    </row>
    <row r="1464" spans="1:16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5"/>
      <c r="L1464" s="455" t="e">
        <f>IF(K1464=0,#REF!,0)</f>
        <v>#REF!</v>
      </c>
      <c r="O1464">
        <v>63274.205535000001</v>
      </c>
      <c r="P1464">
        <v>173</v>
      </c>
    </row>
    <row r="1465" spans="1:16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5"/>
      <c r="L1465" s="455" t="e">
        <f>IF(K1465=0,#REF!,0)</f>
        <v>#REF!</v>
      </c>
      <c r="O1465">
        <v>62466.665985</v>
      </c>
      <c r="P1465">
        <v>177</v>
      </c>
    </row>
    <row r="1466" spans="1:16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5"/>
      <c r="L1466" s="455" t="e">
        <f>IF(K1466=0,#REF!,0)</f>
        <v>#REF!</v>
      </c>
      <c r="O1466">
        <v>62694.106384999999</v>
      </c>
      <c r="P1466">
        <v>169</v>
      </c>
    </row>
    <row r="1467" spans="1:16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5"/>
      <c r="L1467" s="455" t="e">
        <f>IF(K1467=0,#REF!,0)</f>
        <v>#REF!</v>
      </c>
      <c r="O1467">
        <v>62299.425629999998</v>
      </c>
      <c r="P1467">
        <v>146</v>
      </c>
    </row>
    <row r="1468" spans="1:16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5"/>
      <c r="L1468" s="455" t="e">
        <f>IF(K1468=0,#REF!,0)</f>
        <v>#REF!</v>
      </c>
      <c r="O1468">
        <v>58618.064635000002</v>
      </c>
      <c r="P1468">
        <v>137</v>
      </c>
    </row>
    <row r="1469" spans="1:16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5"/>
      <c r="L1469" s="455" t="e">
        <f>IF(K1469=0,#REF!,0)</f>
        <v>#REF!</v>
      </c>
      <c r="O1469">
        <v>57968.579344999998</v>
      </c>
      <c r="P1469">
        <v>133</v>
      </c>
    </row>
    <row r="1470" spans="1:16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5"/>
      <c r="L1470" s="455" t="e">
        <f>IF(K1470=0,#REF!,0)</f>
        <v>#REF!</v>
      </c>
      <c r="O1470">
        <v>57708.752839000001</v>
      </c>
      <c r="P1470">
        <v>130</v>
      </c>
    </row>
    <row r="1471" spans="1:16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5"/>
      <c r="L1471" s="455" t="e">
        <f>IF(K1471=0,#REF!,0)</f>
        <v>#REF!</v>
      </c>
      <c r="O1471">
        <v>58814.098387999999</v>
      </c>
      <c r="P1471">
        <v>127</v>
      </c>
    </row>
    <row r="1472" spans="1:16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5"/>
      <c r="L1472" s="455" t="e">
        <f>IF(K1472=0,#REF!,0)</f>
        <v>#REF!</v>
      </c>
      <c r="O1472">
        <v>59177.367063999998</v>
      </c>
      <c r="P1472">
        <v>132</v>
      </c>
    </row>
    <row r="1473" spans="1:16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5"/>
      <c r="L1473" s="455" t="e">
        <f>IF(K1473=0,#REF!,0)</f>
        <v>#REF!</v>
      </c>
      <c r="O1473">
        <v>61034.303345</v>
      </c>
      <c r="P1473">
        <v>145</v>
      </c>
    </row>
    <row r="1474" spans="1:16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5"/>
      <c r="L1474" s="455" t="e">
        <f>IF(K1474=0,#REF!,0)</f>
        <v>#REF!</v>
      </c>
      <c r="O1474">
        <v>62283.998229999997</v>
      </c>
      <c r="P1474">
        <v>179</v>
      </c>
    </row>
    <row r="1475" spans="1:16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5"/>
      <c r="L1475" s="455" t="e">
        <f>IF(K1475=0,#REF!,0)</f>
        <v>#REF!</v>
      </c>
      <c r="O1475">
        <v>64336.606627999987</v>
      </c>
      <c r="P1475">
        <v>144</v>
      </c>
    </row>
    <row r="1476" spans="1:16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5"/>
      <c r="L1476" s="455" t="e">
        <f>IF(K1476=0,#REF!,0)</f>
        <v>#REF!</v>
      </c>
      <c r="O1476">
        <v>68240.139586999998</v>
      </c>
      <c r="P1476">
        <v>114</v>
      </c>
    </row>
    <row r="1477" spans="1:16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5">
        <v>4373.0209518858155</v>
      </c>
      <c r="L1477" s="455">
        <f>IF(K1477=0,#REF!,0)</f>
        <v>0</v>
      </c>
      <c r="O1477">
        <v>68023.368407000002</v>
      </c>
      <c r="P1477">
        <v>105</v>
      </c>
    </row>
    <row r="1478" spans="1:16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5">
        <v>12907.516289015286</v>
      </c>
      <c r="L1478" s="455">
        <f>IF(K1478=0,#REF!,0)</f>
        <v>0</v>
      </c>
      <c r="O1478">
        <v>67100.357726999995</v>
      </c>
      <c r="P1478">
        <v>80</v>
      </c>
    </row>
    <row r="1479" spans="1:16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5"/>
      <c r="L1479" s="455" t="e">
        <f>IF(K1479=0,#REF!,0)</f>
        <v>#REF!</v>
      </c>
      <c r="O1479">
        <v>62378.085081999998</v>
      </c>
      <c r="P1479">
        <v>75</v>
      </c>
    </row>
    <row r="1480" spans="1:16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5">
        <v>18699.796726940316</v>
      </c>
      <c r="L1480" s="455">
        <f>IF(K1480=0,#REF!,0)</f>
        <v>0</v>
      </c>
      <c r="O1480">
        <v>60896.711119</v>
      </c>
      <c r="P1480">
        <v>71</v>
      </c>
    </row>
    <row r="1481" spans="1:16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5">
        <v>12797.509141767498</v>
      </c>
      <c r="L1481" s="455">
        <f>IF(K1481=0,#REF!,0)</f>
        <v>0</v>
      </c>
      <c r="O1481">
        <v>62703.191162000003</v>
      </c>
      <c r="P1481">
        <v>79</v>
      </c>
    </row>
    <row r="1482" spans="1:16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5"/>
      <c r="L1482" s="455" t="e">
        <f>IF(K1482=0,#REF!,0)</f>
        <v>#REF!</v>
      </c>
      <c r="O1482">
        <v>62472.162902999997</v>
      </c>
      <c r="P1482">
        <v>76</v>
      </c>
    </row>
    <row r="1483" spans="1:16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5"/>
      <c r="L1483" s="455" t="e">
        <f>IF(K1483=0,#REF!,0)</f>
        <v>#REF!</v>
      </c>
      <c r="O1483">
        <v>63435.782837999999</v>
      </c>
      <c r="P1483">
        <v>79</v>
      </c>
    </row>
    <row r="1484" spans="1:16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5"/>
      <c r="L1484" s="455" t="e">
        <f>IF(K1484=0,#REF!,0)</f>
        <v>#REF!</v>
      </c>
      <c r="O1484">
        <v>63675.517090000001</v>
      </c>
      <c r="P1484">
        <v>85</v>
      </c>
    </row>
    <row r="1485" spans="1:16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5"/>
      <c r="L1485" s="455" t="e">
        <f>IF(K1485=0,#REF!,0)</f>
        <v>#REF!</v>
      </c>
      <c r="O1485">
        <v>63628.714661999998</v>
      </c>
      <c r="P1485">
        <v>112</v>
      </c>
    </row>
    <row r="1486" spans="1:16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5"/>
      <c r="L1486" s="455" t="e">
        <f>IF(K1486=0,#REF!,0)</f>
        <v>#REF!</v>
      </c>
      <c r="O1486">
        <v>64778.455139999998</v>
      </c>
      <c r="P1486">
        <v>132</v>
      </c>
    </row>
    <row r="1487" spans="1:16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5"/>
      <c r="L1487" s="455" t="e">
        <f>IF(K1487=0,#REF!,0)</f>
        <v>#REF!</v>
      </c>
      <c r="O1487">
        <v>63644.498841000001</v>
      </c>
      <c r="P1487">
        <v>143</v>
      </c>
    </row>
    <row r="1488" spans="1:16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5"/>
      <c r="L1488" s="455" t="e">
        <f>IF(K1488=0,#REF!,0)</f>
        <v>#REF!</v>
      </c>
      <c r="O1488">
        <v>61271.973814999998</v>
      </c>
      <c r="P1488">
        <v>157</v>
      </c>
    </row>
    <row r="1489" spans="1:16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5"/>
      <c r="L1489" s="455" t="e">
        <f>IF(K1489=0,#REF!,0)</f>
        <v>#REF!</v>
      </c>
      <c r="O1489">
        <v>60696.519530999998</v>
      </c>
      <c r="P1489">
        <v>158</v>
      </c>
    </row>
    <row r="1490" spans="1:16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5"/>
      <c r="L1490" s="455" t="e">
        <f>IF(K1490=0,#REF!,0)</f>
        <v>#REF!</v>
      </c>
      <c r="O1490">
        <v>61245.493775000003</v>
      </c>
      <c r="P1490">
        <v>150</v>
      </c>
    </row>
    <row r="1491" spans="1:16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5"/>
      <c r="L1491" s="455" t="e">
        <f>IF(K1491=0,#REF!,0)</f>
        <v>#REF!</v>
      </c>
      <c r="O1491">
        <v>59799.417114000003</v>
      </c>
      <c r="P1491">
        <v>142</v>
      </c>
    </row>
    <row r="1492" spans="1:16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5"/>
      <c r="L1492" s="455" t="e">
        <f>IF(K1492=0,#REF!,0)</f>
        <v>#REF!</v>
      </c>
      <c r="O1492">
        <v>57298.827757999999</v>
      </c>
      <c r="P1492">
        <v>127</v>
      </c>
    </row>
    <row r="1493" spans="1:16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5"/>
      <c r="L1493" s="455" t="e">
        <f>IF(K1493=0,#REF!,0)</f>
        <v>#REF!</v>
      </c>
      <c r="O1493">
        <v>56707.463318000002</v>
      </c>
      <c r="P1493">
        <v>124</v>
      </c>
    </row>
    <row r="1494" spans="1:16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5"/>
      <c r="L1494" s="455" t="e">
        <f>IF(K1494=0,#REF!,0)</f>
        <v>#REF!</v>
      </c>
      <c r="O1494">
        <v>55843.603942000002</v>
      </c>
      <c r="P1494">
        <v>120</v>
      </c>
    </row>
    <row r="1495" spans="1:16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5"/>
      <c r="L1495" s="455" t="e">
        <f>IF(K1495=0,#REF!,0)</f>
        <v>#REF!</v>
      </c>
      <c r="O1495">
        <v>55741.375976000003</v>
      </c>
      <c r="P1495">
        <v>124</v>
      </c>
    </row>
    <row r="1496" spans="1:16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5"/>
      <c r="L1496" s="455" t="e">
        <f>IF(K1496=0,#REF!,0)</f>
        <v>#REF!</v>
      </c>
      <c r="O1496">
        <v>55688.393248</v>
      </c>
      <c r="P1496">
        <v>122</v>
      </c>
    </row>
    <row r="1497" spans="1:16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5"/>
      <c r="L1497" s="455" t="e">
        <f>IF(K1497=0,#REF!,0)</f>
        <v>#REF!</v>
      </c>
      <c r="O1497">
        <v>56268.529602000002</v>
      </c>
      <c r="P1497">
        <v>119</v>
      </c>
    </row>
    <row r="1498" spans="1:16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5"/>
      <c r="L1498" s="455" t="e">
        <f>IF(K1498=0,#REF!,0)</f>
        <v>#REF!</v>
      </c>
      <c r="O1498">
        <v>56487.095702999999</v>
      </c>
      <c r="P1498">
        <v>137</v>
      </c>
    </row>
    <row r="1499" spans="1:16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5"/>
      <c r="L1499" s="455" t="e">
        <f>IF(K1499=0,#REF!,0)</f>
        <v>#REF!</v>
      </c>
      <c r="O1499">
        <v>56929.189269000002</v>
      </c>
      <c r="P1499">
        <v>120</v>
      </c>
    </row>
    <row r="1500" spans="1:16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5"/>
      <c r="L1500" s="455" t="e">
        <f>IF(K1500=0,#REF!,0)</f>
        <v>#REF!</v>
      </c>
      <c r="O1500">
        <v>58353.610108000001</v>
      </c>
      <c r="P1500">
        <v>115</v>
      </c>
    </row>
    <row r="1501" spans="1:16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5">
        <v>3071.3742316896423</v>
      </c>
      <c r="L1501" s="455">
        <f>IF(K1501=0,#REF!,0)</f>
        <v>0</v>
      </c>
      <c r="O1501">
        <v>58032.856049000002</v>
      </c>
      <c r="P1501">
        <v>104</v>
      </c>
    </row>
    <row r="1502" spans="1:16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5">
        <v>25006.82986893467</v>
      </c>
      <c r="L1502" s="455">
        <f>IF(K1502=0,#REF!,0)</f>
        <v>0</v>
      </c>
      <c r="O1502">
        <v>58001.065916</v>
      </c>
      <c r="P1502">
        <v>94</v>
      </c>
    </row>
    <row r="1503" spans="1:16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5">
        <v>6048.4432102759392</v>
      </c>
      <c r="L1503" s="455">
        <f>IF(K1503=0,#REF!,0)</f>
        <v>0</v>
      </c>
      <c r="O1503">
        <v>56032.342225</v>
      </c>
      <c r="P1503">
        <v>84</v>
      </c>
    </row>
    <row r="1504" spans="1:16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5">
        <v>24830.30828754677</v>
      </c>
      <c r="L1504" s="455">
        <f>IF(K1504=0,#REF!,0)</f>
        <v>0</v>
      </c>
      <c r="O1504">
        <v>55528.317597000001</v>
      </c>
      <c r="P1504">
        <v>77</v>
      </c>
    </row>
    <row r="1505" spans="1:16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5">
        <v>12987.587655061227</v>
      </c>
      <c r="L1505" s="455">
        <f>IF(K1505=0,#REF!,0)</f>
        <v>0</v>
      </c>
      <c r="O1505">
        <v>56255.228972999997</v>
      </c>
      <c r="P1505">
        <v>68</v>
      </c>
    </row>
    <row r="1506" spans="1:16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5">
        <v>4237.1260207068153</v>
      </c>
      <c r="L1506" s="455">
        <f>IF(K1506=0,#REF!,0)</f>
        <v>0</v>
      </c>
      <c r="O1506">
        <v>55594.396270999998</v>
      </c>
      <c r="P1506">
        <v>61</v>
      </c>
    </row>
    <row r="1507" spans="1:16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5"/>
      <c r="L1507" s="455" t="e">
        <f>IF(K1507=0,#REF!,0)</f>
        <v>#REF!</v>
      </c>
      <c r="O1507">
        <v>56102.042357999999</v>
      </c>
      <c r="P1507">
        <v>76</v>
      </c>
    </row>
    <row r="1508" spans="1:16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5"/>
      <c r="L1508" s="455" t="e">
        <f>IF(K1508=0,#REF!,0)</f>
        <v>#REF!</v>
      </c>
      <c r="O1508">
        <v>55901.275025000003</v>
      </c>
      <c r="P1508">
        <v>88</v>
      </c>
    </row>
    <row r="1509" spans="1:16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5"/>
      <c r="L1509" s="455" t="e">
        <f>IF(K1509=0,#REF!,0)</f>
        <v>#REF!</v>
      </c>
      <c r="O1509">
        <v>56415.355101000001</v>
      </c>
      <c r="P1509">
        <v>96</v>
      </c>
    </row>
    <row r="1510" spans="1:16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5"/>
      <c r="L1510" s="455" t="e">
        <f>IF(K1510=0,#REF!,0)</f>
        <v>#REF!</v>
      </c>
      <c r="O1510">
        <v>57904.577026999999</v>
      </c>
      <c r="P1510">
        <v>127</v>
      </c>
    </row>
    <row r="1511" spans="1:16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5"/>
      <c r="L1511" s="455" t="e">
        <f>IF(K1511=0,#REF!,0)</f>
        <v>#REF!</v>
      </c>
      <c r="O1511">
        <v>57663.201720999998</v>
      </c>
      <c r="P1511">
        <v>128</v>
      </c>
    </row>
    <row r="1512" spans="1:16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5"/>
      <c r="L1512" s="455" t="e">
        <f>IF(K1512=0,#REF!,0)</f>
        <v>#REF!</v>
      </c>
      <c r="O1512">
        <v>56951.442625999996</v>
      </c>
      <c r="P1512">
        <v>138</v>
      </c>
    </row>
    <row r="1513" spans="1:16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5"/>
      <c r="L1513" s="455" t="e">
        <f>IF(K1513=0,#REF!,0)</f>
        <v>#REF!</v>
      </c>
      <c r="O1513">
        <v>57622.507569000001</v>
      </c>
      <c r="P1513">
        <v>133</v>
      </c>
    </row>
    <row r="1514" spans="1:16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5"/>
      <c r="L1514" s="455" t="e">
        <f>IF(K1514=0,#REF!,0)</f>
        <v>#REF!</v>
      </c>
      <c r="O1514">
        <v>58208.796753000002</v>
      </c>
      <c r="P1514">
        <v>126</v>
      </c>
    </row>
    <row r="1515" spans="1:16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5"/>
      <c r="L1515" s="455" t="e">
        <f>IF(K1515=0,#REF!,0)</f>
        <v>#REF!</v>
      </c>
      <c r="O1515">
        <v>58391.714539000001</v>
      </c>
      <c r="P1515">
        <v>130</v>
      </c>
    </row>
    <row r="1516" spans="1:16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5"/>
      <c r="L1516" s="455" t="e">
        <f>IF(K1516=0,#REF!,0)</f>
        <v>#REF!</v>
      </c>
      <c r="O1516">
        <v>54666.909424999998</v>
      </c>
      <c r="P1516">
        <v>120</v>
      </c>
    </row>
    <row r="1517" spans="1:16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5"/>
      <c r="L1517" s="455" t="e">
        <f>IF(K1517=0,#REF!,0)</f>
        <v>#REF!</v>
      </c>
      <c r="O1517">
        <v>52394.976196000003</v>
      </c>
      <c r="P1517">
        <v>116</v>
      </c>
    </row>
    <row r="1518" spans="1:16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5"/>
      <c r="L1518" s="455" t="e">
        <f>IF(K1518=0,#REF!,0)</f>
        <v>#REF!</v>
      </c>
      <c r="O1518">
        <v>51620.073913</v>
      </c>
      <c r="P1518">
        <v>110</v>
      </c>
    </row>
    <row r="1519" spans="1:16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5"/>
      <c r="L1519" s="455" t="e">
        <f>IF(K1519=0,#REF!,0)</f>
        <v>#REF!</v>
      </c>
      <c r="O1519">
        <v>51500.403137000001</v>
      </c>
      <c r="P1519">
        <v>114</v>
      </c>
    </row>
    <row r="1520" spans="1:16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5"/>
      <c r="L1520" s="455" t="e">
        <f>IF(K1520=0,#REF!,0)</f>
        <v>#REF!</v>
      </c>
      <c r="O1520">
        <v>52223.288940999999</v>
      </c>
      <c r="P1520">
        <v>110</v>
      </c>
    </row>
    <row r="1521" spans="1:16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5"/>
      <c r="L1521" s="455" t="e">
        <f>IF(K1521=0,#REF!,0)</f>
        <v>#REF!</v>
      </c>
      <c r="O1521">
        <v>53326.787413999999</v>
      </c>
      <c r="P1521">
        <v>111</v>
      </c>
    </row>
    <row r="1522" spans="1:16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5"/>
      <c r="L1522" s="455" t="e">
        <f>IF(K1522=0,#REF!,0)</f>
        <v>#REF!</v>
      </c>
      <c r="O1522">
        <v>52681.689026</v>
      </c>
      <c r="P1522">
        <v>118</v>
      </c>
    </row>
    <row r="1523" spans="1:16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5"/>
      <c r="L1523" s="455" t="e">
        <f>IF(K1523=0,#REF!,0)</f>
        <v>#REF!</v>
      </c>
      <c r="O1523">
        <v>51883.448487000001</v>
      </c>
      <c r="P1523">
        <v>120</v>
      </c>
    </row>
    <row r="1524" spans="1:16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5"/>
      <c r="L1524" s="455" t="e">
        <f>IF(K1524=0,#REF!,0)</f>
        <v>#REF!</v>
      </c>
      <c r="O1524">
        <v>51643.947691999987</v>
      </c>
      <c r="P1524">
        <v>113</v>
      </c>
    </row>
    <row r="1525" spans="1:16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5"/>
      <c r="L1525" s="455" t="e">
        <f>IF(K1525=0,#REF!,0)</f>
        <v>#REF!</v>
      </c>
      <c r="O1525">
        <v>52396.38437</v>
      </c>
      <c r="P1525">
        <v>102</v>
      </c>
    </row>
    <row r="1526" spans="1:16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5"/>
      <c r="L1526" s="455" t="e">
        <f>IF(K1526=0,#REF!,0)</f>
        <v>#REF!</v>
      </c>
      <c r="O1526">
        <v>52411.609710999997</v>
      </c>
      <c r="P1526">
        <v>91</v>
      </c>
    </row>
    <row r="1527" spans="1:16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5">
        <v>4198.0136015388725</v>
      </c>
      <c r="L1527" s="455">
        <f>IF(K1527=0,#REF!,0)</f>
        <v>0</v>
      </c>
      <c r="O1527">
        <v>51929.954100000003</v>
      </c>
      <c r="P1527">
        <v>92</v>
      </c>
    </row>
    <row r="1528" spans="1:16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5"/>
      <c r="L1528" s="455" t="e">
        <f>IF(K1528=0,#REF!,0)</f>
        <v>#REF!</v>
      </c>
      <c r="O1528">
        <v>51952.223176</v>
      </c>
      <c r="P1528">
        <v>83</v>
      </c>
    </row>
    <row r="1529" spans="1:16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5"/>
      <c r="L1529" s="455" t="e">
        <f>IF(K1529=0,#REF!,0)</f>
        <v>#REF!</v>
      </c>
      <c r="O1529">
        <v>51774.35269</v>
      </c>
      <c r="P1529">
        <v>76</v>
      </c>
    </row>
    <row r="1530" spans="1:16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5"/>
      <c r="L1530" s="455" t="e">
        <f>IF(K1530=0,#REF!,0)</f>
        <v>#REF!</v>
      </c>
      <c r="O1530">
        <v>52106.643983000002</v>
      </c>
      <c r="P1530">
        <v>79</v>
      </c>
    </row>
    <row r="1531" spans="1:16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5"/>
      <c r="L1531" s="455" t="e">
        <f>IF(K1531=0,#REF!,0)</f>
        <v>#REF!</v>
      </c>
      <c r="O1531">
        <v>53497.035002999997</v>
      </c>
      <c r="P1531">
        <v>84</v>
      </c>
    </row>
    <row r="1532" spans="1:16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5"/>
      <c r="L1532" s="455" t="e">
        <f>IF(K1532=0,#REF!,0)</f>
        <v>#REF!</v>
      </c>
      <c r="O1532">
        <v>53571.522643999997</v>
      </c>
      <c r="P1532">
        <v>90</v>
      </c>
    </row>
    <row r="1533" spans="1:16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5"/>
      <c r="L1533" s="455" t="e">
        <f>IF(K1533=0,#REF!,0)</f>
        <v>#REF!</v>
      </c>
      <c r="O1533">
        <v>54541.59317</v>
      </c>
      <c r="P1533">
        <v>128</v>
      </c>
    </row>
    <row r="1534" spans="1:16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5"/>
      <c r="L1534" s="455" t="e">
        <f>IF(K1534=0,#REF!,0)</f>
        <v>#REF!</v>
      </c>
      <c r="O1534">
        <v>55712.418762000001</v>
      </c>
      <c r="P1534">
        <v>145</v>
      </c>
    </row>
    <row r="1535" spans="1:16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5"/>
      <c r="L1535" s="455" t="e">
        <f>IF(K1535=0,#REF!,0)</f>
        <v>#REF!</v>
      </c>
      <c r="O1535">
        <v>54911.171051999998</v>
      </c>
      <c r="P1535">
        <v>150</v>
      </c>
    </row>
    <row r="1536" spans="1:16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5"/>
      <c r="L1536" s="455" t="e">
        <f>IF(K1536=0,#REF!,0)</f>
        <v>#REF!</v>
      </c>
      <c r="O1536">
        <v>53596.419434000003</v>
      </c>
      <c r="P1536">
        <v>153</v>
      </c>
    </row>
    <row r="1537" spans="1:16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5"/>
      <c r="L1537" s="455" t="e">
        <f>IF(K1537=0,#REF!,0)</f>
        <v>#REF!</v>
      </c>
      <c r="O1537">
        <v>54571.354156000001</v>
      </c>
      <c r="P1537">
        <v>139</v>
      </c>
    </row>
    <row r="1538" spans="1:16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5"/>
      <c r="L1538" s="455" t="e">
        <f>IF(K1538=0,#REF!,0)</f>
        <v>#REF!</v>
      </c>
      <c r="O1538">
        <v>55257.088774999997</v>
      </c>
      <c r="P1538">
        <v>127</v>
      </c>
    </row>
    <row r="1539" spans="1:16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5"/>
      <c r="L1539" s="455" t="e">
        <f>IF(K1539=0,#REF!,0)</f>
        <v>#REF!</v>
      </c>
      <c r="O1539">
        <v>54499.491881000002</v>
      </c>
      <c r="P1539">
        <v>118</v>
      </c>
    </row>
    <row r="1540" spans="1:16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5"/>
      <c r="L1540" s="455" t="e">
        <f>IF(K1540=0,#REF!,0)</f>
        <v>#REF!</v>
      </c>
      <c r="O1540">
        <v>51850.723053000002</v>
      </c>
      <c r="P1540">
        <v>108</v>
      </c>
    </row>
    <row r="1541" spans="1:16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5"/>
      <c r="L1541" s="455" t="e">
        <f>IF(K1541=0,#REF!,0)</f>
        <v>#REF!</v>
      </c>
      <c r="O1541">
        <v>52228.847808999999</v>
      </c>
      <c r="P1541">
        <v>119</v>
      </c>
    </row>
    <row r="1542" spans="1:16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5"/>
      <c r="L1542" s="455" t="e">
        <f>IF(K1542=0,#REF!,0)</f>
        <v>#REF!</v>
      </c>
      <c r="O1542">
        <v>52617.94571</v>
      </c>
      <c r="P1542">
        <v>117</v>
      </c>
    </row>
    <row r="1543" spans="1:16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5"/>
      <c r="L1543" s="455" t="e">
        <f>IF(K1543=0,#REF!,0)</f>
        <v>#REF!</v>
      </c>
      <c r="O1543">
        <v>53418.917388000002</v>
      </c>
      <c r="P1543">
        <v>115</v>
      </c>
    </row>
    <row r="1544" spans="1:16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5"/>
      <c r="L1544" s="455" t="e">
        <f>IF(K1544=0,#REF!,0)</f>
        <v>#REF!</v>
      </c>
      <c r="O1544">
        <v>54461.387451000002</v>
      </c>
      <c r="P1544">
        <v>122</v>
      </c>
    </row>
    <row r="1545" spans="1:16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5"/>
      <c r="L1545" s="455" t="e">
        <f>IF(K1545=0,#REF!,0)</f>
        <v>#REF!</v>
      </c>
      <c r="O1545">
        <v>56212.923949999997</v>
      </c>
      <c r="P1545">
        <v>144</v>
      </c>
    </row>
    <row r="1546" spans="1:16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5"/>
      <c r="L1546" s="455" t="e">
        <f>IF(K1546=0,#REF!,0)</f>
        <v>#REF!</v>
      </c>
      <c r="O1546">
        <v>58217.297425999997</v>
      </c>
      <c r="P1546">
        <v>169</v>
      </c>
    </row>
    <row r="1547" spans="1:16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5"/>
      <c r="L1547" s="455" t="e">
        <f>IF(K1547=0,#REF!,0)</f>
        <v>#REF!</v>
      </c>
      <c r="O1547">
        <v>60928.782317999998</v>
      </c>
      <c r="P1547">
        <v>137</v>
      </c>
    </row>
    <row r="1548" spans="1:16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5"/>
      <c r="L1548" s="455" t="e">
        <f>IF(K1548=0,#REF!,0)</f>
        <v>#REF!</v>
      </c>
      <c r="O1548">
        <v>66595.521941999992</v>
      </c>
      <c r="P1548">
        <v>114</v>
      </c>
    </row>
    <row r="1549" spans="1:16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5">
        <v>13213.96256205371</v>
      </c>
      <c r="L1549" s="455">
        <f>IF(K1549=0,#REF!,0)</f>
        <v>0</v>
      </c>
      <c r="O1549">
        <v>66468.821989999997</v>
      </c>
      <c r="P1549">
        <v>102</v>
      </c>
    </row>
    <row r="1550" spans="1:16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5">
        <v>24856.415514737513</v>
      </c>
      <c r="L1550" s="455">
        <f>IF(K1550=0,#REF!,0)</f>
        <v>0</v>
      </c>
      <c r="O1550">
        <v>66743.063200999997</v>
      </c>
      <c r="P1550">
        <v>94</v>
      </c>
    </row>
    <row r="1551" spans="1:16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5">
        <v>14264.514187301553</v>
      </c>
      <c r="L1551" s="455">
        <f>IF(K1551=0,#REF!,0)</f>
        <v>0</v>
      </c>
      <c r="O1551">
        <v>63549.076111000002</v>
      </c>
      <c r="P1551">
        <v>85</v>
      </c>
    </row>
    <row r="1552" spans="1:16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5">
        <v>35142.020615518704</v>
      </c>
      <c r="L1552" s="455">
        <f>IF(K1552=0,#REF!,0)</f>
        <v>0</v>
      </c>
      <c r="O1552">
        <v>61084.031706999987</v>
      </c>
      <c r="P1552">
        <v>92</v>
      </c>
    </row>
    <row r="1553" spans="1:16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5">
        <v>25562.761216075771</v>
      </c>
      <c r="L1553" s="455">
        <f>IF(K1553=0,#REF!,0)</f>
        <v>0</v>
      </c>
      <c r="O1553">
        <v>64531.906037000001</v>
      </c>
      <c r="P1553">
        <v>97</v>
      </c>
    </row>
    <row r="1554" spans="1:16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5">
        <v>8830.5494593349758</v>
      </c>
      <c r="L1554" s="455">
        <f>IF(K1554=0,#REF!,0)</f>
        <v>0</v>
      </c>
      <c r="O1554">
        <v>64067.364532</v>
      </c>
      <c r="P1554">
        <v>98</v>
      </c>
    </row>
    <row r="1555" spans="1:16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5"/>
      <c r="L1555" s="455" t="e">
        <f>IF(K1555=0,#REF!,0)</f>
        <v>#REF!</v>
      </c>
      <c r="O1555">
        <v>64679.811674999997</v>
      </c>
      <c r="P1555">
        <v>102</v>
      </c>
    </row>
    <row r="1556" spans="1:16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5"/>
      <c r="L1556" s="455" t="e">
        <f>IF(K1556=0,#REF!,0)</f>
        <v>#REF!</v>
      </c>
      <c r="O1556">
        <v>65396.756347000002</v>
      </c>
      <c r="P1556">
        <v>115</v>
      </c>
    </row>
    <row r="1557" spans="1:16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5"/>
      <c r="L1557" s="455" t="e">
        <f>IF(K1557=0,#REF!,0)</f>
        <v>#REF!</v>
      </c>
      <c r="O1557">
        <v>66091.603239999997</v>
      </c>
      <c r="P1557">
        <v>147</v>
      </c>
    </row>
    <row r="1558" spans="1:16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5"/>
      <c r="L1558" s="455" t="e">
        <f>IF(K1558=0,#REF!,0)</f>
        <v>#REF!</v>
      </c>
      <c r="O1558">
        <v>66720.867981000003</v>
      </c>
      <c r="P1558">
        <v>176</v>
      </c>
    </row>
    <row r="1559" spans="1:16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5"/>
      <c r="L1559" s="455" t="e">
        <f>IF(K1559=0,#REF!,0)</f>
        <v>#REF!</v>
      </c>
      <c r="O1559">
        <v>64987.491332999998</v>
      </c>
      <c r="P1559">
        <v>181</v>
      </c>
    </row>
    <row r="1560" spans="1:16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5"/>
      <c r="L1560" s="455" t="e">
        <f>IF(K1560=0,#REF!,0)</f>
        <v>#REF!</v>
      </c>
      <c r="O1560">
        <v>62761.624908999998</v>
      </c>
      <c r="P1560">
        <v>184</v>
      </c>
    </row>
    <row r="1561" spans="1:16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5"/>
      <c r="L1561" s="455" t="e">
        <f>IF(K1561=0,#REF!,0)</f>
        <v>#REF!</v>
      </c>
      <c r="O1561">
        <v>61810.993683000001</v>
      </c>
      <c r="P1561">
        <v>178</v>
      </c>
    </row>
    <row r="1562" spans="1:16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5"/>
      <c r="L1562" s="455" t="e">
        <f>IF(K1562=0,#REF!,0)</f>
        <v>#REF!</v>
      </c>
      <c r="O1562">
        <v>62012.284332000003</v>
      </c>
      <c r="P1562">
        <v>161</v>
      </c>
    </row>
    <row r="1563" spans="1:16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5"/>
      <c r="L1563" s="455" t="e">
        <f>IF(K1563=0,#REF!,0)</f>
        <v>#REF!</v>
      </c>
      <c r="O1563">
        <v>61185.396301000001</v>
      </c>
      <c r="P1563">
        <v>149</v>
      </c>
    </row>
    <row r="1564" spans="1:16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5"/>
      <c r="L1564" s="455" t="e">
        <f>IF(K1564=0,#REF!,0)</f>
        <v>#REF!</v>
      </c>
      <c r="O1564">
        <v>58178.537108999997</v>
      </c>
      <c r="P1564">
        <v>141</v>
      </c>
    </row>
    <row r="1565" spans="1:16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5"/>
      <c r="L1565" s="455" t="e">
        <f>IF(K1565=0,#REF!,0)</f>
        <v>#REF!</v>
      </c>
      <c r="O1565">
        <v>56783.723724000003</v>
      </c>
      <c r="P1565">
        <v>137</v>
      </c>
    </row>
    <row r="1566" spans="1:16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5"/>
      <c r="L1566" s="455" t="e">
        <f>IF(K1566=0,#REF!,0)</f>
        <v>#REF!</v>
      </c>
      <c r="O1566">
        <v>56571.997558000003</v>
      </c>
      <c r="P1566">
        <v>135</v>
      </c>
    </row>
    <row r="1567" spans="1:16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5"/>
      <c r="L1567" s="455" t="e">
        <f>IF(K1567=0,#REF!,0)</f>
        <v>#REF!</v>
      </c>
      <c r="O1567">
        <v>58009.162445999988</v>
      </c>
      <c r="P1567">
        <v>124</v>
      </c>
    </row>
    <row r="1568" spans="1:16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5"/>
      <c r="L1568" s="455" t="e">
        <f>IF(K1568=0,#REF!,0)</f>
        <v>#REF!</v>
      </c>
      <c r="O1568">
        <v>59577.280487000004</v>
      </c>
      <c r="P1568">
        <v>139</v>
      </c>
    </row>
    <row r="1569" spans="1:16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5"/>
      <c r="L1569" s="455" t="e">
        <f>IF(K1569=0,#REF!,0)</f>
        <v>#REF!</v>
      </c>
      <c r="O1569">
        <v>61109.261229999996</v>
      </c>
      <c r="P1569">
        <v>140</v>
      </c>
    </row>
    <row r="1570" spans="1:16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5"/>
      <c r="L1570" s="455" t="e">
        <f>IF(K1570=0,#REF!,0)</f>
        <v>#REF!</v>
      </c>
      <c r="O1570">
        <v>63634.845764999998</v>
      </c>
      <c r="P1570">
        <v>176</v>
      </c>
    </row>
    <row r="1571" spans="1:16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5"/>
      <c r="L1571" s="455" t="e">
        <f>IF(K1571=0,#REF!,0)</f>
        <v>#REF!</v>
      </c>
      <c r="O1571">
        <v>65912.268311000007</v>
      </c>
      <c r="P1571">
        <v>151</v>
      </c>
    </row>
    <row r="1572" spans="1:16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5"/>
      <c r="L1572" s="455" t="e">
        <f>IF(K1572=0,#REF!,0)</f>
        <v>#REF!</v>
      </c>
      <c r="O1572">
        <v>70821.326110999988</v>
      </c>
      <c r="P1572">
        <v>133</v>
      </c>
    </row>
    <row r="1573" spans="1:16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5"/>
      <c r="L1573" s="455" t="e">
        <f>IF(K1573=0,#REF!,0)</f>
        <v>#REF!</v>
      </c>
      <c r="O1573">
        <v>70597.613435000007</v>
      </c>
      <c r="P1573">
        <v>110</v>
      </c>
    </row>
    <row r="1574" spans="1:16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5"/>
      <c r="L1574" s="455" t="e">
        <f>IF(K1574=0,#REF!,0)</f>
        <v>#REF!</v>
      </c>
      <c r="O1574">
        <v>69783.690552</v>
      </c>
      <c r="P1574">
        <v>100</v>
      </c>
    </row>
    <row r="1575" spans="1:16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5"/>
      <c r="L1575" s="455" t="e">
        <f>IF(K1575=0,#REF!,0)</f>
        <v>#REF!</v>
      </c>
      <c r="O1575">
        <v>65769.365172999998</v>
      </c>
      <c r="P1575">
        <v>94</v>
      </c>
    </row>
    <row r="1576" spans="1:16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5"/>
      <c r="L1576" s="455" t="e">
        <f>IF(K1576=0,#REF!,0)</f>
        <v>#REF!</v>
      </c>
      <c r="O1576">
        <v>63657.219449999997</v>
      </c>
      <c r="P1576">
        <v>100</v>
      </c>
    </row>
    <row r="1577" spans="1:16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5"/>
      <c r="L1577" s="455" t="e">
        <f>IF(K1577=0,#REF!,0)</f>
        <v>#REF!</v>
      </c>
      <c r="O1577">
        <v>66231.012755999996</v>
      </c>
      <c r="P1577">
        <v>99</v>
      </c>
    </row>
    <row r="1578" spans="1:16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5"/>
      <c r="L1578" s="455" t="e">
        <f>IF(K1578=0,#REF!,0)</f>
        <v>#REF!</v>
      </c>
      <c r="O1578">
        <v>65243.188048999997</v>
      </c>
      <c r="P1578">
        <v>99</v>
      </c>
    </row>
    <row r="1579" spans="1:16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5"/>
      <c r="L1579" s="455" t="e">
        <f>IF(K1579=0,#REF!,0)</f>
        <v>#REF!</v>
      </c>
      <c r="O1579">
        <v>65623.649260999999</v>
      </c>
      <c r="P1579">
        <v>103</v>
      </c>
    </row>
    <row r="1580" spans="1:16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5"/>
      <c r="L1580" s="455" t="e">
        <f>IF(K1580=0,#REF!,0)</f>
        <v>#REF!</v>
      </c>
      <c r="O1580">
        <v>66262.655274000004</v>
      </c>
      <c r="P1580">
        <v>140</v>
      </c>
    </row>
    <row r="1581" spans="1:16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5"/>
      <c r="L1581" s="455" t="e">
        <f>IF(K1581=0,#REF!,0)</f>
        <v>#REF!</v>
      </c>
      <c r="O1581">
        <v>66919.422425000012</v>
      </c>
      <c r="P1581">
        <v>151</v>
      </c>
    </row>
    <row r="1582" spans="1:16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5"/>
      <c r="L1582" s="455" t="e">
        <f>IF(K1582=0,#REF!,0)</f>
        <v>#REF!</v>
      </c>
      <c r="O1582">
        <v>68523.266845999999</v>
      </c>
      <c r="P1582">
        <v>188</v>
      </c>
    </row>
    <row r="1583" spans="1:16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5"/>
      <c r="L1583" s="455" t="e">
        <f>IF(K1583=0,#REF!,0)</f>
        <v>#REF!</v>
      </c>
      <c r="O1583">
        <v>66376.444915999993</v>
      </c>
      <c r="P1583">
        <v>194</v>
      </c>
    </row>
    <row r="1584" spans="1:16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5"/>
      <c r="L1584" s="455" t="e">
        <f>IF(K1584=0,#REF!,0)</f>
        <v>#REF!</v>
      </c>
      <c r="O1584">
        <v>64070.047271000003</v>
      </c>
      <c r="P1584">
        <v>198</v>
      </c>
    </row>
    <row r="1585" spans="1:16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5"/>
      <c r="L1585" s="455" t="e">
        <f>IF(K1585=0,#REF!,0)</f>
        <v>#REF!</v>
      </c>
      <c r="O1585">
        <v>62971.299071999987</v>
      </c>
      <c r="P1585">
        <v>187</v>
      </c>
    </row>
    <row r="1586" spans="1:16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5"/>
      <c r="L1586" s="455" t="e">
        <f>IF(K1586=0,#REF!,0)</f>
        <v>#REF!</v>
      </c>
      <c r="O1586">
        <v>62572.251099000001</v>
      </c>
      <c r="P1586">
        <v>176</v>
      </c>
    </row>
    <row r="1587" spans="1:16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5"/>
      <c r="L1587" s="455" t="e">
        <f>IF(K1587=0,#REF!,0)</f>
        <v>#REF!</v>
      </c>
      <c r="O1587">
        <v>61522.448182</v>
      </c>
      <c r="P1587">
        <v>153</v>
      </c>
    </row>
    <row r="1588" spans="1:16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5"/>
      <c r="L1588" s="455" t="e">
        <f>IF(K1588=0,#REF!,0)</f>
        <v>#REF!</v>
      </c>
      <c r="O1588">
        <v>58877.617124999997</v>
      </c>
      <c r="P1588">
        <v>148</v>
      </c>
    </row>
    <row r="1589" spans="1:16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5"/>
      <c r="L1589" s="455" t="e">
        <f>IF(K1589=0,#REF!,0)</f>
        <v>#REF!</v>
      </c>
      <c r="O1589">
        <v>58521.11911</v>
      </c>
      <c r="P1589">
        <v>147</v>
      </c>
    </row>
    <row r="1590" spans="1:16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5"/>
      <c r="L1590" s="455" t="e">
        <f>IF(K1590=0,#REF!,0)</f>
        <v>#REF!</v>
      </c>
      <c r="O1590">
        <v>57682.262390999997</v>
      </c>
      <c r="P1590">
        <v>132</v>
      </c>
    </row>
    <row r="1591" spans="1:16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5"/>
      <c r="L1591" s="455" t="e">
        <f>IF(K1591=0,#REF!,0)</f>
        <v>#REF!</v>
      </c>
      <c r="O1591">
        <v>57832.829040999997</v>
      </c>
      <c r="P1591">
        <v>140</v>
      </c>
    </row>
    <row r="1592" spans="1:16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5"/>
      <c r="L1592" s="455" t="e">
        <f>IF(K1592=0,#REF!,0)</f>
        <v>#REF!</v>
      </c>
      <c r="O1592">
        <v>59059.255157</v>
      </c>
      <c r="P1592">
        <v>144</v>
      </c>
    </row>
    <row r="1593" spans="1:16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5"/>
      <c r="L1593" s="455" t="e">
        <f>IF(K1593=0,#REF!,0)</f>
        <v>#REF!</v>
      </c>
      <c r="O1593">
        <v>60825.816344999999</v>
      </c>
      <c r="P1593">
        <v>142</v>
      </c>
    </row>
    <row r="1594" spans="1:16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5"/>
      <c r="L1594" s="455" t="e">
        <f>IF(K1594=0,#REF!,0)</f>
        <v>#REF!</v>
      </c>
      <c r="O1594">
        <v>62855.548464</v>
      </c>
      <c r="P1594">
        <v>169</v>
      </c>
    </row>
    <row r="1595" spans="1:16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5"/>
      <c r="L1595" s="455" t="e">
        <f>IF(K1595=0,#REF!,0)</f>
        <v>#REF!</v>
      </c>
      <c r="O1595">
        <v>65942.026641999997</v>
      </c>
      <c r="P1595">
        <v>136</v>
      </c>
    </row>
    <row r="1596" spans="1:16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5"/>
      <c r="L1596" s="455" t="e">
        <f>IF(K1596=0,#REF!,0)</f>
        <v>#REF!</v>
      </c>
      <c r="O1596">
        <v>69646.071960000001</v>
      </c>
      <c r="P1596">
        <v>124</v>
      </c>
    </row>
    <row r="1597" spans="1:16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5"/>
      <c r="L1597" s="455" t="e">
        <f>IF(K1597=0,#REF!,0)</f>
        <v>#REF!</v>
      </c>
      <c r="O1597">
        <v>70116.553345000008</v>
      </c>
      <c r="P1597">
        <v>97</v>
      </c>
    </row>
    <row r="1598" spans="1:16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5"/>
      <c r="L1598" s="455" t="e">
        <f>IF(K1598=0,#REF!,0)</f>
        <v>#REF!</v>
      </c>
      <c r="O1598">
        <v>69595.943632999988</v>
      </c>
      <c r="P1598">
        <v>106</v>
      </c>
    </row>
    <row r="1599" spans="1:16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5"/>
      <c r="L1599" s="455" t="e">
        <f>IF(K1599=0,#REF!,0)</f>
        <v>#REF!</v>
      </c>
      <c r="O1599">
        <v>65300.304658000001</v>
      </c>
      <c r="P1599">
        <v>83</v>
      </c>
    </row>
    <row r="1600" spans="1:16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5"/>
      <c r="L1600" s="455" t="e">
        <f>IF(K1600=0,#REF!,0)</f>
        <v>#REF!</v>
      </c>
      <c r="O1600">
        <v>63338.749603999997</v>
      </c>
      <c r="P1600">
        <v>92</v>
      </c>
    </row>
    <row r="1601" spans="1:16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5"/>
      <c r="L1601" s="455" t="e">
        <f>IF(K1601=0,#REF!,0)</f>
        <v>#REF!</v>
      </c>
      <c r="O1601">
        <v>66400.135771999994</v>
      </c>
      <c r="P1601">
        <v>98</v>
      </c>
    </row>
    <row r="1602" spans="1:16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5"/>
      <c r="L1602" s="455" t="e">
        <f>IF(K1602=0,#REF!,0)</f>
        <v>#REF!</v>
      </c>
      <c r="O1602">
        <v>65741.547882999992</v>
      </c>
      <c r="P1602">
        <v>106</v>
      </c>
    </row>
    <row r="1603" spans="1:16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5"/>
      <c r="L1603" s="455" t="e">
        <f>IF(K1603=0,#REF!,0)</f>
        <v>#REF!</v>
      </c>
      <c r="O1603">
        <v>66284.622834000009</v>
      </c>
      <c r="P1603">
        <v>102</v>
      </c>
    </row>
    <row r="1604" spans="1:16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5"/>
      <c r="L1604" s="455" t="e">
        <f>IF(K1604=0,#REF!,0)</f>
        <v>#REF!</v>
      </c>
      <c r="O1604">
        <v>66749.210905999993</v>
      </c>
      <c r="P1604">
        <v>124</v>
      </c>
    </row>
    <row r="1605" spans="1:16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5"/>
      <c r="L1605" s="455" t="e">
        <f>IF(K1605=0,#REF!,0)</f>
        <v>#REF!</v>
      </c>
      <c r="O1605">
        <v>66673.040863000002</v>
      </c>
      <c r="P1605">
        <v>154</v>
      </c>
    </row>
    <row r="1606" spans="1:16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5"/>
      <c r="L1606" s="455" t="e">
        <f>IF(K1606=0,#REF!,0)</f>
        <v>#REF!</v>
      </c>
      <c r="O1606">
        <v>67452.503358000002</v>
      </c>
      <c r="P1606">
        <v>183</v>
      </c>
    </row>
    <row r="1607" spans="1:16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5"/>
      <c r="L1607" s="455" t="e">
        <f>IF(K1607=0,#REF!,0)</f>
        <v>#REF!</v>
      </c>
      <c r="O1607">
        <v>65122.143645999997</v>
      </c>
      <c r="P1607">
        <v>176</v>
      </c>
    </row>
    <row r="1608" spans="1:16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5"/>
      <c r="L1608" s="455" t="e">
        <f>IF(K1608=0,#REF!,0)</f>
        <v>#REF!</v>
      </c>
      <c r="O1608">
        <v>62765.860961999999</v>
      </c>
      <c r="P1608">
        <v>181</v>
      </c>
    </row>
    <row r="1609" spans="1:16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5"/>
      <c r="L1609" s="455" t="e">
        <f>IF(K1609=0,#REF!,0)</f>
        <v>#REF!</v>
      </c>
      <c r="O1609">
        <v>62219.511047</v>
      </c>
      <c r="P1609">
        <v>179</v>
      </c>
    </row>
    <row r="1610" spans="1:16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5"/>
      <c r="L1610" s="455" t="e">
        <f>IF(K1610=0,#REF!,0)</f>
        <v>#REF!</v>
      </c>
      <c r="O1610">
        <v>62166.802673000013</v>
      </c>
      <c r="P1610">
        <v>169</v>
      </c>
    </row>
    <row r="1611" spans="1:16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5"/>
      <c r="L1611" s="455" t="e">
        <f>IF(K1611=0,#REF!,0)</f>
        <v>#REF!</v>
      </c>
      <c r="O1611">
        <v>61954.717987999997</v>
      </c>
      <c r="P1611">
        <v>149</v>
      </c>
    </row>
    <row r="1612" spans="1:16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5"/>
      <c r="L1612" s="455" t="e">
        <f>IF(K1612=0,#REF!,0)</f>
        <v>#REF!</v>
      </c>
      <c r="O1612">
        <v>58806.828399000013</v>
      </c>
      <c r="P1612">
        <v>145</v>
      </c>
    </row>
    <row r="1613" spans="1:16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5"/>
      <c r="L1613" s="455" t="e">
        <f>IF(K1613=0,#REF!,0)</f>
        <v>#REF!</v>
      </c>
      <c r="O1613">
        <v>58391.174134000001</v>
      </c>
      <c r="P1613">
        <v>143</v>
      </c>
    </row>
    <row r="1614" spans="1:16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5"/>
      <c r="L1614" s="455" t="e">
        <f>IF(K1614=0,#REF!,0)</f>
        <v>#REF!</v>
      </c>
      <c r="O1614">
        <v>57535.861693999999</v>
      </c>
      <c r="P1614">
        <v>134</v>
      </c>
    </row>
    <row r="1615" spans="1:16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5"/>
      <c r="L1615" s="455" t="e">
        <f>IF(K1615=0,#REF!,0)</f>
        <v>#REF!</v>
      </c>
      <c r="O1615">
        <v>58138.792845999997</v>
      </c>
      <c r="P1615">
        <v>134</v>
      </c>
    </row>
    <row r="1616" spans="1:16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5"/>
      <c r="L1616" s="455" t="e">
        <f>IF(K1616=0,#REF!,0)</f>
        <v>#REF!</v>
      </c>
      <c r="O1616">
        <v>59618.946684000002</v>
      </c>
      <c r="P1616">
        <v>140</v>
      </c>
    </row>
    <row r="1617" spans="1:16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5"/>
      <c r="L1617" s="455" t="e">
        <f>IF(K1617=0,#REF!,0)</f>
        <v>#REF!</v>
      </c>
      <c r="O1617">
        <v>61280.550019000002</v>
      </c>
      <c r="P1617">
        <v>153</v>
      </c>
    </row>
    <row r="1618" spans="1:16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5"/>
      <c r="L1618" s="455" t="e">
        <f>IF(K1618=0,#REF!,0)</f>
        <v>#REF!</v>
      </c>
      <c r="O1618">
        <v>62650.658508</v>
      </c>
      <c r="P1618">
        <v>178</v>
      </c>
    </row>
    <row r="1619" spans="1:16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5"/>
      <c r="L1619" s="455" t="e">
        <f>IF(K1619=0,#REF!,0)</f>
        <v>#REF!</v>
      </c>
      <c r="O1619">
        <v>64435.379485999998</v>
      </c>
      <c r="P1619">
        <v>135</v>
      </c>
    </row>
    <row r="1620" spans="1:16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5"/>
      <c r="L1620" s="455" t="e">
        <f>IF(K1620=0,#REF!,0)</f>
        <v>#REF!</v>
      </c>
      <c r="O1620">
        <v>68233.665435999996</v>
      </c>
      <c r="P1620">
        <v>110</v>
      </c>
    </row>
    <row r="1621" spans="1:16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5">
        <v>7550.8942784536512</v>
      </c>
      <c r="L1621" s="455">
        <f>IF(K1621=0,#REF!,0)</f>
        <v>0</v>
      </c>
      <c r="O1621">
        <v>67763.169464000006</v>
      </c>
      <c r="P1621">
        <v>88</v>
      </c>
    </row>
    <row r="1622" spans="1:16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5">
        <v>17528.822623910921</v>
      </c>
      <c r="L1622" s="455">
        <f>IF(K1622=0,#REF!,0)</f>
        <v>0</v>
      </c>
      <c r="O1622">
        <v>66911.248443999997</v>
      </c>
      <c r="P1622">
        <v>93</v>
      </c>
    </row>
    <row r="1623" spans="1:16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5">
        <v>10316.437041054243</v>
      </c>
      <c r="L1623" s="455">
        <f>IF(K1623=0,#REF!,0)</f>
        <v>0</v>
      </c>
      <c r="O1623">
        <v>63659.310363999997</v>
      </c>
      <c r="P1623">
        <v>86</v>
      </c>
    </row>
    <row r="1624" spans="1:16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5">
        <v>23217.100956935636</v>
      </c>
      <c r="L1624" s="455">
        <f>IF(K1624=0,#REF!,0)</f>
        <v>0</v>
      </c>
      <c r="O1624">
        <v>61433.863341999997</v>
      </c>
      <c r="P1624">
        <v>79</v>
      </c>
    </row>
    <row r="1625" spans="1:16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5">
        <v>13731.368006339771</v>
      </c>
      <c r="L1625" s="455">
        <f>IF(K1625=0,#REF!,0)</f>
        <v>0</v>
      </c>
      <c r="O1625">
        <v>64136.274597000003</v>
      </c>
      <c r="P1625">
        <v>84</v>
      </c>
    </row>
    <row r="1626" spans="1:16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5"/>
      <c r="L1626" s="455" t="e">
        <f>IF(K1626=0,#REF!,0)</f>
        <v>#REF!</v>
      </c>
      <c r="O1626">
        <v>63485.935394</v>
      </c>
      <c r="P1626">
        <v>85</v>
      </c>
    </row>
    <row r="1627" spans="1:16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5"/>
      <c r="L1627" s="455" t="e">
        <f>IF(K1627=0,#REF!,0)</f>
        <v>#REF!</v>
      </c>
      <c r="O1627">
        <v>64020.911896000012</v>
      </c>
      <c r="P1627">
        <v>84</v>
      </c>
    </row>
    <row r="1628" spans="1:16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5"/>
      <c r="L1628" s="455" t="e">
        <f>IF(K1628=0,#REF!,0)</f>
        <v>#REF!</v>
      </c>
      <c r="O1628">
        <v>64354.848328</v>
      </c>
      <c r="P1628">
        <v>103</v>
      </c>
    </row>
    <row r="1629" spans="1:16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5"/>
      <c r="L1629" s="455" t="e">
        <f>IF(K1629=0,#REF!,0)</f>
        <v>#REF!</v>
      </c>
      <c r="O1629">
        <v>64848.310790000003</v>
      </c>
      <c r="P1629">
        <v>118</v>
      </c>
    </row>
    <row r="1630" spans="1:16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5"/>
      <c r="L1630" s="455" t="e">
        <f>IF(K1630=0,#REF!,0)</f>
        <v>#REF!</v>
      </c>
      <c r="O1630">
        <v>66959.777557000009</v>
      </c>
      <c r="P1630">
        <v>157</v>
      </c>
    </row>
    <row r="1631" spans="1:16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5"/>
      <c r="L1631" s="455" t="e">
        <f>IF(K1631=0,#REF!,0)</f>
        <v>#REF!</v>
      </c>
      <c r="O1631">
        <v>65067.043855000004</v>
      </c>
      <c r="P1631">
        <v>159</v>
      </c>
    </row>
    <row r="1632" spans="1:16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5"/>
      <c r="L1632" s="455" t="e">
        <f>IF(K1632=0,#REF!,0)</f>
        <v>#REF!</v>
      </c>
      <c r="O1632">
        <v>63070.173888999998</v>
      </c>
      <c r="P1632">
        <v>167</v>
      </c>
    </row>
    <row r="1633" spans="1:16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5"/>
      <c r="L1633" s="455" t="e">
        <f>IF(K1633=0,#REF!,0)</f>
        <v>#REF!</v>
      </c>
      <c r="O1633">
        <v>61993.143950999998</v>
      </c>
      <c r="P1633">
        <v>162</v>
      </c>
    </row>
    <row r="1634" spans="1:16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5"/>
      <c r="L1634" s="455" t="e">
        <f>IF(K1634=0,#REF!,0)</f>
        <v>#REF!</v>
      </c>
      <c r="O1634">
        <v>62220.968445999999</v>
      </c>
      <c r="P1634">
        <v>153</v>
      </c>
    </row>
    <row r="1635" spans="1:16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5"/>
      <c r="L1635" s="455" t="e">
        <f>IF(K1635=0,#REF!,0)</f>
        <v>#REF!</v>
      </c>
      <c r="O1635">
        <v>61250.679259999997</v>
      </c>
      <c r="P1635">
        <v>141</v>
      </c>
    </row>
    <row r="1636" spans="1:16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5"/>
      <c r="L1636" s="455" t="e">
        <f>IF(K1636=0,#REF!,0)</f>
        <v>#REF!</v>
      </c>
      <c r="O1636">
        <v>57425.618348000004</v>
      </c>
      <c r="P1636">
        <v>131</v>
      </c>
    </row>
    <row r="1637" spans="1:16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5"/>
      <c r="L1637" s="455" t="e">
        <f>IF(K1637=0,#REF!,0)</f>
        <v>#REF!</v>
      </c>
      <c r="O1637">
        <v>56389.097138999998</v>
      </c>
      <c r="P1637">
        <v>122</v>
      </c>
    </row>
    <row r="1638" spans="1:16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5"/>
      <c r="L1638" s="455" t="e">
        <f>IF(K1638=0,#REF!,0)</f>
        <v>#REF!</v>
      </c>
      <c r="O1638">
        <v>56626.398407000001</v>
      </c>
      <c r="P1638">
        <v>126</v>
      </c>
    </row>
    <row r="1639" spans="1:16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5"/>
      <c r="L1639" s="455" t="e">
        <f>IF(K1639=0,#REF!,0)</f>
        <v>#REF!</v>
      </c>
      <c r="O1639">
        <v>56993.069732000004</v>
      </c>
      <c r="P1639">
        <v>122</v>
      </c>
    </row>
    <row r="1640" spans="1:16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5"/>
      <c r="L1640" s="455" t="e">
        <f>IF(K1640=0,#REF!,0)</f>
        <v>#REF!</v>
      </c>
      <c r="O1640">
        <v>57775.214232999999</v>
      </c>
      <c r="P1640">
        <v>130</v>
      </c>
    </row>
    <row r="1641" spans="1:16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5"/>
      <c r="L1641" s="455" t="e">
        <f>IF(K1641=0,#REF!,0)</f>
        <v>#REF!</v>
      </c>
      <c r="O1641">
        <v>59211.797179000001</v>
      </c>
      <c r="P1641">
        <v>142</v>
      </c>
    </row>
    <row r="1642" spans="1:16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5"/>
      <c r="L1642" s="455" t="e">
        <f>IF(K1642=0,#REF!,0)</f>
        <v>#REF!</v>
      </c>
      <c r="O1642">
        <v>60538.496521000001</v>
      </c>
      <c r="P1642">
        <v>164</v>
      </c>
    </row>
    <row r="1643" spans="1:16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5"/>
      <c r="L1643" s="455" t="e">
        <f>IF(K1643=0,#REF!,0)</f>
        <v>#REF!</v>
      </c>
      <c r="O1643">
        <v>63679.007385999997</v>
      </c>
      <c r="P1643">
        <v>133</v>
      </c>
    </row>
    <row r="1644" spans="1:16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5"/>
      <c r="L1644" s="455" t="e">
        <f>IF(K1644=0,#REF!,0)</f>
        <v>#REF!</v>
      </c>
      <c r="O1644">
        <v>67079.420104999997</v>
      </c>
      <c r="P1644">
        <v>106</v>
      </c>
    </row>
    <row r="1645" spans="1:16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5">
        <v>3419.5908041677567</v>
      </c>
      <c r="L1645" s="455">
        <f>IF(K1645=0,#REF!,0)</f>
        <v>0</v>
      </c>
      <c r="O1645">
        <v>66579.266478999998</v>
      </c>
      <c r="P1645">
        <v>86</v>
      </c>
    </row>
    <row r="1646" spans="1:16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5">
        <v>22722.459292921296</v>
      </c>
      <c r="L1646" s="455">
        <f>IF(K1646=0,#REF!,0)</f>
        <v>0</v>
      </c>
      <c r="O1646">
        <v>66136.243866000004</v>
      </c>
      <c r="P1646">
        <v>78</v>
      </c>
    </row>
    <row r="1647" spans="1:16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5">
        <v>4996.2036152253177</v>
      </c>
      <c r="L1647" s="455">
        <f>IF(K1647=0,#REF!,0)</f>
        <v>0</v>
      </c>
      <c r="O1647">
        <v>62699.968108999987</v>
      </c>
      <c r="P1647">
        <v>76</v>
      </c>
    </row>
    <row r="1648" spans="1:16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5">
        <v>31756.40077569291</v>
      </c>
      <c r="L1648" s="455">
        <f>IF(K1648=0,#REF!,0)</f>
        <v>0</v>
      </c>
      <c r="O1648">
        <v>60292.413146999999</v>
      </c>
      <c r="P1648">
        <v>77</v>
      </c>
    </row>
    <row r="1649" spans="1:16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5">
        <v>11201.472605032195</v>
      </c>
      <c r="L1649" s="455">
        <f>IF(K1649=0,#REF!,0)</f>
        <v>0</v>
      </c>
      <c r="O1649">
        <v>62687.116759999997</v>
      </c>
      <c r="P1649">
        <v>78</v>
      </c>
    </row>
    <row r="1650" spans="1:16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5">
        <v>2870.7717077898742</v>
      </c>
      <c r="L1650" s="455">
        <f>IF(K1650=0,#REF!,0)</f>
        <v>0</v>
      </c>
      <c r="O1650">
        <v>61582.708588000001</v>
      </c>
      <c r="P1650">
        <v>78</v>
      </c>
    </row>
    <row r="1651" spans="1:16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5"/>
      <c r="L1651" s="455" t="e">
        <f>IF(K1651=0,#REF!,0)</f>
        <v>#REF!</v>
      </c>
      <c r="O1651">
        <v>62087.931578999996</v>
      </c>
      <c r="P1651">
        <v>83</v>
      </c>
    </row>
    <row r="1652" spans="1:16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5"/>
      <c r="L1652" s="455" t="e">
        <f>IF(K1652=0,#REF!,0)</f>
        <v>#REF!</v>
      </c>
      <c r="O1652">
        <v>63169.092986000003</v>
      </c>
      <c r="P1652">
        <v>86</v>
      </c>
    </row>
    <row r="1653" spans="1:16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5"/>
      <c r="L1653" s="455" t="e">
        <f>IF(K1653=0,#REF!,0)</f>
        <v>#REF!</v>
      </c>
      <c r="O1653">
        <v>63634.415159999997</v>
      </c>
      <c r="P1653">
        <v>114</v>
      </c>
    </row>
    <row r="1654" spans="1:16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5"/>
      <c r="L1654" s="455" t="e">
        <f>IF(K1654=0,#REF!,0)</f>
        <v>#REF!</v>
      </c>
      <c r="O1654">
        <v>64856.896361999999</v>
      </c>
      <c r="P1654">
        <v>134</v>
      </c>
    </row>
    <row r="1655" spans="1:16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5"/>
      <c r="L1655" s="455" t="e">
        <f>IF(K1655=0,#REF!,0)</f>
        <v>#REF!</v>
      </c>
      <c r="O1655">
        <v>63973.764709000003</v>
      </c>
      <c r="P1655">
        <v>144</v>
      </c>
    </row>
    <row r="1656" spans="1:16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5"/>
      <c r="L1656" s="455" t="e">
        <f>IF(K1656=0,#REF!,0)</f>
        <v>#REF!</v>
      </c>
      <c r="O1656">
        <v>62618.729798</v>
      </c>
      <c r="P1656">
        <v>147</v>
      </c>
    </row>
    <row r="1657" spans="1:16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5"/>
      <c r="L1657" s="455" t="e">
        <f>IF(K1657=0,#REF!,0)</f>
        <v>#REF!</v>
      </c>
      <c r="O1657">
        <v>61914.926332000003</v>
      </c>
      <c r="P1657">
        <v>143</v>
      </c>
    </row>
    <row r="1658" spans="1:16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5"/>
      <c r="L1658" s="455" t="e">
        <f>IF(K1658=0,#REF!,0)</f>
        <v>#REF!</v>
      </c>
      <c r="O1658">
        <v>62357.019287000003</v>
      </c>
      <c r="P1658">
        <v>157</v>
      </c>
    </row>
    <row r="1659" spans="1:16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5"/>
      <c r="L1659" s="455" t="e">
        <f>IF(K1659=0,#REF!,0)</f>
        <v>#REF!</v>
      </c>
      <c r="O1659">
        <v>60787.780029000001</v>
      </c>
      <c r="P1659">
        <v>133</v>
      </c>
    </row>
    <row r="1660" spans="1:16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5"/>
      <c r="L1660" s="455" t="e">
        <f>IF(K1660=0,#REF!,0)</f>
        <v>#REF!</v>
      </c>
      <c r="O1660">
        <v>56789.730469000002</v>
      </c>
      <c r="P1660">
        <v>129</v>
      </c>
    </row>
    <row r="1661" spans="1:16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5"/>
      <c r="L1661" s="455" t="e">
        <f>IF(K1661=0,#REF!,0)</f>
        <v>#REF!</v>
      </c>
      <c r="O1661">
        <v>55871.925415000012</v>
      </c>
      <c r="P1661">
        <v>128</v>
      </c>
    </row>
    <row r="1662" spans="1:16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5"/>
      <c r="L1662" s="455" t="e">
        <f>IF(K1662=0,#REF!,0)</f>
        <v>#REF!</v>
      </c>
      <c r="O1662">
        <v>56017.544586000004</v>
      </c>
      <c r="P1662">
        <v>125</v>
      </c>
    </row>
    <row r="1663" spans="1:16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5"/>
      <c r="L1663" s="455" t="e">
        <f>IF(K1663=0,#REF!,0)</f>
        <v>#REF!</v>
      </c>
      <c r="O1663">
        <v>56435.152312999999</v>
      </c>
      <c r="P1663">
        <v>121</v>
      </c>
    </row>
    <row r="1664" spans="1:16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5"/>
      <c r="L1664" s="455" t="e">
        <f>IF(K1664=0,#REF!,0)</f>
        <v>#REF!</v>
      </c>
      <c r="O1664">
        <v>56348.842436999999</v>
      </c>
      <c r="P1664">
        <v>125</v>
      </c>
    </row>
    <row r="1665" spans="1:16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5"/>
      <c r="L1665" s="455" t="e">
        <f>IF(K1665=0,#REF!,0)</f>
        <v>#REF!</v>
      </c>
      <c r="O1665">
        <v>57360.895019000003</v>
      </c>
      <c r="P1665">
        <v>126</v>
      </c>
    </row>
    <row r="1666" spans="1:16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5"/>
      <c r="L1666" s="455" t="e">
        <f>IF(K1666=0,#REF!,0)</f>
        <v>#REF!</v>
      </c>
      <c r="O1666">
        <v>57882.903441000002</v>
      </c>
      <c r="P1666">
        <v>133</v>
      </c>
    </row>
    <row r="1667" spans="1:16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5"/>
      <c r="L1667" s="455" t="e">
        <f>IF(K1667=0,#REF!,0)</f>
        <v>#REF!</v>
      </c>
      <c r="O1667">
        <v>58125.494263000001</v>
      </c>
      <c r="P1667">
        <v>122</v>
      </c>
    </row>
    <row r="1668" spans="1:16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5"/>
      <c r="L1668" s="455" t="e">
        <f>IF(K1668=0,#REF!,0)</f>
        <v>#REF!</v>
      </c>
      <c r="O1668">
        <v>59068.289642000003</v>
      </c>
      <c r="P1668">
        <v>111</v>
      </c>
    </row>
    <row r="1669" spans="1:16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5">
        <v>5495.9896939481332</v>
      </c>
      <c r="L1669" s="455">
        <f>IF(K1669=0,#REF!,0)</f>
        <v>0</v>
      </c>
      <c r="O1669">
        <v>58465.920408999998</v>
      </c>
      <c r="P1669">
        <v>102</v>
      </c>
    </row>
    <row r="1670" spans="1:16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5">
        <v>22747.15409106118</v>
      </c>
      <c r="L1670" s="455">
        <f>IF(K1670=0,#REF!,0)</f>
        <v>0</v>
      </c>
      <c r="O1670">
        <v>58187.212249999997</v>
      </c>
      <c r="P1670">
        <v>91</v>
      </c>
    </row>
    <row r="1671" spans="1:16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5">
        <v>4003.0487244998267</v>
      </c>
      <c r="L1671" s="455">
        <f>IF(K1671=0,#REF!,0)</f>
        <v>0</v>
      </c>
      <c r="O1671">
        <v>55334.460541</v>
      </c>
      <c r="P1671">
        <v>81</v>
      </c>
    </row>
    <row r="1672" spans="1:16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5">
        <v>25078.260169152873</v>
      </c>
      <c r="L1672" s="455">
        <f>IF(K1672=0,#REF!,0)</f>
        <v>0</v>
      </c>
      <c r="O1672">
        <v>54635.979277999999</v>
      </c>
      <c r="P1672">
        <v>79</v>
      </c>
    </row>
    <row r="1673" spans="1:16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5">
        <v>14228.959119859381</v>
      </c>
      <c r="L1673" s="455">
        <f>IF(K1673=0,#REF!,0)</f>
        <v>0</v>
      </c>
      <c r="O1673">
        <v>55671.336151000003</v>
      </c>
      <c r="P1673">
        <v>71</v>
      </c>
    </row>
    <row r="1674" spans="1:16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5">
        <v>5577.3793064161719</v>
      </c>
      <c r="L1674" s="455">
        <f>IF(K1674=0,#REF!,0)</f>
        <v>0</v>
      </c>
      <c r="O1674">
        <v>55018.983978999997</v>
      </c>
      <c r="P1674">
        <v>70</v>
      </c>
    </row>
    <row r="1675" spans="1:16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5"/>
      <c r="L1675" s="455" t="e">
        <f>IF(K1675=0,#REF!,0)</f>
        <v>#REF!</v>
      </c>
      <c r="O1675">
        <v>55242.442015999994</v>
      </c>
      <c r="P1675">
        <v>80</v>
      </c>
    </row>
    <row r="1676" spans="1:16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5"/>
      <c r="L1676" s="455" t="e">
        <f>IF(K1676=0,#REF!,0)</f>
        <v>#REF!</v>
      </c>
      <c r="O1676">
        <v>54753.873565000002</v>
      </c>
      <c r="P1676">
        <v>88</v>
      </c>
    </row>
    <row r="1677" spans="1:16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5"/>
      <c r="L1677" s="455" t="e">
        <f>IF(K1677=0,#REF!,0)</f>
        <v>#REF!</v>
      </c>
      <c r="O1677">
        <v>55033.678893999997</v>
      </c>
      <c r="P1677">
        <v>102</v>
      </c>
    </row>
    <row r="1678" spans="1:16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5"/>
      <c r="L1678" s="455" t="e">
        <f>IF(K1678=0,#REF!,0)</f>
        <v>#REF!</v>
      </c>
      <c r="O1678">
        <v>56113.232238999997</v>
      </c>
      <c r="P1678">
        <v>117</v>
      </c>
    </row>
    <row r="1679" spans="1:16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5"/>
      <c r="L1679" s="455" t="e">
        <f>IF(K1679=0,#REF!,0)</f>
        <v>#REF!</v>
      </c>
      <c r="O1679">
        <v>55862.738831000002</v>
      </c>
      <c r="P1679">
        <v>120</v>
      </c>
    </row>
    <row r="1680" spans="1:16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5"/>
      <c r="L1680" s="455" t="e">
        <f>IF(K1680=0,#REF!,0)</f>
        <v>#REF!</v>
      </c>
      <c r="O1680">
        <v>55515.904725</v>
      </c>
      <c r="P1680">
        <v>134</v>
      </c>
    </row>
    <row r="1681" spans="1:16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5"/>
      <c r="L1681" s="455" t="e">
        <f>IF(K1681=0,#REF!,0)</f>
        <v>#REF!</v>
      </c>
      <c r="O1681">
        <v>56198.182861999987</v>
      </c>
      <c r="P1681">
        <v>122</v>
      </c>
    </row>
    <row r="1682" spans="1:16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5"/>
      <c r="L1682" s="455" t="e">
        <f>IF(K1682=0,#REF!,0)</f>
        <v>#REF!</v>
      </c>
      <c r="O1682">
        <v>57364.923522999998</v>
      </c>
      <c r="P1682">
        <v>124</v>
      </c>
    </row>
    <row r="1683" spans="1:16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5"/>
      <c r="L1683" s="455" t="e">
        <f>IF(K1683=0,#REF!,0)</f>
        <v>#REF!</v>
      </c>
      <c r="O1683">
        <v>55577.589354999996</v>
      </c>
      <c r="P1683">
        <v>118</v>
      </c>
    </row>
    <row r="1684" spans="1:16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5"/>
      <c r="L1684" s="455" t="e">
        <f>IF(K1684=0,#REF!,0)</f>
        <v>#REF!</v>
      </c>
      <c r="O1684">
        <v>52102.486481</v>
      </c>
      <c r="P1684">
        <v>116</v>
      </c>
    </row>
    <row r="1685" spans="1:16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5"/>
      <c r="L1685" s="455" t="e">
        <f>IF(K1685=0,#REF!,0)</f>
        <v>#REF!</v>
      </c>
      <c r="O1685">
        <v>50462.503538999998</v>
      </c>
      <c r="P1685">
        <v>108</v>
      </c>
    </row>
    <row r="1686" spans="1:16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5"/>
      <c r="L1686" s="455" t="e">
        <f>IF(K1686=0,#REF!,0)</f>
        <v>#REF!</v>
      </c>
      <c r="O1686">
        <v>49961.525451000001</v>
      </c>
      <c r="P1686">
        <v>110</v>
      </c>
    </row>
    <row r="1687" spans="1:16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5"/>
      <c r="L1687" s="455" t="e">
        <f>IF(K1687=0,#REF!,0)</f>
        <v>#REF!</v>
      </c>
      <c r="O1687">
        <v>49963.635712000003</v>
      </c>
      <c r="P1687">
        <v>108</v>
      </c>
    </row>
    <row r="1688" spans="1:16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5"/>
      <c r="L1688" s="455" t="e">
        <f>IF(K1688=0,#REF!,0)</f>
        <v>#REF!</v>
      </c>
      <c r="O1688">
        <v>50060.730743</v>
      </c>
      <c r="P1688">
        <v>107</v>
      </c>
    </row>
    <row r="1689" spans="1:16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5"/>
      <c r="L1689" s="455" t="e">
        <f>IF(K1689=0,#REF!,0)</f>
        <v>#REF!</v>
      </c>
      <c r="O1689">
        <v>51198.876373999999</v>
      </c>
      <c r="P1689">
        <v>115</v>
      </c>
    </row>
    <row r="1690" spans="1:16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5"/>
      <c r="L1690" s="455" t="e">
        <f>IF(K1690=0,#REF!,0)</f>
        <v>#REF!</v>
      </c>
      <c r="O1690">
        <v>51061.090484</v>
      </c>
      <c r="P1690">
        <v>114</v>
      </c>
    </row>
    <row r="1691" spans="1:16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5"/>
      <c r="L1691" s="455" t="e">
        <f>IF(K1691=0,#REF!,0)</f>
        <v>#REF!</v>
      </c>
      <c r="O1691">
        <v>49693.260987000001</v>
      </c>
      <c r="P1691">
        <v>117</v>
      </c>
    </row>
    <row r="1692" spans="1:16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5"/>
      <c r="L1692" s="455" t="e">
        <f>IF(K1692=0,#REF!,0)</f>
        <v>#REF!</v>
      </c>
      <c r="O1692">
        <v>48772.153076000002</v>
      </c>
      <c r="P1692">
        <v>104</v>
      </c>
    </row>
    <row r="1693" spans="1:16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5">
        <v>15378.740504758516</v>
      </c>
      <c r="L1693" s="455">
        <f>IF(K1693=0,#REF!,0)</f>
        <v>0</v>
      </c>
      <c r="O1693">
        <v>49498.717835000003</v>
      </c>
      <c r="P1693">
        <v>101</v>
      </c>
    </row>
    <row r="1694" spans="1:16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5">
        <v>27767.404516351169</v>
      </c>
      <c r="L1694" s="455">
        <f>IF(K1694=0,#REF!,0)</f>
        <v>0</v>
      </c>
      <c r="O1694">
        <v>49575.293854000003</v>
      </c>
      <c r="P1694">
        <v>88</v>
      </c>
    </row>
    <row r="1695" spans="1:16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5">
        <v>2723.8847022703931</v>
      </c>
      <c r="L1695" s="455">
        <f>IF(K1695=0,#REF!,0)</f>
        <v>0</v>
      </c>
      <c r="O1695">
        <v>49657.696715999999</v>
      </c>
      <c r="P1695">
        <v>83</v>
      </c>
    </row>
    <row r="1696" spans="1:16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5">
        <v>13284.836225558371</v>
      </c>
      <c r="L1696" s="455">
        <f>IF(K1696=0,#REF!,0)</f>
        <v>0</v>
      </c>
      <c r="O1696">
        <v>50245.637695999998</v>
      </c>
      <c r="P1696">
        <v>80</v>
      </c>
    </row>
    <row r="1697" spans="1:16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5">
        <v>9462.8560180105014</v>
      </c>
      <c r="L1697" s="455">
        <f>IF(K1697=0,#REF!,0)</f>
        <v>0</v>
      </c>
      <c r="O1697">
        <v>50427.400177000003</v>
      </c>
      <c r="P1697">
        <v>78</v>
      </c>
    </row>
    <row r="1698" spans="1:16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5"/>
      <c r="L1698" s="455" t="e">
        <f>IF(K1698=0,#REF!,0)</f>
        <v>#REF!</v>
      </c>
      <c r="O1698">
        <v>50216.845762999998</v>
      </c>
      <c r="P1698">
        <v>81</v>
      </c>
    </row>
    <row r="1699" spans="1:16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5"/>
      <c r="L1699" s="455" t="e">
        <f>IF(K1699=0,#REF!,0)</f>
        <v>#REF!</v>
      </c>
      <c r="O1699">
        <v>50916.703492000001</v>
      </c>
      <c r="P1699">
        <v>85</v>
      </c>
    </row>
    <row r="1700" spans="1:16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5"/>
      <c r="L1700" s="455" t="e">
        <f>IF(K1700=0,#REF!,0)</f>
        <v>#REF!</v>
      </c>
      <c r="O1700">
        <v>51046.047120000003</v>
      </c>
      <c r="P1700">
        <v>104</v>
      </c>
    </row>
    <row r="1701" spans="1:16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5"/>
      <c r="L1701" s="455" t="e">
        <f>IF(K1701=0,#REF!,0)</f>
        <v>#REF!</v>
      </c>
      <c r="O1701">
        <v>51456.819488000001</v>
      </c>
      <c r="P1701">
        <v>120</v>
      </c>
    </row>
    <row r="1702" spans="1:16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5"/>
      <c r="L1702" s="455" t="e">
        <f>IF(K1702=0,#REF!,0)</f>
        <v>#REF!</v>
      </c>
      <c r="O1702">
        <v>52777.285249</v>
      </c>
      <c r="P1702">
        <v>126</v>
      </c>
    </row>
    <row r="1703" spans="1:16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5"/>
      <c r="L1703" s="455" t="e">
        <f>IF(K1703=0,#REF!,0)</f>
        <v>#REF!</v>
      </c>
      <c r="O1703">
        <v>52958.120605999997</v>
      </c>
      <c r="P1703">
        <v>142</v>
      </c>
    </row>
    <row r="1704" spans="1:16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5"/>
      <c r="L1704" s="455" t="e">
        <f>IF(K1704=0,#REF!,0)</f>
        <v>#REF!</v>
      </c>
      <c r="O1704">
        <v>51919.438048999997</v>
      </c>
      <c r="P1704">
        <v>143</v>
      </c>
    </row>
    <row r="1705" spans="1:16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5"/>
      <c r="L1705" s="455" t="e">
        <f>IF(K1705=0,#REF!,0)</f>
        <v>#REF!</v>
      </c>
      <c r="O1705">
        <v>52210.581423000003</v>
      </c>
      <c r="P1705">
        <v>128</v>
      </c>
    </row>
    <row r="1706" spans="1:16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5"/>
      <c r="L1706" s="455" t="e">
        <f>IF(K1706=0,#REF!,0)</f>
        <v>#REF!</v>
      </c>
      <c r="O1706">
        <v>52883.500001</v>
      </c>
      <c r="P1706">
        <v>121</v>
      </c>
    </row>
    <row r="1707" spans="1:16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5"/>
      <c r="L1707" s="455" t="e">
        <f>IF(K1707=0,#REF!,0)</f>
        <v>#REF!</v>
      </c>
      <c r="O1707">
        <v>51486.97754</v>
      </c>
      <c r="P1707">
        <v>110</v>
      </c>
    </row>
    <row r="1708" spans="1:16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5"/>
      <c r="L1708" s="455" t="e">
        <f>IF(K1708=0,#REF!,0)</f>
        <v>#REF!</v>
      </c>
      <c r="O1708">
        <v>49645.607758000013</v>
      </c>
      <c r="P1708">
        <v>101</v>
      </c>
    </row>
    <row r="1709" spans="1:16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5"/>
      <c r="L1709" s="455" t="e">
        <f>IF(K1709=0,#REF!,0)</f>
        <v>#REF!</v>
      </c>
      <c r="O1709">
        <v>49283.434386999987</v>
      </c>
      <c r="P1709">
        <v>98</v>
      </c>
    </row>
    <row r="1710" spans="1:16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5"/>
      <c r="L1710" s="455" t="e">
        <f>IF(K1710=0,#REF!,0)</f>
        <v>#REF!</v>
      </c>
      <c r="O1710">
        <v>48897.319398</v>
      </c>
      <c r="P1710">
        <v>92</v>
      </c>
    </row>
    <row r="1711" spans="1:16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5"/>
      <c r="L1711" s="455" t="e">
        <f>IF(K1711=0,#REF!,0)</f>
        <v>#REF!</v>
      </c>
      <c r="O1711">
        <v>49712.255706999997</v>
      </c>
      <c r="P1711">
        <v>100</v>
      </c>
    </row>
    <row r="1712" spans="1:16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5"/>
      <c r="L1712" s="455" t="e">
        <f>IF(K1712=0,#REF!,0)</f>
        <v>#REF!</v>
      </c>
      <c r="O1712">
        <v>52394.828307999996</v>
      </c>
      <c r="P1712">
        <v>102</v>
      </c>
    </row>
    <row r="1713" spans="1:16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5"/>
      <c r="L1713" s="455" t="e">
        <f>IF(K1713=0,#REF!,0)</f>
        <v>#REF!</v>
      </c>
      <c r="O1713">
        <v>54675.694793000002</v>
      </c>
      <c r="P1713">
        <v>122</v>
      </c>
    </row>
    <row r="1714" spans="1:16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5"/>
      <c r="L1714" s="455" t="e">
        <f>IF(K1714=0,#REF!,0)</f>
        <v>#REF!</v>
      </c>
      <c r="O1714">
        <v>56477.704071</v>
      </c>
      <c r="P1714">
        <v>158</v>
      </c>
    </row>
    <row r="1715" spans="1:16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5"/>
      <c r="L1715" s="455" t="e">
        <f>IF(K1715=0,#REF!,0)</f>
        <v>#REF!</v>
      </c>
      <c r="O1715">
        <v>60110.526152999999</v>
      </c>
      <c r="P1715">
        <v>124</v>
      </c>
    </row>
    <row r="1716" spans="1:16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5"/>
      <c r="L1716" s="455" t="e">
        <f>IF(K1716=0,#REF!,0)</f>
        <v>#REF!</v>
      </c>
      <c r="O1716">
        <v>64442.276793999998</v>
      </c>
      <c r="P1716">
        <v>101</v>
      </c>
    </row>
    <row r="1717" spans="1:16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5">
        <v>4489.9943496486967</v>
      </c>
      <c r="L1717" s="455">
        <f>IF(K1717=0,#REF!,0)</f>
        <v>0</v>
      </c>
      <c r="O1717">
        <v>64114.370940000001</v>
      </c>
      <c r="P1717">
        <v>86</v>
      </c>
    </row>
    <row r="1718" spans="1:16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5">
        <v>9101.5216284966682</v>
      </c>
      <c r="L1718" s="455">
        <f>IF(K1718=0,#REF!,0)</f>
        <v>0</v>
      </c>
      <c r="O1718">
        <v>63503.978210000001</v>
      </c>
      <c r="P1718">
        <v>76</v>
      </c>
    </row>
    <row r="1719" spans="1:16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5"/>
      <c r="L1719" s="455" t="e">
        <f>IF(K1719=0,#REF!,0)</f>
        <v>#REF!</v>
      </c>
      <c r="O1719">
        <v>61649.967649999999</v>
      </c>
      <c r="P1719">
        <v>72</v>
      </c>
    </row>
    <row r="1720" spans="1:16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5"/>
      <c r="L1720" s="455" t="e">
        <f>IF(K1720=0,#REF!,0)</f>
        <v>#REF!</v>
      </c>
      <c r="O1720">
        <v>59730.506501000003</v>
      </c>
      <c r="P1720">
        <v>64</v>
      </c>
    </row>
    <row r="1721" spans="1:16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5"/>
      <c r="L1721" s="455" t="e">
        <f>IF(K1721=0,#REF!,0)</f>
        <v>#REF!</v>
      </c>
      <c r="O1721">
        <v>62746.831207000003</v>
      </c>
      <c r="P1721">
        <v>64</v>
      </c>
    </row>
    <row r="1722" spans="1:16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5"/>
      <c r="L1722" s="455" t="e">
        <f>IF(K1722=0,#REF!,0)</f>
        <v>#REF!</v>
      </c>
      <c r="O1722">
        <v>62248.168243</v>
      </c>
      <c r="P1722">
        <v>65</v>
      </c>
    </row>
    <row r="1723" spans="1:16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5"/>
      <c r="L1723" s="455" t="e">
        <f>IF(K1723=0,#REF!,0)</f>
        <v>#REF!</v>
      </c>
      <c r="O1723">
        <v>62958.848266000001</v>
      </c>
      <c r="P1723">
        <v>71</v>
      </c>
    </row>
    <row r="1724" spans="1:16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5"/>
      <c r="L1724" s="455" t="e">
        <f>IF(K1724=0,#REF!,0)</f>
        <v>#REF!</v>
      </c>
      <c r="O1724">
        <v>63177.104736000001</v>
      </c>
      <c r="P1724">
        <v>83</v>
      </c>
    </row>
    <row r="1725" spans="1:16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5"/>
      <c r="L1725" s="455" t="e">
        <f>IF(K1725=0,#REF!,0)</f>
        <v>#REF!</v>
      </c>
      <c r="O1725">
        <v>62802.328125</v>
      </c>
      <c r="P1725">
        <v>105</v>
      </c>
    </row>
    <row r="1726" spans="1:16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5"/>
      <c r="L1726" s="455" t="e">
        <f>IF(K1726=0,#REF!,0)</f>
        <v>#REF!</v>
      </c>
      <c r="O1726">
        <v>63871.357177000013</v>
      </c>
      <c r="P1726">
        <v>126</v>
      </c>
    </row>
    <row r="1727" spans="1:16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5"/>
      <c r="L1727" s="455" t="e">
        <f>IF(K1727=0,#REF!,0)</f>
        <v>#REF!</v>
      </c>
      <c r="O1727">
        <v>62224.741636999999</v>
      </c>
      <c r="P1727">
        <v>134</v>
      </c>
    </row>
    <row r="1728" spans="1:16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5"/>
      <c r="L1728" s="455" t="e">
        <f>IF(K1728=0,#REF!,0)</f>
        <v>#REF!</v>
      </c>
      <c r="O1728">
        <v>60222.771331000004</v>
      </c>
      <c r="P1728">
        <v>141</v>
      </c>
    </row>
    <row r="1729" spans="1:16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5"/>
      <c r="L1729" s="455" t="e">
        <f>IF(K1729=0,#REF!,0)</f>
        <v>#REF!</v>
      </c>
      <c r="O1729">
        <v>59596.220611999997</v>
      </c>
      <c r="P1729">
        <v>130</v>
      </c>
    </row>
    <row r="1730" spans="1:16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5"/>
      <c r="L1730" s="455" t="e">
        <f>IF(K1730=0,#REF!,0)</f>
        <v>#REF!</v>
      </c>
      <c r="O1730">
        <v>59147.009123999997</v>
      </c>
      <c r="P1730">
        <v>125</v>
      </c>
    </row>
    <row r="1731" spans="1:16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5"/>
      <c r="L1731" s="455" t="e">
        <f>IF(K1731=0,#REF!,0)</f>
        <v>#REF!</v>
      </c>
      <c r="O1731">
        <v>57792.695067000001</v>
      </c>
      <c r="P1731">
        <v>114</v>
      </c>
    </row>
    <row r="1732" spans="1:16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5"/>
      <c r="L1732" s="455" t="e">
        <f>IF(K1732=0,#REF!,0)</f>
        <v>#REF!</v>
      </c>
      <c r="O1732">
        <v>54663.320588000002</v>
      </c>
      <c r="P1732">
        <v>107</v>
      </c>
    </row>
    <row r="1733" spans="1:16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5"/>
      <c r="L1733" s="455" t="e">
        <f>IF(K1733=0,#REF!,0)</f>
        <v>#REF!</v>
      </c>
      <c r="O1733">
        <v>54486.275148000001</v>
      </c>
      <c r="P1733">
        <v>101</v>
      </c>
    </row>
    <row r="1734" spans="1:16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5"/>
      <c r="L1734" s="455" t="e">
        <f>IF(K1734=0,#REF!,0)</f>
        <v>#REF!</v>
      </c>
      <c r="O1734">
        <v>54361.171662000001</v>
      </c>
      <c r="P1734">
        <v>102</v>
      </c>
    </row>
    <row r="1735" spans="1:16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5"/>
      <c r="L1735" s="455" t="e">
        <f>IF(K1735=0,#REF!,0)</f>
        <v>#REF!</v>
      </c>
      <c r="O1735">
        <v>54726.656524999999</v>
      </c>
      <c r="P1735">
        <v>96</v>
      </c>
    </row>
    <row r="1736" spans="1:16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5"/>
      <c r="L1736" s="455" t="e">
        <f>IF(K1736=0,#REF!,0)</f>
        <v>#REF!</v>
      </c>
      <c r="O1736">
        <v>54379.539246</v>
      </c>
      <c r="P1736">
        <v>101</v>
      </c>
    </row>
    <row r="1737" spans="1:16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5"/>
      <c r="L1737" s="455" t="e">
        <f>IF(K1737=0,#REF!,0)</f>
        <v>#REF!</v>
      </c>
      <c r="O1737">
        <v>56681.268737000013</v>
      </c>
      <c r="P1737">
        <v>124</v>
      </c>
    </row>
    <row r="1738" spans="1:16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5"/>
      <c r="L1738" s="455" t="e">
        <f>IF(K1738=0,#REF!,0)</f>
        <v>#REF!</v>
      </c>
      <c r="O1738">
        <v>59002.968110000002</v>
      </c>
      <c r="P1738">
        <v>146</v>
      </c>
    </row>
    <row r="1739" spans="1:16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5"/>
      <c r="L1739" s="455" t="e">
        <f>IF(K1739=0,#REF!,0)</f>
        <v>#REF!</v>
      </c>
      <c r="O1739">
        <v>61418.347258999987</v>
      </c>
      <c r="P1739">
        <v>119</v>
      </c>
    </row>
    <row r="1740" spans="1:16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5"/>
      <c r="L1740" s="455" t="e">
        <f>IF(K1740=0,#REF!,0)</f>
        <v>#REF!</v>
      </c>
      <c r="O1740">
        <v>64573.542479999996</v>
      </c>
      <c r="P1740">
        <v>100</v>
      </c>
    </row>
    <row r="1741" spans="1:16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5">
        <v>7417.5736521171393</v>
      </c>
      <c r="L1741" s="455">
        <f>IF(K1741=0,#REF!,0)</f>
        <v>0</v>
      </c>
      <c r="O1741">
        <v>65210.973693</v>
      </c>
      <c r="P1741">
        <v>77</v>
      </c>
    </row>
    <row r="1742" spans="1:16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5">
        <v>21619.747492285438</v>
      </c>
      <c r="L1742" s="455">
        <f>IF(K1742=0,#REF!,0)</f>
        <v>0</v>
      </c>
      <c r="O1742">
        <v>64956.218109000001</v>
      </c>
      <c r="P1742">
        <v>74</v>
      </c>
    </row>
    <row r="1743" spans="1:16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5">
        <v>3968.082289589137</v>
      </c>
      <c r="L1743" s="455">
        <f>IF(K1743=0,#REF!,0)</f>
        <v>0</v>
      </c>
      <c r="O1743">
        <v>61759.442870999999</v>
      </c>
      <c r="P1743">
        <v>69</v>
      </c>
    </row>
    <row r="1744" spans="1:16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5">
        <v>23271.749417048035</v>
      </c>
      <c r="L1744" s="455">
        <f>IF(K1744=0,#REF!,0)</f>
        <v>0</v>
      </c>
      <c r="O1744">
        <v>60014.877440999997</v>
      </c>
      <c r="P1744">
        <v>68</v>
      </c>
    </row>
    <row r="1745" spans="1:16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5">
        <v>14702.939535150697</v>
      </c>
      <c r="L1745" s="455">
        <f>IF(K1745=0,#REF!,0)</f>
        <v>0</v>
      </c>
      <c r="O1745">
        <v>63103.470857</v>
      </c>
      <c r="P1745">
        <v>68</v>
      </c>
    </row>
    <row r="1746" spans="1:16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5"/>
      <c r="L1746" s="455" t="e">
        <f>IF(K1746=0,#REF!,0)</f>
        <v>#REF!</v>
      </c>
      <c r="O1746">
        <v>61192.857177999998</v>
      </c>
      <c r="P1746">
        <v>67</v>
      </c>
    </row>
    <row r="1747" spans="1:16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5"/>
      <c r="L1747" s="455" t="e">
        <f>IF(K1747=0,#REF!,0)</f>
        <v>#REF!</v>
      </c>
      <c r="O1747">
        <v>61972.458494999999</v>
      </c>
      <c r="P1747">
        <v>73</v>
      </c>
    </row>
    <row r="1748" spans="1:16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5"/>
      <c r="L1748" s="455" t="e">
        <f>IF(K1748=0,#REF!,0)</f>
        <v>#REF!</v>
      </c>
      <c r="O1748">
        <v>62408.536132000001</v>
      </c>
      <c r="P1748">
        <v>85</v>
      </c>
    </row>
    <row r="1749" spans="1:16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5"/>
      <c r="L1749" s="455" t="e">
        <f>IF(K1749=0,#REF!,0)</f>
        <v>#REF!</v>
      </c>
      <c r="O1749">
        <v>63088.576966000001</v>
      </c>
      <c r="P1749">
        <v>109</v>
      </c>
    </row>
    <row r="1750" spans="1:16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5"/>
      <c r="L1750" s="455" t="e">
        <f>IF(K1750=0,#REF!,0)</f>
        <v>#REF!</v>
      </c>
      <c r="O1750">
        <v>64043.138731999999</v>
      </c>
      <c r="P1750">
        <v>133</v>
      </c>
    </row>
    <row r="1751" spans="1:16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5"/>
      <c r="L1751" s="455" t="e">
        <f>IF(K1751=0,#REF!,0)</f>
        <v>#REF!</v>
      </c>
      <c r="O1751">
        <v>63018.938295</v>
      </c>
      <c r="P1751">
        <v>138</v>
      </c>
    </row>
    <row r="1752" spans="1:16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5"/>
      <c r="L1752" s="455" t="e">
        <f>IF(K1752=0,#REF!,0)</f>
        <v>#REF!</v>
      </c>
      <c r="O1752">
        <v>60872.299805000002</v>
      </c>
      <c r="P1752">
        <v>145</v>
      </c>
    </row>
    <row r="1753" spans="1:16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5"/>
      <c r="L1753" s="455" t="e">
        <f>IF(K1753=0,#REF!,0)</f>
        <v>#REF!</v>
      </c>
      <c r="O1753">
        <v>60536.493439999998</v>
      </c>
      <c r="P1753">
        <v>139</v>
      </c>
    </row>
    <row r="1754" spans="1:16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5"/>
      <c r="L1754" s="455" t="e">
        <f>IF(K1754=0,#REF!,0)</f>
        <v>#REF!</v>
      </c>
      <c r="O1754">
        <v>60144.169493999987</v>
      </c>
      <c r="P1754">
        <v>142</v>
      </c>
    </row>
    <row r="1755" spans="1:16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5"/>
      <c r="L1755" s="455" t="e">
        <f>IF(K1755=0,#REF!,0)</f>
        <v>#REF!</v>
      </c>
      <c r="O1755">
        <v>58319.671600000001</v>
      </c>
      <c r="P1755">
        <v>116</v>
      </c>
    </row>
    <row r="1756" spans="1:16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5"/>
      <c r="L1756" s="455" t="e">
        <f>IF(K1756=0,#REF!,0)</f>
        <v>#REF!</v>
      </c>
      <c r="O1756">
        <v>55573.649046999999</v>
      </c>
      <c r="P1756">
        <v>112</v>
      </c>
    </row>
    <row r="1757" spans="1:16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5"/>
      <c r="L1757" s="455" t="e">
        <f>IF(K1757=0,#REF!,0)</f>
        <v>#REF!</v>
      </c>
      <c r="O1757">
        <v>55690.658203999999</v>
      </c>
      <c r="P1757">
        <v>110</v>
      </c>
    </row>
    <row r="1758" spans="1:16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5"/>
      <c r="L1758" s="455" t="e">
        <f>IF(K1758=0,#REF!,0)</f>
        <v>#REF!</v>
      </c>
      <c r="O1758">
        <v>55484.590424000002</v>
      </c>
      <c r="P1758">
        <v>105</v>
      </c>
    </row>
    <row r="1759" spans="1:16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5"/>
      <c r="L1759" s="455" t="e">
        <f>IF(K1759=0,#REF!,0)</f>
        <v>#REF!</v>
      </c>
      <c r="O1759">
        <v>55989.980377</v>
      </c>
      <c r="P1759">
        <v>106</v>
      </c>
    </row>
    <row r="1760" spans="1:16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5"/>
      <c r="L1760" s="455" t="e">
        <f>IF(K1760=0,#REF!,0)</f>
        <v>#REF!</v>
      </c>
      <c r="O1760">
        <v>57535.669708000001</v>
      </c>
      <c r="P1760">
        <v>109</v>
      </c>
    </row>
    <row r="1761" spans="1:16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5"/>
      <c r="L1761" s="455" t="e">
        <f>IF(K1761=0,#REF!,0)</f>
        <v>#REF!</v>
      </c>
      <c r="O1761">
        <v>58575.803161000003</v>
      </c>
      <c r="P1761">
        <v>125</v>
      </c>
    </row>
    <row r="1762" spans="1:16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5"/>
      <c r="L1762" s="455" t="e">
        <f>IF(K1762=0,#REF!,0)</f>
        <v>#REF!</v>
      </c>
      <c r="O1762">
        <v>61712.646331999997</v>
      </c>
      <c r="P1762">
        <v>150</v>
      </c>
    </row>
    <row r="1763" spans="1:16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5"/>
      <c r="L1763" s="455" t="e">
        <f>IF(K1763=0,#REF!,0)</f>
        <v>#REF!</v>
      </c>
      <c r="O1763">
        <v>62943.218138999997</v>
      </c>
      <c r="P1763">
        <v>118</v>
      </c>
    </row>
    <row r="1764" spans="1:16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5"/>
      <c r="L1764" s="455" t="e">
        <f>IF(K1764=0,#REF!,0)</f>
        <v>#REF!</v>
      </c>
      <c r="O1764">
        <v>65870.560395000008</v>
      </c>
      <c r="P1764">
        <v>98</v>
      </c>
    </row>
    <row r="1765" spans="1:16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5">
        <v>8245.333607334167</v>
      </c>
      <c r="L1765" s="455">
        <f>IF(K1765=0,#REF!,0)</f>
        <v>0</v>
      </c>
      <c r="O1765">
        <v>65628.562988000005</v>
      </c>
      <c r="P1765">
        <v>86</v>
      </c>
    </row>
    <row r="1766" spans="1:16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5">
        <v>16545.954000936541</v>
      </c>
      <c r="L1766" s="455">
        <f>IF(K1766=0,#REF!,0)</f>
        <v>0</v>
      </c>
      <c r="O1766">
        <v>65007.858429</v>
      </c>
      <c r="P1766">
        <v>73</v>
      </c>
    </row>
    <row r="1767" spans="1:16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5">
        <v>9428.5012585082623</v>
      </c>
      <c r="L1767" s="455">
        <f>IF(K1767=0,#REF!,0)</f>
        <v>0</v>
      </c>
      <c r="O1767">
        <v>62425.579498999999</v>
      </c>
      <c r="P1767">
        <v>72</v>
      </c>
    </row>
    <row r="1768" spans="1:16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5">
        <v>24465.091321433483</v>
      </c>
      <c r="L1768" s="455">
        <f>IF(K1768=0,#REF!,0)</f>
        <v>0</v>
      </c>
      <c r="O1768">
        <v>60117.341979999997</v>
      </c>
      <c r="P1768">
        <v>67</v>
      </c>
    </row>
    <row r="1769" spans="1:16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5">
        <v>16237.986327895091</v>
      </c>
      <c r="L1769" s="455">
        <f>IF(K1769=0,#REF!,0)</f>
        <v>0</v>
      </c>
      <c r="O1769">
        <v>63095.775970000002</v>
      </c>
      <c r="P1769">
        <v>69</v>
      </c>
    </row>
    <row r="1770" spans="1:16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5"/>
      <c r="L1770" s="455" t="e">
        <f>IF(K1770=0,#REF!,0)</f>
        <v>#REF!</v>
      </c>
      <c r="O1770">
        <v>62698.439148999998</v>
      </c>
      <c r="P1770">
        <v>71</v>
      </c>
    </row>
    <row r="1771" spans="1:16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5"/>
      <c r="L1771" s="455" t="e">
        <f>IF(K1771=0,#REF!,0)</f>
        <v>#REF!</v>
      </c>
      <c r="O1771">
        <v>63297.401337000003</v>
      </c>
      <c r="P1771">
        <v>75</v>
      </c>
    </row>
    <row r="1772" spans="1:16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5"/>
      <c r="L1772" s="455" t="e">
        <f>IF(K1772=0,#REF!,0)</f>
        <v>#REF!</v>
      </c>
      <c r="O1772">
        <v>62965.752716000003</v>
      </c>
      <c r="P1772">
        <v>84</v>
      </c>
    </row>
    <row r="1773" spans="1:16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5"/>
      <c r="L1773" s="455" t="e">
        <f>IF(K1773=0,#REF!,0)</f>
        <v>#REF!</v>
      </c>
      <c r="O1773">
        <v>63039.051085999999</v>
      </c>
      <c r="P1773">
        <v>109</v>
      </c>
    </row>
    <row r="1774" spans="1:16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5"/>
      <c r="L1774" s="455" t="e">
        <f>IF(K1774=0,#REF!,0)</f>
        <v>#REF!</v>
      </c>
      <c r="O1774">
        <v>64581.945069000001</v>
      </c>
      <c r="P1774">
        <v>124</v>
      </c>
    </row>
    <row r="1775" spans="1:16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5"/>
      <c r="L1775" s="455" t="e">
        <f>IF(K1775=0,#REF!,0)</f>
        <v>#REF!</v>
      </c>
      <c r="O1775">
        <v>63108.215576000002</v>
      </c>
      <c r="P1775">
        <v>140</v>
      </c>
    </row>
    <row r="1776" spans="1:16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5"/>
      <c r="L1776" s="455" t="e">
        <f>IF(K1776=0,#REF!,0)</f>
        <v>#REF!</v>
      </c>
      <c r="O1776">
        <v>61736.270079999988</v>
      </c>
      <c r="P1776">
        <v>141</v>
      </c>
    </row>
    <row r="1777" spans="1:16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5"/>
      <c r="L1777" s="455" t="e">
        <f>IF(K1777=0,#REF!,0)</f>
        <v>#REF!</v>
      </c>
      <c r="O1777">
        <v>61526.162659000001</v>
      </c>
      <c r="P1777">
        <v>144</v>
      </c>
    </row>
    <row r="1778" spans="1:16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5"/>
      <c r="L1778" s="455" t="e">
        <f>IF(K1778=0,#REF!,0)</f>
        <v>#REF!</v>
      </c>
      <c r="O1778">
        <v>61405.495667000003</v>
      </c>
      <c r="P1778">
        <v>132</v>
      </c>
    </row>
    <row r="1779" spans="1:16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5"/>
      <c r="L1779" s="455" t="e">
        <f>IF(K1779=0,#REF!,0)</f>
        <v>#REF!</v>
      </c>
      <c r="O1779">
        <v>60055.151550000002</v>
      </c>
      <c r="P1779">
        <v>126</v>
      </c>
    </row>
    <row r="1780" spans="1:16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5"/>
      <c r="L1780" s="455" t="e">
        <f>IF(K1780=0,#REF!,0)</f>
        <v>#REF!</v>
      </c>
      <c r="O1780">
        <v>57068.641662000002</v>
      </c>
      <c r="P1780">
        <v>117</v>
      </c>
    </row>
    <row r="1781" spans="1:16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5"/>
      <c r="L1781" s="455" t="e">
        <f>IF(K1781=0,#REF!,0)</f>
        <v>#REF!</v>
      </c>
      <c r="O1781">
        <v>56328.789427999996</v>
      </c>
      <c r="P1781">
        <v>113</v>
      </c>
    </row>
    <row r="1782" spans="1:16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5"/>
      <c r="L1782" s="455" t="e">
        <f>IF(K1782=0,#REF!,0)</f>
        <v>#REF!</v>
      </c>
      <c r="O1782">
        <v>56970.081174999999</v>
      </c>
      <c r="P1782">
        <v>110</v>
      </c>
    </row>
    <row r="1783" spans="1:16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5"/>
      <c r="L1783" s="455" t="e">
        <f>IF(K1783=0,#REF!,0)</f>
        <v>#REF!</v>
      </c>
      <c r="O1783">
        <v>57166.287659000001</v>
      </c>
      <c r="P1783">
        <v>114</v>
      </c>
    </row>
    <row r="1784" spans="1:16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5"/>
      <c r="L1784" s="455" t="e">
        <f>IF(K1784=0,#REF!,0)</f>
        <v>#REF!</v>
      </c>
      <c r="O1784">
        <v>58629.482300000003</v>
      </c>
      <c r="P1784">
        <v>111</v>
      </c>
    </row>
    <row r="1785" spans="1:16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5"/>
      <c r="L1785" s="455" t="e">
        <f>IF(K1785=0,#REF!,0)</f>
        <v>#REF!</v>
      </c>
      <c r="O1785">
        <v>60016.931151999997</v>
      </c>
      <c r="P1785">
        <v>130</v>
      </c>
    </row>
    <row r="1786" spans="1:16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5"/>
      <c r="L1786" s="455" t="e">
        <f>IF(K1786=0,#REF!,0)</f>
        <v>#REF!</v>
      </c>
      <c r="O1786">
        <v>61103.210142999997</v>
      </c>
      <c r="P1786">
        <v>155</v>
      </c>
    </row>
    <row r="1787" spans="1:16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5"/>
      <c r="L1787" s="455" t="e">
        <f>IF(K1787=0,#REF!,0)</f>
        <v>#REF!</v>
      </c>
      <c r="O1787">
        <v>62575.384766000003</v>
      </c>
      <c r="P1787">
        <v>123</v>
      </c>
    </row>
    <row r="1788" spans="1:16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5"/>
      <c r="L1788" s="455" t="e">
        <f>IF(K1788=0,#REF!,0)</f>
        <v>#REF!</v>
      </c>
      <c r="O1788">
        <v>65529.493561000003</v>
      </c>
      <c r="P1788">
        <v>97</v>
      </c>
    </row>
    <row r="1789" spans="1:16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5"/>
      <c r="L1789" s="455" t="e">
        <f>IF(K1789=0,#REF!,0)</f>
        <v>#REF!</v>
      </c>
      <c r="O1789">
        <v>65520.571348999998</v>
      </c>
      <c r="P1789">
        <v>86</v>
      </c>
    </row>
    <row r="1790" spans="1:16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5"/>
      <c r="L1790" s="455" t="e">
        <f>IF(K1790=0,#REF!,0)</f>
        <v>#REF!</v>
      </c>
      <c r="O1790">
        <v>64605.731140000004</v>
      </c>
      <c r="P1790">
        <v>71</v>
      </c>
    </row>
    <row r="1791" spans="1:16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5"/>
      <c r="L1791" s="455" t="e">
        <f>IF(K1791=0,#REF!,0)</f>
        <v>#REF!</v>
      </c>
      <c r="O1791">
        <v>61801.040435000003</v>
      </c>
      <c r="P1791">
        <v>71</v>
      </c>
    </row>
    <row r="1792" spans="1:16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5"/>
      <c r="L1792" s="455" t="e">
        <f>IF(K1792=0,#REF!,0)</f>
        <v>#REF!</v>
      </c>
      <c r="O1792">
        <v>60270.326141999998</v>
      </c>
      <c r="P1792">
        <v>70</v>
      </c>
    </row>
    <row r="1793" spans="1:16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5"/>
      <c r="L1793" s="455" t="e">
        <f>IF(K1793=0,#REF!,0)</f>
        <v>#REF!</v>
      </c>
      <c r="O1793">
        <v>62944.054624999997</v>
      </c>
      <c r="P1793">
        <v>68</v>
      </c>
    </row>
    <row r="1794" spans="1:16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5"/>
      <c r="L1794" s="455" t="e">
        <f>IF(K1794=0,#REF!,0)</f>
        <v>#REF!</v>
      </c>
      <c r="O1794">
        <v>62304.701506999998</v>
      </c>
      <c r="P1794">
        <v>65</v>
      </c>
    </row>
    <row r="1795" spans="1:16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5"/>
      <c r="L1795" s="455" t="e">
        <f>IF(K1795=0,#REF!,0)</f>
        <v>#REF!</v>
      </c>
      <c r="O1795">
        <v>63602.289520000013</v>
      </c>
      <c r="P1795">
        <v>73</v>
      </c>
    </row>
    <row r="1796" spans="1:16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5"/>
      <c r="L1796" s="455" t="e">
        <f>IF(K1796=0,#REF!,0)</f>
        <v>#REF!</v>
      </c>
      <c r="O1796">
        <v>63528.302000999996</v>
      </c>
      <c r="P1796">
        <v>87</v>
      </c>
    </row>
    <row r="1797" spans="1:16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5"/>
      <c r="L1797" s="455" t="e">
        <f>IF(K1797=0,#REF!,0)</f>
        <v>#REF!</v>
      </c>
      <c r="O1797">
        <v>63226.263245000002</v>
      </c>
      <c r="P1797">
        <v>106</v>
      </c>
    </row>
    <row r="1798" spans="1:16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5"/>
      <c r="L1798" s="455" t="e">
        <f>IF(K1798=0,#REF!,0)</f>
        <v>#REF!</v>
      </c>
      <c r="O1798">
        <v>65015.088133999998</v>
      </c>
      <c r="P1798">
        <v>127</v>
      </c>
    </row>
    <row r="1799" spans="1:16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5"/>
      <c r="L1799" s="455" t="e">
        <f>IF(K1799=0,#REF!,0)</f>
        <v>#REF!</v>
      </c>
      <c r="O1799">
        <v>63733.319704000001</v>
      </c>
      <c r="P1799">
        <v>134</v>
      </c>
    </row>
    <row r="1800" spans="1:16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5"/>
      <c r="L1800" s="455" t="e">
        <f>IF(K1800=0,#REF!,0)</f>
        <v>#REF!</v>
      </c>
      <c r="O1800">
        <v>61674.225402999997</v>
      </c>
      <c r="P1800">
        <v>143</v>
      </c>
    </row>
    <row r="1801" spans="1:16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5"/>
      <c r="L1801" s="455" t="e">
        <f>IF(K1801=0,#REF!,0)</f>
        <v>#REF!</v>
      </c>
      <c r="O1801">
        <v>61101.225158000001</v>
      </c>
      <c r="P1801">
        <v>145</v>
      </c>
    </row>
    <row r="1802" spans="1:16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5"/>
      <c r="L1802" s="455" t="e">
        <f>IF(K1802=0,#REF!,0)</f>
        <v>#REF!</v>
      </c>
      <c r="O1802">
        <v>60907.973876999997</v>
      </c>
      <c r="P1802">
        <v>131</v>
      </c>
    </row>
    <row r="1803" spans="1:16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5"/>
      <c r="L1803" s="455" t="e">
        <f>IF(K1803=0,#REF!,0)</f>
        <v>#REF!</v>
      </c>
      <c r="O1803">
        <v>59398.437743000002</v>
      </c>
      <c r="P1803">
        <v>116</v>
      </c>
    </row>
    <row r="1804" spans="1:16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5"/>
      <c r="L1804" s="455" t="e">
        <f>IF(K1804=0,#REF!,0)</f>
        <v>#REF!</v>
      </c>
      <c r="O1804">
        <v>56891.173339000001</v>
      </c>
      <c r="P1804">
        <v>110</v>
      </c>
    </row>
    <row r="1805" spans="1:16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5"/>
      <c r="L1805" s="455" t="e">
        <f>IF(K1805=0,#REF!,0)</f>
        <v>#REF!</v>
      </c>
      <c r="O1805">
        <v>56051.413087000001</v>
      </c>
      <c r="P1805">
        <v>106</v>
      </c>
    </row>
    <row r="1806" spans="1:16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5"/>
      <c r="L1806" s="455" t="e">
        <f>IF(K1806=0,#REF!,0)</f>
        <v>#REF!</v>
      </c>
      <c r="O1806">
        <v>56355.560577999997</v>
      </c>
      <c r="P1806">
        <v>102</v>
      </c>
    </row>
    <row r="1807" spans="1:16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5"/>
      <c r="L1807" s="455" t="e">
        <f>IF(K1807=0,#REF!,0)</f>
        <v>#REF!</v>
      </c>
      <c r="O1807">
        <v>57169.060728999997</v>
      </c>
      <c r="P1807">
        <v>102</v>
      </c>
    </row>
    <row r="1808" spans="1:16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5"/>
      <c r="L1808" s="455" t="e">
        <f>IF(K1808=0,#REF!,0)</f>
        <v>#REF!</v>
      </c>
      <c r="O1808">
        <v>58414.157836999999</v>
      </c>
      <c r="P1808">
        <v>105</v>
      </c>
    </row>
    <row r="1809" spans="1:16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5"/>
      <c r="L1809" s="455" t="e">
        <f>IF(K1809=0,#REF!,0)</f>
        <v>#REF!</v>
      </c>
      <c r="O1809">
        <v>59968.594850000001</v>
      </c>
      <c r="P1809">
        <v>123</v>
      </c>
    </row>
    <row r="1810" spans="1:16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5"/>
      <c r="L1810" s="455" t="e">
        <f>IF(K1810=0,#REF!,0)</f>
        <v>#REF!</v>
      </c>
      <c r="O1810">
        <v>61016.447083000006</v>
      </c>
      <c r="P1810">
        <v>142</v>
      </c>
    </row>
    <row r="1811" spans="1:16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5"/>
      <c r="L1811" s="455" t="e">
        <f>IF(K1811=0,#REF!,0)</f>
        <v>#REF!</v>
      </c>
      <c r="O1811">
        <v>61763.057768999999</v>
      </c>
      <c r="P1811">
        <v>115</v>
      </c>
    </row>
    <row r="1812" spans="1:16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5"/>
      <c r="L1812" s="455" t="e">
        <f>IF(K1812=0,#REF!,0)</f>
        <v>#REF!</v>
      </c>
      <c r="O1812">
        <v>65312.541748000003</v>
      </c>
      <c r="P1812">
        <v>90</v>
      </c>
    </row>
    <row r="1813" spans="1:16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5">
        <v>4936.0279505379585</v>
      </c>
      <c r="L1813" s="455">
        <f>IF(K1813=0,#REF!,0)</f>
        <v>0</v>
      </c>
      <c r="O1813">
        <v>64492.546416999998</v>
      </c>
      <c r="P1813">
        <v>78</v>
      </c>
    </row>
    <row r="1814" spans="1:16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5">
        <v>24012.56059244338</v>
      </c>
      <c r="L1814" s="455">
        <f>IF(K1814=0,#REF!,0)</f>
        <v>0</v>
      </c>
      <c r="O1814">
        <v>64261.250947</v>
      </c>
      <c r="P1814">
        <v>65</v>
      </c>
    </row>
    <row r="1815" spans="1:16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5">
        <v>5689.1070276895089</v>
      </c>
      <c r="L1815" s="455">
        <f>IF(K1815=0,#REF!,0)</f>
        <v>0</v>
      </c>
      <c r="O1815">
        <v>60917.209838000002</v>
      </c>
      <c r="P1815">
        <v>61</v>
      </c>
    </row>
    <row r="1816" spans="1:16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5">
        <v>30255.289420428908</v>
      </c>
      <c r="L1816" s="455">
        <f>IF(K1816=0,#REF!,0)</f>
        <v>0</v>
      </c>
      <c r="O1816">
        <v>59757.063994999997</v>
      </c>
      <c r="P1816">
        <v>58</v>
      </c>
    </row>
    <row r="1817" spans="1:16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5">
        <v>9339.7361370881081</v>
      </c>
      <c r="L1817" s="455">
        <f>IF(K1817=0,#REF!,0)</f>
        <v>0</v>
      </c>
      <c r="O1817">
        <v>61925.568938999997</v>
      </c>
      <c r="P1817">
        <v>57</v>
      </c>
    </row>
    <row r="1818" spans="1:16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5"/>
      <c r="L1818" s="455" t="e">
        <f>IF(K1818=0,#REF!,0)</f>
        <v>#REF!</v>
      </c>
      <c r="O1818">
        <v>61433.412658000001</v>
      </c>
      <c r="P1818">
        <v>57</v>
      </c>
    </row>
    <row r="1819" spans="1:16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5"/>
      <c r="L1819" s="455" t="e">
        <f>IF(K1819=0,#REF!,0)</f>
        <v>#REF!</v>
      </c>
      <c r="O1819">
        <v>61873.844513999997</v>
      </c>
      <c r="P1819">
        <v>59</v>
      </c>
    </row>
    <row r="1820" spans="1:16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5"/>
      <c r="L1820" s="455" t="e">
        <f>IF(K1820=0,#REF!,0)</f>
        <v>#REF!</v>
      </c>
      <c r="O1820">
        <v>61541.840851000001</v>
      </c>
      <c r="P1820">
        <v>70</v>
      </c>
    </row>
    <row r="1821" spans="1:16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5"/>
      <c r="L1821" s="455" t="e">
        <f>IF(K1821=0,#REF!,0)</f>
        <v>#REF!</v>
      </c>
      <c r="O1821">
        <v>61161.981568000003</v>
      </c>
      <c r="P1821">
        <v>87</v>
      </c>
    </row>
    <row r="1822" spans="1:16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5"/>
      <c r="L1822" s="455" t="e">
        <f>IF(K1822=0,#REF!,0)</f>
        <v>#REF!</v>
      </c>
      <c r="O1822">
        <v>62804.957395999998</v>
      </c>
      <c r="P1822">
        <v>109</v>
      </c>
    </row>
    <row r="1823" spans="1:16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5"/>
      <c r="L1823" s="455" t="e">
        <f>IF(K1823=0,#REF!,0)</f>
        <v>#REF!</v>
      </c>
      <c r="O1823">
        <v>61656.991211</v>
      </c>
      <c r="P1823">
        <v>118</v>
      </c>
    </row>
    <row r="1824" spans="1:16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5"/>
      <c r="L1824" s="455" t="e">
        <f>IF(K1824=0,#REF!,0)</f>
        <v>#REF!</v>
      </c>
      <c r="O1824">
        <v>60409.218323000001</v>
      </c>
      <c r="P1824">
        <v>120</v>
      </c>
    </row>
    <row r="1825" spans="1:16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5"/>
      <c r="L1825" s="455" t="e">
        <f>IF(K1825=0,#REF!,0)</f>
        <v>#REF!</v>
      </c>
      <c r="O1825">
        <v>60115.004150000001</v>
      </c>
      <c r="P1825">
        <v>124</v>
      </c>
    </row>
    <row r="1826" spans="1:16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5"/>
      <c r="L1826" s="455" t="e">
        <f>IF(K1826=0,#REF!,0)</f>
        <v>#REF!</v>
      </c>
      <c r="O1826">
        <v>60335.444581000003</v>
      </c>
      <c r="P1826">
        <v>121</v>
      </c>
    </row>
    <row r="1827" spans="1:16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5"/>
      <c r="L1827" s="455" t="e">
        <f>IF(K1827=0,#REF!,0)</f>
        <v>#REF!</v>
      </c>
      <c r="O1827">
        <v>58220.198729999996</v>
      </c>
      <c r="P1827">
        <v>108</v>
      </c>
    </row>
    <row r="1828" spans="1:16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5"/>
      <c r="L1828" s="455" t="e">
        <f>IF(K1828=0,#REF!,0)</f>
        <v>#REF!</v>
      </c>
      <c r="O1828">
        <v>55268.055662999999</v>
      </c>
      <c r="P1828">
        <v>103</v>
      </c>
    </row>
    <row r="1829" spans="1:16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5"/>
      <c r="L1829" s="455" t="e">
        <f>IF(K1829=0,#REF!,0)</f>
        <v>#REF!</v>
      </c>
      <c r="O1829">
        <v>55331.106934000003</v>
      </c>
      <c r="P1829">
        <v>97</v>
      </c>
    </row>
    <row r="1830" spans="1:16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5"/>
      <c r="L1830" s="455" t="e">
        <f>IF(K1830=0,#REF!,0)</f>
        <v>#REF!</v>
      </c>
      <c r="O1830">
        <v>54896.425415000012</v>
      </c>
      <c r="P1830">
        <v>92</v>
      </c>
    </row>
    <row r="1831" spans="1:16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5"/>
      <c r="L1831" s="455" t="e">
        <f>IF(K1831=0,#REF!,0)</f>
        <v>#REF!</v>
      </c>
      <c r="O1831">
        <v>55570.050169999988</v>
      </c>
      <c r="P1831">
        <v>91</v>
      </c>
    </row>
    <row r="1832" spans="1:16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5"/>
      <c r="L1832" s="455" t="e">
        <f>IF(K1832=0,#REF!,0)</f>
        <v>#REF!</v>
      </c>
      <c r="O1832">
        <v>55892.518737999999</v>
      </c>
      <c r="P1832">
        <v>94</v>
      </c>
    </row>
    <row r="1833" spans="1:16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5"/>
      <c r="L1833" s="455" t="e">
        <f>IF(K1833=0,#REF!,0)</f>
        <v>#REF!</v>
      </c>
      <c r="O1833">
        <v>55729.099364000002</v>
      </c>
      <c r="P1833">
        <v>96</v>
      </c>
    </row>
    <row r="1834" spans="1:16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5"/>
      <c r="L1834" s="455" t="e">
        <f>IF(K1834=0,#REF!,0)</f>
        <v>#REF!</v>
      </c>
      <c r="O1834">
        <v>56527.878844999999</v>
      </c>
      <c r="P1834">
        <v>103</v>
      </c>
    </row>
    <row r="1835" spans="1:16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5"/>
      <c r="L1835" s="455" t="e">
        <f>IF(K1835=0,#REF!,0)</f>
        <v>#REF!</v>
      </c>
      <c r="O1835">
        <v>57217.859192000004</v>
      </c>
      <c r="P1835">
        <v>107</v>
      </c>
    </row>
    <row r="1836" spans="1:16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5"/>
      <c r="L1836" s="455" t="e">
        <f>IF(K1836=0,#REF!,0)</f>
        <v>#REF!</v>
      </c>
      <c r="O1836">
        <v>59351.723387999999</v>
      </c>
      <c r="P1836">
        <v>105</v>
      </c>
    </row>
    <row r="1837" spans="1:16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5"/>
      <c r="L1837" s="455" t="e">
        <f>IF(K1837=0,#REF!,0)</f>
        <v>#REF!</v>
      </c>
      <c r="O1837">
        <v>59831.13031</v>
      </c>
      <c r="P1837">
        <v>94</v>
      </c>
    </row>
    <row r="1838" spans="1:16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5"/>
      <c r="L1838" s="455" t="e">
        <f>IF(K1838=0,#REF!,0)</f>
        <v>#REF!</v>
      </c>
      <c r="O1838">
        <v>59244.853820999997</v>
      </c>
      <c r="P1838">
        <v>86</v>
      </c>
    </row>
    <row r="1839" spans="1:16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5"/>
      <c r="L1839" s="455" t="e">
        <f>IF(K1839=0,#REF!,0)</f>
        <v>#REF!</v>
      </c>
      <c r="O1839">
        <v>55849.769897000013</v>
      </c>
      <c r="P1839">
        <v>74</v>
      </c>
    </row>
    <row r="1840" spans="1:16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5"/>
      <c r="L1840" s="455" t="e">
        <f>IF(K1840=0,#REF!,0)</f>
        <v>#REF!</v>
      </c>
      <c r="O1840">
        <v>54495.995879999988</v>
      </c>
      <c r="P1840">
        <v>67</v>
      </c>
    </row>
    <row r="1841" spans="1:16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5">
        <v>10005.776807894397</v>
      </c>
      <c r="L1841" s="455">
        <f>IF(K1841=0,#REF!,0)</f>
        <v>0</v>
      </c>
      <c r="O1841">
        <v>54880.910154999998</v>
      </c>
      <c r="P1841">
        <v>64</v>
      </c>
    </row>
    <row r="1842" spans="1:16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5"/>
      <c r="L1842" s="455" t="e">
        <f>IF(K1842=0,#REF!,0)</f>
        <v>#REF!</v>
      </c>
      <c r="O1842">
        <v>55264.376953999999</v>
      </c>
      <c r="P1842">
        <v>60</v>
      </c>
    </row>
    <row r="1843" spans="1:16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5"/>
      <c r="L1843" s="455" t="e">
        <f>IF(K1843=0,#REF!,0)</f>
        <v>#REF!</v>
      </c>
      <c r="O1843">
        <v>55837.696776999997</v>
      </c>
      <c r="P1843">
        <v>68</v>
      </c>
    </row>
    <row r="1844" spans="1:16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5"/>
      <c r="L1844" s="455" t="e">
        <f>IF(K1844=0,#REF!,0)</f>
        <v>#REF!</v>
      </c>
      <c r="O1844">
        <v>54552.061400999999</v>
      </c>
      <c r="P1844">
        <v>72</v>
      </c>
    </row>
    <row r="1845" spans="1:16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5"/>
      <c r="L1845" s="455" t="e">
        <f>IF(K1845=0,#REF!,0)</f>
        <v>#REF!</v>
      </c>
      <c r="O1845">
        <v>54600.633544999997</v>
      </c>
      <c r="P1845">
        <v>92</v>
      </c>
    </row>
    <row r="1846" spans="1:16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5"/>
      <c r="L1846" s="455" t="e">
        <f>IF(K1846=0,#REF!,0)</f>
        <v>#REF!</v>
      </c>
      <c r="O1846">
        <v>56355.029112999997</v>
      </c>
      <c r="P1846">
        <v>103</v>
      </c>
    </row>
    <row r="1847" spans="1:16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5"/>
      <c r="L1847" s="455" t="e">
        <f>IF(K1847=0,#REF!,0)</f>
        <v>#REF!</v>
      </c>
      <c r="O1847">
        <v>55858.035582999997</v>
      </c>
      <c r="P1847">
        <v>116</v>
      </c>
    </row>
    <row r="1848" spans="1:16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5"/>
      <c r="L1848" s="455" t="e">
        <f>IF(K1848=0,#REF!,0)</f>
        <v>#REF!</v>
      </c>
      <c r="O1848">
        <v>55615.075255999996</v>
      </c>
      <c r="P1848">
        <v>116</v>
      </c>
    </row>
    <row r="1849" spans="1:16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5"/>
      <c r="L1849" s="455" t="e">
        <f>IF(K1849=0,#REF!,0)</f>
        <v>#REF!</v>
      </c>
      <c r="O1849">
        <v>55998.773315999999</v>
      </c>
      <c r="P1849">
        <v>115</v>
      </c>
    </row>
    <row r="1850" spans="1:16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5"/>
      <c r="L1850" s="455" t="e">
        <f>IF(K1850=0,#REF!,0)</f>
        <v>#REF!</v>
      </c>
      <c r="O1850">
        <v>56654.742126999998</v>
      </c>
      <c r="P1850">
        <v>112</v>
      </c>
    </row>
    <row r="1851" spans="1:16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5"/>
      <c r="L1851" s="455" t="e">
        <f>IF(K1851=0,#REF!,0)</f>
        <v>#REF!</v>
      </c>
      <c r="O1851">
        <v>55895.168944999998</v>
      </c>
      <c r="P1851">
        <v>105</v>
      </c>
    </row>
    <row r="1852" spans="1:16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5"/>
      <c r="L1852" s="455" t="e">
        <f>IF(K1852=0,#REF!,0)</f>
        <v>#REF!</v>
      </c>
      <c r="O1852">
        <v>52705.102967000013</v>
      </c>
      <c r="P1852">
        <v>98</v>
      </c>
    </row>
    <row r="1853" spans="1:16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5"/>
      <c r="L1853" s="455" t="e">
        <f>IF(K1853=0,#REF!,0)</f>
        <v>#REF!</v>
      </c>
      <c r="O1853">
        <v>51470.812682999996</v>
      </c>
      <c r="P1853">
        <v>96</v>
      </c>
    </row>
    <row r="1854" spans="1:16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5"/>
      <c r="L1854" s="455" t="e">
        <f>IF(K1854=0,#REF!,0)</f>
        <v>#REF!</v>
      </c>
      <c r="O1854">
        <v>50900.391204</v>
      </c>
      <c r="P1854">
        <v>94</v>
      </c>
    </row>
    <row r="1855" spans="1:16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5"/>
      <c r="L1855" s="455" t="e">
        <f>IF(K1855=0,#REF!,0)</f>
        <v>#REF!</v>
      </c>
      <c r="O1855">
        <v>51214.977384999998</v>
      </c>
      <c r="P1855">
        <v>98</v>
      </c>
    </row>
    <row r="1856" spans="1:16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5"/>
      <c r="L1856" s="455" t="e">
        <f>IF(K1856=0,#REF!,0)</f>
        <v>#REF!</v>
      </c>
      <c r="O1856">
        <v>52180.962158000002</v>
      </c>
      <c r="P1856">
        <v>96</v>
      </c>
    </row>
    <row r="1857" spans="1:16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5"/>
      <c r="L1857" s="455" t="e">
        <f>IF(K1857=0,#REF!,0)</f>
        <v>#REF!</v>
      </c>
      <c r="O1857">
        <v>53363.423217000003</v>
      </c>
      <c r="P1857">
        <v>103</v>
      </c>
    </row>
    <row r="1858" spans="1:16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5"/>
      <c r="L1858" s="455" t="e">
        <f>IF(K1858=0,#REF!,0)</f>
        <v>#REF!</v>
      </c>
      <c r="O1858">
        <v>53291.199400999998</v>
      </c>
      <c r="P1858">
        <v>103</v>
      </c>
    </row>
    <row r="1859" spans="1:16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5"/>
      <c r="L1859" s="455" t="e">
        <f>IF(K1859=0,#REF!,0)</f>
        <v>#REF!</v>
      </c>
      <c r="O1859">
        <v>51454.674714000001</v>
      </c>
      <c r="P1859">
        <v>100</v>
      </c>
    </row>
    <row r="1860" spans="1:16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5"/>
      <c r="L1860" s="455" t="e">
        <f>IF(K1860=0,#REF!,0)</f>
        <v>#REF!</v>
      </c>
      <c r="O1860">
        <v>50215.257751999998</v>
      </c>
      <c r="P1860">
        <v>95</v>
      </c>
    </row>
    <row r="1861" spans="1:16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5">
        <v>21552.595894679424</v>
      </c>
      <c r="L1861" s="455">
        <f>IF(K1861=0,#REF!,0)</f>
        <v>0</v>
      </c>
      <c r="O1861">
        <v>50353.894133999987</v>
      </c>
      <c r="P1861">
        <v>84</v>
      </c>
    </row>
    <row r="1862" spans="1:16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5">
        <v>32682.481240973651</v>
      </c>
      <c r="L1862" s="455">
        <f>IF(K1862=0,#REF!,0)</f>
        <v>0</v>
      </c>
      <c r="O1862">
        <v>50126.718718999997</v>
      </c>
      <c r="P1862">
        <v>79</v>
      </c>
    </row>
    <row r="1863" spans="1:16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5">
        <v>15358.83720893443</v>
      </c>
      <c r="L1863" s="455">
        <f>IF(K1863=0,#REF!,0)</f>
        <v>0</v>
      </c>
      <c r="O1863">
        <v>50123.704102999996</v>
      </c>
      <c r="P1863">
        <v>71</v>
      </c>
    </row>
    <row r="1864" spans="1:16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5">
        <v>38827.047453414212</v>
      </c>
      <c r="L1864" s="455">
        <f>IF(K1864=0,#REF!,0)</f>
        <v>0</v>
      </c>
      <c r="O1864">
        <v>50460.880706999997</v>
      </c>
      <c r="P1864">
        <v>67</v>
      </c>
    </row>
    <row r="1865" spans="1:16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5">
        <v>18883.008770728666</v>
      </c>
      <c r="L1865" s="455">
        <f>IF(K1865=0,#REF!,0)</f>
        <v>0</v>
      </c>
      <c r="O1865">
        <v>50372.638671999986</v>
      </c>
      <c r="P1865">
        <v>61</v>
      </c>
    </row>
    <row r="1866" spans="1:16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5"/>
      <c r="L1866" s="455" t="e">
        <f>IF(K1866=0,#REF!,0)</f>
        <v>#REF!</v>
      </c>
      <c r="O1866">
        <v>50390.617615000003</v>
      </c>
      <c r="P1866">
        <v>61</v>
      </c>
    </row>
    <row r="1867" spans="1:16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5"/>
      <c r="L1867" s="455" t="e">
        <f>IF(K1867=0,#REF!,0)</f>
        <v>#REF!</v>
      </c>
      <c r="O1867">
        <v>51320.982391999998</v>
      </c>
      <c r="P1867">
        <v>69</v>
      </c>
    </row>
    <row r="1868" spans="1:16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5"/>
      <c r="L1868" s="455" t="e">
        <f>IF(K1868=0,#REF!,0)</f>
        <v>#REF!</v>
      </c>
      <c r="O1868">
        <v>51987.962157000002</v>
      </c>
      <c r="P1868">
        <v>76</v>
      </c>
    </row>
    <row r="1869" spans="1:16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5"/>
      <c r="L1869" s="455" t="e">
        <f>IF(K1869=0,#REF!,0)</f>
        <v>#REF!</v>
      </c>
      <c r="O1869">
        <v>52560.553773</v>
      </c>
      <c r="P1869">
        <v>90</v>
      </c>
    </row>
    <row r="1870" spans="1:16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5"/>
      <c r="L1870" s="455" t="e">
        <f>IF(K1870=0,#REF!,0)</f>
        <v>#REF!</v>
      </c>
      <c r="O1870">
        <v>54446.176024</v>
      </c>
      <c r="P1870">
        <v>109</v>
      </c>
    </row>
    <row r="1871" spans="1:16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5"/>
      <c r="L1871" s="455" t="e">
        <f>IF(K1871=0,#REF!,0)</f>
        <v>#REF!</v>
      </c>
      <c r="O1871">
        <v>54212.065552</v>
      </c>
      <c r="P1871">
        <v>119</v>
      </c>
    </row>
    <row r="1872" spans="1:16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5"/>
      <c r="L1872" s="455" t="e">
        <f>IF(K1872=0,#REF!,0)</f>
        <v>#REF!</v>
      </c>
      <c r="O1872">
        <v>54203.024292000002</v>
      </c>
      <c r="P1872">
        <v>120</v>
      </c>
    </row>
    <row r="1873" spans="1:16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5"/>
      <c r="L1873" s="455" t="e">
        <f>IF(K1873=0,#REF!,0)</f>
        <v>#REF!</v>
      </c>
      <c r="O1873">
        <v>54646.825621999997</v>
      </c>
      <c r="P1873">
        <v>112</v>
      </c>
    </row>
    <row r="1874" spans="1:16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5"/>
      <c r="L1874" s="455" t="e">
        <f>IF(K1874=0,#REF!,0)</f>
        <v>#REF!</v>
      </c>
      <c r="O1874">
        <v>54858.888733</v>
      </c>
      <c r="P1874">
        <v>105</v>
      </c>
    </row>
    <row r="1875" spans="1:16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5"/>
      <c r="L1875" s="455" t="e">
        <f>IF(K1875=0,#REF!,0)</f>
        <v>#REF!</v>
      </c>
      <c r="O1875">
        <v>52941.280823000001</v>
      </c>
      <c r="P1875">
        <v>90</v>
      </c>
    </row>
    <row r="1876" spans="1:16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5"/>
      <c r="L1876" s="455" t="e">
        <f>IF(K1876=0,#REF!,0)</f>
        <v>#REF!</v>
      </c>
      <c r="O1876">
        <v>51792.878936000001</v>
      </c>
      <c r="P1876">
        <v>86</v>
      </c>
    </row>
    <row r="1877" spans="1:16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5"/>
      <c r="L1877" s="455" t="e">
        <f>IF(K1877=0,#REF!,0)</f>
        <v>#REF!</v>
      </c>
      <c r="O1877">
        <v>51297.560820999999</v>
      </c>
      <c r="P1877">
        <v>82</v>
      </c>
    </row>
    <row r="1878" spans="1:16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5"/>
      <c r="L1878" s="455" t="e">
        <f>IF(K1878=0,#REF!,0)</f>
        <v>#REF!</v>
      </c>
      <c r="O1878">
        <v>51002.697908000002</v>
      </c>
      <c r="P1878">
        <v>82</v>
      </c>
    </row>
    <row r="1879" spans="1:16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5"/>
      <c r="L1879" s="455" t="e">
        <f>IF(K1879=0,#REF!,0)</f>
        <v>#REF!</v>
      </c>
      <c r="O1879">
        <v>51591.706909</v>
      </c>
      <c r="P1879">
        <v>82</v>
      </c>
    </row>
    <row r="1880" spans="1:16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5"/>
      <c r="L1880" s="455" t="e">
        <f>IF(K1880=0,#REF!,0)</f>
        <v>#REF!</v>
      </c>
      <c r="O1880">
        <v>52950.625855999999</v>
      </c>
      <c r="P1880">
        <v>88</v>
      </c>
    </row>
    <row r="1881" spans="1:16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5"/>
      <c r="L1881" s="455" t="e">
        <f>IF(K1881=0,#REF!,0)</f>
        <v>#REF!</v>
      </c>
      <c r="O1881">
        <v>55449.112182999997</v>
      </c>
      <c r="P1881">
        <v>108</v>
      </c>
    </row>
    <row r="1882" spans="1:16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5"/>
      <c r="L1882" s="455" t="e">
        <f>IF(K1882=0,#REF!,0)</f>
        <v>#REF!</v>
      </c>
      <c r="O1882">
        <v>57936.475340999998</v>
      </c>
      <c r="P1882">
        <v>137</v>
      </c>
    </row>
    <row r="1883" spans="1:16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5"/>
      <c r="L1883" s="455" t="e">
        <f>IF(K1883=0,#REF!,0)</f>
        <v>#REF!</v>
      </c>
      <c r="O1883">
        <v>59549.521544000003</v>
      </c>
      <c r="P1883">
        <v>98</v>
      </c>
    </row>
    <row r="1884" spans="1:16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5"/>
      <c r="L1884" s="455" t="e">
        <f>IF(K1884=0,#REF!,0)</f>
        <v>#REF!</v>
      </c>
      <c r="O1884">
        <v>63658.384703999996</v>
      </c>
      <c r="P1884">
        <v>84</v>
      </c>
    </row>
    <row r="1885" spans="1:16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5"/>
      <c r="L1885" s="455" t="e">
        <f>IF(K1885=0,#REF!,0)</f>
        <v>#REF!</v>
      </c>
      <c r="O1885">
        <v>64247.154906000003</v>
      </c>
      <c r="P1885">
        <v>76</v>
      </c>
    </row>
    <row r="1886" spans="1:16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5"/>
      <c r="L1886" s="455" t="e">
        <f>IF(K1886=0,#REF!,0)</f>
        <v>#REF!</v>
      </c>
      <c r="O1886">
        <v>64906.841551999998</v>
      </c>
      <c r="P1886">
        <v>72</v>
      </c>
    </row>
    <row r="1887" spans="1:16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5"/>
      <c r="L1887" s="455" t="e">
        <f>IF(K1887=0,#REF!,0)</f>
        <v>#REF!</v>
      </c>
      <c r="O1887">
        <v>62997.650818000002</v>
      </c>
      <c r="P1887">
        <v>76</v>
      </c>
    </row>
    <row r="1888" spans="1:16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5"/>
      <c r="L1888" s="455" t="e">
        <f>IF(K1888=0,#REF!,0)</f>
        <v>#REF!</v>
      </c>
      <c r="O1888">
        <v>61753.251647999998</v>
      </c>
      <c r="P1888">
        <v>75</v>
      </c>
    </row>
    <row r="1889" spans="1:16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5"/>
      <c r="L1889" s="455" t="e">
        <f>IF(K1889=0,#REF!,0)</f>
        <v>#REF!</v>
      </c>
      <c r="O1889">
        <v>65207.114867999997</v>
      </c>
      <c r="P1889">
        <v>73</v>
      </c>
    </row>
    <row r="1890" spans="1:16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5"/>
      <c r="L1890" s="455" t="e">
        <f>IF(K1890=0,#REF!,0)</f>
        <v>#REF!</v>
      </c>
      <c r="O1890">
        <v>64379.520629999999</v>
      </c>
      <c r="P1890">
        <v>69</v>
      </c>
    </row>
    <row r="1891" spans="1:16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5"/>
      <c r="L1891" s="455" t="e">
        <f>IF(K1891=0,#REF!,0)</f>
        <v>#REF!</v>
      </c>
      <c r="O1891">
        <v>64557.312745000003</v>
      </c>
      <c r="P1891">
        <v>77</v>
      </c>
    </row>
    <row r="1892" spans="1:16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5"/>
      <c r="L1892" s="455" t="e">
        <f>IF(K1892=0,#REF!,0)</f>
        <v>#REF!</v>
      </c>
      <c r="O1892">
        <v>64737.179624999997</v>
      </c>
      <c r="P1892">
        <v>86</v>
      </c>
    </row>
    <row r="1893" spans="1:16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5"/>
      <c r="L1893" s="455" t="e">
        <f>IF(K1893=0,#REF!,0)</f>
        <v>#REF!</v>
      </c>
      <c r="O1893">
        <v>64012.349486999999</v>
      </c>
      <c r="P1893">
        <v>105</v>
      </c>
    </row>
    <row r="1894" spans="1:16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5"/>
      <c r="L1894" s="455" t="e">
        <f>IF(K1894=0,#REF!,0)</f>
        <v>#REF!</v>
      </c>
      <c r="O1894">
        <v>64272.352417999988</v>
      </c>
      <c r="P1894">
        <v>116</v>
      </c>
    </row>
    <row r="1895" spans="1:16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5"/>
      <c r="L1895" s="455" t="e">
        <f>IF(K1895=0,#REF!,0)</f>
        <v>#REF!</v>
      </c>
      <c r="O1895">
        <v>62692.721038999996</v>
      </c>
      <c r="P1895">
        <v>120</v>
      </c>
    </row>
    <row r="1896" spans="1:16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5"/>
      <c r="L1896" s="455" t="e">
        <f>IF(K1896=0,#REF!,0)</f>
        <v>#REF!</v>
      </c>
      <c r="O1896">
        <v>60953.600281999999</v>
      </c>
      <c r="P1896">
        <v>120</v>
      </c>
    </row>
    <row r="1897" spans="1:16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5"/>
      <c r="L1897" s="455" t="e">
        <f>IF(K1897=0,#REF!,0)</f>
        <v>#REF!</v>
      </c>
      <c r="O1897">
        <v>60453.810639000003</v>
      </c>
      <c r="P1897">
        <v>113</v>
      </c>
    </row>
    <row r="1898" spans="1:16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5"/>
      <c r="L1898" s="455" t="e">
        <f>IF(K1898=0,#REF!,0)</f>
        <v>#REF!</v>
      </c>
      <c r="O1898">
        <v>59921.430724999998</v>
      </c>
      <c r="P1898">
        <v>111</v>
      </c>
    </row>
    <row r="1899" spans="1:16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5"/>
      <c r="L1899" s="455" t="e">
        <f>IF(K1899=0,#REF!,0)</f>
        <v>#REF!</v>
      </c>
      <c r="O1899">
        <v>58340.913879</v>
      </c>
      <c r="P1899">
        <v>99</v>
      </c>
    </row>
    <row r="1900" spans="1:16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5"/>
      <c r="L1900" s="455" t="e">
        <f>IF(K1900=0,#REF!,0)</f>
        <v>#REF!</v>
      </c>
      <c r="O1900">
        <v>56065.076292999998</v>
      </c>
      <c r="P1900">
        <v>86</v>
      </c>
    </row>
    <row r="1901" spans="1:16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5"/>
      <c r="L1901" s="455" t="e">
        <f>IF(K1901=0,#REF!,0)</f>
        <v>#REF!</v>
      </c>
      <c r="O1901">
        <v>54973.718567999997</v>
      </c>
      <c r="P1901">
        <v>83</v>
      </c>
    </row>
    <row r="1902" spans="1:16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5"/>
      <c r="L1902" s="455" t="e">
        <f>IF(K1902=0,#REF!,0)</f>
        <v>#REF!</v>
      </c>
      <c r="O1902">
        <v>54344.509490999997</v>
      </c>
      <c r="P1902">
        <v>81</v>
      </c>
    </row>
    <row r="1903" spans="1:16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5"/>
      <c r="L1903" s="455" t="e">
        <f>IF(K1903=0,#REF!,0)</f>
        <v>#REF!</v>
      </c>
      <c r="O1903">
        <v>54866.939514999998</v>
      </c>
      <c r="P1903">
        <v>78</v>
      </c>
    </row>
    <row r="1904" spans="1:16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5"/>
      <c r="L1904" s="455" t="e">
        <f>IF(K1904=0,#REF!,0)</f>
        <v>#REF!</v>
      </c>
      <c r="O1904">
        <v>55617.921722999999</v>
      </c>
      <c r="P1904">
        <v>81</v>
      </c>
    </row>
    <row r="1905" spans="1:16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5"/>
      <c r="L1905" s="455" t="e">
        <f>IF(K1905=0,#REF!,0)</f>
        <v>#REF!</v>
      </c>
      <c r="O1905">
        <v>57029.859619000003</v>
      </c>
      <c r="P1905">
        <v>100</v>
      </c>
    </row>
    <row r="1906" spans="1:16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5"/>
      <c r="L1906" s="455" t="e">
        <f>IF(K1906=0,#REF!,0)</f>
        <v>#REF!</v>
      </c>
      <c r="O1906">
        <v>58763.074584000002</v>
      </c>
      <c r="P1906">
        <v>130</v>
      </c>
    </row>
    <row r="1907" spans="1:16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5"/>
      <c r="L1907" s="455" t="e">
        <f>IF(K1907=0,#REF!,0)</f>
        <v>#REF!</v>
      </c>
      <c r="O1907">
        <v>61908.360230000013</v>
      </c>
      <c r="P1907">
        <v>100</v>
      </c>
    </row>
    <row r="1908" spans="1:16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5"/>
      <c r="L1908" s="455" t="e">
        <f>IF(K1908=0,#REF!,0)</f>
        <v>#REF!</v>
      </c>
      <c r="O1908">
        <v>63155.150481999997</v>
      </c>
      <c r="P1908">
        <v>79</v>
      </c>
    </row>
    <row r="1909" spans="1:16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5">
        <v>5423.7607789195836</v>
      </c>
      <c r="L1909" s="455">
        <f>IF(K1909=0,#REF!,0)</f>
        <v>0</v>
      </c>
      <c r="O1909">
        <v>61119.920075000002</v>
      </c>
      <c r="P1909">
        <v>70</v>
      </c>
    </row>
    <row r="1910" spans="1:16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5">
        <v>23966.801685810737</v>
      </c>
      <c r="L1910" s="455">
        <f>IF(K1910=0,#REF!,0)</f>
        <v>0</v>
      </c>
      <c r="O1910">
        <v>61792.159545000002</v>
      </c>
      <c r="P1910">
        <v>67</v>
      </c>
    </row>
    <row r="1911" spans="1:16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5">
        <v>5364.6451181972452</v>
      </c>
      <c r="L1911" s="455">
        <f>IF(K1911=0,#REF!,0)</f>
        <v>0</v>
      </c>
      <c r="O1911">
        <v>59689.810425000003</v>
      </c>
      <c r="P1911">
        <v>64</v>
      </c>
    </row>
    <row r="1912" spans="1:16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5">
        <v>23837.864723659342</v>
      </c>
      <c r="L1912" s="455">
        <f>IF(K1912=0,#REF!,0)</f>
        <v>0</v>
      </c>
      <c r="O1912">
        <v>59076.986602999998</v>
      </c>
      <c r="P1912">
        <v>64</v>
      </c>
    </row>
    <row r="1913" spans="1:16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5">
        <v>9344.5872994621259</v>
      </c>
      <c r="L1913" s="455">
        <f>IF(K1913=0,#REF!,0)</f>
        <v>0</v>
      </c>
      <c r="O1913">
        <v>61932.195556999999</v>
      </c>
      <c r="P1913">
        <v>63</v>
      </c>
    </row>
    <row r="1914" spans="1:16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5"/>
      <c r="L1914" s="455" t="e">
        <f>IF(K1914=0,#REF!,0)</f>
        <v>#REF!</v>
      </c>
      <c r="O1914">
        <v>61313.045166999997</v>
      </c>
      <c r="P1914">
        <v>60</v>
      </c>
    </row>
    <row r="1915" spans="1:16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5"/>
      <c r="L1915" s="455" t="e">
        <f>IF(K1915=0,#REF!,0)</f>
        <v>#REF!</v>
      </c>
      <c r="O1915">
        <v>61348.076813</v>
      </c>
      <c r="P1915">
        <v>68</v>
      </c>
    </row>
    <row r="1916" spans="1:16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5"/>
      <c r="L1916" s="455" t="e">
        <f>IF(K1916=0,#REF!,0)</f>
        <v>#REF!</v>
      </c>
      <c r="O1916">
        <v>62077.526795000012</v>
      </c>
      <c r="P1916">
        <v>76</v>
      </c>
    </row>
    <row r="1917" spans="1:16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5"/>
      <c r="L1917" s="455" t="e">
        <f>IF(K1917=0,#REF!,0)</f>
        <v>#REF!</v>
      </c>
      <c r="O1917">
        <v>62386.953246999998</v>
      </c>
      <c r="P1917">
        <v>95</v>
      </c>
    </row>
    <row r="1918" spans="1:16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5"/>
      <c r="L1918" s="455" t="e">
        <f>IF(K1918=0,#REF!,0)</f>
        <v>#REF!</v>
      </c>
      <c r="O1918">
        <v>63987.943115000002</v>
      </c>
      <c r="P1918">
        <v>115</v>
      </c>
    </row>
    <row r="1919" spans="1:16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5"/>
      <c r="L1919" s="455" t="e">
        <f>IF(K1919=0,#REF!,0)</f>
        <v>#REF!</v>
      </c>
      <c r="O1919">
        <v>63012.557312999998</v>
      </c>
      <c r="P1919">
        <v>122</v>
      </c>
    </row>
    <row r="1920" spans="1:16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5"/>
      <c r="L1920" s="455" t="e">
        <f>IF(K1920=0,#REF!,0)</f>
        <v>#REF!</v>
      </c>
      <c r="O1920">
        <v>60931.326445999999</v>
      </c>
      <c r="P1920">
        <v>128</v>
      </c>
    </row>
    <row r="1921" spans="1:16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5"/>
      <c r="L1921" s="455" t="e">
        <f>IF(K1921=0,#REF!,0)</f>
        <v>#REF!</v>
      </c>
      <c r="O1921">
        <v>59876.067872</v>
      </c>
      <c r="P1921">
        <v>122</v>
      </c>
    </row>
    <row r="1922" spans="1:16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5"/>
      <c r="L1922" s="455" t="e">
        <f>IF(K1922=0,#REF!,0)</f>
        <v>#REF!</v>
      </c>
      <c r="O1922">
        <v>60445.138032000003</v>
      </c>
      <c r="P1922">
        <v>115</v>
      </c>
    </row>
    <row r="1923" spans="1:16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5"/>
      <c r="L1923" s="455" t="e">
        <f>IF(K1923=0,#REF!,0)</f>
        <v>#REF!</v>
      </c>
      <c r="O1923">
        <v>59687.860167999999</v>
      </c>
      <c r="P1923">
        <v>100</v>
      </c>
    </row>
    <row r="1924" spans="1:16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5"/>
      <c r="L1924" s="455" t="e">
        <f>IF(K1924=0,#REF!,0)</f>
        <v>#REF!</v>
      </c>
      <c r="O1924">
        <v>55810.065643000002</v>
      </c>
      <c r="P1924">
        <v>96</v>
      </c>
    </row>
    <row r="1925" spans="1:16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5"/>
      <c r="L1925" s="455" t="e">
        <f>IF(K1925=0,#REF!,0)</f>
        <v>#REF!</v>
      </c>
      <c r="O1925">
        <v>55850.081758</v>
      </c>
      <c r="P1925">
        <v>92</v>
      </c>
    </row>
    <row r="1926" spans="1:16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5"/>
      <c r="L1926" s="455" t="e">
        <f>IF(K1926=0,#REF!,0)</f>
        <v>#REF!</v>
      </c>
      <c r="O1926">
        <v>55804.763031000002</v>
      </c>
      <c r="P1926">
        <v>93</v>
      </c>
    </row>
    <row r="1927" spans="1:16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5"/>
      <c r="L1927" s="455" t="e">
        <f>IF(K1927=0,#REF!,0)</f>
        <v>#REF!</v>
      </c>
      <c r="O1927">
        <v>56250.794403</v>
      </c>
      <c r="P1927">
        <v>94</v>
      </c>
    </row>
    <row r="1928" spans="1:16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5"/>
      <c r="L1928" s="455" t="e">
        <f>IF(K1928=0,#REF!,0)</f>
        <v>#REF!</v>
      </c>
      <c r="O1928">
        <v>57027.677611999999</v>
      </c>
      <c r="P1928">
        <v>98</v>
      </c>
    </row>
    <row r="1929" spans="1:16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5"/>
      <c r="L1929" s="455" t="e">
        <f>IF(K1929=0,#REF!,0)</f>
        <v>#REF!</v>
      </c>
      <c r="O1929">
        <v>58609.096190999997</v>
      </c>
      <c r="P1929">
        <v>110</v>
      </c>
    </row>
    <row r="1930" spans="1:16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5"/>
      <c r="L1930" s="455" t="e">
        <f>IF(K1930=0,#REF!,0)</f>
        <v>#REF!</v>
      </c>
      <c r="O1930">
        <v>60652.933592000001</v>
      </c>
      <c r="P1930">
        <v>136</v>
      </c>
    </row>
    <row r="1931" spans="1:16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5"/>
      <c r="L1931" s="455" t="e">
        <f>IF(K1931=0,#REF!,0)</f>
        <v>#REF!</v>
      </c>
      <c r="O1931">
        <v>62572.888854999997</v>
      </c>
      <c r="P1931">
        <v>101</v>
      </c>
    </row>
    <row r="1932" spans="1:16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5"/>
      <c r="L1932" s="455" t="e">
        <f>IF(K1932=0,#REF!,0)</f>
        <v>#REF!</v>
      </c>
      <c r="O1932">
        <v>65752.784362000006</v>
      </c>
      <c r="P1932">
        <v>81</v>
      </c>
    </row>
    <row r="1933" spans="1:16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5"/>
      <c r="L1933" s="455" t="e">
        <f>IF(K1933=0,#REF!,0)</f>
        <v>#REF!</v>
      </c>
      <c r="O1933">
        <v>65913.510496999996</v>
      </c>
      <c r="P1933">
        <v>75</v>
      </c>
    </row>
    <row r="1934" spans="1:16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5"/>
      <c r="L1934" s="455" t="e">
        <f>IF(K1934=0,#REF!,0)</f>
        <v>#REF!</v>
      </c>
      <c r="O1934">
        <v>64472.796814000001</v>
      </c>
      <c r="P1934">
        <v>66</v>
      </c>
    </row>
    <row r="1935" spans="1:16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5">
        <v>6976.2071623897837</v>
      </c>
      <c r="L1935" s="455">
        <f>IF(K1935=0,#REF!,0)</f>
        <v>0</v>
      </c>
      <c r="O1935">
        <v>61012.832274</v>
      </c>
      <c r="P1935">
        <v>64</v>
      </c>
    </row>
    <row r="1936" spans="1:16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5"/>
      <c r="L1936" s="455" t="e">
        <f>IF(K1936=0,#REF!,0)</f>
        <v>#REF!</v>
      </c>
      <c r="O1936">
        <v>59920.119384999998</v>
      </c>
      <c r="P1936">
        <v>59</v>
      </c>
    </row>
    <row r="1937" spans="1:16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5"/>
      <c r="L1937" s="455" t="e">
        <f>IF(K1937=0,#REF!,0)</f>
        <v>#REF!</v>
      </c>
      <c r="O1937">
        <v>62206.908202999999</v>
      </c>
      <c r="P1937">
        <v>56</v>
      </c>
    </row>
    <row r="1938" spans="1:16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5"/>
      <c r="L1938" s="455" t="e">
        <f>IF(K1938=0,#REF!,0)</f>
        <v>#REF!</v>
      </c>
      <c r="O1938">
        <v>62048.548797000003</v>
      </c>
      <c r="P1938">
        <v>60</v>
      </c>
    </row>
    <row r="1939" spans="1:16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5"/>
      <c r="L1939" s="455" t="e">
        <f>IF(K1939=0,#REF!,0)</f>
        <v>#REF!</v>
      </c>
      <c r="O1939">
        <v>62629.205322000002</v>
      </c>
      <c r="P1939">
        <v>66</v>
      </c>
    </row>
    <row r="1940" spans="1:16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5"/>
      <c r="L1940" s="455" t="e">
        <f>IF(K1940=0,#REF!,0)</f>
        <v>#REF!</v>
      </c>
      <c r="O1940">
        <v>62466.198974999999</v>
      </c>
      <c r="P1940">
        <v>74</v>
      </c>
    </row>
    <row r="1941" spans="1:16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5"/>
      <c r="L1941" s="455" t="e">
        <f>IF(K1941=0,#REF!,0)</f>
        <v>#REF!</v>
      </c>
      <c r="O1941">
        <v>62135.448546</v>
      </c>
      <c r="P1941">
        <v>96</v>
      </c>
    </row>
    <row r="1942" spans="1:16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5"/>
      <c r="L1942" s="455" t="e">
        <f>IF(K1942=0,#REF!,0)</f>
        <v>#REF!</v>
      </c>
      <c r="O1942">
        <v>63191.833618999997</v>
      </c>
      <c r="P1942">
        <v>114</v>
      </c>
    </row>
    <row r="1943" spans="1:16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5"/>
      <c r="L1943" s="455" t="e">
        <f>IF(K1943=0,#REF!,0)</f>
        <v>#REF!</v>
      </c>
      <c r="O1943">
        <v>62128.563414999997</v>
      </c>
      <c r="P1943">
        <v>124</v>
      </c>
    </row>
    <row r="1944" spans="1:16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5"/>
      <c r="L1944" s="455" t="e">
        <f>IF(K1944=0,#REF!,0)</f>
        <v>#REF!</v>
      </c>
      <c r="O1944">
        <v>60200.638184000003</v>
      </c>
      <c r="P1944">
        <v>126</v>
      </c>
    </row>
    <row r="1945" spans="1:16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5"/>
      <c r="L1945" s="455" t="e">
        <f>IF(K1945=0,#REF!,0)</f>
        <v>#REF!</v>
      </c>
      <c r="O1945">
        <v>59687.259521</v>
      </c>
      <c r="P1945">
        <v>122</v>
      </c>
    </row>
    <row r="1946" spans="1:16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5"/>
      <c r="L1946" s="455" t="e">
        <f>IF(K1946=0,#REF!,0)</f>
        <v>#REF!</v>
      </c>
      <c r="O1946">
        <v>59495.451538000001</v>
      </c>
      <c r="P1946">
        <v>117</v>
      </c>
    </row>
    <row r="1947" spans="1:16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5"/>
      <c r="L1947" s="455" t="e">
        <f>IF(K1947=0,#REF!,0)</f>
        <v>#REF!</v>
      </c>
      <c r="O1947">
        <v>58223.421509</v>
      </c>
      <c r="P1947">
        <v>99</v>
      </c>
    </row>
    <row r="1948" spans="1:16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5"/>
      <c r="L1948" s="455" t="e">
        <f>IF(K1948=0,#REF!,0)</f>
        <v>#REF!</v>
      </c>
      <c r="O1948">
        <v>55783.618161999999</v>
      </c>
      <c r="P1948">
        <v>94</v>
      </c>
    </row>
    <row r="1949" spans="1:16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5"/>
      <c r="L1949" s="455" t="e">
        <f>IF(K1949=0,#REF!,0)</f>
        <v>#REF!</v>
      </c>
      <c r="O1949">
        <v>56343.515411</v>
      </c>
      <c r="P1949">
        <v>88</v>
      </c>
    </row>
    <row r="1950" spans="1:16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5"/>
      <c r="L1950" s="455" t="e">
        <f>IF(K1950=0,#REF!,0)</f>
        <v>#REF!</v>
      </c>
      <c r="O1950">
        <v>56207.009307</v>
      </c>
      <c r="P1950">
        <v>85</v>
      </c>
    </row>
    <row r="1951" spans="1:16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5"/>
      <c r="L1951" s="455" t="e">
        <f>IF(K1951=0,#REF!,0)</f>
        <v>#REF!</v>
      </c>
      <c r="O1951">
        <v>56334.882841999999</v>
      </c>
      <c r="P1951">
        <v>84</v>
      </c>
    </row>
    <row r="1952" spans="1:16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5"/>
      <c r="L1952" s="455" t="e">
        <f>IF(K1952=0,#REF!,0)</f>
        <v>#REF!</v>
      </c>
      <c r="O1952">
        <v>57609.693420000003</v>
      </c>
      <c r="P1952">
        <v>90</v>
      </c>
    </row>
    <row r="1953" spans="1:16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5"/>
      <c r="L1953" s="455" t="e">
        <f>IF(K1953=0,#REF!,0)</f>
        <v>#REF!</v>
      </c>
      <c r="O1953">
        <v>58794.493651999997</v>
      </c>
      <c r="P1953">
        <v>111</v>
      </c>
    </row>
    <row r="1954" spans="1:16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5"/>
      <c r="L1954" s="455" t="e">
        <f>IF(K1954=0,#REF!,0)</f>
        <v>#REF!</v>
      </c>
      <c r="O1954">
        <v>59679.669067000003</v>
      </c>
      <c r="P1954">
        <v>133</v>
      </c>
    </row>
    <row r="1955" spans="1:16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5"/>
      <c r="L1955" s="455" t="e">
        <f>IF(K1955=0,#REF!,0)</f>
        <v>#REF!</v>
      </c>
      <c r="O1955">
        <v>61924.220153000002</v>
      </c>
      <c r="P1955">
        <v>101</v>
      </c>
    </row>
    <row r="1956" spans="1:16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5"/>
      <c r="L1956" s="455" t="e">
        <f>IF(K1956=0,#REF!,0)</f>
        <v>#REF!</v>
      </c>
      <c r="O1956">
        <v>65736.763854000004</v>
      </c>
      <c r="P1956">
        <v>85</v>
      </c>
    </row>
    <row r="1957" spans="1:16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5"/>
      <c r="L1957" s="455" t="e">
        <f>IF(K1957=0,#REF!,0)</f>
        <v>#REF!</v>
      </c>
      <c r="O1957">
        <v>65180.856200000002</v>
      </c>
      <c r="P1957">
        <v>72</v>
      </c>
    </row>
    <row r="1958" spans="1:16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5"/>
      <c r="L1958" s="455" t="e">
        <f>IF(K1958=0,#REF!,0)</f>
        <v>#REF!</v>
      </c>
      <c r="O1958">
        <v>63978.151855999997</v>
      </c>
      <c r="P1958">
        <v>66</v>
      </c>
    </row>
    <row r="1959" spans="1:16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5"/>
      <c r="L1959" s="455" t="e">
        <f>IF(K1959=0,#REF!,0)</f>
        <v>#REF!</v>
      </c>
      <c r="O1959">
        <v>60466.382080000003</v>
      </c>
      <c r="P1959">
        <v>63</v>
      </c>
    </row>
    <row r="1960" spans="1:16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5"/>
      <c r="L1960" s="455" t="e">
        <f>IF(K1960=0,#REF!,0)</f>
        <v>#REF!</v>
      </c>
      <c r="O1960">
        <v>59112.724761999998</v>
      </c>
      <c r="P1960">
        <v>59</v>
      </c>
    </row>
    <row r="1961" spans="1:16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5"/>
      <c r="L1961" s="455" t="e">
        <f>IF(K1961=0,#REF!,0)</f>
        <v>#REF!</v>
      </c>
      <c r="O1961">
        <v>61648.363861000013</v>
      </c>
      <c r="P1961">
        <v>55</v>
      </c>
    </row>
    <row r="1962" spans="1:16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5"/>
      <c r="L1962" s="455" t="e">
        <f>IF(K1962=0,#REF!,0)</f>
        <v>#REF!</v>
      </c>
      <c r="O1962">
        <v>60801.830811</v>
      </c>
      <c r="P1962">
        <v>58</v>
      </c>
    </row>
    <row r="1963" spans="1:16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5"/>
      <c r="L1963" s="455" t="e">
        <f>IF(K1963=0,#REF!,0)</f>
        <v>#REF!</v>
      </c>
      <c r="O1963">
        <v>61515.668457</v>
      </c>
      <c r="P1963">
        <v>64</v>
      </c>
    </row>
    <row r="1964" spans="1:16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5"/>
      <c r="L1964" s="455" t="e">
        <f>IF(K1964=0,#REF!,0)</f>
        <v>#REF!</v>
      </c>
      <c r="O1964">
        <v>61867.638307000001</v>
      </c>
      <c r="P1964">
        <v>71</v>
      </c>
    </row>
    <row r="1965" spans="1:16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5"/>
      <c r="L1965" s="455" t="e">
        <f>IF(K1965=0,#REF!,0)</f>
        <v>#REF!</v>
      </c>
      <c r="O1965">
        <v>61773.873352000002</v>
      </c>
      <c r="P1965">
        <v>91</v>
      </c>
    </row>
    <row r="1966" spans="1:16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5"/>
      <c r="L1966" s="455" t="e">
        <f>IF(K1966=0,#REF!,0)</f>
        <v>#REF!</v>
      </c>
      <c r="O1966">
        <v>63779.292784999998</v>
      </c>
      <c r="P1966">
        <v>110</v>
      </c>
    </row>
    <row r="1967" spans="1:16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5"/>
      <c r="L1967" s="455" t="e">
        <f>IF(K1967=0,#REF!,0)</f>
        <v>#REF!</v>
      </c>
      <c r="O1967">
        <v>62582.647277999997</v>
      </c>
      <c r="P1967">
        <v>119</v>
      </c>
    </row>
    <row r="1968" spans="1:16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5"/>
      <c r="L1968" s="455" t="e">
        <f>IF(K1968=0,#REF!,0)</f>
        <v>#REF!</v>
      </c>
      <c r="O1968">
        <v>61048.743591999999</v>
      </c>
      <c r="P1968">
        <v>124</v>
      </c>
    </row>
    <row r="1969" spans="1:16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5"/>
      <c r="L1969" s="455" t="e">
        <f>IF(K1969=0,#REF!,0)</f>
        <v>#REF!</v>
      </c>
      <c r="O1969">
        <v>60263.875305000001</v>
      </c>
      <c r="P1969">
        <v>119</v>
      </c>
    </row>
    <row r="1970" spans="1:16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5"/>
      <c r="L1970" s="455" t="e">
        <f>IF(K1970=0,#REF!,0)</f>
        <v>#REF!</v>
      </c>
      <c r="O1970">
        <v>60691.271728</v>
      </c>
      <c r="P1970">
        <v>114</v>
      </c>
    </row>
    <row r="1971" spans="1:16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5"/>
      <c r="L1971" s="455" t="e">
        <f>IF(K1971=0,#REF!,0)</f>
        <v>#REF!</v>
      </c>
      <c r="O1971">
        <v>58929.526428999998</v>
      </c>
      <c r="P1971">
        <v>103</v>
      </c>
    </row>
    <row r="1972" spans="1:16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5"/>
      <c r="L1972" s="455" t="e">
        <f>IF(K1972=0,#REF!,0)</f>
        <v>#REF!</v>
      </c>
      <c r="O1972">
        <v>56182.472962</v>
      </c>
      <c r="P1972">
        <v>93</v>
      </c>
    </row>
    <row r="1973" spans="1:16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5"/>
      <c r="L1973" s="455" t="e">
        <f>IF(K1973=0,#REF!,0)</f>
        <v>#REF!</v>
      </c>
      <c r="O1973">
        <v>55623.476562999997</v>
      </c>
      <c r="P1973">
        <v>90</v>
      </c>
    </row>
    <row r="1974" spans="1:16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5"/>
      <c r="L1974" s="455" t="e">
        <f>IF(K1974=0,#REF!,0)</f>
        <v>#REF!</v>
      </c>
      <c r="O1974">
        <v>55565.408690999997</v>
      </c>
      <c r="P1974">
        <v>89</v>
      </c>
    </row>
    <row r="1975" spans="1:16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5"/>
      <c r="L1975" s="455" t="e">
        <f>IF(K1975=0,#REF!,0)</f>
        <v>#REF!</v>
      </c>
      <c r="O1975">
        <v>56137.154052999998</v>
      </c>
      <c r="P1975">
        <v>91</v>
      </c>
    </row>
    <row r="1976" spans="1:16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5"/>
      <c r="L1976" s="455" t="e">
        <f>IF(K1976=0,#REF!,0)</f>
        <v>#REF!</v>
      </c>
      <c r="O1976">
        <v>58061.846709999998</v>
      </c>
      <c r="P1976">
        <v>94</v>
      </c>
    </row>
    <row r="1977" spans="1:16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5"/>
      <c r="L1977" s="455" t="e">
        <f>IF(K1977=0,#REF!,0)</f>
        <v>#REF!</v>
      </c>
      <c r="O1977">
        <v>60061.109009</v>
      </c>
      <c r="P1977">
        <v>103</v>
      </c>
    </row>
    <row r="1978" spans="1:16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5"/>
      <c r="L1978" s="455" t="e">
        <f>IF(K1978=0,#REF!,0)</f>
        <v>#REF!</v>
      </c>
      <c r="O1978">
        <v>60811.312439000001</v>
      </c>
      <c r="P1978">
        <v>133</v>
      </c>
    </row>
    <row r="1979" spans="1:16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5"/>
      <c r="L1979" s="455" t="e">
        <f>IF(K1979=0,#REF!,0)</f>
        <v>#REF!</v>
      </c>
      <c r="O1979">
        <v>61873.862365000001</v>
      </c>
      <c r="P1979">
        <v>101</v>
      </c>
    </row>
    <row r="1980" spans="1:16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5"/>
      <c r="L1980" s="455" t="e">
        <f>IF(K1980=0,#REF!,0)</f>
        <v>#REF!</v>
      </c>
      <c r="O1980">
        <v>65211.967773999997</v>
      </c>
      <c r="P1980">
        <v>80</v>
      </c>
    </row>
    <row r="1981" spans="1:16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5"/>
      <c r="L1981" s="455" t="e">
        <f>IF(K1981=0,#REF!,0)</f>
        <v>#REF!</v>
      </c>
      <c r="O1981">
        <v>64615.079406999997</v>
      </c>
      <c r="P1981">
        <v>70</v>
      </c>
    </row>
    <row r="1982" spans="1:16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5"/>
      <c r="L1982" s="455" t="e">
        <f>IF(K1982=0,#REF!,0)</f>
        <v>#REF!</v>
      </c>
      <c r="O1982">
        <v>64047.317445000001</v>
      </c>
      <c r="P1982">
        <v>61</v>
      </c>
    </row>
    <row r="1983" spans="1:16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5"/>
      <c r="L1983" s="455" t="e">
        <f>IF(K1983=0,#REF!,0)</f>
        <v>#REF!</v>
      </c>
      <c r="O1983">
        <v>60101.488524</v>
      </c>
      <c r="P1983">
        <v>62</v>
      </c>
    </row>
    <row r="1984" spans="1:16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5"/>
      <c r="L1984" s="455" t="e">
        <f>IF(K1984=0,#REF!,0)</f>
        <v>#REF!</v>
      </c>
      <c r="O1984">
        <v>58985.546203999998</v>
      </c>
      <c r="P1984">
        <v>54</v>
      </c>
    </row>
    <row r="1985" spans="1:16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5"/>
      <c r="L1985" s="455" t="e">
        <f>IF(K1985=0,#REF!,0)</f>
        <v>#REF!</v>
      </c>
      <c r="O1985">
        <v>61739.147340000003</v>
      </c>
      <c r="P1985">
        <v>57</v>
      </c>
    </row>
    <row r="1986" spans="1:16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5"/>
      <c r="L1986" s="455" t="e">
        <f>IF(K1986=0,#REF!,0)</f>
        <v>#REF!</v>
      </c>
      <c r="O1986">
        <v>60756.869232999998</v>
      </c>
      <c r="P1986">
        <v>56</v>
      </c>
    </row>
    <row r="1987" spans="1:16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5"/>
      <c r="L1987" s="455" t="e">
        <f>IF(K1987=0,#REF!,0)</f>
        <v>#REF!</v>
      </c>
      <c r="O1987">
        <v>61640.900512</v>
      </c>
      <c r="P1987">
        <v>63</v>
      </c>
    </row>
    <row r="1988" spans="1:16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5"/>
      <c r="L1988" s="455" t="e">
        <f>IF(K1988=0,#REF!,0)</f>
        <v>#REF!</v>
      </c>
      <c r="O1988">
        <v>61368.164489000003</v>
      </c>
      <c r="P1988">
        <v>72</v>
      </c>
    </row>
    <row r="1989" spans="1:16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5"/>
      <c r="L1989" s="455" t="e">
        <f>IF(K1989=0,#REF!,0)</f>
        <v>#REF!</v>
      </c>
      <c r="O1989">
        <v>61460.695190999999</v>
      </c>
      <c r="P1989">
        <v>87</v>
      </c>
    </row>
    <row r="1990" spans="1:16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5"/>
      <c r="L1990" s="455" t="e">
        <f>IF(K1990=0,#REF!,0)</f>
        <v>#REF!</v>
      </c>
      <c r="O1990">
        <v>62968.727844000001</v>
      </c>
      <c r="P1990">
        <v>102</v>
      </c>
    </row>
    <row r="1991" spans="1:16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5"/>
      <c r="L1991" s="455" t="e">
        <f>IF(K1991=0,#REF!,0)</f>
        <v>#REF!</v>
      </c>
      <c r="O1991">
        <v>61243.565552</v>
      </c>
      <c r="P1991">
        <v>107</v>
      </c>
    </row>
    <row r="1992" spans="1:16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5"/>
      <c r="L1992" s="455" t="e">
        <f>IF(K1992=0,#REF!,0)</f>
        <v>#REF!</v>
      </c>
      <c r="O1992">
        <v>60244.303223000003</v>
      </c>
      <c r="P1992">
        <v>111</v>
      </c>
    </row>
    <row r="1993" spans="1:16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5"/>
      <c r="L1993" s="455" t="e">
        <f>IF(K1993=0,#REF!,0)</f>
        <v>#REF!</v>
      </c>
      <c r="O1993">
        <v>60146.949765999998</v>
      </c>
      <c r="P1993">
        <v>114</v>
      </c>
    </row>
    <row r="1994" spans="1:16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5"/>
      <c r="L1994" s="455" t="e">
        <f>IF(K1994=0,#REF!,0)</f>
        <v>#REF!</v>
      </c>
      <c r="O1994">
        <v>59961.993041000002</v>
      </c>
      <c r="P1994">
        <v>108</v>
      </c>
    </row>
    <row r="1995" spans="1:16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5"/>
      <c r="L1995" s="455" t="e">
        <f>IF(K1995=0,#REF!,0)</f>
        <v>#REF!</v>
      </c>
      <c r="O1995">
        <v>58407.203367999988</v>
      </c>
      <c r="P1995">
        <v>97</v>
      </c>
    </row>
    <row r="1996" spans="1:16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5"/>
      <c r="L1996" s="455" t="e">
        <f>IF(K1996=0,#REF!,0)</f>
        <v>#REF!</v>
      </c>
      <c r="O1996">
        <v>56763.733398999997</v>
      </c>
      <c r="P1996">
        <v>87</v>
      </c>
    </row>
    <row r="1997" spans="1:16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5"/>
      <c r="L1997" s="455" t="e">
        <f>IF(K1997=0,#REF!,0)</f>
        <v>#REF!</v>
      </c>
      <c r="O1997">
        <v>55971.899781</v>
      </c>
      <c r="P1997">
        <v>84</v>
      </c>
    </row>
    <row r="1998" spans="1:16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5"/>
      <c r="L1998" s="455" t="e">
        <f>IF(K1998=0,#REF!,0)</f>
        <v>#REF!</v>
      </c>
      <c r="O1998">
        <v>56177.909455000001</v>
      </c>
      <c r="P1998">
        <v>78</v>
      </c>
    </row>
    <row r="1999" spans="1:16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5"/>
      <c r="L1999" s="455" t="e">
        <f>IF(K1999=0,#REF!,0)</f>
        <v>#REF!</v>
      </c>
      <c r="O1999">
        <v>56181.33786</v>
      </c>
      <c r="P1999">
        <v>78</v>
      </c>
    </row>
    <row r="2000" spans="1:16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5"/>
      <c r="L2000" s="455" t="e">
        <f>IF(K2000=0,#REF!,0)</f>
        <v>#REF!</v>
      </c>
      <c r="O2000">
        <v>56468.754395000004</v>
      </c>
      <c r="P2000">
        <v>82</v>
      </c>
    </row>
    <row r="2001" spans="1:16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5"/>
      <c r="L2001" s="455" t="e">
        <f>IF(K2001=0,#REF!,0)</f>
        <v>#REF!</v>
      </c>
      <c r="O2001">
        <v>56862.812193999998</v>
      </c>
      <c r="P2001">
        <v>88</v>
      </c>
    </row>
    <row r="2002" spans="1:16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5"/>
      <c r="L2002" s="455" t="e">
        <f>IF(K2002=0,#REF!,0)</f>
        <v>#REF!</v>
      </c>
      <c r="O2002">
        <v>57153.028199</v>
      </c>
      <c r="P2002">
        <v>98</v>
      </c>
    </row>
    <row r="2003" spans="1:16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5"/>
      <c r="L2003" s="455" t="e">
        <f>IF(K2003=0,#REF!,0)</f>
        <v>#REF!</v>
      </c>
      <c r="O2003">
        <v>56471.237487999999</v>
      </c>
      <c r="P2003">
        <v>103</v>
      </c>
    </row>
    <row r="2004" spans="1:16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5"/>
      <c r="L2004" s="455" t="e">
        <f>IF(K2004=0,#REF!,0)</f>
        <v>#REF!</v>
      </c>
      <c r="O2004">
        <v>57987.939332000002</v>
      </c>
      <c r="P2004">
        <v>101</v>
      </c>
    </row>
    <row r="2005" spans="1:16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5"/>
      <c r="L2005" s="455" t="e">
        <f>IF(K2005=0,#REF!,0)</f>
        <v>#REF!</v>
      </c>
      <c r="O2005">
        <v>58546.89746</v>
      </c>
      <c r="P2005">
        <v>93</v>
      </c>
    </row>
    <row r="2006" spans="1:16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5"/>
      <c r="L2006" s="455" t="e">
        <f>IF(K2006=0,#REF!,0)</f>
        <v>#REF!</v>
      </c>
      <c r="O2006">
        <v>59001.11505</v>
      </c>
      <c r="P2006">
        <v>88</v>
      </c>
    </row>
    <row r="2007" spans="1:16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5"/>
      <c r="L2007" s="455" t="e">
        <f>IF(K2007=0,#REF!,0)</f>
        <v>#REF!</v>
      </c>
      <c r="O2007">
        <v>56501.158874000001</v>
      </c>
      <c r="P2007">
        <v>82</v>
      </c>
    </row>
    <row r="2008" spans="1:16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5"/>
      <c r="L2008" s="455" t="e">
        <f>IF(K2008=0,#REF!,0)</f>
        <v>#REF!</v>
      </c>
      <c r="O2008">
        <v>55546.036985999999</v>
      </c>
      <c r="P2008">
        <v>80</v>
      </c>
    </row>
    <row r="2009" spans="1:16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5"/>
      <c r="L2009" s="455" t="e">
        <f>IF(K2009=0,#REF!,0)</f>
        <v>#REF!</v>
      </c>
      <c r="O2009">
        <v>56741.164978000001</v>
      </c>
      <c r="P2009">
        <v>76</v>
      </c>
    </row>
    <row r="2010" spans="1:16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5"/>
      <c r="L2010" s="455" t="e">
        <f>IF(K2010=0,#REF!,0)</f>
        <v>#REF!</v>
      </c>
      <c r="O2010">
        <v>55152.982239999998</v>
      </c>
      <c r="P2010">
        <v>78</v>
      </c>
    </row>
    <row r="2011" spans="1:16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5"/>
      <c r="L2011" s="455" t="e">
        <f>IF(K2011=0,#REF!,0)</f>
        <v>#REF!</v>
      </c>
      <c r="O2011">
        <v>55092.705628000003</v>
      </c>
      <c r="P2011">
        <v>77</v>
      </c>
    </row>
    <row r="2012" spans="1:16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5"/>
      <c r="L2012" s="455" t="e">
        <f>IF(K2012=0,#REF!,0)</f>
        <v>#REF!</v>
      </c>
      <c r="O2012">
        <v>54067.851135999997</v>
      </c>
      <c r="P2012">
        <v>93</v>
      </c>
    </row>
    <row r="2013" spans="1:16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5"/>
      <c r="L2013" s="455" t="e">
        <f>IF(K2013=0,#REF!,0)</f>
        <v>#REF!</v>
      </c>
      <c r="O2013">
        <v>54624.457582000003</v>
      </c>
      <c r="P2013">
        <v>108</v>
      </c>
    </row>
    <row r="2014" spans="1:16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5"/>
      <c r="L2014" s="455" t="e">
        <f>IF(K2014=0,#REF!,0)</f>
        <v>#REF!</v>
      </c>
      <c r="O2014">
        <v>56681.729675000002</v>
      </c>
      <c r="P2014">
        <v>117</v>
      </c>
    </row>
    <row r="2015" spans="1:16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5"/>
      <c r="L2015" s="455" t="e">
        <f>IF(K2015=0,#REF!,0)</f>
        <v>#REF!</v>
      </c>
      <c r="O2015">
        <v>57665.868408000002</v>
      </c>
      <c r="P2015">
        <v>120</v>
      </c>
    </row>
    <row r="2016" spans="1:16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5"/>
      <c r="L2016" s="455" t="e">
        <f>IF(K2016=0,#REF!,0)</f>
        <v>#REF!</v>
      </c>
      <c r="O2016">
        <v>56869.766052999999</v>
      </c>
      <c r="P2016">
        <v>119</v>
      </c>
    </row>
    <row r="2017" spans="1:16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5"/>
      <c r="L2017" s="455" t="e">
        <f>IF(K2017=0,#REF!,0)</f>
        <v>#REF!</v>
      </c>
      <c r="O2017">
        <v>56978.034850999997</v>
      </c>
      <c r="P2017">
        <v>116</v>
      </c>
    </row>
    <row r="2018" spans="1:16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5"/>
      <c r="L2018" s="455" t="e">
        <f>IF(K2018=0,#REF!,0)</f>
        <v>#REF!</v>
      </c>
      <c r="O2018">
        <v>57547.351746</v>
      </c>
      <c r="P2018">
        <v>110</v>
      </c>
    </row>
    <row r="2019" spans="1:16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5"/>
      <c r="L2019" s="455" t="e">
        <f>IF(K2019=0,#REF!,0)</f>
        <v>#REF!</v>
      </c>
      <c r="O2019">
        <v>55573.634765000003</v>
      </c>
      <c r="P2019">
        <v>100</v>
      </c>
    </row>
    <row r="2020" spans="1:16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5"/>
      <c r="L2020" s="455" t="e">
        <f>IF(K2020=0,#REF!,0)</f>
        <v>#REF!</v>
      </c>
      <c r="O2020">
        <v>52544.573974999999</v>
      </c>
      <c r="P2020">
        <v>92</v>
      </c>
    </row>
    <row r="2021" spans="1:16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5"/>
      <c r="L2021" s="455" t="e">
        <f>IF(K2021=0,#REF!,0)</f>
        <v>#REF!</v>
      </c>
      <c r="O2021">
        <v>50992.854919999998</v>
      </c>
      <c r="P2021">
        <v>90</v>
      </c>
    </row>
    <row r="2022" spans="1:16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5"/>
      <c r="L2022" s="455" t="e">
        <f>IF(K2022=0,#REF!,0)</f>
        <v>#REF!</v>
      </c>
      <c r="O2022">
        <v>50715.494569000002</v>
      </c>
      <c r="P2022">
        <v>85</v>
      </c>
    </row>
    <row r="2023" spans="1:16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5"/>
      <c r="L2023" s="455" t="e">
        <f>IF(K2023=0,#REF!,0)</f>
        <v>#REF!</v>
      </c>
      <c r="O2023">
        <v>50845.836914</v>
      </c>
      <c r="P2023">
        <v>85</v>
      </c>
    </row>
    <row r="2024" spans="1:16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5"/>
      <c r="L2024" s="455" t="e">
        <f>IF(K2024=0,#REF!,0)</f>
        <v>#REF!</v>
      </c>
      <c r="O2024">
        <v>51648.951139999997</v>
      </c>
      <c r="P2024">
        <v>86</v>
      </c>
    </row>
    <row r="2025" spans="1:16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5"/>
      <c r="L2025" s="455" t="e">
        <f>IF(K2025=0,#REF!,0)</f>
        <v>#REF!</v>
      </c>
      <c r="O2025">
        <v>51646.930847000003</v>
      </c>
      <c r="P2025">
        <v>91</v>
      </c>
    </row>
    <row r="2026" spans="1:16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5"/>
      <c r="L2026" s="455" t="e">
        <f>IF(K2026=0,#REF!,0)</f>
        <v>#REF!</v>
      </c>
      <c r="O2026">
        <v>51213.503966999997</v>
      </c>
      <c r="P2026">
        <v>87</v>
      </c>
    </row>
    <row r="2027" spans="1:16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5"/>
      <c r="L2027" s="455" t="e">
        <f>IF(K2027=0,#REF!,0)</f>
        <v>#REF!</v>
      </c>
      <c r="O2027">
        <v>50331.762695999998</v>
      </c>
      <c r="P2027">
        <v>100</v>
      </c>
    </row>
    <row r="2028" spans="1:16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5"/>
      <c r="L2028" s="455" t="e">
        <f>IF(K2028=0,#REF!,0)</f>
        <v>#REF!</v>
      </c>
      <c r="O2028">
        <v>51139.742248000002</v>
      </c>
      <c r="P2028">
        <v>96</v>
      </c>
    </row>
    <row r="2029" spans="1:16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5"/>
      <c r="L2029" s="455" t="e">
        <f>IF(K2029=0,#REF!,0)</f>
        <v>#REF!</v>
      </c>
      <c r="O2029">
        <v>50424.625121999998</v>
      </c>
      <c r="P2029">
        <v>93</v>
      </c>
    </row>
    <row r="2030" spans="1:16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5"/>
      <c r="L2030" s="455" t="e">
        <f>IF(K2030=0,#REF!,0)</f>
        <v>#REF!</v>
      </c>
      <c r="O2030">
        <v>51519.801055999997</v>
      </c>
      <c r="P2030">
        <v>87</v>
      </c>
    </row>
    <row r="2031" spans="1:16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5"/>
      <c r="L2031" s="455" t="e">
        <f>IF(K2031=0,#REF!,0)</f>
        <v>#REF!</v>
      </c>
      <c r="O2031">
        <v>50908.277404</v>
      </c>
      <c r="P2031">
        <v>84</v>
      </c>
    </row>
    <row r="2032" spans="1:16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5"/>
      <c r="L2032" s="455" t="e">
        <f>IF(K2032=0,#REF!,0)</f>
        <v>#REF!</v>
      </c>
      <c r="O2032">
        <v>51559.594483000001</v>
      </c>
      <c r="P2032">
        <v>74</v>
      </c>
    </row>
    <row r="2033" spans="1:16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5"/>
      <c r="L2033" s="455" t="e">
        <f>IF(K2033=0,#REF!,0)</f>
        <v>#REF!</v>
      </c>
      <c r="O2033">
        <v>51448.103026999997</v>
      </c>
      <c r="P2033">
        <v>75</v>
      </c>
    </row>
    <row r="2034" spans="1:16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5"/>
      <c r="L2034" s="455" t="e">
        <f>IF(K2034=0,#REF!,0)</f>
        <v>#REF!</v>
      </c>
      <c r="O2034">
        <v>51148.182954000004</v>
      </c>
      <c r="P2034">
        <v>81</v>
      </c>
    </row>
    <row r="2035" spans="1:16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5"/>
      <c r="L2035" s="455" t="e">
        <f>IF(K2035=0,#REF!,0)</f>
        <v>#REF!</v>
      </c>
      <c r="O2035">
        <v>51678.181028999999</v>
      </c>
      <c r="P2035">
        <v>82</v>
      </c>
    </row>
    <row r="2036" spans="1:16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5"/>
      <c r="L2036" s="455" t="e">
        <f>IF(K2036=0,#REF!,0)</f>
        <v>#REF!</v>
      </c>
      <c r="O2036">
        <v>51728.597962</v>
      </c>
      <c r="P2036">
        <v>102</v>
      </c>
    </row>
    <row r="2037" spans="1:16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5"/>
      <c r="L2037" s="455" t="e">
        <f>IF(K2037=0,#REF!,0)</f>
        <v>#REF!</v>
      </c>
      <c r="O2037">
        <v>53041.619628</v>
      </c>
      <c r="P2037">
        <v>118</v>
      </c>
    </row>
    <row r="2038" spans="1:16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5"/>
      <c r="L2038" s="455" t="e">
        <f>IF(K2038=0,#REF!,0)</f>
        <v>#REF!</v>
      </c>
      <c r="O2038">
        <v>54882.267274999998</v>
      </c>
      <c r="P2038">
        <v>129</v>
      </c>
    </row>
    <row r="2039" spans="1:16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5"/>
      <c r="L2039" s="455" t="e">
        <f>IF(K2039=0,#REF!,0)</f>
        <v>#REF!</v>
      </c>
      <c r="O2039">
        <v>55410.867401000003</v>
      </c>
      <c r="P2039">
        <v>139</v>
      </c>
    </row>
    <row r="2040" spans="1:16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5"/>
      <c r="L2040" s="455" t="e">
        <f>IF(K2040=0,#REF!,0)</f>
        <v>#REF!</v>
      </c>
      <c r="O2040">
        <v>54303.033995999998</v>
      </c>
      <c r="P2040">
        <v>133</v>
      </c>
    </row>
    <row r="2041" spans="1:16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5"/>
      <c r="L2041" s="455" t="e">
        <f>IF(K2041=0,#REF!,0)</f>
        <v>#REF!</v>
      </c>
      <c r="O2041">
        <v>54079.958860999999</v>
      </c>
      <c r="P2041">
        <v>124</v>
      </c>
    </row>
    <row r="2042" spans="1:16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5"/>
      <c r="L2042" s="455" t="e">
        <f>IF(K2042=0,#REF!,0)</f>
        <v>#REF!</v>
      </c>
      <c r="O2042">
        <v>55043.085572000004</v>
      </c>
      <c r="P2042">
        <v>114</v>
      </c>
    </row>
    <row r="2043" spans="1:16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5"/>
      <c r="L2043" s="455" t="e">
        <f>IF(K2043=0,#REF!,0)</f>
        <v>#REF!</v>
      </c>
      <c r="O2043">
        <v>54023.246521000001</v>
      </c>
      <c r="P2043">
        <v>103</v>
      </c>
    </row>
    <row r="2044" spans="1:16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5"/>
      <c r="L2044" s="455" t="e">
        <f>IF(K2044=0,#REF!,0)</f>
        <v>#REF!</v>
      </c>
      <c r="O2044">
        <v>51811.201598</v>
      </c>
      <c r="P2044">
        <v>96</v>
      </c>
    </row>
    <row r="2045" spans="1:16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5"/>
      <c r="L2045" s="455" t="e">
        <f>IF(K2045=0,#REF!,0)</f>
        <v>#REF!</v>
      </c>
      <c r="O2045">
        <v>51560.399261999999</v>
      </c>
      <c r="P2045">
        <v>92</v>
      </c>
    </row>
    <row r="2046" spans="1:16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5"/>
      <c r="L2046" s="455" t="e">
        <f>IF(K2046=0,#REF!,0)</f>
        <v>#REF!</v>
      </c>
      <c r="O2046">
        <v>51544.686218000003</v>
      </c>
      <c r="P2046">
        <v>85</v>
      </c>
    </row>
    <row r="2047" spans="1:16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5"/>
      <c r="L2047" s="455" t="e">
        <f>IF(K2047=0,#REF!,0)</f>
        <v>#REF!</v>
      </c>
      <c r="O2047">
        <v>52475.454772999998</v>
      </c>
      <c r="P2047">
        <v>89</v>
      </c>
    </row>
    <row r="2048" spans="1:16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5"/>
      <c r="L2048" s="455" t="e">
        <f>IF(K2048=0,#REF!,0)</f>
        <v>#REF!</v>
      </c>
      <c r="O2048">
        <v>53626.130738</v>
      </c>
      <c r="P2048">
        <v>91</v>
      </c>
    </row>
    <row r="2049" spans="1:16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5"/>
      <c r="L2049" s="455" t="e">
        <f>IF(K2049=0,#REF!,0)</f>
        <v>#REF!</v>
      </c>
      <c r="O2049">
        <v>55749.447998000003</v>
      </c>
      <c r="P2049">
        <v>108</v>
      </c>
    </row>
    <row r="2050" spans="1:16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5"/>
      <c r="L2050" s="455" t="e">
        <f>IF(K2050=0,#REF!,0)</f>
        <v>#REF!</v>
      </c>
      <c r="O2050">
        <v>58094.231995000002</v>
      </c>
      <c r="P2050">
        <v>136</v>
      </c>
    </row>
    <row r="2051" spans="1:16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5"/>
      <c r="L2051" s="455" t="e">
        <f>IF(K2051=0,#REF!,0)</f>
        <v>#REF!</v>
      </c>
      <c r="O2051">
        <v>61258.957091999997</v>
      </c>
      <c r="P2051">
        <v>108</v>
      </c>
    </row>
    <row r="2052" spans="1:16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5"/>
      <c r="L2052" s="455" t="e">
        <f>IF(K2052=0,#REF!,0)</f>
        <v>#REF!</v>
      </c>
      <c r="O2052">
        <v>65145.253570000001</v>
      </c>
      <c r="P2052">
        <v>94</v>
      </c>
    </row>
    <row r="2053" spans="1:16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5"/>
      <c r="L2053" s="455" t="e">
        <f>IF(K2053=0,#REF!,0)</f>
        <v>#REF!</v>
      </c>
      <c r="O2053">
        <v>65410.344207999988</v>
      </c>
      <c r="P2053">
        <v>89</v>
      </c>
    </row>
    <row r="2054" spans="1:16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5"/>
      <c r="L2054" s="455" t="e">
        <f>IF(K2054=0,#REF!,0)</f>
        <v>#REF!</v>
      </c>
      <c r="O2054">
        <v>65118.467498999998</v>
      </c>
      <c r="P2054">
        <v>82</v>
      </c>
    </row>
    <row r="2055" spans="1:16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5"/>
      <c r="L2055" s="455" t="e">
        <f>IF(K2055=0,#REF!,0)</f>
        <v>#REF!</v>
      </c>
      <c r="O2055">
        <v>61291.718109000001</v>
      </c>
      <c r="P2055">
        <v>78</v>
      </c>
    </row>
    <row r="2056" spans="1:16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5"/>
      <c r="L2056" s="455" t="e">
        <f>IF(K2056=0,#REF!,0)</f>
        <v>#REF!</v>
      </c>
      <c r="O2056">
        <v>60817.917144999999</v>
      </c>
      <c r="P2056">
        <v>81</v>
      </c>
    </row>
    <row r="2057" spans="1:16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5"/>
      <c r="L2057" s="455" t="e">
        <f>IF(K2057=0,#REF!,0)</f>
        <v>#REF!</v>
      </c>
      <c r="O2057">
        <v>63766.460968000007</v>
      </c>
      <c r="P2057">
        <v>82</v>
      </c>
    </row>
    <row r="2058" spans="1:16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5"/>
      <c r="L2058" s="455" t="e">
        <f>IF(K2058=0,#REF!,0)</f>
        <v>#REF!</v>
      </c>
      <c r="O2058">
        <v>63896.376039000002</v>
      </c>
      <c r="P2058">
        <v>75</v>
      </c>
    </row>
    <row r="2059" spans="1:16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5"/>
      <c r="L2059" s="455" t="e">
        <f>IF(K2059=0,#REF!,0)</f>
        <v>#REF!</v>
      </c>
      <c r="O2059">
        <v>64512.959382000001</v>
      </c>
      <c r="P2059">
        <v>75</v>
      </c>
    </row>
    <row r="2060" spans="1:16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5"/>
      <c r="L2060" s="455" t="e">
        <f>IF(K2060=0,#REF!,0)</f>
        <v>#REF!</v>
      </c>
      <c r="O2060">
        <v>64116.916320999997</v>
      </c>
      <c r="P2060">
        <v>91</v>
      </c>
    </row>
    <row r="2061" spans="1:16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5"/>
      <c r="L2061" s="455" t="e">
        <f>IF(K2061=0,#REF!,0)</f>
        <v>#REF!</v>
      </c>
      <c r="O2061">
        <v>64314.941191999998</v>
      </c>
      <c r="P2061">
        <v>108</v>
      </c>
    </row>
    <row r="2062" spans="1:16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5"/>
      <c r="L2062" s="455" t="e">
        <f>IF(K2062=0,#REF!,0)</f>
        <v>#REF!</v>
      </c>
      <c r="O2062">
        <v>65566.147400999995</v>
      </c>
      <c r="P2062">
        <v>133</v>
      </c>
    </row>
    <row r="2063" spans="1:16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5"/>
      <c r="L2063" s="455" t="e">
        <f>IF(K2063=0,#REF!,0)</f>
        <v>#REF!</v>
      </c>
      <c r="O2063">
        <v>64272.460814999999</v>
      </c>
      <c r="P2063">
        <v>136</v>
      </c>
    </row>
    <row r="2064" spans="1:16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5"/>
      <c r="L2064" s="455" t="e">
        <f>IF(K2064=0,#REF!,0)</f>
        <v>#REF!</v>
      </c>
      <c r="O2064">
        <v>62184.543028</v>
      </c>
      <c r="P2064">
        <v>139</v>
      </c>
    </row>
    <row r="2065" spans="1:16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5"/>
      <c r="L2065" s="455" t="e">
        <f>IF(K2065=0,#REF!,0)</f>
        <v>#REF!</v>
      </c>
      <c r="O2065">
        <v>61462.657897999998</v>
      </c>
      <c r="P2065">
        <v>138</v>
      </c>
    </row>
    <row r="2066" spans="1:16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5"/>
      <c r="L2066" s="455" t="e">
        <f>IF(K2066=0,#REF!,0)</f>
        <v>#REF!</v>
      </c>
      <c r="O2066">
        <v>61307.964660000012</v>
      </c>
      <c r="P2066">
        <v>128</v>
      </c>
    </row>
    <row r="2067" spans="1:16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5"/>
      <c r="L2067" s="455" t="e">
        <f>IF(K2067=0,#REF!,0)</f>
        <v>#REF!</v>
      </c>
      <c r="O2067">
        <v>59727.233764999997</v>
      </c>
      <c r="P2067">
        <v>115</v>
      </c>
    </row>
    <row r="2068" spans="1:16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5"/>
      <c r="L2068" s="455" t="e">
        <f>IF(K2068=0,#REF!,0)</f>
        <v>#REF!</v>
      </c>
      <c r="O2068">
        <v>56110.067321000002</v>
      </c>
      <c r="P2068">
        <v>104</v>
      </c>
    </row>
    <row r="2069" spans="1:16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5"/>
      <c r="L2069" s="455" t="e">
        <f>IF(K2069=0,#REF!,0)</f>
        <v>#REF!</v>
      </c>
      <c r="O2069">
        <v>55850.572021</v>
      </c>
      <c r="P2069">
        <v>103</v>
      </c>
    </row>
    <row r="2070" spans="1:16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5"/>
      <c r="L2070" s="455" t="e">
        <f>IF(K2070=0,#REF!,0)</f>
        <v>#REF!</v>
      </c>
      <c r="O2070">
        <v>55342.119566999987</v>
      </c>
      <c r="P2070">
        <v>101</v>
      </c>
    </row>
    <row r="2071" spans="1:16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5"/>
      <c r="L2071" s="455" t="e">
        <f>IF(K2071=0,#REF!,0)</f>
        <v>#REF!</v>
      </c>
      <c r="O2071">
        <v>55981.644042</v>
      </c>
      <c r="P2071">
        <v>105</v>
      </c>
    </row>
    <row r="2072" spans="1:16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5"/>
      <c r="L2072" s="455" t="e">
        <f>IF(K2072=0,#REF!,0)</f>
        <v>#REF!</v>
      </c>
      <c r="O2072">
        <v>56814.278077000003</v>
      </c>
      <c r="P2072">
        <v>106</v>
      </c>
    </row>
    <row r="2073" spans="1:16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5"/>
      <c r="L2073" s="455" t="e">
        <f>IF(K2073=0,#REF!,0)</f>
        <v>#REF!</v>
      </c>
      <c r="O2073">
        <v>58488.438413999997</v>
      </c>
      <c r="P2073">
        <v>120</v>
      </c>
    </row>
    <row r="2074" spans="1:16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5"/>
      <c r="L2074" s="455" t="e">
        <f>IF(K2074=0,#REF!,0)</f>
        <v>#REF!</v>
      </c>
      <c r="O2074">
        <v>60889.123291999997</v>
      </c>
      <c r="P2074">
        <v>140</v>
      </c>
    </row>
    <row r="2075" spans="1:16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5"/>
      <c r="L2075" s="455" t="e">
        <f>IF(K2075=0,#REF!,0)</f>
        <v>#REF!</v>
      </c>
      <c r="O2075">
        <v>63185.496155000001</v>
      </c>
      <c r="P2075">
        <v>115</v>
      </c>
    </row>
    <row r="2076" spans="1:16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5"/>
      <c r="L2076" s="455" t="e">
        <f>IF(K2076=0,#REF!,0)</f>
        <v>#REF!</v>
      </c>
      <c r="O2076">
        <v>66231.469055000009</v>
      </c>
      <c r="P2076">
        <v>92</v>
      </c>
    </row>
    <row r="2077" spans="1:16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5"/>
      <c r="L2077" s="455" t="e">
        <f>IF(K2077=0,#REF!,0)</f>
        <v>#REF!</v>
      </c>
      <c r="O2077">
        <v>65866.424134000001</v>
      </c>
      <c r="P2077">
        <v>78</v>
      </c>
    </row>
    <row r="2078" spans="1:16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5">
        <v>689.85488465776393</v>
      </c>
      <c r="L2078" s="455">
        <f>IF(K2078=0,#REF!,0)</f>
        <v>0</v>
      </c>
      <c r="O2078">
        <v>64756.840363000003</v>
      </c>
      <c r="P2078">
        <v>71</v>
      </c>
    </row>
    <row r="2079" spans="1:16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5"/>
      <c r="L2079" s="455" t="e">
        <f>IF(K2079=0,#REF!,0)</f>
        <v>#REF!</v>
      </c>
      <c r="O2079">
        <v>60355.563079</v>
      </c>
      <c r="P2079">
        <v>68</v>
      </c>
    </row>
    <row r="2080" spans="1:16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5"/>
      <c r="L2080" s="455" t="e">
        <f>IF(K2080=0,#REF!,0)</f>
        <v>#REF!</v>
      </c>
      <c r="O2080">
        <v>58831.298310000013</v>
      </c>
      <c r="P2080">
        <v>64</v>
      </c>
    </row>
    <row r="2081" spans="1:16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5"/>
      <c r="L2081" s="455" t="e">
        <f>IF(K2081=0,#REF!,0)</f>
        <v>#REF!</v>
      </c>
      <c r="O2081">
        <v>61399.632597999997</v>
      </c>
      <c r="P2081">
        <v>61</v>
      </c>
    </row>
    <row r="2082" spans="1:16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5"/>
      <c r="L2082" s="455" t="e">
        <f>IF(K2082=0,#REF!,0)</f>
        <v>#REF!</v>
      </c>
      <c r="O2082">
        <v>61181.054505</v>
      </c>
      <c r="P2082">
        <v>60</v>
      </c>
    </row>
    <row r="2083" spans="1:16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5"/>
      <c r="L2083" s="455" t="e">
        <f>IF(K2083=0,#REF!,0)</f>
        <v>#REF!</v>
      </c>
      <c r="O2083">
        <v>62153.148254</v>
      </c>
      <c r="P2083">
        <v>69</v>
      </c>
    </row>
    <row r="2084" spans="1:16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5"/>
      <c r="L2084" s="455" t="e">
        <f>IF(K2084=0,#REF!,0)</f>
        <v>#REF!</v>
      </c>
      <c r="O2084">
        <v>62952.782379999997</v>
      </c>
      <c r="P2084">
        <v>82</v>
      </c>
    </row>
    <row r="2085" spans="1:16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5"/>
      <c r="L2085" s="455" t="e">
        <f>IF(K2085=0,#REF!,0)</f>
        <v>#REF!</v>
      </c>
      <c r="O2085">
        <v>63181.699828999997</v>
      </c>
      <c r="P2085">
        <v>102</v>
      </c>
    </row>
    <row r="2086" spans="1:16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5"/>
      <c r="L2086" s="455" t="e">
        <f>IF(K2086=0,#REF!,0)</f>
        <v>#REF!</v>
      </c>
      <c r="O2086">
        <v>64055.920776000014</v>
      </c>
      <c r="P2086">
        <v>115</v>
      </c>
    </row>
    <row r="2087" spans="1:16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5"/>
      <c r="L2087" s="455" t="e">
        <f>IF(K2087=0,#REF!,0)</f>
        <v>#REF!</v>
      </c>
      <c r="O2087">
        <v>63412.022766000002</v>
      </c>
      <c r="P2087">
        <v>125</v>
      </c>
    </row>
    <row r="2088" spans="1:16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5"/>
      <c r="L2088" s="455" t="e">
        <f>IF(K2088=0,#REF!,0)</f>
        <v>#REF!</v>
      </c>
      <c r="O2088">
        <v>61251.911010000003</v>
      </c>
      <c r="P2088">
        <v>128</v>
      </c>
    </row>
    <row r="2089" spans="1:16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5"/>
      <c r="L2089" s="455" t="e">
        <f>IF(K2089=0,#REF!,0)</f>
        <v>#REF!</v>
      </c>
      <c r="O2089">
        <v>60631.175841999997</v>
      </c>
      <c r="P2089">
        <v>127</v>
      </c>
    </row>
    <row r="2090" spans="1:16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5"/>
      <c r="L2090" s="455" t="e">
        <f>IF(K2090=0,#REF!,0)</f>
        <v>#REF!</v>
      </c>
      <c r="O2090">
        <v>60384.049744999997</v>
      </c>
      <c r="P2090">
        <v>119</v>
      </c>
    </row>
    <row r="2091" spans="1:16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5"/>
      <c r="L2091" s="455" t="e">
        <f>IF(K2091=0,#REF!,0)</f>
        <v>#REF!</v>
      </c>
      <c r="O2091">
        <v>58310.904693999997</v>
      </c>
      <c r="P2091">
        <v>105</v>
      </c>
    </row>
    <row r="2092" spans="1:16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5"/>
      <c r="L2092" s="455" t="e">
        <f>IF(K2092=0,#REF!,0)</f>
        <v>#REF!</v>
      </c>
      <c r="O2092">
        <v>55373.093841000002</v>
      </c>
      <c r="P2092">
        <v>101</v>
      </c>
    </row>
    <row r="2093" spans="1:16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5"/>
      <c r="L2093" s="455" t="e">
        <f>IF(K2093=0,#REF!,0)</f>
        <v>#REF!</v>
      </c>
      <c r="O2093">
        <v>54932.977995999987</v>
      </c>
      <c r="P2093">
        <v>93</v>
      </c>
    </row>
    <row r="2094" spans="1:16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5"/>
      <c r="L2094" s="455" t="e">
        <f>IF(K2094=0,#REF!,0)</f>
        <v>#REF!</v>
      </c>
      <c r="O2094">
        <v>54573.104461000003</v>
      </c>
      <c r="P2094">
        <v>87</v>
      </c>
    </row>
    <row r="2095" spans="1:16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5"/>
      <c r="L2095" s="455" t="e">
        <f>IF(K2095=0,#REF!,0)</f>
        <v>#REF!</v>
      </c>
      <c r="O2095">
        <v>55139.283234000002</v>
      </c>
      <c r="P2095">
        <v>88</v>
      </c>
    </row>
    <row r="2096" spans="1:16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5"/>
      <c r="L2096" s="455" t="e">
        <f>IF(K2096=0,#REF!,0)</f>
        <v>#REF!</v>
      </c>
      <c r="O2096">
        <v>56423.604219000001</v>
      </c>
      <c r="P2096">
        <v>86</v>
      </c>
    </row>
    <row r="2097" spans="1:16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5"/>
      <c r="L2097" s="455" t="e">
        <f>IF(K2097=0,#REF!,0)</f>
        <v>#REF!</v>
      </c>
      <c r="O2097">
        <v>57916.067963000001</v>
      </c>
      <c r="P2097">
        <v>103</v>
      </c>
    </row>
    <row r="2098" spans="1:16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5"/>
      <c r="L2098" s="455" t="e">
        <f>IF(K2098=0,#REF!,0)</f>
        <v>#REF!</v>
      </c>
      <c r="O2098">
        <v>59615.934692000003</v>
      </c>
      <c r="P2098">
        <v>130</v>
      </c>
    </row>
    <row r="2099" spans="1:16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5"/>
      <c r="L2099" s="455" t="e">
        <f>IF(K2099=0,#REF!,0)</f>
        <v>#REF!</v>
      </c>
      <c r="O2099">
        <v>61720.914306999999</v>
      </c>
      <c r="P2099">
        <v>101</v>
      </c>
    </row>
    <row r="2100" spans="1:16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5"/>
      <c r="L2100" s="455" t="e">
        <f>IF(K2100=0,#REF!,0)</f>
        <v>#REF!</v>
      </c>
      <c r="O2100">
        <v>65455.399415</v>
      </c>
      <c r="P2100">
        <v>75</v>
      </c>
    </row>
    <row r="2101" spans="1:16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5"/>
      <c r="L2101" s="455" t="e">
        <f>IF(K2101=0,#REF!,0)</f>
        <v>#REF!</v>
      </c>
      <c r="O2101">
        <v>65614.543151999998</v>
      </c>
      <c r="P2101">
        <v>67</v>
      </c>
    </row>
    <row r="2102" spans="1:16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5"/>
      <c r="L2102" s="455" t="e">
        <f>IF(K2102=0,#REF!,0)</f>
        <v>#REF!</v>
      </c>
      <c r="O2102">
        <v>65261.527802999997</v>
      </c>
      <c r="P2102">
        <v>63</v>
      </c>
    </row>
    <row r="2103" spans="1:16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5"/>
      <c r="L2103" s="455" t="e">
        <f>IF(K2103=0,#REF!,0)</f>
        <v>#REF!</v>
      </c>
      <c r="O2103">
        <v>61094.944030999999</v>
      </c>
      <c r="P2103">
        <v>58</v>
      </c>
    </row>
    <row r="2104" spans="1:16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5"/>
      <c r="L2104" s="455" t="e">
        <f>IF(K2104=0,#REF!,0)</f>
        <v>#REF!</v>
      </c>
      <c r="O2104">
        <v>59607.241454000003</v>
      </c>
      <c r="P2104">
        <v>56</v>
      </c>
    </row>
    <row r="2105" spans="1:16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5"/>
      <c r="L2105" s="455" t="e">
        <f>IF(K2105=0,#REF!,0)</f>
        <v>#REF!</v>
      </c>
      <c r="O2105">
        <v>62925.307923</v>
      </c>
      <c r="P2105">
        <v>55</v>
      </c>
    </row>
    <row r="2106" spans="1:16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5"/>
      <c r="L2106" s="455" t="e">
        <f>IF(K2106=0,#REF!,0)</f>
        <v>#REF!</v>
      </c>
      <c r="O2106">
        <v>62313.082915999999</v>
      </c>
      <c r="P2106">
        <v>53</v>
      </c>
    </row>
    <row r="2107" spans="1:16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5"/>
      <c r="L2107" s="455" t="e">
        <f>IF(K2107=0,#REF!,0)</f>
        <v>#REF!</v>
      </c>
      <c r="O2107">
        <v>62786.430878000006</v>
      </c>
      <c r="P2107">
        <v>58</v>
      </c>
    </row>
    <row r="2108" spans="1:16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5"/>
      <c r="L2108" s="455" t="e">
        <f>IF(K2108=0,#REF!,0)</f>
        <v>#REF!</v>
      </c>
      <c r="O2108">
        <v>62353.652403999993</v>
      </c>
      <c r="P2108">
        <v>64</v>
      </c>
    </row>
    <row r="2109" spans="1:16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5"/>
      <c r="L2109" s="455" t="e">
        <f>IF(K2109=0,#REF!,0)</f>
        <v>#REF!</v>
      </c>
      <c r="O2109">
        <v>61630.920043999999</v>
      </c>
      <c r="P2109">
        <v>87</v>
      </c>
    </row>
    <row r="2110" spans="1:16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5"/>
      <c r="L2110" s="455" t="e">
        <f>IF(K2110=0,#REF!,0)</f>
        <v>#REF!</v>
      </c>
      <c r="O2110">
        <v>62626.090819999998</v>
      </c>
      <c r="P2110">
        <v>103</v>
      </c>
    </row>
    <row r="2111" spans="1:16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5"/>
      <c r="L2111" s="455" t="e">
        <f>IF(K2111=0,#REF!,0)</f>
        <v>#REF!</v>
      </c>
      <c r="O2111">
        <v>61793.608398999997</v>
      </c>
      <c r="P2111">
        <v>110</v>
      </c>
    </row>
    <row r="2112" spans="1:16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5"/>
      <c r="L2112" s="455" t="e">
        <f>IF(K2112=0,#REF!,0)</f>
        <v>#REF!</v>
      </c>
      <c r="O2112">
        <v>60575.233521000002</v>
      </c>
      <c r="P2112">
        <v>121</v>
      </c>
    </row>
    <row r="2113" spans="1:16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5"/>
      <c r="L2113" s="455" t="e">
        <f>IF(K2113=0,#REF!,0)</f>
        <v>#REF!</v>
      </c>
      <c r="O2113">
        <v>59844.936584000003</v>
      </c>
      <c r="P2113">
        <v>115</v>
      </c>
    </row>
    <row r="2114" spans="1:16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5"/>
      <c r="L2114" s="455" t="e">
        <f>IF(K2114=0,#REF!,0)</f>
        <v>#REF!</v>
      </c>
      <c r="O2114">
        <v>59856.913818999987</v>
      </c>
      <c r="P2114">
        <v>107</v>
      </c>
    </row>
    <row r="2115" spans="1:16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5"/>
      <c r="L2115" s="455" t="e">
        <f>IF(K2115=0,#REF!,0)</f>
        <v>#REF!</v>
      </c>
      <c r="O2115">
        <v>57764.300352999999</v>
      </c>
      <c r="P2115">
        <v>98</v>
      </c>
    </row>
    <row r="2116" spans="1:16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5"/>
      <c r="L2116" s="455" t="e">
        <f>IF(K2116=0,#REF!,0)</f>
        <v>#REF!</v>
      </c>
      <c r="O2116">
        <v>54843.526001999999</v>
      </c>
      <c r="P2116">
        <v>93</v>
      </c>
    </row>
    <row r="2117" spans="1:16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5"/>
      <c r="L2117" s="455" t="e">
        <f>IF(K2117=0,#REF!,0)</f>
        <v>#REF!</v>
      </c>
      <c r="O2117">
        <v>54325.884553000004</v>
      </c>
      <c r="P2117">
        <v>90</v>
      </c>
    </row>
    <row r="2118" spans="1:16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5"/>
      <c r="L2118" s="455" t="e">
        <f>IF(K2118=0,#REF!,0)</f>
        <v>#REF!</v>
      </c>
      <c r="O2118">
        <v>53600.793609</v>
      </c>
      <c r="P2118">
        <v>87</v>
      </c>
    </row>
    <row r="2119" spans="1:16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5"/>
      <c r="L2119" s="455" t="e">
        <f>IF(K2119=0,#REF!,0)</f>
        <v>#REF!</v>
      </c>
      <c r="O2119">
        <v>54226.011259999999</v>
      </c>
      <c r="P2119">
        <v>87</v>
      </c>
    </row>
    <row r="2120" spans="1:16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5"/>
      <c r="L2120" s="455" t="e">
        <f>IF(K2120=0,#REF!,0)</f>
        <v>#REF!</v>
      </c>
      <c r="O2120">
        <v>55633.281492999988</v>
      </c>
      <c r="P2120">
        <v>90</v>
      </c>
    </row>
    <row r="2121" spans="1:16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5"/>
      <c r="L2121" s="455" t="e">
        <f>IF(K2121=0,#REF!,0)</f>
        <v>#REF!</v>
      </c>
      <c r="O2121">
        <v>57232.319366000003</v>
      </c>
      <c r="P2121">
        <v>110</v>
      </c>
    </row>
    <row r="2122" spans="1:16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5"/>
      <c r="L2122" s="455" t="e">
        <f>IF(K2122=0,#REF!,0)</f>
        <v>#REF!</v>
      </c>
      <c r="O2122">
        <v>59572.510925000002</v>
      </c>
      <c r="P2122">
        <v>129</v>
      </c>
    </row>
    <row r="2123" spans="1:16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5"/>
      <c r="L2123" s="455" t="e">
        <f>IF(K2123=0,#REF!,0)</f>
        <v>#REF!</v>
      </c>
      <c r="O2123">
        <v>61226.846191999997</v>
      </c>
      <c r="P2123">
        <v>97</v>
      </c>
    </row>
    <row r="2124" spans="1:16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5"/>
      <c r="L2124" s="455" t="e">
        <f>IF(K2124=0,#REF!,0)</f>
        <v>#REF!</v>
      </c>
      <c r="O2124">
        <v>64190.073059000002</v>
      </c>
      <c r="P2124">
        <v>73</v>
      </c>
    </row>
    <row r="2125" spans="1:16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5">
        <v>15605.281075103447</v>
      </c>
      <c r="L2125" s="455">
        <f>IF(K2125=0,#REF!,0)</f>
        <v>0</v>
      </c>
      <c r="O2125">
        <v>62948.800019000002</v>
      </c>
      <c r="P2125">
        <v>64</v>
      </c>
    </row>
    <row r="2126" spans="1:16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5">
        <v>23226.997854873789</v>
      </c>
      <c r="L2126" s="455">
        <f>IF(K2126=0,#REF!,0)</f>
        <v>0</v>
      </c>
      <c r="O2126">
        <v>61992.735807999998</v>
      </c>
      <c r="P2126">
        <v>57</v>
      </c>
    </row>
    <row r="2127" spans="1:16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5">
        <v>10158.111499083991</v>
      </c>
      <c r="L2127" s="455">
        <f>IF(K2127=0,#REF!,0)</f>
        <v>0</v>
      </c>
      <c r="O2127">
        <v>58083.347014999999</v>
      </c>
      <c r="P2127">
        <v>57</v>
      </c>
    </row>
    <row r="2128" spans="1:16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5">
        <v>27312.524098717065</v>
      </c>
      <c r="L2128" s="455">
        <f>IF(K2128=0,#REF!,0)</f>
        <v>0</v>
      </c>
      <c r="O2128">
        <v>57322.439727999998</v>
      </c>
      <c r="P2128">
        <v>55</v>
      </c>
    </row>
    <row r="2129" spans="1:16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5">
        <v>10240.822774924012</v>
      </c>
      <c r="L2129" s="455">
        <f>IF(K2129=0,#REF!,0)</f>
        <v>0</v>
      </c>
      <c r="O2129">
        <v>59930.730194000003</v>
      </c>
      <c r="P2129">
        <v>48</v>
      </c>
    </row>
    <row r="2130" spans="1:16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5">
        <v>42.158642621244098</v>
      </c>
      <c r="L2130" s="455">
        <f>IF(K2130=0,#REF!,0)</f>
        <v>0</v>
      </c>
      <c r="O2130">
        <v>59348.049011000003</v>
      </c>
      <c r="P2130">
        <v>49</v>
      </c>
    </row>
    <row r="2131" spans="1:16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5"/>
      <c r="L2131" s="455" t="e">
        <f>IF(K2131=0,#REF!,0)</f>
        <v>#REF!</v>
      </c>
      <c r="O2131">
        <v>59581.675232000001</v>
      </c>
      <c r="P2131">
        <v>52</v>
      </c>
    </row>
    <row r="2132" spans="1:16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5"/>
      <c r="L2132" s="455" t="e">
        <f>IF(K2132=0,#REF!,0)</f>
        <v>#REF!</v>
      </c>
      <c r="O2132">
        <v>60359.131926999988</v>
      </c>
      <c r="P2132">
        <v>62</v>
      </c>
    </row>
    <row r="2133" spans="1:16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5"/>
      <c r="L2133" s="455" t="e">
        <f>IF(K2133=0,#REF!,0)</f>
        <v>#REF!</v>
      </c>
      <c r="O2133">
        <v>60503.624268</v>
      </c>
      <c r="P2133">
        <v>80</v>
      </c>
    </row>
    <row r="2134" spans="1:16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5"/>
      <c r="L2134" s="455" t="e">
        <f>IF(K2134=0,#REF!,0)</f>
        <v>#REF!</v>
      </c>
      <c r="O2134">
        <v>61695.832702</v>
      </c>
      <c r="P2134">
        <v>96</v>
      </c>
    </row>
    <row r="2135" spans="1:16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5"/>
      <c r="L2135" s="455" t="e">
        <f>IF(K2135=0,#REF!,0)</f>
        <v>#REF!</v>
      </c>
      <c r="O2135">
        <v>61246.11969</v>
      </c>
      <c r="P2135">
        <v>104</v>
      </c>
    </row>
    <row r="2136" spans="1:16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5"/>
      <c r="L2136" s="455" t="e">
        <f>IF(K2136=0,#REF!,0)</f>
        <v>#REF!</v>
      </c>
      <c r="O2136">
        <v>59734.153076000002</v>
      </c>
      <c r="P2136">
        <v>106</v>
      </c>
    </row>
    <row r="2137" spans="1:16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5"/>
      <c r="L2137" s="455" t="e">
        <f>IF(K2137=0,#REF!,0)</f>
        <v>#REF!</v>
      </c>
      <c r="O2137">
        <v>59501.480835000002</v>
      </c>
      <c r="P2137">
        <v>106</v>
      </c>
    </row>
    <row r="2138" spans="1:16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5"/>
      <c r="L2138" s="455" t="e">
        <f>IF(K2138=0,#REF!,0)</f>
        <v>#REF!</v>
      </c>
      <c r="O2138">
        <v>59285.637389000003</v>
      </c>
      <c r="P2138">
        <v>100</v>
      </c>
    </row>
    <row r="2139" spans="1:16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5"/>
      <c r="L2139" s="455" t="e">
        <f>IF(K2139=0,#REF!,0)</f>
        <v>#REF!</v>
      </c>
      <c r="O2139">
        <v>57574.210205000003</v>
      </c>
      <c r="P2139">
        <v>83</v>
      </c>
    </row>
    <row r="2140" spans="1:16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5"/>
      <c r="L2140" s="455" t="e">
        <f>IF(K2140=0,#REF!,0)</f>
        <v>#REF!</v>
      </c>
      <c r="O2140">
        <v>54099.797271000003</v>
      </c>
      <c r="P2140">
        <v>79</v>
      </c>
    </row>
    <row r="2141" spans="1:16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5"/>
      <c r="L2141" s="455" t="e">
        <f>IF(K2141=0,#REF!,0)</f>
        <v>#REF!</v>
      </c>
      <c r="O2141">
        <v>53649.605712999997</v>
      </c>
      <c r="P2141">
        <v>73</v>
      </c>
    </row>
    <row r="2142" spans="1:16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5"/>
      <c r="L2142" s="455" t="e">
        <f>IF(K2142=0,#REF!,0)</f>
        <v>#REF!</v>
      </c>
      <c r="O2142">
        <v>53121.370849999999</v>
      </c>
      <c r="P2142">
        <v>70</v>
      </c>
    </row>
    <row r="2143" spans="1:16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5"/>
      <c r="L2143" s="455" t="e">
        <f>IF(K2143=0,#REF!,0)</f>
        <v>#REF!</v>
      </c>
      <c r="O2143">
        <v>53459.144899000014</v>
      </c>
      <c r="P2143">
        <v>71</v>
      </c>
    </row>
    <row r="2144" spans="1:16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5"/>
      <c r="L2144" s="455" t="e">
        <f>IF(K2144=0,#REF!,0)</f>
        <v>#REF!</v>
      </c>
      <c r="O2144">
        <v>54486.064238999999</v>
      </c>
      <c r="P2144">
        <v>71</v>
      </c>
    </row>
    <row r="2145" spans="1:16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5"/>
      <c r="L2145" s="455" t="e">
        <f>IF(K2145=0,#REF!,0)</f>
        <v>#REF!</v>
      </c>
      <c r="O2145">
        <v>55798.424071000001</v>
      </c>
      <c r="P2145">
        <v>88</v>
      </c>
    </row>
    <row r="2146" spans="1:16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5"/>
      <c r="L2146" s="455" t="e">
        <f>IF(K2146=0,#REF!,0)</f>
        <v>#REF!</v>
      </c>
      <c r="O2146">
        <v>57604.314665999998</v>
      </c>
      <c r="P2146">
        <v>119</v>
      </c>
    </row>
    <row r="2147" spans="1:16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5"/>
      <c r="L2147" s="455" t="e">
        <f>IF(K2147=0,#REF!,0)</f>
        <v>#REF!</v>
      </c>
      <c r="O2147">
        <v>60136.005369999999</v>
      </c>
      <c r="P2147">
        <v>98</v>
      </c>
    </row>
    <row r="2148" spans="1:16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5"/>
      <c r="L2148" s="455" t="e">
        <f>IF(K2148=0,#REF!,0)</f>
        <v>#REF!</v>
      </c>
      <c r="O2148">
        <v>64006.270936000001</v>
      </c>
      <c r="P2148">
        <v>75</v>
      </c>
    </row>
    <row r="2149" spans="1:16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5"/>
      <c r="L2149" s="455" t="e">
        <f>IF(K2149=0,#REF!,0)</f>
        <v>#REF!</v>
      </c>
      <c r="O2149">
        <v>63564.153503000001</v>
      </c>
      <c r="P2149">
        <v>69</v>
      </c>
    </row>
    <row r="2150" spans="1:16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5"/>
      <c r="L2150" s="455" t="e">
        <f>IF(K2150=0,#REF!,0)</f>
        <v>#REF!</v>
      </c>
      <c r="O2150">
        <v>63246.219696</v>
      </c>
      <c r="P2150">
        <v>68</v>
      </c>
    </row>
    <row r="2151" spans="1:16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5"/>
      <c r="L2151" s="455" t="e">
        <f>IF(K2151=0,#REF!,0)</f>
        <v>#REF!</v>
      </c>
      <c r="O2151">
        <v>59984.674652000002</v>
      </c>
      <c r="P2151">
        <v>66</v>
      </c>
    </row>
    <row r="2152" spans="1:16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5"/>
      <c r="L2152" s="455" t="e">
        <f>IF(K2152=0,#REF!,0)</f>
        <v>#REF!</v>
      </c>
      <c r="O2152">
        <v>59754.570434000001</v>
      </c>
      <c r="P2152">
        <v>60</v>
      </c>
    </row>
    <row r="2153" spans="1:16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5"/>
      <c r="L2153" s="455" t="e">
        <f>IF(K2153=0,#REF!,0)</f>
        <v>#REF!</v>
      </c>
      <c r="O2153">
        <v>63226.652833</v>
      </c>
      <c r="P2153">
        <v>60</v>
      </c>
    </row>
    <row r="2154" spans="1:16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5"/>
      <c r="L2154" s="455" t="e">
        <f>IF(K2154=0,#REF!,0)</f>
        <v>#REF!</v>
      </c>
      <c r="O2154">
        <v>62698.888612000002</v>
      </c>
      <c r="P2154">
        <v>61</v>
      </c>
    </row>
    <row r="2155" spans="1:16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5"/>
      <c r="L2155" s="455" t="e">
        <f>IF(K2155=0,#REF!,0)</f>
        <v>#REF!</v>
      </c>
      <c r="O2155">
        <v>61823.638764000003</v>
      </c>
      <c r="P2155">
        <v>71</v>
      </c>
    </row>
    <row r="2156" spans="1:16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5"/>
      <c r="L2156" s="455" t="e">
        <f>IF(K2156=0,#REF!,0)</f>
        <v>#REF!</v>
      </c>
      <c r="O2156">
        <v>61780.283201999999</v>
      </c>
      <c r="P2156">
        <v>79</v>
      </c>
    </row>
    <row r="2157" spans="1:16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5"/>
      <c r="L2157" s="455" t="e">
        <f>IF(K2157=0,#REF!,0)</f>
        <v>#REF!</v>
      </c>
      <c r="O2157">
        <v>60463.628295000002</v>
      </c>
      <c r="P2157">
        <v>95</v>
      </c>
    </row>
    <row r="2158" spans="1:16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5"/>
      <c r="L2158" s="455" t="e">
        <f>IF(K2158=0,#REF!,0)</f>
        <v>#REF!</v>
      </c>
      <c r="O2158">
        <v>60895.381651000003</v>
      </c>
      <c r="P2158">
        <v>108</v>
      </c>
    </row>
    <row r="2159" spans="1:16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5"/>
      <c r="L2159" s="455" t="e">
        <f>IF(K2159=0,#REF!,0)</f>
        <v>#REF!</v>
      </c>
      <c r="O2159">
        <v>59713.67987</v>
      </c>
      <c r="P2159">
        <v>110</v>
      </c>
    </row>
    <row r="2160" spans="1:16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5"/>
      <c r="L2160" s="455" t="e">
        <f>IF(K2160=0,#REF!,0)</f>
        <v>#REF!</v>
      </c>
      <c r="O2160">
        <v>57996.031494000003</v>
      </c>
      <c r="P2160">
        <v>113</v>
      </c>
    </row>
    <row r="2161" spans="1:16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5"/>
      <c r="L2161" s="455" t="e">
        <f>IF(K2161=0,#REF!,0)</f>
        <v>#REF!</v>
      </c>
      <c r="O2161">
        <v>57631.925904000003</v>
      </c>
      <c r="P2161">
        <v>110</v>
      </c>
    </row>
    <row r="2162" spans="1:16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5"/>
      <c r="L2162" s="455" t="e">
        <f>IF(K2162=0,#REF!,0)</f>
        <v>#REF!</v>
      </c>
      <c r="O2162">
        <v>57451.748475</v>
      </c>
      <c r="P2162">
        <v>102</v>
      </c>
    </row>
    <row r="2163" spans="1:16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5"/>
      <c r="L2163" s="455" t="e">
        <f>IF(K2163=0,#REF!,0)</f>
        <v>#REF!</v>
      </c>
      <c r="O2163">
        <v>56787.097962</v>
      </c>
      <c r="P2163">
        <v>88</v>
      </c>
    </row>
    <row r="2164" spans="1:16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5"/>
      <c r="L2164" s="455" t="e">
        <f>IF(K2164=0,#REF!,0)</f>
        <v>#REF!</v>
      </c>
      <c r="O2164">
        <v>53555.160949999998</v>
      </c>
      <c r="P2164">
        <v>82</v>
      </c>
    </row>
    <row r="2165" spans="1:16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5"/>
      <c r="L2165" s="455" t="e">
        <f>IF(K2165=0,#REF!,0)</f>
        <v>#REF!</v>
      </c>
      <c r="O2165">
        <v>52777.228179000012</v>
      </c>
      <c r="P2165">
        <v>81</v>
      </c>
    </row>
    <row r="2166" spans="1:16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5"/>
      <c r="L2166" s="455" t="e">
        <f>IF(K2166=0,#REF!,0)</f>
        <v>#REF!</v>
      </c>
      <c r="O2166">
        <v>52689.837524000002</v>
      </c>
      <c r="P2166">
        <v>73</v>
      </c>
    </row>
    <row r="2167" spans="1:16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5"/>
      <c r="L2167" s="455" t="e">
        <f>IF(K2167=0,#REF!,0)</f>
        <v>#REF!</v>
      </c>
      <c r="O2167">
        <v>52702.097137999997</v>
      </c>
      <c r="P2167">
        <v>73</v>
      </c>
    </row>
    <row r="2168" spans="1:16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5"/>
      <c r="L2168" s="455" t="e">
        <f>IF(K2168=0,#REF!,0)</f>
        <v>#REF!</v>
      </c>
      <c r="O2168">
        <v>54325.992705999997</v>
      </c>
      <c r="P2168">
        <v>72</v>
      </c>
    </row>
    <row r="2169" spans="1:16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5"/>
      <c r="L2169" s="455" t="e">
        <f>IF(K2169=0,#REF!,0)</f>
        <v>#REF!</v>
      </c>
      <c r="O2169">
        <v>54687.438171999987</v>
      </c>
      <c r="P2169">
        <v>77</v>
      </c>
    </row>
    <row r="2170" spans="1:16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5"/>
      <c r="L2170" s="455" t="e">
        <f>IF(K2170=0,#REF!,0)</f>
        <v>#REF!</v>
      </c>
      <c r="O2170">
        <v>54732.754517000001</v>
      </c>
      <c r="P2170">
        <v>86</v>
      </c>
    </row>
    <row r="2171" spans="1:16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5"/>
      <c r="L2171" s="455" t="e">
        <f>IF(K2171=0,#REF!,0)</f>
        <v>#REF!</v>
      </c>
      <c r="O2171">
        <v>54010.581298999998</v>
      </c>
      <c r="P2171">
        <v>89</v>
      </c>
    </row>
    <row r="2172" spans="1:16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5"/>
      <c r="L2172" s="455" t="e">
        <f>IF(K2172=0,#REF!,0)</f>
        <v>#REF!</v>
      </c>
      <c r="O2172">
        <v>53759.285493000003</v>
      </c>
      <c r="P2172">
        <v>87</v>
      </c>
    </row>
    <row r="2173" spans="1:16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5"/>
      <c r="L2173" s="455" t="e">
        <f>IF(K2173=0,#REF!,0)</f>
        <v>#REF!</v>
      </c>
      <c r="O2173">
        <v>55068.682464999998</v>
      </c>
      <c r="P2173">
        <v>78</v>
      </c>
    </row>
    <row r="2174" spans="1:16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5">
        <v>2345.5643944110316</v>
      </c>
      <c r="L2174" s="455">
        <f>IF(K2174=0,#REF!,0)</f>
        <v>0</v>
      </c>
      <c r="O2174">
        <v>55207.179991999998</v>
      </c>
      <c r="P2174">
        <v>76</v>
      </c>
    </row>
    <row r="2175" spans="1:16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5"/>
      <c r="L2175" s="455" t="e">
        <f>IF(K2175=0,#REF!,0)</f>
        <v>#REF!</v>
      </c>
      <c r="O2175">
        <v>53094.938262999996</v>
      </c>
      <c r="P2175">
        <v>68</v>
      </c>
    </row>
    <row r="2176" spans="1:16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5">
        <v>3072.3558852195429</v>
      </c>
      <c r="L2176" s="455">
        <f>IF(K2176=0,#REF!,0)</f>
        <v>0</v>
      </c>
      <c r="O2176">
        <v>52502.175965000002</v>
      </c>
      <c r="P2176">
        <v>64</v>
      </c>
    </row>
    <row r="2177" spans="1:16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5"/>
      <c r="L2177" s="455" t="e">
        <f>IF(K2177=0,#REF!,0)</f>
        <v>#REF!</v>
      </c>
      <c r="O2177">
        <v>53691.242310000001</v>
      </c>
      <c r="P2177">
        <v>65</v>
      </c>
    </row>
    <row r="2178" spans="1:16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5"/>
      <c r="L2178" s="455" t="e">
        <f>IF(K2178=0,#REF!,0)</f>
        <v>#REF!</v>
      </c>
      <c r="O2178">
        <v>52663.599427000001</v>
      </c>
      <c r="P2178">
        <v>61</v>
      </c>
    </row>
    <row r="2179" spans="1:16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5"/>
      <c r="L2179" s="455" t="e">
        <f>IF(K2179=0,#REF!,0)</f>
        <v>#REF!</v>
      </c>
      <c r="O2179">
        <v>52806.630066999998</v>
      </c>
      <c r="P2179">
        <v>61</v>
      </c>
    </row>
    <row r="2180" spans="1:16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5"/>
      <c r="L2180" s="455" t="e">
        <f>IF(K2180=0,#REF!,0)</f>
        <v>#REF!</v>
      </c>
      <c r="O2180">
        <v>51928.386628</v>
      </c>
      <c r="P2180">
        <v>71</v>
      </c>
    </row>
    <row r="2181" spans="1:16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5"/>
      <c r="L2181" s="455" t="e">
        <f>IF(K2181=0,#REF!,0)</f>
        <v>#REF!</v>
      </c>
      <c r="O2181">
        <v>52381.948271999987</v>
      </c>
      <c r="P2181">
        <v>84</v>
      </c>
    </row>
    <row r="2182" spans="1:16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5"/>
      <c r="L2182" s="455" t="e">
        <f>IF(K2182=0,#REF!,0)</f>
        <v>#REF!</v>
      </c>
      <c r="O2182">
        <v>54426.229918999998</v>
      </c>
      <c r="P2182">
        <v>104</v>
      </c>
    </row>
    <row r="2183" spans="1:16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5"/>
      <c r="L2183" s="455" t="e">
        <f>IF(K2183=0,#REF!,0)</f>
        <v>#REF!</v>
      </c>
      <c r="O2183">
        <v>54815.076111000002</v>
      </c>
      <c r="P2183">
        <v>105</v>
      </c>
    </row>
    <row r="2184" spans="1:16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5"/>
      <c r="L2184" s="455" t="e">
        <f>IF(K2184=0,#REF!,0)</f>
        <v>#REF!</v>
      </c>
      <c r="O2184">
        <v>54370.085021999999</v>
      </c>
      <c r="P2184">
        <v>106</v>
      </c>
    </row>
    <row r="2185" spans="1:16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5"/>
      <c r="L2185" s="455" t="e">
        <f>IF(K2185=0,#REF!,0)</f>
        <v>#REF!</v>
      </c>
      <c r="O2185">
        <v>54576.931702000002</v>
      </c>
      <c r="P2185">
        <v>106</v>
      </c>
    </row>
    <row r="2186" spans="1:16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5"/>
      <c r="L2186" s="455" t="e">
        <f>IF(K2186=0,#REF!,0)</f>
        <v>#REF!</v>
      </c>
      <c r="O2186">
        <v>55097.300413999998</v>
      </c>
      <c r="P2186">
        <v>104</v>
      </c>
    </row>
    <row r="2187" spans="1:16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5"/>
      <c r="L2187" s="455" t="e">
        <f>IF(K2187=0,#REF!,0)</f>
        <v>#REF!</v>
      </c>
      <c r="O2187">
        <v>54050.139893</v>
      </c>
      <c r="P2187">
        <v>96</v>
      </c>
    </row>
    <row r="2188" spans="1:16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5"/>
      <c r="L2188" s="455" t="e">
        <f>IF(K2188=0,#REF!,0)</f>
        <v>#REF!</v>
      </c>
      <c r="O2188">
        <v>51680.222962</v>
      </c>
      <c r="P2188">
        <v>90</v>
      </c>
    </row>
    <row r="2189" spans="1:16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5"/>
      <c r="L2189" s="455" t="e">
        <f>IF(K2189=0,#REF!,0)</f>
        <v>#REF!</v>
      </c>
      <c r="O2189">
        <v>50206.620423</v>
      </c>
      <c r="P2189">
        <v>85</v>
      </c>
    </row>
    <row r="2190" spans="1:16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5"/>
      <c r="L2190" s="455" t="e">
        <f>IF(K2190=0,#REF!,0)</f>
        <v>#REF!</v>
      </c>
      <c r="O2190">
        <v>49708.602906</v>
      </c>
      <c r="P2190">
        <v>82</v>
      </c>
    </row>
    <row r="2191" spans="1:16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5"/>
      <c r="L2191" s="455" t="e">
        <f>IF(K2191=0,#REF!,0)</f>
        <v>#REF!</v>
      </c>
      <c r="O2191">
        <v>50080.054321000003</v>
      </c>
      <c r="P2191">
        <v>82</v>
      </c>
    </row>
    <row r="2192" spans="1:16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5"/>
      <c r="L2192" s="455" t="e">
        <f>IF(K2192=0,#REF!,0)</f>
        <v>#REF!</v>
      </c>
      <c r="O2192">
        <v>50043.449553999999</v>
      </c>
      <c r="P2192">
        <v>81</v>
      </c>
    </row>
    <row r="2193" spans="1:16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5"/>
      <c r="L2193" s="455" t="e">
        <f>IF(K2193=0,#REF!,0)</f>
        <v>#REF!</v>
      </c>
      <c r="O2193">
        <v>50162.232908999998</v>
      </c>
      <c r="P2193">
        <v>90</v>
      </c>
    </row>
    <row r="2194" spans="1:16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5"/>
      <c r="L2194" s="455" t="e">
        <f>IF(K2194=0,#REF!,0)</f>
        <v>#REF!</v>
      </c>
      <c r="O2194">
        <v>50615.401307</v>
      </c>
      <c r="P2194">
        <v>90</v>
      </c>
    </row>
    <row r="2195" spans="1:16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5"/>
      <c r="L2195" s="455" t="e">
        <f>IF(K2195=0,#REF!,0)</f>
        <v>#REF!</v>
      </c>
      <c r="O2195">
        <v>49431.075378999987</v>
      </c>
      <c r="P2195">
        <v>85</v>
      </c>
    </row>
    <row r="2196" spans="1:16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5"/>
      <c r="L2196" s="455" t="e">
        <f>IF(K2196=0,#REF!,0)</f>
        <v>#REF!</v>
      </c>
      <c r="O2196">
        <v>49501.074280000001</v>
      </c>
      <c r="P2196">
        <v>84</v>
      </c>
    </row>
    <row r="2197" spans="1:16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5">
        <v>27780.68053896389</v>
      </c>
      <c r="L2197" s="455">
        <f>IF(K2197=0,#REF!,0)</f>
        <v>0</v>
      </c>
      <c r="O2197">
        <v>49895.117920999997</v>
      </c>
      <c r="P2197">
        <v>78</v>
      </c>
    </row>
    <row r="2198" spans="1:16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5">
        <v>38277.474495859969</v>
      </c>
      <c r="L2198" s="455">
        <f>IF(K2198=0,#REF!,0)</f>
        <v>0</v>
      </c>
      <c r="O2198">
        <v>49365.557188999999</v>
      </c>
      <c r="P2198">
        <v>74</v>
      </c>
    </row>
    <row r="2199" spans="1:16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5">
        <v>25948.748976567524</v>
      </c>
      <c r="L2199" s="455">
        <f>IF(K2199=0,#REF!,0)</f>
        <v>0</v>
      </c>
      <c r="O2199">
        <v>49039.011872000003</v>
      </c>
      <c r="P2199">
        <v>68</v>
      </c>
    </row>
    <row r="2200" spans="1:16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5">
        <v>39943.402497384035</v>
      </c>
      <c r="L2200" s="455">
        <f>IF(K2200=0,#REF!,0)</f>
        <v>0</v>
      </c>
      <c r="O2200">
        <v>48146.692902000003</v>
      </c>
      <c r="P2200">
        <v>59</v>
      </c>
    </row>
    <row r="2201" spans="1:16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5">
        <v>31410.011716972043</v>
      </c>
      <c r="L2201" s="455">
        <f>IF(K2201=0,#REF!,0)</f>
        <v>0</v>
      </c>
      <c r="O2201">
        <v>47626.122193000003</v>
      </c>
      <c r="P2201">
        <v>56</v>
      </c>
    </row>
    <row r="2202" spans="1:16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5">
        <v>21819.987780334715</v>
      </c>
      <c r="L2202" s="455">
        <f>IF(K2202=0,#REF!,0)</f>
        <v>0</v>
      </c>
      <c r="O2202">
        <v>47930.528413</v>
      </c>
      <c r="P2202">
        <v>59</v>
      </c>
    </row>
    <row r="2203" spans="1:16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5"/>
      <c r="L2203" s="455" t="e">
        <f>IF(K2203=0,#REF!,0)</f>
        <v>#REF!</v>
      </c>
      <c r="O2203">
        <v>48323.659301</v>
      </c>
      <c r="P2203">
        <v>61</v>
      </c>
    </row>
    <row r="2204" spans="1:16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5"/>
      <c r="L2204" s="455" t="e">
        <f>IF(K2204=0,#REF!,0)</f>
        <v>#REF!</v>
      </c>
      <c r="O2204">
        <v>49790.559051999997</v>
      </c>
      <c r="P2204">
        <v>72</v>
      </c>
    </row>
    <row r="2205" spans="1:16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5"/>
      <c r="L2205" s="455" t="e">
        <f>IF(K2205=0,#REF!,0)</f>
        <v>#REF!</v>
      </c>
      <c r="O2205">
        <v>50673.470887000003</v>
      </c>
      <c r="P2205">
        <v>87</v>
      </c>
    </row>
    <row r="2206" spans="1:16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5"/>
      <c r="L2206" s="455" t="e">
        <f>IF(K2206=0,#REF!,0)</f>
        <v>#REF!</v>
      </c>
      <c r="O2206">
        <v>53024.168489000003</v>
      </c>
      <c r="P2206">
        <v>107</v>
      </c>
    </row>
    <row r="2207" spans="1:16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5"/>
      <c r="L2207" s="455" t="e">
        <f>IF(K2207=0,#REF!,0)</f>
        <v>#REF!</v>
      </c>
      <c r="O2207">
        <v>54176.264891999999</v>
      </c>
      <c r="P2207">
        <v>118</v>
      </c>
    </row>
    <row r="2208" spans="1:16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5"/>
      <c r="L2208" s="455" t="e">
        <f>IF(K2208=0,#REF!,0)</f>
        <v>#REF!</v>
      </c>
      <c r="O2208">
        <v>53843.859986000003</v>
      </c>
      <c r="P2208">
        <v>117</v>
      </c>
    </row>
    <row r="2209" spans="1:16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5"/>
      <c r="L2209" s="455" t="e">
        <f>IF(K2209=0,#REF!,0)</f>
        <v>#REF!</v>
      </c>
      <c r="O2209">
        <v>54424.622435999998</v>
      </c>
      <c r="P2209">
        <v>110</v>
      </c>
    </row>
    <row r="2210" spans="1:16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5"/>
      <c r="L2210" s="455" t="e">
        <f>IF(K2210=0,#REF!,0)</f>
        <v>#REF!</v>
      </c>
      <c r="O2210">
        <v>54604.469971000013</v>
      </c>
      <c r="P2210">
        <v>103</v>
      </c>
    </row>
    <row r="2211" spans="1:16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5"/>
      <c r="L2211" s="455" t="e">
        <f>IF(K2211=0,#REF!,0)</f>
        <v>#REF!</v>
      </c>
      <c r="O2211">
        <v>52943.769837</v>
      </c>
      <c r="P2211">
        <v>94</v>
      </c>
    </row>
    <row r="2212" spans="1:16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5"/>
      <c r="L2212" s="455" t="e">
        <f>IF(K2212=0,#REF!,0)</f>
        <v>#REF!</v>
      </c>
      <c r="O2212">
        <v>49133.575349999999</v>
      </c>
      <c r="P2212">
        <v>85</v>
      </c>
    </row>
    <row r="2213" spans="1:16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5"/>
      <c r="L2213" s="455" t="e">
        <f>IF(K2213=0,#REF!,0)</f>
        <v>#REF!</v>
      </c>
      <c r="O2213">
        <v>49323.937834999997</v>
      </c>
      <c r="P2213">
        <v>83</v>
      </c>
    </row>
    <row r="2214" spans="1:16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5"/>
      <c r="L2214" s="455" t="e">
        <f>IF(K2214=0,#REF!,0)</f>
        <v>#REF!</v>
      </c>
      <c r="O2214">
        <v>50007.342682000002</v>
      </c>
      <c r="P2214">
        <v>85</v>
      </c>
    </row>
    <row r="2215" spans="1:16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5"/>
      <c r="L2215" s="455" t="e">
        <f>IF(K2215=0,#REF!,0)</f>
        <v>#REF!</v>
      </c>
      <c r="O2215">
        <v>50361.093231999999</v>
      </c>
      <c r="P2215">
        <v>85</v>
      </c>
    </row>
    <row r="2216" spans="1:16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5"/>
      <c r="L2216" s="455" t="e">
        <f>IF(K2216=0,#REF!,0)</f>
        <v>#REF!</v>
      </c>
      <c r="O2216">
        <v>50443.079194999998</v>
      </c>
      <c r="P2216">
        <v>90</v>
      </c>
    </row>
    <row r="2217" spans="1:16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5"/>
      <c r="L2217" s="455" t="e">
        <f>IF(K2217=0,#REF!,0)</f>
        <v>#REF!</v>
      </c>
      <c r="O2217">
        <v>52082.845183999998</v>
      </c>
      <c r="P2217">
        <v>108</v>
      </c>
    </row>
    <row r="2218" spans="1:16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5"/>
      <c r="L2218" s="455" t="e">
        <f>IF(K2218=0,#REF!,0)</f>
        <v>#REF!</v>
      </c>
      <c r="O2218">
        <v>56740.033690999997</v>
      </c>
      <c r="P2218">
        <v>126</v>
      </c>
    </row>
    <row r="2219" spans="1:16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5"/>
      <c r="L2219" s="455" t="e">
        <f>IF(K2219=0,#REF!,0)</f>
        <v>#REF!</v>
      </c>
      <c r="O2219">
        <v>58675.072601</v>
      </c>
      <c r="P2219">
        <v>86</v>
      </c>
    </row>
    <row r="2220" spans="1:16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5">
        <v>5531.7230390864215</v>
      </c>
      <c r="L2220" s="455">
        <f>IF(K2220=0,#REF!,0)</f>
        <v>0</v>
      </c>
      <c r="O2220">
        <v>60081.350769999997</v>
      </c>
      <c r="P2220">
        <v>72</v>
      </c>
    </row>
    <row r="2221" spans="1:16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5">
        <v>17723.081667722105</v>
      </c>
      <c r="L2221" s="455">
        <f>IF(K2221=0,#REF!,0)</f>
        <v>0</v>
      </c>
      <c r="O2221">
        <v>59531.839752</v>
      </c>
      <c r="P2221">
        <v>64</v>
      </c>
    </row>
    <row r="2222" spans="1:16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5">
        <v>39015.584827563915</v>
      </c>
      <c r="L2222" s="455">
        <f>IF(K2222=0,#REF!,0)</f>
        <v>0</v>
      </c>
      <c r="O2222">
        <v>59338.169158999997</v>
      </c>
      <c r="P2222">
        <v>57</v>
      </c>
    </row>
    <row r="2223" spans="1:16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5">
        <v>18564.375634632845</v>
      </c>
      <c r="L2223" s="455">
        <f>IF(K2223=0,#REF!,0)</f>
        <v>0</v>
      </c>
      <c r="O2223">
        <v>56285.009368999999</v>
      </c>
      <c r="P2223">
        <v>54</v>
      </c>
    </row>
    <row r="2224" spans="1:16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5">
        <v>35341.691020706006</v>
      </c>
      <c r="L2224" s="455">
        <f>IF(K2224=0,#REF!,0)</f>
        <v>0</v>
      </c>
      <c r="O2224">
        <v>55981.843048000002</v>
      </c>
      <c r="P2224">
        <v>47</v>
      </c>
    </row>
    <row r="2225" spans="1:16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5">
        <v>22505.267451910153</v>
      </c>
      <c r="L2225" s="455">
        <f>IF(K2225=0,#REF!,0)</f>
        <v>0</v>
      </c>
      <c r="O2225">
        <v>57126.647886999999</v>
      </c>
      <c r="P2225">
        <v>44</v>
      </c>
    </row>
    <row r="2226" spans="1:16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5">
        <v>11131.834830223745</v>
      </c>
      <c r="L2226" s="455">
        <f>IF(K2226=0,#REF!,0)</f>
        <v>0</v>
      </c>
      <c r="O2226">
        <v>57349.516205</v>
      </c>
      <c r="P2226">
        <v>48</v>
      </c>
    </row>
    <row r="2227" spans="1:16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5"/>
      <c r="L2227" s="455" t="e">
        <f>IF(K2227=0,#REF!,0)</f>
        <v>#REF!</v>
      </c>
      <c r="O2227">
        <v>58042.022247000001</v>
      </c>
      <c r="P2227">
        <v>51</v>
      </c>
    </row>
    <row r="2228" spans="1:16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5"/>
      <c r="L2228" s="455" t="e">
        <f>IF(K2228=0,#REF!,0)</f>
        <v>#REF!</v>
      </c>
      <c r="O2228">
        <v>58806.980622000003</v>
      </c>
      <c r="P2228">
        <v>57</v>
      </c>
    </row>
    <row r="2229" spans="1:16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5"/>
      <c r="L2229" s="455" t="e">
        <f>IF(K2229=0,#REF!,0)</f>
        <v>#REF!</v>
      </c>
      <c r="O2229">
        <v>58478.106415000002</v>
      </c>
      <c r="P2229">
        <v>76</v>
      </c>
    </row>
    <row r="2230" spans="1:16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5"/>
      <c r="L2230" s="455" t="e">
        <f>IF(K2230=0,#REF!,0)</f>
        <v>#REF!</v>
      </c>
      <c r="O2230">
        <v>60090.125671000002</v>
      </c>
      <c r="P2230">
        <v>88</v>
      </c>
    </row>
    <row r="2231" spans="1:16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5"/>
      <c r="L2231" s="455" t="e">
        <f>IF(K2231=0,#REF!,0)</f>
        <v>#REF!</v>
      </c>
      <c r="O2231">
        <v>59641.491456000003</v>
      </c>
      <c r="P2231">
        <v>99</v>
      </c>
    </row>
    <row r="2232" spans="1:16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5"/>
      <c r="L2232" s="455" t="e">
        <f>IF(K2232=0,#REF!,0)</f>
        <v>#REF!</v>
      </c>
      <c r="O2232">
        <v>58332.751343000004</v>
      </c>
      <c r="P2232">
        <v>108</v>
      </c>
    </row>
    <row r="2233" spans="1:16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5"/>
      <c r="L2233" s="455" t="e">
        <f>IF(K2233=0,#REF!,0)</f>
        <v>#REF!</v>
      </c>
      <c r="O2233">
        <v>58536.121643000013</v>
      </c>
      <c r="P2233">
        <v>107</v>
      </c>
    </row>
    <row r="2234" spans="1:16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5"/>
      <c r="L2234" s="455" t="e">
        <f>IF(K2234=0,#REF!,0)</f>
        <v>#REF!</v>
      </c>
      <c r="O2234">
        <v>58193.242552999996</v>
      </c>
      <c r="P2234">
        <v>97</v>
      </c>
    </row>
    <row r="2235" spans="1:16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5"/>
      <c r="L2235" s="455" t="e">
        <f>IF(K2235=0,#REF!,0)</f>
        <v>#REF!</v>
      </c>
      <c r="O2235">
        <v>55753.283080999987</v>
      </c>
      <c r="P2235">
        <v>85</v>
      </c>
    </row>
    <row r="2236" spans="1:16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5"/>
      <c r="L2236" s="455" t="e">
        <f>IF(K2236=0,#REF!,0)</f>
        <v>#REF!</v>
      </c>
      <c r="O2236">
        <v>53395.381652999997</v>
      </c>
      <c r="P2236">
        <v>77</v>
      </c>
    </row>
    <row r="2237" spans="1:16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5"/>
      <c r="L2237" s="455" t="e">
        <f>IF(K2237=0,#REF!,0)</f>
        <v>#REF!</v>
      </c>
      <c r="O2237">
        <v>52760.038024999987</v>
      </c>
      <c r="P2237">
        <v>77</v>
      </c>
    </row>
    <row r="2238" spans="1:16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5"/>
      <c r="L2238" s="455" t="e">
        <f>IF(K2238=0,#REF!,0)</f>
        <v>#REF!</v>
      </c>
      <c r="O2238">
        <v>53495.218049000003</v>
      </c>
      <c r="P2238">
        <v>77</v>
      </c>
    </row>
    <row r="2239" spans="1:16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5"/>
      <c r="L2239" s="455" t="e">
        <f>IF(K2239=0,#REF!,0)</f>
        <v>#REF!</v>
      </c>
      <c r="O2239">
        <v>53686.685883000013</v>
      </c>
      <c r="P2239">
        <v>74</v>
      </c>
    </row>
    <row r="2240" spans="1:16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5"/>
      <c r="L2240" s="455" t="e">
        <f>IF(K2240=0,#REF!,0)</f>
        <v>#REF!</v>
      </c>
      <c r="O2240">
        <v>54258.368285999997</v>
      </c>
      <c r="P2240">
        <v>82</v>
      </c>
    </row>
    <row r="2241" spans="1:16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5"/>
      <c r="L2241" s="455" t="e">
        <f>IF(K2241=0,#REF!,0)</f>
        <v>#REF!</v>
      </c>
      <c r="O2241">
        <v>55936.801270000004</v>
      </c>
      <c r="P2241">
        <v>94</v>
      </c>
    </row>
    <row r="2242" spans="1:16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5"/>
      <c r="L2242" s="455" t="e">
        <f>IF(K2242=0,#REF!,0)</f>
        <v>#REF!</v>
      </c>
      <c r="O2242">
        <v>57281.205506000013</v>
      </c>
      <c r="P2242">
        <v>118</v>
      </c>
    </row>
    <row r="2243" spans="1:16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5"/>
      <c r="L2243" s="455" t="e">
        <f>IF(K2243=0,#REF!,0)</f>
        <v>#REF!</v>
      </c>
      <c r="O2243">
        <v>57818.595701999999</v>
      </c>
      <c r="P2243">
        <v>89</v>
      </c>
    </row>
    <row r="2244" spans="1:16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5"/>
      <c r="L2244" s="455" t="e">
        <f>IF(K2244=0,#REF!,0)</f>
        <v>#REF!</v>
      </c>
      <c r="O2244">
        <v>60169.636839999999</v>
      </c>
      <c r="P2244">
        <v>67</v>
      </c>
    </row>
    <row r="2245" spans="1:16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5">
        <v>7992.2915842119446</v>
      </c>
      <c r="L2245" s="455">
        <f>IF(K2245=0,#REF!,0)</f>
        <v>0</v>
      </c>
      <c r="O2245">
        <v>59627.919403</v>
      </c>
      <c r="P2245">
        <v>58</v>
      </c>
    </row>
    <row r="2246" spans="1:16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5">
        <v>26467.154696745121</v>
      </c>
      <c r="L2246" s="455">
        <f>IF(K2246=0,#REF!,0)</f>
        <v>0</v>
      </c>
      <c r="O2246">
        <v>58866.184507999998</v>
      </c>
      <c r="P2246">
        <v>49</v>
      </c>
    </row>
    <row r="2247" spans="1:16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5">
        <v>3972.8053536017205</v>
      </c>
      <c r="L2247" s="455">
        <f>IF(K2247=0,#REF!,0)</f>
        <v>0</v>
      </c>
      <c r="O2247">
        <v>56780.514067999997</v>
      </c>
      <c r="P2247">
        <v>46</v>
      </c>
    </row>
    <row r="2248" spans="1:16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5">
        <v>20911.075008836862</v>
      </c>
      <c r="L2248" s="455">
        <f>IF(K2248=0,#REF!,0)</f>
        <v>0</v>
      </c>
      <c r="O2248">
        <v>56292.187073000001</v>
      </c>
      <c r="P2248">
        <v>49</v>
      </c>
    </row>
    <row r="2249" spans="1:16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5">
        <v>10379.233760598561</v>
      </c>
      <c r="L2249" s="455">
        <f>IF(K2249=0,#REF!,0)</f>
        <v>0</v>
      </c>
      <c r="O2249">
        <v>59279.200470000003</v>
      </c>
      <c r="P2249">
        <v>44</v>
      </c>
    </row>
    <row r="2250" spans="1:16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5"/>
      <c r="L2250" s="455" t="e">
        <f>IF(K2250=0,#REF!,0)</f>
        <v>#REF!</v>
      </c>
      <c r="O2250">
        <v>58829.789337000002</v>
      </c>
      <c r="P2250">
        <v>48</v>
      </c>
    </row>
    <row r="2251" spans="1:16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5"/>
      <c r="L2251" s="455" t="e">
        <f>IF(K2251=0,#REF!,0)</f>
        <v>#REF!</v>
      </c>
      <c r="O2251">
        <v>59501.536224000003</v>
      </c>
      <c r="P2251">
        <v>48</v>
      </c>
    </row>
    <row r="2252" spans="1:16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5"/>
      <c r="L2252" s="455" t="e">
        <f>IF(K2252=0,#REF!,0)</f>
        <v>#REF!</v>
      </c>
      <c r="O2252">
        <v>59769.506530999999</v>
      </c>
      <c r="P2252">
        <v>58</v>
      </c>
    </row>
    <row r="2253" spans="1:16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5"/>
      <c r="L2253" s="455" t="e">
        <f>IF(K2253=0,#REF!,0)</f>
        <v>#REF!</v>
      </c>
      <c r="O2253">
        <v>59515.397551999988</v>
      </c>
      <c r="P2253">
        <v>72</v>
      </c>
    </row>
    <row r="2254" spans="1:16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5"/>
      <c r="L2254" s="455" t="e">
        <f>IF(K2254=0,#REF!,0)</f>
        <v>#REF!</v>
      </c>
      <c r="O2254">
        <v>61178.646117999997</v>
      </c>
      <c r="P2254">
        <v>83</v>
      </c>
    </row>
    <row r="2255" spans="1:16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5"/>
      <c r="L2255" s="455" t="e">
        <f>IF(K2255=0,#REF!,0)</f>
        <v>#REF!</v>
      </c>
      <c r="O2255">
        <v>60854.675291</v>
      </c>
      <c r="P2255">
        <v>90</v>
      </c>
    </row>
    <row r="2256" spans="1:16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5"/>
      <c r="L2256" s="455" t="e">
        <f>IF(K2256=0,#REF!,0)</f>
        <v>#REF!</v>
      </c>
      <c r="O2256">
        <v>58770.991150000002</v>
      </c>
      <c r="P2256">
        <v>95</v>
      </c>
    </row>
    <row r="2257" spans="1:16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5"/>
      <c r="L2257" s="455" t="e">
        <f>IF(K2257=0,#REF!,0)</f>
        <v>#REF!</v>
      </c>
      <c r="O2257">
        <v>58465.521973000003</v>
      </c>
      <c r="P2257">
        <v>90</v>
      </c>
    </row>
    <row r="2258" spans="1:16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5"/>
      <c r="L2258" s="455" t="e">
        <f>IF(K2258=0,#REF!,0)</f>
        <v>#REF!</v>
      </c>
      <c r="O2258">
        <v>58385.624175999998</v>
      </c>
      <c r="P2258">
        <v>88</v>
      </c>
    </row>
    <row r="2259" spans="1:16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5"/>
      <c r="L2259" s="455" t="e">
        <f>IF(K2259=0,#REF!,0)</f>
        <v>#REF!</v>
      </c>
      <c r="O2259">
        <v>56393.934845000003</v>
      </c>
      <c r="P2259">
        <v>72</v>
      </c>
    </row>
    <row r="2260" spans="1:16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5"/>
      <c r="L2260" s="455" t="e">
        <f>IF(K2260=0,#REF!,0)</f>
        <v>#REF!</v>
      </c>
      <c r="O2260">
        <v>54036.401427999997</v>
      </c>
      <c r="P2260">
        <v>65</v>
      </c>
    </row>
    <row r="2261" spans="1:16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5"/>
      <c r="L2261" s="455" t="e">
        <f>IF(K2261=0,#REF!,0)</f>
        <v>#REF!</v>
      </c>
      <c r="O2261">
        <v>53112.031432000003</v>
      </c>
      <c r="P2261">
        <v>61</v>
      </c>
    </row>
    <row r="2262" spans="1:16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5"/>
      <c r="L2262" s="455" t="e">
        <f>IF(K2262=0,#REF!,0)</f>
        <v>#REF!</v>
      </c>
      <c r="O2262">
        <v>52303.719727000003</v>
      </c>
      <c r="P2262">
        <v>58</v>
      </c>
    </row>
    <row r="2263" spans="1:16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5"/>
      <c r="L2263" s="455" t="e">
        <f>IF(K2263=0,#REF!,0)</f>
        <v>#REF!</v>
      </c>
      <c r="O2263">
        <v>53021.740234999997</v>
      </c>
      <c r="P2263">
        <v>62</v>
      </c>
    </row>
    <row r="2264" spans="1:16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5"/>
      <c r="L2264" s="455" t="e">
        <f>IF(K2264=0,#REF!,0)</f>
        <v>#REF!</v>
      </c>
      <c r="O2264">
        <v>53816.677581999997</v>
      </c>
      <c r="P2264">
        <v>63</v>
      </c>
    </row>
    <row r="2265" spans="1:16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5"/>
      <c r="L2265" s="455" t="e">
        <f>IF(K2265=0,#REF!,0)</f>
        <v>#REF!</v>
      </c>
      <c r="O2265">
        <v>55021.84143</v>
      </c>
      <c r="P2265">
        <v>80</v>
      </c>
    </row>
    <row r="2266" spans="1:16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5"/>
      <c r="L2266" s="455" t="e">
        <f>IF(K2266=0,#REF!,0)</f>
        <v>#REF!</v>
      </c>
      <c r="O2266">
        <v>57171.595580000001</v>
      </c>
      <c r="P2266">
        <v>112</v>
      </c>
    </row>
    <row r="2267" spans="1:16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5"/>
      <c r="L2267" s="455" t="e">
        <f>IF(K2267=0,#REF!,0)</f>
        <v>#REF!</v>
      </c>
      <c r="O2267">
        <v>58844.591370000002</v>
      </c>
      <c r="P2267">
        <v>82</v>
      </c>
    </row>
    <row r="2268" spans="1:16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5"/>
      <c r="L2268" s="455" t="e">
        <f>IF(K2268=0,#REF!,0)</f>
        <v>#REF!</v>
      </c>
      <c r="O2268">
        <v>61028.367553999997</v>
      </c>
      <c r="P2268">
        <v>67</v>
      </c>
    </row>
    <row r="2269" spans="1:16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5"/>
      <c r="L2269" s="455" t="e">
        <f>IF(K2269=0,#REF!,0)</f>
        <v>#REF!</v>
      </c>
      <c r="O2269">
        <v>61221.581389999999</v>
      </c>
      <c r="P2269">
        <v>57</v>
      </c>
    </row>
    <row r="2270" spans="1:16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5"/>
      <c r="L2270" s="455" t="e">
        <f>IF(K2270=0,#REF!,0)</f>
        <v>#REF!</v>
      </c>
      <c r="O2270">
        <v>61685.457640999994</v>
      </c>
      <c r="P2270">
        <v>54</v>
      </c>
    </row>
    <row r="2271" spans="1:16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5"/>
      <c r="L2271" s="455" t="e">
        <f>IF(K2271=0,#REF!,0)</f>
        <v>#REF!</v>
      </c>
      <c r="O2271">
        <v>59299.555571999997</v>
      </c>
      <c r="P2271">
        <v>54</v>
      </c>
    </row>
    <row r="2272" spans="1:16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5"/>
      <c r="L2272" s="455" t="e">
        <f>IF(K2272=0,#REF!,0)</f>
        <v>#REF!</v>
      </c>
      <c r="O2272">
        <v>58637.810913000001</v>
      </c>
      <c r="P2272">
        <v>54</v>
      </c>
    </row>
    <row r="2273" spans="1:16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5"/>
      <c r="L2273" s="455" t="e">
        <f>IF(K2273=0,#REF!,0)</f>
        <v>#REF!</v>
      </c>
      <c r="O2273">
        <v>61944.225891999988</v>
      </c>
      <c r="P2273">
        <v>51</v>
      </c>
    </row>
    <row r="2274" spans="1:16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5"/>
      <c r="L2274" s="455" t="e">
        <f>IF(K2274=0,#REF!,0)</f>
        <v>#REF!</v>
      </c>
      <c r="O2274">
        <v>61753.718872999998</v>
      </c>
      <c r="P2274">
        <v>56</v>
      </c>
    </row>
    <row r="2275" spans="1:16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5"/>
      <c r="L2275" s="455" t="e">
        <f>IF(K2275=0,#REF!,0)</f>
        <v>#REF!</v>
      </c>
      <c r="O2275">
        <v>61799.725098000003</v>
      </c>
      <c r="P2275">
        <v>61</v>
      </c>
    </row>
    <row r="2276" spans="1:16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5"/>
      <c r="L2276" s="455" t="e">
        <f>IF(K2276=0,#REF!,0)</f>
        <v>#REF!</v>
      </c>
      <c r="O2276">
        <v>61673.465972999998</v>
      </c>
      <c r="P2276">
        <v>70</v>
      </c>
    </row>
    <row r="2277" spans="1:16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5"/>
      <c r="L2277" s="455" t="e">
        <f>IF(K2277=0,#REF!,0)</f>
        <v>#REF!</v>
      </c>
      <c r="O2277">
        <v>60863.979676000003</v>
      </c>
      <c r="P2277">
        <v>87</v>
      </c>
    </row>
    <row r="2278" spans="1:16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5"/>
      <c r="L2278" s="455" t="e">
        <f>IF(K2278=0,#REF!,0)</f>
        <v>#REF!</v>
      </c>
      <c r="O2278">
        <v>60303.166596000003</v>
      </c>
      <c r="P2278">
        <v>100</v>
      </c>
    </row>
    <row r="2279" spans="1:16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5"/>
      <c r="L2279" s="455" t="e">
        <f>IF(K2279=0,#REF!,0)</f>
        <v>#REF!</v>
      </c>
      <c r="O2279">
        <v>59771.350281999999</v>
      </c>
      <c r="P2279">
        <v>104</v>
      </c>
    </row>
    <row r="2280" spans="1:16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5"/>
      <c r="L2280" s="455" t="e">
        <f>IF(K2280=0,#REF!,0)</f>
        <v>#REF!</v>
      </c>
      <c r="O2280">
        <v>58377.703156000003</v>
      </c>
      <c r="P2280">
        <v>103</v>
      </c>
    </row>
    <row r="2281" spans="1:16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5"/>
      <c r="L2281" s="455" t="e">
        <f>IF(K2281=0,#REF!,0)</f>
        <v>#REF!</v>
      </c>
      <c r="O2281">
        <v>57595.996399000003</v>
      </c>
      <c r="P2281">
        <v>100</v>
      </c>
    </row>
    <row r="2282" spans="1:16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5"/>
      <c r="L2282" s="455" t="e">
        <f>IF(K2282=0,#REF!,0)</f>
        <v>#REF!</v>
      </c>
      <c r="O2282">
        <v>56853.253662000003</v>
      </c>
      <c r="P2282">
        <v>87</v>
      </c>
    </row>
    <row r="2283" spans="1:16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5"/>
      <c r="L2283" s="455" t="e">
        <f>IF(K2283=0,#REF!,0)</f>
        <v>#REF!</v>
      </c>
      <c r="O2283">
        <v>55758.647554000003</v>
      </c>
      <c r="P2283">
        <v>74</v>
      </c>
    </row>
    <row r="2284" spans="1:16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5"/>
      <c r="L2284" s="455" t="e">
        <f>IF(K2284=0,#REF!,0)</f>
        <v>#REF!</v>
      </c>
      <c r="O2284">
        <v>52889.946106000003</v>
      </c>
      <c r="P2284">
        <v>67</v>
      </c>
    </row>
    <row r="2285" spans="1:16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5"/>
      <c r="L2285" s="455" t="e">
        <f>IF(K2285=0,#REF!,0)</f>
        <v>#REF!</v>
      </c>
      <c r="O2285">
        <v>51940.317199999998</v>
      </c>
      <c r="P2285">
        <v>62</v>
      </c>
    </row>
    <row r="2286" spans="1:16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5"/>
      <c r="L2286" s="455" t="e">
        <f>IF(K2286=0,#REF!,0)</f>
        <v>#REF!</v>
      </c>
      <c r="O2286">
        <v>52065.881500000003</v>
      </c>
      <c r="P2286">
        <v>60</v>
      </c>
    </row>
    <row r="2287" spans="1:16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5"/>
      <c r="L2287" s="455" t="e">
        <f>IF(K2287=0,#REF!,0)</f>
        <v>#REF!</v>
      </c>
      <c r="O2287">
        <v>52810.469512000003</v>
      </c>
      <c r="P2287">
        <v>62</v>
      </c>
    </row>
    <row r="2288" spans="1:16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5"/>
      <c r="L2288" s="455" t="e">
        <f>IF(K2288=0,#REF!,0)</f>
        <v>#REF!</v>
      </c>
      <c r="O2288">
        <v>54800.419463999999</v>
      </c>
      <c r="P2288">
        <v>60</v>
      </c>
    </row>
    <row r="2289" spans="1:16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5"/>
      <c r="L2289" s="455" t="e">
        <f>IF(K2289=0,#REF!,0)</f>
        <v>#REF!</v>
      </c>
      <c r="O2289">
        <v>56886.279877000001</v>
      </c>
      <c r="P2289">
        <v>80</v>
      </c>
    </row>
    <row r="2290" spans="1:16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5"/>
      <c r="L2290" s="455" t="e">
        <f>IF(K2290=0,#REF!,0)</f>
        <v>#REF!</v>
      </c>
      <c r="O2290">
        <v>57416.983429</v>
      </c>
      <c r="P2290">
        <v>111</v>
      </c>
    </row>
    <row r="2291" spans="1:16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5"/>
      <c r="L2291" s="455" t="e">
        <f>IF(K2291=0,#REF!,0)</f>
        <v>#REF!</v>
      </c>
      <c r="O2291">
        <v>58861.144470000007</v>
      </c>
      <c r="P2291">
        <v>85</v>
      </c>
    </row>
    <row r="2292" spans="1:16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5"/>
      <c r="L2292" s="455" t="e">
        <f>IF(K2292=0,#REF!,0)</f>
        <v>#REF!</v>
      </c>
      <c r="O2292">
        <v>62057.775512</v>
      </c>
      <c r="P2292">
        <v>65</v>
      </c>
    </row>
    <row r="2293" spans="1:16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5"/>
      <c r="L2293" s="455" t="e">
        <f>IF(K2293=0,#REF!,0)</f>
        <v>#REF!</v>
      </c>
      <c r="O2293">
        <v>62451.331909</v>
      </c>
      <c r="P2293">
        <v>61</v>
      </c>
    </row>
    <row r="2294" spans="1:16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5"/>
      <c r="L2294" s="455" t="e">
        <f>IF(K2294=0,#REF!,0)</f>
        <v>#REF!</v>
      </c>
      <c r="O2294">
        <v>62441.279479999997</v>
      </c>
      <c r="P2294">
        <v>56</v>
      </c>
    </row>
    <row r="2295" spans="1:16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5"/>
      <c r="L2295" s="455" t="e">
        <f>IF(K2295=0,#REF!,0)</f>
        <v>#REF!</v>
      </c>
      <c r="O2295">
        <v>59825.805359999998</v>
      </c>
      <c r="P2295">
        <v>53</v>
      </c>
    </row>
    <row r="2296" spans="1:16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5"/>
      <c r="L2296" s="455" t="e">
        <f>IF(K2296=0,#REF!,0)</f>
        <v>#REF!</v>
      </c>
      <c r="O2296">
        <v>58669.542114000003</v>
      </c>
      <c r="P2296">
        <v>48</v>
      </c>
    </row>
    <row r="2297" spans="1:16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5"/>
      <c r="L2297" s="455" t="e">
        <f>IF(K2297=0,#REF!,0)</f>
        <v>#REF!</v>
      </c>
      <c r="O2297">
        <v>60787.136353000002</v>
      </c>
      <c r="P2297">
        <v>47</v>
      </c>
    </row>
    <row r="2298" spans="1:16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5"/>
      <c r="L2298" s="455" t="e">
        <f>IF(K2298=0,#REF!,0)</f>
        <v>#REF!</v>
      </c>
      <c r="O2298">
        <v>60030.476684999987</v>
      </c>
      <c r="P2298">
        <v>45</v>
      </c>
    </row>
    <row r="2299" spans="1:16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5"/>
      <c r="L2299" s="455" t="e">
        <f>IF(K2299=0,#REF!,0)</f>
        <v>#REF!</v>
      </c>
      <c r="O2299">
        <v>61196.251404000002</v>
      </c>
      <c r="P2299">
        <v>48</v>
      </c>
    </row>
    <row r="2300" spans="1:16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5"/>
      <c r="L2300" s="455" t="e">
        <f>IF(K2300=0,#REF!,0)</f>
        <v>#REF!</v>
      </c>
      <c r="O2300">
        <v>61838.673522999998</v>
      </c>
      <c r="P2300">
        <v>56</v>
      </c>
    </row>
    <row r="2301" spans="1:16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5"/>
      <c r="L2301" s="455" t="e">
        <f>IF(K2301=0,#REF!,0)</f>
        <v>#REF!</v>
      </c>
      <c r="O2301">
        <v>60972.984069999999</v>
      </c>
      <c r="P2301">
        <v>68</v>
      </c>
    </row>
    <row r="2302" spans="1:16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5"/>
      <c r="L2302" s="455" t="e">
        <f>IF(K2302=0,#REF!,0)</f>
        <v>#REF!</v>
      </c>
      <c r="O2302">
        <v>62114.637207</v>
      </c>
      <c r="P2302">
        <v>82</v>
      </c>
    </row>
    <row r="2303" spans="1:16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5"/>
      <c r="L2303" s="455" t="e">
        <f>IF(K2303=0,#REF!,0)</f>
        <v>#REF!</v>
      </c>
      <c r="O2303">
        <v>60997.412903999997</v>
      </c>
      <c r="P2303">
        <v>90</v>
      </c>
    </row>
    <row r="2304" spans="1:16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5"/>
      <c r="L2304" s="455" t="e">
        <f>IF(K2304=0,#REF!,0)</f>
        <v>#REF!</v>
      </c>
      <c r="O2304">
        <v>58644.579711999999</v>
      </c>
      <c r="P2304">
        <v>96</v>
      </c>
    </row>
    <row r="2305" spans="1:16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5"/>
      <c r="L2305" s="455" t="e">
        <f>IF(K2305=0,#REF!,0)</f>
        <v>#REF!</v>
      </c>
      <c r="O2305">
        <v>58733.098144000003</v>
      </c>
      <c r="P2305">
        <v>89</v>
      </c>
    </row>
    <row r="2306" spans="1:16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5"/>
      <c r="L2306" s="455" t="e">
        <f>IF(K2306=0,#REF!,0)</f>
        <v>#REF!</v>
      </c>
      <c r="O2306">
        <v>58189.621703999997</v>
      </c>
      <c r="P2306">
        <v>85</v>
      </c>
    </row>
    <row r="2307" spans="1:16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5"/>
      <c r="L2307" s="455" t="e">
        <f>IF(K2307=0,#REF!,0)</f>
        <v>#REF!</v>
      </c>
      <c r="O2307">
        <v>57663.061768</v>
      </c>
      <c r="P2307">
        <v>71</v>
      </c>
    </row>
    <row r="2308" spans="1:16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5"/>
      <c r="L2308" s="455" t="e">
        <f>IF(K2308=0,#REF!,0)</f>
        <v>#REF!</v>
      </c>
      <c r="O2308">
        <v>53075.097748</v>
      </c>
      <c r="P2308">
        <v>64</v>
      </c>
    </row>
    <row r="2309" spans="1:16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5"/>
      <c r="L2309" s="455" t="e">
        <f>IF(K2309=0,#REF!,0)</f>
        <v>#REF!</v>
      </c>
      <c r="O2309">
        <v>53122.171292999999</v>
      </c>
      <c r="P2309">
        <v>61</v>
      </c>
    </row>
    <row r="2310" spans="1:16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5"/>
      <c r="L2310" s="455" t="e">
        <f>IF(K2310=0,#REF!,0)</f>
        <v>#REF!</v>
      </c>
      <c r="O2310">
        <v>52532.177154999998</v>
      </c>
      <c r="P2310">
        <v>58</v>
      </c>
    </row>
    <row r="2311" spans="1:16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5"/>
      <c r="L2311" s="455" t="e">
        <f>IF(K2311=0,#REF!,0)</f>
        <v>#REF!</v>
      </c>
      <c r="O2311">
        <v>52803.316955000002</v>
      </c>
      <c r="P2311">
        <v>59</v>
      </c>
    </row>
    <row r="2312" spans="1:16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5"/>
      <c r="L2312" s="455" t="e">
        <f>IF(K2312=0,#REF!,0)</f>
        <v>#REF!</v>
      </c>
      <c r="O2312">
        <v>54149.341368999987</v>
      </c>
      <c r="P2312">
        <v>62</v>
      </c>
    </row>
    <row r="2313" spans="1:16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5"/>
      <c r="L2313" s="455" t="e">
        <f>IF(K2313=0,#REF!,0)</f>
        <v>#REF!</v>
      </c>
      <c r="O2313">
        <v>55771.567108000003</v>
      </c>
      <c r="P2313">
        <v>79</v>
      </c>
    </row>
    <row r="2314" spans="1:16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5"/>
      <c r="L2314" s="455" t="e">
        <f>IF(K2314=0,#REF!,0)</f>
        <v>#REF!</v>
      </c>
      <c r="O2314">
        <v>58741.568543000001</v>
      </c>
      <c r="P2314">
        <v>110</v>
      </c>
    </row>
    <row r="2315" spans="1:16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5"/>
      <c r="L2315" s="455" t="e">
        <f>IF(K2315=0,#REF!,0)</f>
        <v>#REF!</v>
      </c>
      <c r="O2315">
        <v>60015.097046000003</v>
      </c>
      <c r="P2315">
        <v>80</v>
      </c>
    </row>
    <row r="2316" spans="1:16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5"/>
      <c r="L2316" s="455" t="e">
        <f>IF(K2316=0,#REF!,0)</f>
        <v>#REF!</v>
      </c>
      <c r="O2316">
        <v>62034.298369999997</v>
      </c>
      <c r="P2316">
        <v>63</v>
      </c>
    </row>
    <row r="2317" spans="1:16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5">
        <v>1436.9236091756325</v>
      </c>
      <c r="L2317" s="455">
        <f>IF(K2317=0,#REF!,0)</f>
        <v>0</v>
      </c>
      <c r="O2317">
        <v>61411.688171999987</v>
      </c>
      <c r="P2317">
        <v>57</v>
      </c>
    </row>
    <row r="2318" spans="1:16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5">
        <v>20750.547186948912</v>
      </c>
      <c r="L2318" s="455">
        <f>IF(K2318=0,#REF!,0)</f>
        <v>0</v>
      </c>
      <c r="O2318">
        <v>60149.849608999997</v>
      </c>
      <c r="P2318">
        <v>52</v>
      </c>
    </row>
    <row r="2319" spans="1:16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5">
        <v>6018.1719306770965</v>
      </c>
      <c r="L2319" s="455">
        <f>IF(K2319=0,#REF!,0)</f>
        <v>0</v>
      </c>
      <c r="O2319">
        <v>58230.526367999999</v>
      </c>
      <c r="P2319">
        <v>51</v>
      </c>
    </row>
    <row r="2320" spans="1:16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5">
        <v>18994.647944206907</v>
      </c>
      <c r="L2320" s="455">
        <f>IF(K2320=0,#REF!,0)</f>
        <v>0</v>
      </c>
      <c r="O2320">
        <v>57327.599426000001</v>
      </c>
      <c r="P2320">
        <v>48</v>
      </c>
    </row>
    <row r="2321" spans="1:16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5">
        <v>11328.137767605082</v>
      </c>
      <c r="L2321" s="455">
        <f>IF(K2321=0,#REF!,0)</f>
        <v>0</v>
      </c>
      <c r="O2321">
        <v>59894.427736000012</v>
      </c>
      <c r="P2321">
        <v>43</v>
      </c>
    </row>
    <row r="2322" spans="1:16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5"/>
      <c r="L2322" s="455" t="e">
        <f>IF(K2322=0,#REF!,0)</f>
        <v>#REF!</v>
      </c>
      <c r="O2322">
        <v>59818.691376000002</v>
      </c>
      <c r="P2322">
        <v>44</v>
      </c>
    </row>
    <row r="2323" spans="1:16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5"/>
      <c r="L2323" s="455" t="e">
        <f>IF(K2323=0,#REF!,0)</f>
        <v>#REF!</v>
      </c>
      <c r="O2323">
        <v>60311.538910000003</v>
      </c>
      <c r="P2323">
        <v>47</v>
      </c>
    </row>
    <row r="2324" spans="1:16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5"/>
      <c r="L2324" s="455" t="e">
        <f>IF(K2324=0,#REF!,0)</f>
        <v>#REF!</v>
      </c>
      <c r="O2324">
        <v>60283.664641000003</v>
      </c>
      <c r="P2324">
        <v>40</v>
      </c>
    </row>
    <row r="2325" spans="1:16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5"/>
      <c r="L2325" s="455" t="e">
        <f>IF(K2325=0,#REF!,0)</f>
        <v>#REF!</v>
      </c>
      <c r="O2325">
        <v>59893.333800999993</v>
      </c>
      <c r="P2325">
        <v>64</v>
      </c>
    </row>
    <row r="2326" spans="1:16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5"/>
      <c r="L2326" s="455" t="e">
        <f>IF(K2326=0,#REF!,0)</f>
        <v>#REF!</v>
      </c>
      <c r="O2326">
        <v>61175.937073000001</v>
      </c>
      <c r="P2326">
        <v>68</v>
      </c>
    </row>
    <row r="2327" spans="1:16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5"/>
      <c r="L2327" s="455" t="e">
        <f>IF(K2327=0,#REF!,0)</f>
        <v>#REF!</v>
      </c>
      <c r="O2327">
        <v>60999.394044000001</v>
      </c>
      <c r="P2327">
        <v>71</v>
      </c>
    </row>
    <row r="2328" spans="1:16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5"/>
      <c r="L2328" s="455" t="e">
        <f>IF(K2328=0,#REF!,0)</f>
        <v>#REF!</v>
      </c>
      <c r="O2328">
        <v>58721.699219000002</v>
      </c>
      <c r="P2328">
        <v>75</v>
      </c>
    </row>
    <row r="2329" spans="1:16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5"/>
      <c r="L2329" s="455" t="e">
        <f>IF(K2329=0,#REF!,0)</f>
        <v>#REF!</v>
      </c>
      <c r="O2329">
        <v>58545.543394</v>
      </c>
      <c r="P2329">
        <v>71</v>
      </c>
    </row>
    <row r="2330" spans="1:16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5"/>
      <c r="L2330" s="455" t="e">
        <f>IF(K2330=0,#REF!,0)</f>
        <v>#REF!</v>
      </c>
      <c r="O2330">
        <v>58048.247130999996</v>
      </c>
      <c r="P2330">
        <v>76</v>
      </c>
    </row>
    <row r="2331" spans="1:16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5"/>
      <c r="L2331" s="455" t="e">
        <f>IF(K2331=0,#REF!,0)</f>
        <v>#REF!</v>
      </c>
      <c r="O2331">
        <v>56914.43982</v>
      </c>
      <c r="P2331">
        <v>62</v>
      </c>
    </row>
    <row r="2332" spans="1:16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5"/>
      <c r="L2332" s="455" t="e">
        <f>IF(K2332=0,#REF!,0)</f>
        <v>#REF!</v>
      </c>
      <c r="O2332">
        <v>53447.341737000002</v>
      </c>
      <c r="P2332">
        <v>59</v>
      </c>
    </row>
    <row r="2333" spans="1:16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5"/>
      <c r="L2333" s="455" t="e">
        <f>IF(K2333=0,#REF!,0)</f>
        <v>#REF!</v>
      </c>
      <c r="O2333">
        <v>52278.039306000013</v>
      </c>
      <c r="P2333">
        <v>50</v>
      </c>
    </row>
    <row r="2334" spans="1:16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5"/>
      <c r="L2334" s="455" t="e">
        <f>IF(K2334=0,#REF!,0)</f>
        <v>#REF!</v>
      </c>
      <c r="O2334">
        <v>52128.826446999999</v>
      </c>
      <c r="P2334">
        <v>54</v>
      </c>
    </row>
    <row r="2335" spans="1:16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5"/>
      <c r="L2335" s="455" t="e">
        <f>IF(K2335=0,#REF!,0)</f>
        <v>#REF!</v>
      </c>
      <c r="O2335">
        <v>52592.631469</v>
      </c>
      <c r="P2335">
        <v>54</v>
      </c>
    </row>
    <row r="2336" spans="1:16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5"/>
      <c r="L2336" s="455" t="e">
        <f>IF(K2336=0,#REF!,0)</f>
        <v>#REF!</v>
      </c>
      <c r="O2336">
        <v>53054.622130999996</v>
      </c>
      <c r="P2336">
        <v>50</v>
      </c>
    </row>
    <row r="2337" spans="1:16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5"/>
      <c r="L2337" s="455" t="e">
        <f>IF(K2337=0,#REF!,0)</f>
        <v>#REF!</v>
      </c>
      <c r="O2337">
        <v>53118.051087</v>
      </c>
      <c r="P2337">
        <v>52</v>
      </c>
    </row>
    <row r="2338" spans="1:16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5"/>
      <c r="L2338" s="455" t="e">
        <f>IF(K2338=0,#REF!,0)</f>
        <v>#REF!</v>
      </c>
      <c r="O2338">
        <v>53956.749573000001</v>
      </c>
      <c r="P2338">
        <v>76</v>
      </c>
    </row>
    <row r="2339" spans="1:16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5"/>
      <c r="L2339" s="455" t="e">
        <f>IF(K2339=0,#REF!,0)</f>
        <v>#REF!</v>
      </c>
      <c r="O2339">
        <v>54368.207854999993</v>
      </c>
      <c r="P2339">
        <v>81</v>
      </c>
    </row>
    <row r="2340" spans="1:16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5"/>
      <c r="L2340" s="455" t="e">
        <f>IF(K2340=0,#REF!,0)</f>
        <v>#REF!</v>
      </c>
      <c r="O2340">
        <v>55319.466155000002</v>
      </c>
      <c r="P2340">
        <v>60</v>
      </c>
    </row>
    <row r="2341" spans="1:16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5">
        <v>10138.997135932985</v>
      </c>
      <c r="L2341" s="455">
        <f>IF(K2341=0,#REF!,0)</f>
        <v>0</v>
      </c>
      <c r="O2341">
        <v>55076.373626000001</v>
      </c>
      <c r="P2341">
        <v>64</v>
      </c>
    </row>
    <row r="2342" spans="1:16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5">
        <v>31002.721891318604</v>
      </c>
      <c r="L2342" s="455">
        <f>IF(K2342=0,#REF!,0)</f>
        <v>0</v>
      </c>
      <c r="O2342">
        <v>54594.733611000003</v>
      </c>
      <c r="P2342">
        <v>56</v>
      </c>
    </row>
    <row r="2343" spans="1:16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5">
        <v>10509.13408433724</v>
      </c>
      <c r="L2343" s="455">
        <f>IF(K2343=0,#REF!,0)</f>
        <v>0</v>
      </c>
      <c r="O2343">
        <v>53410.149842000013</v>
      </c>
      <c r="P2343">
        <v>49</v>
      </c>
    </row>
    <row r="2344" spans="1:16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5">
        <v>24897.707462817631</v>
      </c>
      <c r="L2344" s="455">
        <f>IF(K2344=0,#REF!,0)</f>
        <v>0</v>
      </c>
      <c r="O2344">
        <v>53575.988127999997</v>
      </c>
      <c r="P2344">
        <v>49</v>
      </c>
    </row>
    <row r="2345" spans="1:16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5">
        <v>12565.748825110082</v>
      </c>
      <c r="L2345" s="455">
        <f>IF(K2345=0,#REF!,0)</f>
        <v>0</v>
      </c>
      <c r="O2345">
        <v>53636.641632999999</v>
      </c>
      <c r="P2345">
        <v>48</v>
      </c>
    </row>
    <row r="2346" spans="1:16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5"/>
      <c r="L2346" s="455" t="e">
        <f>IF(K2346=0,#REF!,0)</f>
        <v>#REF!</v>
      </c>
      <c r="O2346">
        <v>54223.130433999999</v>
      </c>
      <c r="P2346">
        <v>46</v>
      </c>
    </row>
    <row r="2347" spans="1:16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5"/>
      <c r="L2347" s="455" t="e">
        <f>IF(K2347=0,#REF!,0)</f>
        <v>#REF!</v>
      </c>
      <c r="O2347">
        <v>54306.604646</v>
      </c>
      <c r="P2347">
        <v>52</v>
      </c>
    </row>
    <row r="2348" spans="1:16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5"/>
      <c r="L2348" s="455" t="e">
        <f>IF(K2348=0,#REF!,0)</f>
        <v>#REF!</v>
      </c>
      <c r="O2348">
        <v>53784.143859000003</v>
      </c>
      <c r="P2348">
        <v>56</v>
      </c>
    </row>
    <row r="2349" spans="1:16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5"/>
      <c r="L2349" s="455" t="e">
        <f>IF(K2349=0,#REF!,0)</f>
        <v>#REF!</v>
      </c>
      <c r="O2349">
        <v>53777.834593000007</v>
      </c>
      <c r="P2349">
        <v>65</v>
      </c>
    </row>
    <row r="2350" spans="1:16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5"/>
      <c r="L2350" s="455" t="e">
        <f>IF(K2350=0,#REF!,0)</f>
        <v>#REF!</v>
      </c>
      <c r="O2350">
        <v>55057.624327999998</v>
      </c>
      <c r="P2350">
        <v>68</v>
      </c>
    </row>
    <row r="2351" spans="1:16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5"/>
      <c r="L2351" s="455" t="e">
        <f>IF(K2351=0,#REF!,0)</f>
        <v>#REF!</v>
      </c>
      <c r="O2351">
        <v>55706.333984999997</v>
      </c>
      <c r="P2351">
        <v>77</v>
      </c>
    </row>
    <row r="2352" spans="1:16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5"/>
      <c r="L2352" s="455" t="e">
        <f>IF(K2352=0,#REF!,0)</f>
        <v>#REF!</v>
      </c>
      <c r="O2352">
        <v>55422.353088999997</v>
      </c>
      <c r="P2352">
        <v>80</v>
      </c>
    </row>
    <row r="2353" spans="1:16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5"/>
      <c r="L2353" s="455" t="e">
        <f>IF(K2353=0,#REF!,0)</f>
        <v>#REF!</v>
      </c>
      <c r="O2353">
        <v>55483.749907999998</v>
      </c>
      <c r="P2353">
        <v>79</v>
      </c>
    </row>
    <row r="2354" spans="1:16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5"/>
      <c r="L2354" s="455" t="e">
        <f>IF(K2354=0,#REF!,0)</f>
        <v>#REF!</v>
      </c>
      <c r="O2354">
        <v>55290.457335999999</v>
      </c>
      <c r="P2354">
        <v>76</v>
      </c>
    </row>
    <row r="2355" spans="1:16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5"/>
      <c r="L2355" s="455" t="e">
        <f>IF(K2355=0,#REF!,0)</f>
        <v>#REF!</v>
      </c>
      <c r="O2355">
        <v>54158.120543999998</v>
      </c>
      <c r="P2355">
        <v>64</v>
      </c>
    </row>
    <row r="2356" spans="1:16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5"/>
      <c r="L2356" s="455" t="e">
        <f>IF(K2356=0,#REF!,0)</f>
        <v>#REF!</v>
      </c>
      <c r="O2356">
        <v>50118.458251999997</v>
      </c>
      <c r="P2356">
        <v>60</v>
      </c>
    </row>
    <row r="2357" spans="1:16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5"/>
      <c r="L2357" s="455" t="e">
        <f>IF(K2357=0,#REF!,0)</f>
        <v>#REF!</v>
      </c>
      <c r="O2357">
        <v>48063.047486000003</v>
      </c>
      <c r="P2357">
        <v>57</v>
      </c>
    </row>
    <row r="2358" spans="1:16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5"/>
      <c r="L2358" s="455" t="e">
        <f>IF(K2358=0,#REF!,0)</f>
        <v>#REF!</v>
      </c>
      <c r="O2358">
        <v>47648.079253999997</v>
      </c>
      <c r="P2358">
        <v>50</v>
      </c>
    </row>
    <row r="2359" spans="1:16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5"/>
      <c r="L2359" s="455" t="e">
        <f>IF(K2359=0,#REF!,0)</f>
        <v>#REF!</v>
      </c>
      <c r="O2359">
        <v>47763.036072000003</v>
      </c>
      <c r="P2359">
        <v>53</v>
      </c>
    </row>
    <row r="2360" spans="1:16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5"/>
      <c r="L2360" s="455" t="e">
        <f>IF(K2360=0,#REF!,0)</f>
        <v>#REF!</v>
      </c>
      <c r="O2360">
        <v>48853.872436999998</v>
      </c>
      <c r="P2360">
        <v>54</v>
      </c>
    </row>
    <row r="2361" spans="1:16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5"/>
      <c r="L2361" s="455" t="e">
        <f>IF(K2361=0,#REF!,0)</f>
        <v>#REF!</v>
      </c>
      <c r="O2361">
        <v>48982.117951</v>
      </c>
      <c r="P2361">
        <v>60</v>
      </c>
    </row>
    <row r="2362" spans="1:16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5"/>
      <c r="L2362" s="455" t="e">
        <f>IF(K2362=0,#REF!,0)</f>
        <v>#REF!</v>
      </c>
      <c r="O2362">
        <v>49949.576354999997</v>
      </c>
      <c r="P2362">
        <v>62</v>
      </c>
    </row>
    <row r="2363" spans="1:16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5"/>
      <c r="L2363" s="455" t="e">
        <f>IF(K2363=0,#REF!,0)</f>
        <v>#REF!</v>
      </c>
      <c r="O2363">
        <v>49825.662780999999</v>
      </c>
      <c r="P2363">
        <v>73</v>
      </c>
    </row>
    <row r="2364" spans="1:16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5"/>
      <c r="L2364" s="455" t="e">
        <f>IF(K2364=0,#REF!,0)</f>
        <v>#REF!</v>
      </c>
      <c r="O2364">
        <v>50177.685851000002</v>
      </c>
      <c r="P2364">
        <v>68</v>
      </c>
    </row>
    <row r="2365" spans="1:16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5"/>
      <c r="L2365" s="455" t="e">
        <f>IF(K2365=0,#REF!,0)</f>
        <v>#REF!</v>
      </c>
      <c r="O2365">
        <v>51077.372679</v>
      </c>
      <c r="P2365">
        <v>68</v>
      </c>
    </row>
    <row r="2366" spans="1:16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5">
        <v>1299.7821155880254</v>
      </c>
      <c r="L2366" s="455">
        <f>IF(K2366=0,#REF!,0)</f>
        <v>0</v>
      </c>
      <c r="O2366">
        <v>51029.526550000002</v>
      </c>
      <c r="P2366">
        <v>64</v>
      </c>
    </row>
    <row r="2367" spans="1:16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5"/>
      <c r="L2367" s="455" t="e">
        <f>IF(K2367=0,#REF!,0)</f>
        <v>#REF!</v>
      </c>
      <c r="O2367">
        <v>50586.623960999998</v>
      </c>
      <c r="P2367">
        <v>61</v>
      </c>
    </row>
    <row r="2368" spans="1:16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5"/>
      <c r="L2368" s="455" t="e">
        <f>IF(K2368=0,#REF!,0)</f>
        <v>#REF!</v>
      </c>
      <c r="O2368">
        <v>51093.901000999998</v>
      </c>
      <c r="P2368">
        <v>57</v>
      </c>
    </row>
    <row r="2369" spans="1:16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5"/>
      <c r="L2369" s="455" t="e">
        <f>IF(K2369=0,#REF!,0)</f>
        <v>#REF!</v>
      </c>
      <c r="O2369">
        <v>50654.578706</v>
      </c>
      <c r="P2369">
        <v>52</v>
      </c>
    </row>
    <row r="2370" spans="1:16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5"/>
      <c r="L2370" s="455" t="e">
        <f>IF(K2370=0,#REF!,0)</f>
        <v>#REF!</v>
      </c>
      <c r="O2370">
        <v>50148.154146000001</v>
      </c>
      <c r="P2370">
        <v>54</v>
      </c>
    </row>
    <row r="2371" spans="1:16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5"/>
      <c r="L2371" s="455" t="e">
        <f>IF(K2371=0,#REF!,0)</f>
        <v>#REF!</v>
      </c>
      <c r="O2371">
        <v>50178.349670000003</v>
      </c>
      <c r="P2371">
        <v>55</v>
      </c>
    </row>
    <row r="2372" spans="1:16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5"/>
      <c r="L2372" s="455" t="e">
        <f>IF(K2372=0,#REF!,0)</f>
        <v>#REF!</v>
      </c>
      <c r="O2372">
        <v>50355.891479999998</v>
      </c>
      <c r="P2372">
        <v>62</v>
      </c>
    </row>
    <row r="2373" spans="1:16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5"/>
      <c r="L2373" s="455" t="e">
        <f>IF(K2373=0,#REF!,0)</f>
        <v>#REF!</v>
      </c>
      <c r="O2373">
        <v>50864.939299999998</v>
      </c>
      <c r="P2373">
        <v>75</v>
      </c>
    </row>
    <row r="2374" spans="1:16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5"/>
      <c r="L2374" s="455" t="e">
        <f>IF(K2374=0,#REF!,0)</f>
        <v>#REF!</v>
      </c>
      <c r="O2374">
        <v>52792.903230000004</v>
      </c>
      <c r="P2374">
        <v>87</v>
      </c>
    </row>
    <row r="2375" spans="1:16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5"/>
      <c r="L2375" s="455" t="e">
        <f>IF(K2375=0,#REF!,0)</f>
        <v>#REF!</v>
      </c>
      <c r="O2375">
        <v>54140.574584999988</v>
      </c>
      <c r="P2375">
        <v>92</v>
      </c>
    </row>
    <row r="2376" spans="1:16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5"/>
      <c r="L2376" s="455" t="e">
        <f>IF(K2376=0,#REF!,0)</f>
        <v>#REF!</v>
      </c>
      <c r="O2376">
        <v>53778.899901999997</v>
      </c>
      <c r="P2376">
        <v>95</v>
      </c>
    </row>
    <row r="2377" spans="1:16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5"/>
      <c r="L2377" s="455" t="e">
        <f>IF(K2377=0,#REF!,0)</f>
        <v>#REF!</v>
      </c>
      <c r="O2377">
        <v>54097.516875999987</v>
      </c>
      <c r="P2377">
        <v>81</v>
      </c>
    </row>
    <row r="2378" spans="1:16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5"/>
      <c r="L2378" s="455" t="e">
        <f>IF(K2378=0,#REF!,0)</f>
        <v>#REF!</v>
      </c>
      <c r="O2378">
        <v>53899.031158999998</v>
      </c>
      <c r="P2378">
        <v>76</v>
      </c>
    </row>
    <row r="2379" spans="1:16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5"/>
      <c r="L2379" s="455" t="e">
        <f>IF(K2379=0,#REF!,0)</f>
        <v>#REF!</v>
      </c>
      <c r="O2379">
        <v>51713.391663000002</v>
      </c>
      <c r="P2379">
        <v>66</v>
      </c>
    </row>
    <row r="2380" spans="1:16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5"/>
      <c r="L2380" s="455" t="e">
        <f>IF(K2380=0,#REF!,0)</f>
        <v>#REF!</v>
      </c>
      <c r="O2380">
        <v>48680.832031999998</v>
      </c>
      <c r="P2380">
        <v>59</v>
      </c>
    </row>
    <row r="2381" spans="1:16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5"/>
      <c r="L2381" s="455" t="e">
        <f>IF(K2381=0,#REF!,0)</f>
        <v>#REF!</v>
      </c>
      <c r="O2381">
        <v>48843.833465000003</v>
      </c>
      <c r="P2381">
        <v>60</v>
      </c>
    </row>
    <row r="2382" spans="1:16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5"/>
      <c r="L2382" s="455" t="e">
        <f>IF(K2382=0,#REF!,0)</f>
        <v>#REF!</v>
      </c>
      <c r="O2382">
        <v>48688.079193000012</v>
      </c>
      <c r="P2382">
        <v>55</v>
      </c>
    </row>
    <row r="2383" spans="1:16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5"/>
      <c r="L2383" s="455" t="e">
        <f>IF(K2383=0,#REF!,0)</f>
        <v>#REF!</v>
      </c>
      <c r="O2383">
        <v>49665.720215000001</v>
      </c>
      <c r="P2383">
        <v>58</v>
      </c>
    </row>
    <row r="2384" spans="1:16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5"/>
      <c r="L2384" s="455" t="e">
        <f>IF(K2384=0,#REF!,0)</f>
        <v>#REF!</v>
      </c>
      <c r="O2384">
        <v>51261.479370000001</v>
      </c>
      <c r="P2384">
        <v>62</v>
      </c>
    </row>
    <row r="2385" spans="1:16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5"/>
      <c r="L2385" s="455" t="e">
        <f>IF(K2385=0,#REF!,0)</f>
        <v>#REF!</v>
      </c>
      <c r="O2385">
        <v>53619.001404000002</v>
      </c>
      <c r="P2385">
        <v>81</v>
      </c>
    </row>
    <row r="2386" spans="1:16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5"/>
      <c r="L2386" s="455" t="e">
        <f>IF(K2386=0,#REF!,0)</f>
        <v>#REF!</v>
      </c>
      <c r="O2386">
        <v>56118.192504999999</v>
      </c>
      <c r="P2386">
        <v>106</v>
      </c>
    </row>
    <row r="2387" spans="1:16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5"/>
      <c r="L2387" s="455" t="e">
        <f>IF(K2387=0,#REF!,0)</f>
        <v>#REF!</v>
      </c>
      <c r="O2387">
        <v>58033.53009</v>
      </c>
      <c r="P2387">
        <v>78</v>
      </c>
    </row>
    <row r="2388" spans="1:16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5"/>
      <c r="L2388" s="455" t="e">
        <f>IF(K2388=0,#REF!,0)</f>
        <v>#REF!</v>
      </c>
      <c r="O2388">
        <v>59527.227569000002</v>
      </c>
      <c r="P2388">
        <v>61</v>
      </c>
    </row>
    <row r="2389" spans="1:16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5">
        <v>15623.56997190262</v>
      </c>
      <c r="L2389" s="455">
        <f>IF(K2389=0,#REF!,0)</f>
        <v>0</v>
      </c>
      <c r="O2389">
        <v>58717.951019</v>
      </c>
      <c r="P2389">
        <v>54</v>
      </c>
    </row>
    <row r="2390" spans="1:16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5">
        <v>30676.36968361682</v>
      </c>
      <c r="L2390" s="455">
        <f>IF(K2390=0,#REF!,0)</f>
        <v>0</v>
      </c>
      <c r="O2390">
        <v>58349.339387</v>
      </c>
      <c r="P2390">
        <v>53</v>
      </c>
    </row>
    <row r="2391" spans="1:16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5">
        <v>6145.6074211802643</v>
      </c>
      <c r="L2391" s="455">
        <f>IF(K2391=0,#REF!,0)</f>
        <v>0</v>
      </c>
      <c r="O2391">
        <v>55873.820678999997</v>
      </c>
      <c r="P2391">
        <v>51</v>
      </c>
    </row>
    <row r="2392" spans="1:16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5">
        <v>20652.031076438427</v>
      </c>
      <c r="L2392" s="455">
        <f>IF(K2392=0,#REF!,0)</f>
        <v>0</v>
      </c>
      <c r="O2392">
        <v>54943.982421999986</v>
      </c>
      <c r="P2392">
        <v>49</v>
      </c>
    </row>
    <row r="2393" spans="1:16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5">
        <v>6563.1693962367435</v>
      </c>
      <c r="L2393" s="455">
        <f>IF(K2393=0,#REF!,0)</f>
        <v>0</v>
      </c>
      <c r="O2393">
        <v>58445.981689</v>
      </c>
      <c r="P2393">
        <v>44</v>
      </c>
    </row>
    <row r="2394" spans="1:16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5"/>
      <c r="L2394" s="455" t="e">
        <f>IF(K2394=0,#REF!,0)</f>
        <v>#REF!</v>
      </c>
      <c r="O2394">
        <v>58153.711425000001</v>
      </c>
      <c r="P2394">
        <v>47</v>
      </c>
    </row>
    <row r="2395" spans="1:16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5"/>
      <c r="L2395" s="455" t="e">
        <f>IF(K2395=0,#REF!,0)</f>
        <v>#REF!</v>
      </c>
      <c r="O2395">
        <v>58767.267548000003</v>
      </c>
      <c r="P2395">
        <v>51</v>
      </c>
    </row>
    <row r="2396" spans="1:16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5"/>
      <c r="L2396" s="455" t="e">
        <f>IF(K2396=0,#REF!,0)</f>
        <v>#REF!</v>
      </c>
      <c r="O2396">
        <v>59598.069183</v>
      </c>
      <c r="P2396">
        <v>55</v>
      </c>
    </row>
    <row r="2397" spans="1:16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5"/>
      <c r="L2397" s="455" t="e">
        <f>IF(K2397=0,#REF!,0)</f>
        <v>#REF!</v>
      </c>
      <c r="O2397">
        <v>59794.628906999998</v>
      </c>
      <c r="P2397">
        <v>67</v>
      </c>
    </row>
    <row r="2398" spans="1:16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5"/>
      <c r="L2398" s="455" t="e">
        <f>IF(K2398=0,#REF!,0)</f>
        <v>#REF!</v>
      </c>
      <c r="O2398">
        <v>60383.584501999998</v>
      </c>
      <c r="P2398">
        <v>79</v>
      </c>
    </row>
    <row r="2399" spans="1:16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5"/>
      <c r="L2399" s="455" t="e">
        <f>IF(K2399=0,#REF!,0)</f>
        <v>#REF!</v>
      </c>
      <c r="O2399">
        <v>60033.286650000002</v>
      </c>
      <c r="P2399">
        <v>83</v>
      </c>
    </row>
    <row r="2400" spans="1:16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5"/>
      <c r="L2400" s="455" t="e">
        <f>IF(K2400=0,#REF!,0)</f>
        <v>#REF!</v>
      </c>
      <c r="O2400">
        <v>58891.087706999999</v>
      </c>
      <c r="P2400">
        <v>83</v>
      </c>
    </row>
    <row r="2401" spans="1:16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5"/>
      <c r="L2401" s="455" t="e">
        <f>IF(K2401=0,#REF!,0)</f>
        <v>#REF!</v>
      </c>
      <c r="O2401">
        <v>57694.428039999999</v>
      </c>
      <c r="P2401">
        <v>84</v>
      </c>
    </row>
    <row r="2402" spans="1:16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5"/>
      <c r="L2402" s="455" t="e">
        <f>IF(K2402=0,#REF!,0)</f>
        <v>#REF!</v>
      </c>
      <c r="O2402">
        <v>57026.911254999999</v>
      </c>
      <c r="P2402">
        <v>76</v>
      </c>
    </row>
    <row r="2403" spans="1:16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5"/>
      <c r="L2403" s="455" t="e">
        <f>IF(K2403=0,#REF!,0)</f>
        <v>#REF!</v>
      </c>
      <c r="O2403">
        <v>56511.890291000003</v>
      </c>
      <c r="P2403">
        <v>65</v>
      </c>
    </row>
    <row r="2404" spans="1:16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5"/>
      <c r="L2404" s="455" t="e">
        <f>IF(K2404=0,#REF!,0)</f>
        <v>#REF!</v>
      </c>
      <c r="O2404">
        <v>53059.344452999998</v>
      </c>
      <c r="P2404">
        <v>59</v>
      </c>
    </row>
    <row r="2405" spans="1:16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5"/>
      <c r="L2405" s="455" t="e">
        <f>IF(K2405=0,#REF!,0)</f>
        <v>#REF!</v>
      </c>
      <c r="O2405">
        <v>52737.825774999998</v>
      </c>
      <c r="P2405">
        <v>54</v>
      </c>
    </row>
    <row r="2406" spans="1:16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5"/>
      <c r="L2406" s="455" t="e">
        <f>IF(K2406=0,#REF!,0)</f>
        <v>#REF!</v>
      </c>
      <c r="O2406">
        <v>52710.668700000002</v>
      </c>
      <c r="P2406">
        <v>57</v>
      </c>
    </row>
    <row r="2407" spans="1:16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5"/>
      <c r="L2407" s="455" t="e">
        <f>IF(K2407=0,#REF!,0)</f>
        <v>#REF!</v>
      </c>
      <c r="O2407">
        <v>52996.938781999997</v>
      </c>
      <c r="P2407">
        <v>56</v>
      </c>
    </row>
    <row r="2408" spans="1:16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5"/>
      <c r="L2408" s="455" t="e">
        <f>IF(K2408=0,#REF!,0)</f>
        <v>#REF!</v>
      </c>
      <c r="O2408">
        <v>53509.929260999997</v>
      </c>
      <c r="P2408">
        <v>60</v>
      </c>
    </row>
    <row r="2409" spans="1:16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5"/>
      <c r="L2409" s="455" t="e">
        <f>IF(K2409=0,#REF!,0)</f>
        <v>#REF!</v>
      </c>
      <c r="O2409">
        <v>54566.026060999997</v>
      </c>
      <c r="P2409">
        <v>78</v>
      </c>
    </row>
    <row r="2410" spans="1:16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5"/>
      <c r="L2410" s="455" t="e">
        <f>IF(K2410=0,#REF!,0)</f>
        <v>#REF!</v>
      </c>
      <c r="O2410">
        <v>57395.492278999998</v>
      </c>
      <c r="P2410">
        <v>103</v>
      </c>
    </row>
    <row r="2411" spans="1:16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5"/>
      <c r="L2411" s="455" t="e">
        <f>IF(K2411=0,#REF!,0)</f>
        <v>#REF!</v>
      </c>
      <c r="O2411">
        <v>58999.511381999997</v>
      </c>
      <c r="P2411">
        <v>79</v>
      </c>
    </row>
    <row r="2412" spans="1:16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5"/>
      <c r="L2412" s="455" t="e">
        <f>IF(K2412=0,#REF!,0)</f>
        <v>#REF!</v>
      </c>
      <c r="O2412">
        <v>62127.794830999999</v>
      </c>
      <c r="P2412">
        <v>64</v>
      </c>
    </row>
    <row r="2413" spans="1:16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5"/>
      <c r="L2413" s="455" t="e">
        <f>IF(K2413=0,#REF!,0)</f>
        <v>#REF!</v>
      </c>
      <c r="O2413">
        <v>61846.181731999997</v>
      </c>
      <c r="P2413">
        <v>57</v>
      </c>
    </row>
    <row r="2414" spans="1:16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5">
        <v>15341.482018874187</v>
      </c>
      <c r="L2414" s="455">
        <f>IF(K2414=0,#REF!,0)</f>
        <v>0</v>
      </c>
      <c r="O2414">
        <v>61134.141845999999</v>
      </c>
      <c r="P2414">
        <v>54</v>
      </c>
    </row>
    <row r="2415" spans="1:16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5">
        <v>32693.316272997508</v>
      </c>
      <c r="L2415" s="455">
        <f>IF(K2415=0,#REF!,0)</f>
        <v>0</v>
      </c>
      <c r="O2415">
        <v>57005.832518000003</v>
      </c>
      <c r="P2415">
        <v>51</v>
      </c>
    </row>
    <row r="2416" spans="1:16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5">
        <v>9199.8719664042219</v>
      </c>
      <c r="L2416" s="455">
        <f>IF(K2416=0,#REF!,0)</f>
        <v>0</v>
      </c>
      <c r="O2416">
        <v>56588.464782000003</v>
      </c>
      <c r="P2416">
        <v>49</v>
      </c>
    </row>
    <row r="2417" spans="1:16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5">
        <v>16751.315582090581</v>
      </c>
      <c r="L2417" s="455">
        <f>IF(K2417=0,#REF!,0)</f>
        <v>0</v>
      </c>
      <c r="O2417">
        <v>58826.899932</v>
      </c>
      <c r="P2417">
        <v>43</v>
      </c>
    </row>
    <row r="2418" spans="1:16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5">
        <v>5620.1255016263594</v>
      </c>
      <c r="L2418" s="455">
        <f>IF(K2418=0,#REF!,0)</f>
        <v>0</v>
      </c>
      <c r="O2418">
        <v>58788.900664000001</v>
      </c>
      <c r="P2418">
        <v>46</v>
      </c>
    </row>
    <row r="2419" spans="1:16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5"/>
      <c r="L2419" s="455" t="e">
        <f>IF(K2419=0,#REF!,0)</f>
        <v>#REF!</v>
      </c>
      <c r="O2419">
        <v>59025.580809999999</v>
      </c>
      <c r="P2419">
        <v>49</v>
      </c>
    </row>
    <row r="2420" spans="1:16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5"/>
      <c r="L2420" s="455" t="e">
        <f>IF(K2420=0,#REF!,0)</f>
        <v>#REF!</v>
      </c>
      <c r="O2420">
        <v>59238.869568000002</v>
      </c>
      <c r="P2420">
        <v>53</v>
      </c>
    </row>
    <row r="2421" spans="1:16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5"/>
      <c r="L2421" s="455" t="e">
        <f>IF(K2421=0,#REF!,0)</f>
        <v>#REF!</v>
      </c>
      <c r="O2421">
        <v>58942.927917000001</v>
      </c>
      <c r="P2421">
        <v>66</v>
      </c>
    </row>
    <row r="2422" spans="1:16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5"/>
      <c r="L2422" s="455" t="e">
        <f>IF(K2422=0,#REF!,0)</f>
        <v>#REF!</v>
      </c>
      <c r="O2422">
        <v>60817.868589999998</v>
      </c>
      <c r="P2422">
        <v>79</v>
      </c>
    </row>
    <row r="2423" spans="1:16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5"/>
      <c r="L2423" s="455" t="e">
        <f>IF(K2423=0,#REF!,0)</f>
        <v>#REF!</v>
      </c>
      <c r="O2423">
        <v>61455.28714</v>
      </c>
      <c r="P2423">
        <v>84</v>
      </c>
    </row>
    <row r="2424" spans="1:16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5"/>
      <c r="L2424" s="455" t="e">
        <f>IF(K2424=0,#REF!,0)</f>
        <v>#REF!</v>
      </c>
      <c r="O2424">
        <v>59655.687652000001</v>
      </c>
      <c r="P2424">
        <v>92</v>
      </c>
    </row>
    <row r="2425" spans="1:16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5"/>
      <c r="L2425" s="455" t="e">
        <f>IF(K2425=0,#REF!,0)</f>
        <v>#REF!</v>
      </c>
      <c r="O2425">
        <v>58486.168823</v>
      </c>
      <c r="P2425">
        <v>86</v>
      </c>
    </row>
    <row r="2426" spans="1:16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5"/>
      <c r="L2426" s="455" t="e">
        <f>IF(K2426=0,#REF!,0)</f>
        <v>#REF!</v>
      </c>
      <c r="O2426">
        <v>57232.889923000002</v>
      </c>
      <c r="P2426">
        <v>79</v>
      </c>
    </row>
    <row r="2427" spans="1:16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5"/>
      <c r="L2427" s="455" t="e">
        <f>IF(K2427=0,#REF!,0)</f>
        <v>#REF!</v>
      </c>
      <c r="O2427">
        <v>55173.289642999996</v>
      </c>
      <c r="P2427">
        <v>70</v>
      </c>
    </row>
    <row r="2428" spans="1:16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5"/>
      <c r="L2428" s="455" t="e">
        <f>IF(K2428=0,#REF!,0)</f>
        <v>#REF!</v>
      </c>
      <c r="O2428">
        <v>52410.756286000003</v>
      </c>
      <c r="P2428">
        <v>63</v>
      </c>
    </row>
    <row r="2429" spans="1:16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5"/>
      <c r="L2429" s="455" t="e">
        <f>IF(K2429=0,#REF!,0)</f>
        <v>#REF!</v>
      </c>
      <c r="O2429">
        <v>52394.714630000002</v>
      </c>
      <c r="P2429">
        <v>59</v>
      </c>
    </row>
    <row r="2430" spans="1:16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5"/>
      <c r="L2430" s="455" t="e">
        <f>IF(K2430=0,#REF!,0)</f>
        <v>#REF!</v>
      </c>
      <c r="O2430">
        <v>51866.075408999997</v>
      </c>
      <c r="P2430">
        <v>59</v>
      </c>
    </row>
    <row r="2431" spans="1:16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5"/>
      <c r="L2431" s="455" t="e">
        <f>IF(K2431=0,#REF!,0)</f>
        <v>#REF!</v>
      </c>
      <c r="O2431">
        <v>52079.8125</v>
      </c>
      <c r="P2431">
        <v>60</v>
      </c>
    </row>
    <row r="2432" spans="1:16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5"/>
      <c r="L2432" s="455" t="e">
        <f>IF(K2432=0,#REF!,0)</f>
        <v>#REF!</v>
      </c>
      <c r="O2432">
        <v>52800.729340000013</v>
      </c>
      <c r="P2432">
        <v>61</v>
      </c>
    </row>
    <row r="2433" spans="1:16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5"/>
      <c r="L2433" s="455" t="e">
        <f>IF(K2433=0,#REF!,0)</f>
        <v>#REF!</v>
      </c>
      <c r="O2433">
        <v>55478.528045999999</v>
      </c>
      <c r="P2433">
        <v>85</v>
      </c>
    </row>
    <row r="2434" spans="1:16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5"/>
      <c r="L2434" s="455" t="e">
        <f>IF(K2434=0,#REF!,0)</f>
        <v>#REF!</v>
      </c>
      <c r="O2434">
        <v>57415.389525999999</v>
      </c>
      <c r="P2434">
        <v>106</v>
      </c>
    </row>
    <row r="2435" spans="1:16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5"/>
      <c r="L2435" s="455" t="e">
        <f>IF(K2435=0,#REF!,0)</f>
        <v>#REF!</v>
      </c>
      <c r="O2435">
        <v>58146.243256000002</v>
      </c>
      <c r="P2435">
        <v>74</v>
      </c>
    </row>
    <row r="2436" spans="1:16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5">
        <v>2886.1357684834575</v>
      </c>
      <c r="L2436" s="455">
        <f>IF(K2436=0,#REF!,0)</f>
        <v>0</v>
      </c>
      <c r="O2436">
        <v>60682.951263000003</v>
      </c>
      <c r="P2436">
        <v>60</v>
      </c>
    </row>
    <row r="2437" spans="1:16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5">
        <v>17195.888609712241</v>
      </c>
      <c r="L2437" s="455">
        <f>IF(K2437=0,#REF!,0)</f>
        <v>0</v>
      </c>
      <c r="O2437">
        <v>59839.510009999998</v>
      </c>
      <c r="P2437">
        <v>52</v>
      </c>
    </row>
    <row r="2438" spans="1:16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5">
        <v>28751.650028154818</v>
      </c>
      <c r="L2438" s="455">
        <f>IF(K2438=0,#REF!,0)</f>
        <v>0</v>
      </c>
      <c r="O2438">
        <v>59446.158691999997</v>
      </c>
      <c r="P2438">
        <v>50</v>
      </c>
    </row>
    <row r="2439" spans="1:16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5">
        <v>21944.662878983348</v>
      </c>
      <c r="L2439" s="455">
        <f>IF(K2439=0,#REF!,0)</f>
        <v>0</v>
      </c>
      <c r="O2439">
        <v>56755.294556000001</v>
      </c>
      <c r="P2439">
        <v>49</v>
      </c>
    </row>
    <row r="2440" spans="1:16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5">
        <v>36094.511135477827</v>
      </c>
      <c r="L2440" s="455">
        <f>IF(K2440=0,#REF!,0)</f>
        <v>0</v>
      </c>
      <c r="O2440">
        <v>56442.031798999997</v>
      </c>
      <c r="P2440">
        <v>47</v>
      </c>
    </row>
    <row r="2441" spans="1:16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5">
        <v>24112.340429153075</v>
      </c>
      <c r="L2441" s="455">
        <f>IF(K2441=0,#REF!,0)</f>
        <v>0</v>
      </c>
      <c r="O2441">
        <v>58566.291228999988</v>
      </c>
      <c r="P2441">
        <v>47</v>
      </c>
    </row>
    <row r="2442" spans="1:16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5">
        <v>14526.518506218377</v>
      </c>
      <c r="L2442" s="455">
        <f>IF(K2442=0,#REF!,0)</f>
        <v>0</v>
      </c>
      <c r="O2442">
        <v>58376.465118</v>
      </c>
      <c r="P2442">
        <v>48</v>
      </c>
    </row>
    <row r="2443" spans="1:16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5"/>
      <c r="L2443" s="455" t="e">
        <f>IF(K2443=0,#REF!,0)</f>
        <v>#REF!</v>
      </c>
      <c r="O2443">
        <v>58695.220735000003</v>
      </c>
      <c r="P2443">
        <v>45</v>
      </c>
    </row>
    <row r="2444" spans="1:16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5"/>
      <c r="L2444" s="455" t="e">
        <f>IF(K2444=0,#REF!,0)</f>
        <v>#REF!</v>
      </c>
      <c r="O2444">
        <v>59427.465666999997</v>
      </c>
      <c r="P2444">
        <v>59</v>
      </c>
    </row>
    <row r="2445" spans="1:16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5"/>
      <c r="L2445" s="455" t="e">
        <f>IF(K2445=0,#REF!,0)</f>
        <v>#REF!</v>
      </c>
      <c r="O2445">
        <v>59574.275421999999</v>
      </c>
      <c r="P2445">
        <v>77</v>
      </c>
    </row>
    <row r="2446" spans="1:16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5"/>
      <c r="L2446" s="455" t="e">
        <f>IF(K2446=0,#REF!,0)</f>
        <v>#REF!</v>
      </c>
      <c r="O2446">
        <v>60455.935454999999</v>
      </c>
      <c r="P2446">
        <v>88</v>
      </c>
    </row>
    <row r="2447" spans="1:16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5"/>
      <c r="L2447" s="455" t="e">
        <f>IF(K2447=0,#REF!,0)</f>
        <v>#REF!</v>
      </c>
      <c r="O2447">
        <v>61138.527069999996</v>
      </c>
      <c r="P2447">
        <v>94</v>
      </c>
    </row>
    <row r="2448" spans="1:16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5"/>
      <c r="L2448" s="455" t="e">
        <f>IF(K2448=0,#REF!,0)</f>
        <v>#REF!</v>
      </c>
      <c r="O2448">
        <v>59458.840880999996</v>
      </c>
      <c r="P2448">
        <v>98</v>
      </c>
    </row>
    <row r="2449" spans="1:16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5"/>
      <c r="L2449" s="455" t="e">
        <f>IF(K2449=0,#REF!,0)</f>
        <v>#REF!</v>
      </c>
      <c r="O2449">
        <v>58886.864501999997</v>
      </c>
      <c r="P2449">
        <v>93</v>
      </c>
    </row>
    <row r="2450" spans="1:16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5"/>
      <c r="L2450" s="455" t="e">
        <f>IF(K2450=0,#REF!,0)</f>
        <v>#REF!</v>
      </c>
      <c r="O2450">
        <v>58051.202271000002</v>
      </c>
      <c r="P2450">
        <v>85</v>
      </c>
    </row>
    <row r="2451" spans="1:16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5"/>
      <c r="L2451" s="455" t="e">
        <f>IF(K2451=0,#REF!,0)</f>
        <v>#REF!</v>
      </c>
      <c r="O2451">
        <v>55612.485322</v>
      </c>
      <c r="P2451">
        <v>74</v>
      </c>
    </row>
    <row r="2452" spans="1:16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5"/>
      <c r="L2452" s="455" t="e">
        <f>IF(K2452=0,#REF!,0)</f>
        <v>#REF!</v>
      </c>
      <c r="O2452">
        <v>53476.736512000003</v>
      </c>
      <c r="P2452">
        <v>68</v>
      </c>
    </row>
    <row r="2453" spans="1:16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5"/>
      <c r="L2453" s="455" t="e">
        <f>IF(K2453=0,#REF!,0)</f>
        <v>#REF!</v>
      </c>
      <c r="O2453">
        <v>53218.273864000003</v>
      </c>
      <c r="P2453">
        <v>64</v>
      </c>
    </row>
    <row r="2454" spans="1:16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5"/>
      <c r="L2454" s="455" t="e">
        <f>IF(K2454=0,#REF!,0)</f>
        <v>#REF!</v>
      </c>
      <c r="O2454">
        <v>53065.301850000003</v>
      </c>
      <c r="P2454">
        <v>63</v>
      </c>
    </row>
    <row r="2455" spans="1:16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5"/>
      <c r="L2455" s="455" t="e">
        <f>IF(K2455=0,#REF!,0)</f>
        <v>#REF!</v>
      </c>
      <c r="O2455">
        <v>53167.034087</v>
      </c>
      <c r="P2455">
        <v>66</v>
      </c>
    </row>
    <row r="2456" spans="1:16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5"/>
      <c r="L2456" s="455" t="e">
        <f>IF(K2456=0,#REF!,0)</f>
        <v>#REF!</v>
      </c>
      <c r="O2456">
        <v>53638.583343999999</v>
      </c>
      <c r="P2456">
        <v>71</v>
      </c>
    </row>
    <row r="2457" spans="1:16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5"/>
      <c r="L2457" s="455" t="e">
        <f>IF(K2457=0,#REF!,0)</f>
        <v>#REF!</v>
      </c>
      <c r="O2457">
        <v>54935.812774000013</v>
      </c>
      <c r="P2457">
        <v>87</v>
      </c>
    </row>
    <row r="2458" spans="1:16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5"/>
      <c r="L2458" s="455" t="e">
        <f>IF(K2458=0,#REF!,0)</f>
        <v>#REF!</v>
      </c>
      <c r="O2458">
        <v>56898.997223999999</v>
      </c>
      <c r="P2458">
        <v>102</v>
      </c>
    </row>
    <row r="2459" spans="1:16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5"/>
      <c r="L2459" s="455" t="e">
        <f>IF(K2459=0,#REF!,0)</f>
        <v>#REF!</v>
      </c>
      <c r="O2459">
        <v>58636.531280000003</v>
      </c>
      <c r="P2459">
        <v>73</v>
      </c>
    </row>
    <row r="2460" spans="1:16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5">
        <v>2678.7092709691724</v>
      </c>
      <c r="L2460" s="455">
        <f>IF(K2460=0,#REF!,0)</f>
        <v>0</v>
      </c>
      <c r="O2460">
        <v>59414.448761</v>
      </c>
      <c r="P2460">
        <v>57</v>
      </c>
    </row>
    <row r="2461" spans="1:16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5">
        <v>17288.998330559967</v>
      </c>
      <c r="L2461" s="455">
        <f>IF(K2461=0,#REF!,0)</f>
        <v>0</v>
      </c>
      <c r="O2461">
        <v>59451.960295999997</v>
      </c>
      <c r="P2461">
        <v>55</v>
      </c>
    </row>
    <row r="2462" spans="1:16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5">
        <v>25229.717772448275</v>
      </c>
      <c r="L2462" s="455">
        <f>IF(K2462=0,#REF!,0)</f>
        <v>0</v>
      </c>
      <c r="O2462">
        <v>59099.319151999996</v>
      </c>
      <c r="P2462">
        <v>50</v>
      </c>
    </row>
    <row r="2463" spans="1:16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5">
        <v>8064.5109136852807</v>
      </c>
      <c r="L2463" s="455">
        <f>IF(K2463=0,#REF!,0)</f>
        <v>0</v>
      </c>
      <c r="O2463">
        <v>56674.458341999998</v>
      </c>
      <c r="P2463">
        <v>49</v>
      </c>
    </row>
    <row r="2464" spans="1:16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5">
        <v>29014.513155793298</v>
      </c>
      <c r="L2464" s="455">
        <f>IF(K2464=0,#REF!,0)</f>
        <v>0</v>
      </c>
      <c r="O2464">
        <v>56400.067627999997</v>
      </c>
      <c r="P2464">
        <v>48</v>
      </c>
    </row>
    <row r="2465" spans="1:16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5">
        <v>7927.2711365469941</v>
      </c>
      <c r="L2465" s="455">
        <f>IF(K2465=0,#REF!,0)</f>
        <v>0</v>
      </c>
      <c r="O2465">
        <v>59424.937225999987</v>
      </c>
      <c r="P2465">
        <v>46</v>
      </c>
    </row>
    <row r="2466" spans="1:16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5"/>
      <c r="L2466" s="455" t="e">
        <f>IF(K2466=0,#REF!,0)</f>
        <v>#REF!</v>
      </c>
      <c r="O2466">
        <v>59027.673339000001</v>
      </c>
      <c r="P2466">
        <v>45</v>
      </c>
    </row>
    <row r="2467" spans="1:16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5"/>
      <c r="L2467" s="455" t="e">
        <f>IF(K2467=0,#REF!,0)</f>
        <v>#REF!</v>
      </c>
      <c r="O2467">
        <v>59179.157256999999</v>
      </c>
      <c r="P2467">
        <v>45</v>
      </c>
    </row>
    <row r="2468" spans="1:16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5"/>
      <c r="L2468" s="455" t="e">
        <f>IF(K2468=0,#REF!,0)</f>
        <v>#REF!</v>
      </c>
      <c r="O2468">
        <v>59380.017791999999</v>
      </c>
      <c r="P2468">
        <v>52</v>
      </c>
    </row>
    <row r="2469" spans="1:16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5"/>
      <c r="L2469" s="455" t="e">
        <f>IF(K2469=0,#REF!,0)</f>
        <v>#REF!</v>
      </c>
      <c r="O2469">
        <v>59762.520233000003</v>
      </c>
      <c r="P2469">
        <v>66</v>
      </c>
    </row>
    <row r="2470" spans="1:16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5"/>
      <c r="L2470" s="455" t="e">
        <f>IF(K2470=0,#REF!,0)</f>
        <v>#REF!</v>
      </c>
      <c r="O2470">
        <v>60785.950743999987</v>
      </c>
      <c r="P2470">
        <v>78</v>
      </c>
    </row>
    <row r="2471" spans="1:16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5"/>
      <c r="L2471" s="455" t="e">
        <f>IF(K2471=0,#REF!,0)</f>
        <v>#REF!</v>
      </c>
      <c r="O2471">
        <v>61033.827270000002</v>
      </c>
      <c r="P2471">
        <v>86</v>
      </c>
    </row>
    <row r="2472" spans="1:16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5"/>
      <c r="L2472" s="455" t="e">
        <f>IF(K2472=0,#REF!,0)</f>
        <v>#REF!</v>
      </c>
      <c r="O2472">
        <v>59383.306091999999</v>
      </c>
      <c r="P2472">
        <v>92</v>
      </c>
    </row>
    <row r="2473" spans="1:16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5"/>
      <c r="L2473" s="455" t="e">
        <f>IF(K2473=0,#REF!,0)</f>
        <v>#REF!</v>
      </c>
      <c r="O2473">
        <v>58157.654906000003</v>
      </c>
      <c r="P2473">
        <v>88</v>
      </c>
    </row>
    <row r="2474" spans="1:16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5"/>
      <c r="L2474" s="455" t="e">
        <f>IF(K2474=0,#REF!,0)</f>
        <v>#REF!</v>
      </c>
      <c r="O2474">
        <v>58086.461546999999</v>
      </c>
      <c r="P2474">
        <v>80</v>
      </c>
    </row>
    <row r="2475" spans="1:16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5"/>
      <c r="L2475" s="455" t="e">
        <f>IF(K2475=0,#REF!,0)</f>
        <v>#REF!</v>
      </c>
      <c r="O2475">
        <v>55696.865539999999</v>
      </c>
      <c r="P2475">
        <v>69</v>
      </c>
    </row>
    <row r="2476" spans="1:16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5"/>
      <c r="L2476" s="455" t="e">
        <f>IF(K2476=0,#REF!,0)</f>
        <v>#REF!</v>
      </c>
      <c r="O2476">
        <v>54027.508057999999</v>
      </c>
      <c r="P2476">
        <v>63</v>
      </c>
    </row>
    <row r="2477" spans="1:16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5"/>
      <c r="L2477" s="455" t="e">
        <f>IF(K2477=0,#REF!,0)</f>
        <v>#REF!</v>
      </c>
      <c r="O2477">
        <v>53726.464384999999</v>
      </c>
      <c r="P2477">
        <v>59</v>
      </c>
    </row>
    <row r="2478" spans="1:16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5"/>
      <c r="L2478" s="455" t="e">
        <f>IF(K2478=0,#REF!,0)</f>
        <v>#REF!</v>
      </c>
      <c r="O2478">
        <v>52806.197417000003</v>
      </c>
      <c r="P2478">
        <v>58</v>
      </c>
    </row>
    <row r="2479" spans="1:16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5"/>
      <c r="L2479" s="455" t="e">
        <f>IF(K2479=0,#REF!,0)</f>
        <v>#REF!</v>
      </c>
      <c r="O2479">
        <v>52828.324095999997</v>
      </c>
      <c r="P2479">
        <v>57</v>
      </c>
    </row>
    <row r="2480" spans="1:16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5"/>
      <c r="L2480" s="455" t="e">
        <f>IF(K2480=0,#REF!,0)</f>
        <v>#REF!</v>
      </c>
      <c r="O2480">
        <v>54388.432128</v>
      </c>
      <c r="P2480">
        <v>62</v>
      </c>
    </row>
    <row r="2481" spans="1:16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5"/>
      <c r="L2481" s="455" t="e">
        <f>IF(K2481=0,#REF!,0)</f>
        <v>#REF!</v>
      </c>
      <c r="O2481">
        <v>55855.234528000001</v>
      </c>
      <c r="P2481">
        <v>82</v>
      </c>
    </row>
    <row r="2482" spans="1:16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5"/>
      <c r="L2482" s="455" t="e">
        <f>IF(K2482=0,#REF!,0)</f>
        <v>#REF!</v>
      </c>
      <c r="O2482">
        <v>56980.089018999999</v>
      </c>
      <c r="P2482">
        <v>103</v>
      </c>
    </row>
    <row r="2483" spans="1:16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5"/>
      <c r="L2483" s="455" t="e">
        <f>IF(K2483=0,#REF!,0)</f>
        <v>#REF!</v>
      </c>
      <c r="O2483">
        <v>56934.510162999999</v>
      </c>
      <c r="P2483">
        <v>73</v>
      </c>
    </row>
    <row r="2484" spans="1:16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5"/>
      <c r="L2484" s="455" t="e">
        <f>IF(K2484=0,#REF!,0)</f>
        <v>#REF!</v>
      </c>
      <c r="O2484">
        <v>58335.815734999996</v>
      </c>
      <c r="P2484">
        <v>58</v>
      </c>
    </row>
    <row r="2485" spans="1:16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5"/>
      <c r="L2485" s="455" t="e">
        <f>IF(K2485=0,#REF!,0)</f>
        <v>#REF!</v>
      </c>
      <c r="O2485">
        <v>59159.739777000003</v>
      </c>
      <c r="P2485">
        <v>53</v>
      </c>
    </row>
    <row r="2486" spans="1:16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5"/>
      <c r="L2486" s="455" t="e">
        <f>IF(K2486=0,#REF!,0)</f>
        <v>#REF!</v>
      </c>
      <c r="O2486">
        <v>59457.705075999998</v>
      </c>
      <c r="P2486">
        <v>51</v>
      </c>
    </row>
    <row r="2487" spans="1:16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5"/>
      <c r="L2487" s="455" t="e">
        <f>IF(K2487=0,#REF!,0)</f>
        <v>#REF!</v>
      </c>
      <c r="O2487">
        <v>57256.553558</v>
      </c>
      <c r="P2487">
        <v>50</v>
      </c>
    </row>
    <row r="2488" spans="1:16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5"/>
      <c r="L2488" s="455" t="e">
        <f>IF(K2488=0,#REF!,0)</f>
        <v>#REF!</v>
      </c>
      <c r="O2488">
        <v>56898.889647999997</v>
      </c>
      <c r="P2488">
        <v>47</v>
      </c>
    </row>
    <row r="2489" spans="1:16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5"/>
      <c r="L2489" s="455" t="e">
        <f>IF(K2489=0,#REF!,0)</f>
        <v>#REF!</v>
      </c>
      <c r="O2489">
        <v>60548.864319</v>
      </c>
      <c r="P2489">
        <v>48</v>
      </c>
    </row>
    <row r="2490" spans="1:16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5"/>
      <c r="L2490" s="455" t="e">
        <f>IF(K2490=0,#REF!,0)</f>
        <v>#REF!</v>
      </c>
      <c r="O2490">
        <v>60173.213379000001</v>
      </c>
      <c r="P2490">
        <v>47</v>
      </c>
    </row>
    <row r="2491" spans="1:16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5"/>
      <c r="L2491" s="455" t="e">
        <f>IF(K2491=0,#REF!,0)</f>
        <v>#REF!</v>
      </c>
      <c r="O2491">
        <v>60357.526397000001</v>
      </c>
      <c r="P2491">
        <v>48</v>
      </c>
    </row>
    <row r="2492" spans="1:16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5"/>
      <c r="L2492" s="455" t="e">
        <f>IF(K2492=0,#REF!,0)</f>
        <v>#REF!</v>
      </c>
      <c r="O2492">
        <v>60040.224304000003</v>
      </c>
      <c r="P2492">
        <v>56</v>
      </c>
    </row>
    <row r="2493" spans="1:16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5"/>
      <c r="L2493" s="455" t="e">
        <f>IF(K2493=0,#REF!,0)</f>
        <v>#REF!</v>
      </c>
      <c r="O2493">
        <v>59302.897857999997</v>
      </c>
      <c r="P2493">
        <v>73</v>
      </c>
    </row>
    <row r="2494" spans="1:16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5"/>
      <c r="L2494" s="455" t="e">
        <f>IF(K2494=0,#REF!,0)</f>
        <v>#REF!</v>
      </c>
      <c r="O2494">
        <v>59748.527556999987</v>
      </c>
      <c r="P2494">
        <v>75</v>
      </c>
    </row>
    <row r="2495" spans="1:16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5"/>
      <c r="L2495" s="455" t="e">
        <f>IF(K2495=0,#REF!,0)</f>
        <v>#REF!</v>
      </c>
      <c r="O2495">
        <v>59393.785279000003</v>
      </c>
      <c r="P2495">
        <v>79</v>
      </c>
    </row>
    <row r="2496" spans="1:16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5"/>
      <c r="L2496" s="455" t="e">
        <f>IF(K2496=0,#REF!,0)</f>
        <v>#REF!</v>
      </c>
      <c r="O2496">
        <v>58549.0412</v>
      </c>
      <c r="P2496">
        <v>83</v>
      </c>
    </row>
    <row r="2497" spans="1:16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5"/>
      <c r="L2497" s="455" t="e">
        <f>IF(K2497=0,#REF!,0)</f>
        <v>#REF!</v>
      </c>
      <c r="O2497">
        <v>58049.157775000007</v>
      </c>
      <c r="P2497">
        <v>78</v>
      </c>
    </row>
    <row r="2498" spans="1:16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5"/>
      <c r="L2498" s="455" t="e">
        <f>IF(K2498=0,#REF!,0)</f>
        <v>#REF!</v>
      </c>
      <c r="O2498">
        <v>56978.012970999996</v>
      </c>
      <c r="P2498">
        <v>73</v>
      </c>
    </row>
    <row r="2499" spans="1:16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5"/>
      <c r="L2499" s="455" t="e">
        <f>IF(K2499=0,#REF!,0)</f>
        <v>#REF!</v>
      </c>
      <c r="O2499">
        <v>55175.572967</v>
      </c>
      <c r="P2499">
        <v>62</v>
      </c>
    </row>
    <row r="2500" spans="1:16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5"/>
      <c r="L2500" s="455" t="e">
        <f>IF(K2500=0,#REF!,0)</f>
        <v>#REF!</v>
      </c>
      <c r="O2500">
        <v>52659.945954000003</v>
      </c>
      <c r="P2500">
        <v>56</v>
      </c>
    </row>
    <row r="2501" spans="1:16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5"/>
      <c r="L2501" s="455" t="e">
        <f>IF(K2501=0,#REF!,0)</f>
        <v>#REF!</v>
      </c>
      <c r="O2501">
        <v>51313.257019999997</v>
      </c>
      <c r="P2501">
        <v>54</v>
      </c>
    </row>
    <row r="2502" spans="1:16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5"/>
      <c r="L2502" s="455" t="e">
        <f>IF(K2502=0,#REF!,0)</f>
        <v>#REF!</v>
      </c>
      <c r="O2502">
        <v>51146.231535999999</v>
      </c>
      <c r="P2502">
        <v>54</v>
      </c>
    </row>
    <row r="2503" spans="1:16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5"/>
      <c r="L2503" s="455" t="e">
        <f>IF(K2503=0,#REF!,0)</f>
        <v>#REF!</v>
      </c>
      <c r="O2503">
        <v>51633.298035</v>
      </c>
      <c r="P2503">
        <v>50</v>
      </c>
    </row>
    <row r="2504" spans="1:16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5"/>
      <c r="L2504" s="455" t="e">
        <f>IF(K2504=0,#REF!,0)</f>
        <v>#REF!</v>
      </c>
      <c r="O2504">
        <v>51925.153899999998</v>
      </c>
      <c r="P2504">
        <v>54</v>
      </c>
    </row>
    <row r="2505" spans="1:16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5"/>
      <c r="L2505" s="455" t="e">
        <f>IF(K2505=0,#REF!,0)</f>
        <v>#REF!</v>
      </c>
      <c r="O2505">
        <v>52836.676117000003</v>
      </c>
      <c r="P2505">
        <v>57</v>
      </c>
    </row>
    <row r="2506" spans="1:16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5"/>
      <c r="L2506" s="455" t="e">
        <f>IF(K2506=0,#REF!,0)</f>
        <v>#REF!</v>
      </c>
      <c r="O2506">
        <v>53796.684021000001</v>
      </c>
      <c r="P2506">
        <v>68</v>
      </c>
    </row>
    <row r="2507" spans="1:16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5"/>
      <c r="L2507" s="455" t="e">
        <f>IF(K2507=0,#REF!,0)</f>
        <v>#REF!</v>
      </c>
      <c r="O2507">
        <v>53723.707549999999</v>
      </c>
      <c r="P2507">
        <v>74</v>
      </c>
    </row>
    <row r="2508" spans="1:16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5">
        <v>5312.3436101269554</v>
      </c>
      <c r="L2508" s="455">
        <f>IF(K2508=0,#REF!,0)</f>
        <v>0</v>
      </c>
      <c r="O2508">
        <v>53763.767211999999</v>
      </c>
      <c r="P2508">
        <v>70</v>
      </c>
    </row>
    <row r="2509" spans="1:16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5">
        <v>19202.314083099278</v>
      </c>
      <c r="L2509" s="455">
        <f>IF(K2509=0,#REF!,0)</f>
        <v>0</v>
      </c>
      <c r="O2509">
        <v>54075.092772999997</v>
      </c>
      <c r="P2509">
        <v>68</v>
      </c>
    </row>
    <row r="2510" spans="1:16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5">
        <v>35987.713500343612</v>
      </c>
      <c r="L2510" s="455">
        <f>IF(K2510=0,#REF!,0)</f>
        <v>0</v>
      </c>
      <c r="O2510">
        <v>53827.944273999987</v>
      </c>
      <c r="P2510">
        <v>58</v>
      </c>
    </row>
    <row r="2511" spans="1:16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5">
        <v>25912.802018709426</v>
      </c>
      <c r="L2511" s="455">
        <f>IF(K2511=0,#REF!,0)</f>
        <v>0</v>
      </c>
      <c r="O2511">
        <v>51838.677275000002</v>
      </c>
      <c r="P2511">
        <v>59</v>
      </c>
    </row>
    <row r="2512" spans="1:16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5">
        <v>29840.580976426314</v>
      </c>
      <c r="L2512" s="455">
        <f>IF(K2512=0,#REF!,0)</f>
        <v>0</v>
      </c>
      <c r="O2512">
        <v>52282.686035999999</v>
      </c>
      <c r="P2512">
        <v>51</v>
      </c>
    </row>
    <row r="2513" spans="1:16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5">
        <v>16505.585771296512</v>
      </c>
      <c r="L2513" s="455">
        <f>IF(K2513=0,#REF!,0)</f>
        <v>0</v>
      </c>
      <c r="O2513">
        <v>53125.315338</v>
      </c>
      <c r="P2513">
        <v>49</v>
      </c>
    </row>
    <row r="2514" spans="1:16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5"/>
      <c r="L2514" s="455" t="e">
        <f>IF(K2514=0,#REF!,0)</f>
        <v>#REF!</v>
      </c>
      <c r="O2514">
        <v>52679.145263999999</v>
      </c>
      <c r="P2514">
        <v>47</v>
      </c>
    </row>
    <row r="2515" spans="1:16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5"/>
      <c r="L2515" s="455" t="e">
        <f>IF(K2515=0,#REF!,0)</f>
        <v>#REF!</v>
      </c>
      <c r="O2515">
        <v>52667.619353999988</v>
      </c>
      <c r="P2515">
        <v>49</v>
      </c>
    </row>
    <row r="2516" spans="1:16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5"/>
      <c r="L2516" s="455" t="e">
        <f>IF(K2516=0,#REF!,0)</f>
        <v>#REF!</v>
      </c>
      <c r="O2516">
        <v>52252.955107999987</v>
      </c>
      <c r="P2516">
        <v>52</v>
      </c>
    </row>
    <row r="2517" spans="1:16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5"/>
      <c r="L2517" s="455" t="e">
        <f>IF(K2517=0,#REF!,0)</f>
        <v>#REF!</v>
      </c>
      <c r="O2517">
        <v>52004.883667000002</v>
      </c>
      <c r="P2517">
        <v>59</v>
      </c>
    </row>
    <row r="2518" spans="1:16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5"/>
      <c r="L2518" s="455" t="e">
        <f>IF(K2518=0,#REF!,0)</f>
        <v>#REF!</v>
      </c>
      <c r="O2518">
        <v>52877.269805999997</v>
      </c>
      <c r="P2518">
        <v>64</v>
      </c>
    </row>
    <row r="2519" spans="1:16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5"/>
      <c r="L2519" s="455" t="e">
        <f>IF(K2519=0,#REF!,0)</f>
        <v>#REF!</v>
      </c>
      <c r="O2519">
        <v>54284.640198000001</v>
      </c>
      <c r="P2519">
        <v>69</v>
      </c>
    </row>
    <row r="2520" spans="1:16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5"/>
      <c r="L2520" s="455" t="e">
        <f>IF(K2520=0,#REF!,0)</f>
        <v>#REF!</v>
      </c>
      <c r="O2520">
        <v>54030.077696</v>
      </c>
      <c r="P2520">
        <v>72</v>
      </c>
    </row>
    <row r="2521" spans="1:16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5"/>
      <c r="L2521" s="455" t="e">
        <f>IF(K2521=0,#REF!,0)</f>
        <v>#REF!</v>
      </c>
      <c r="O2521">
        <v>53853.699461999997</v>
      </c>
      <c r="P2521">
        <v>70</v>
      </c>
    </row>
    <row r="2522" spans="1:16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5"/>
      <c r="L2522" s="455" t="e">
        <f>IF(K2522=0,#REF!,0)</f>
        <v>#REF!</v>
      </c>
      <c r="O2522">
        <v>53547.758178999997</v>
      </c>
      <c r="P2522">
        <v>67</v>
      </c>
    </row>
    <row r="2523" spans="1:16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5"/>
      <c r="L2523" s="455" t="e">
        <f>IF(K2523=0,#REF!,0)</f>
        <v>#REF!</v>
      </c>
      <c r="O2523">
        <v>52196.019074000003</v>
      </c>
      <c r="P2523">
        <v>60</v>
      </c>
    </row>
    <row r="2524" spans="1:16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5"/>
      <c r="L2524" s="455" t="e">
        <f>IF(K2524=0,#REF!,0)</f>
        <v>#REF!</v>
      </c>
      <c r="O2524">
        <v>49051.734131999998</v>
      </c>
      <c r="P2524">
        <v>55</v>
      </c>
    </row>
    <row r="2525" spans="1:16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5"/>
      <c r="L2525" s="455" t="e">
        <f>IF(K2525=0,#REF!,0)</f>
        <v>#REF!</v>
      </c>
      <c r="O2525">
        <v>48495.901916000003</v>
      </c>
      <c r="P2525">
        <v>55</v>
      </c>
    </row>
    <row r="2526" spans="1:16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5"/>
      <c r="L2526" s="455" t="e">
        <f>IF(K2526=0,#REF!,0)</f>
        <v>#REF!</v>
      </c>
      <c r="O2526">
        <v>48755.296233000001</v>
      </c>
      <c r="P2526">
        <v>50</v>
      </c>
    </row>
    <row r="2527" spans="1:16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5"/>
      <c r="L2527" s="455" t="e">
        <f>IF(K2527=0,#REF!,0)</f>
        <v>#REF!</v>
      </c>
      <c r="O2527">
        <v>48725.497558000003</v>
      </c>
      <c r="P2527">
        <v>48</v>
      </c>
    </row>
    <row r="2528" spans="1:16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5"/>
      <c r="L2528" s="455" t="e">
        <f>IF(K2528=0,#REF!,0)</f>
        <v>#REF!</v>
      </c>
      <c r="O2528">
        <v>48746.251313000001</v>
      </c>
      <c r="P2528">
        <v>50</v>
      </c>
    </row>
    <row r="2529" spans="1:16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5"/>
      <c r="L2529" s="455" t="e">
        <f>IF(K2529=0,#REF!,0)</f>
        <v>#REF!</v>
      </c>
      <c r="O2529">
        <v>48651.601286999998</v>
      </c>
      <c r="P2529">
        <v>54</v>
      </c>
    </row>
    <row r="2530" spans="1:16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5"/>
      <c r="L2530" s="455" t="e">
        <f>IF(K2530=0,#REF!,0)</f>
        <v>#REF!</v>
      </c>
      <c r="O2530">
        <v>48696.607117</v>
      </c>
      <c r="P2530">
        <v>57</v>
      </c>
    </row>
    <row r="2531" spans="1:16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5"/>
      <c r="L2531" s="455" t="e">
        <f>IF(K2531=0,#REF!,0)</f>
        <v>#REF!</v>
      </c>
      <c r="O2531">
        <v>47738.425047999997</v>
      </c>
      <c r="P2531">
        <v>60</v>
      </c>
    </row>
    <row r="2532" spans="1:16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5">
        <v>5648.3990264625982</v>
      </c>
      <c r="L2532" s="455">
        <f>IF(K2532=0,#REF!,0)</f>
        <v>0</v>
      </c>
      <c r="O2532">
        <v>47894.993926000003</v>
      </c>
      <c r="P2532">
        <v>62</v>
      </c>
    </row>
    <row r="2533" spans="1:16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5">
        <v>26956.953529123664</v>
      </c>
      <c r="L2533" s="455">
        <f>IF(K2533=0,#REF!,0)</f>
        <v>0</v>
      </c>
      <c r="O2533">
        <v>48079.717803</v>
      </c>
      <c r="P2533">
        <v>62</v>
      </c>
    </row>
    <row r="2534" spans="1:16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5">
        <v>34181.955934143523</v>
      </c>
      <c r="L2534" s="455">
        <f>IF(K2534=0,#REF!,0)</f>
        <v>0</v>
      </c>
      <c r="O2534">
        <v>48016.227417000002</v>
      </c>
      <c r="P2534">
        <v>53</v>
      </c>
    </row>
    <row r="2535" spans="1:16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5">
        <v>24446.508858712728</v>
      </c>
      <c r="L2535" s="455">
        <f>IF(K2535=0,#REF!,0)</f>
        <v>0</v>
      </c>
      <c r="O2535">
        <v>48273.680237</v>
      </c>
      <c r="P2535">
        <v>51</v>
      </c>
    </row>
    <row r="2536" spans="1:16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5">
        <v>31872.461442487933</v>
      </c>
      <c r="L2536" s="455">
        <f>IF(K2536=0,#REF!,0)</f>
        <v>0</v>
      </c>
      <c r="O2536">
        <v>48470.324737000003</v>
      </c>
      <c r="P2536">
        <v>46</v>
      </c>
    </row>
    <row r="2537" spans="1:16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5">
        <v>22127.039603982405</v>
      </c>
      <c r="L2537" s="455">
        <f>IF(K2537=0,#REF!,0)</f>
        <v>0</v>
      </c>
      <c r="O2537">
        <v>49064.660248</v>
      </c>
      <c r="P2537">
        <v>38</v>
      </c>
    </row>
    <row r="2538" spans="1:16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5">
        <v>5665.2538890281758</v>
      </c>
      <c r="L2538" s="455">
        <f>IF(K2538=0,#REF!,0)</f>
        <v>0</v>
      </c>
      <c r="O2538">
        <v>49618.626006999999</v>
      </c>
      <c r="P2538">
        <v>45</v>
      </c>
    </row>
    <row r="2539" spans="1:16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5"/>
      <c r="L2539" s="455" t="e">
        <f>IF(K2539=0,#REF!,0)</f>
        <v>#REF!</v>
      </c>
      <c r="O2539">
        <v>49685.363248999987</v>
      </c>
      <c r="P2539">
        <v>38</v>
      </c>
    </row>
    <row r="2540" spans="1:16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5"/>
      <c r="L2540" s="455" t="e">
        <f>IF(K2540=0,#REF!,0)</f>
        <v>#REF!</v>
      </c>
      <c r="O2540">
        <v>50053.768859999996</v>
      </c>
      <c r="P2540">
        <v>44</v>
      </c>
    </row>
    <row r="2541" spans="1:16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5"/>
      <c r="L2541" s="455" t="e">
        <f>IF(K2541=0,#REF!,0)</f>
        <v>#REF!</v>
      </c>
      <c r="O2541">
        <v>51141.610411999987</v>
      </c>
      <c r="P2541">
        <v>59</v>
      </c>
    </row>
    <row r="2542" spans="1:16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5"/>
      <c r="L2542" s="455" t="e">
        <f>IF(K2542=0,#REF!,0)</f>
        <v>#REF!</v>
      </c>
      <c r="O2542">
        <v>52090.243042000002</v>
      </c>
      <c r="P2542">
        <v>57</v>
      </c>
    </row>
    <row r="2543" spans="1:16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5"/>
      <c r="L2543" s="455" t="e">
        <f>IF(K2543=0,#REF!,0)</f>
        <v>#REF!</v>
      </c>
      <c r="O2543">
        <v>53334.527771000001</v>
      </c>
      <c r="P2543">
        <v>64</v>
      </c>
    </row>
    <row r="2544" spans="1:16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5"/>
      <c r="L2544" s="455" t="e">
        <f>IF(K2544=0,#REF!,0)</f>
        <v>#REF!</v>
      </c>
      <c r="O2544">
        <v>53382.623047000001</v>
      </c>
      <c r="P2544">
        <v>61</v>
      </c>
    </row>
    <row r="2545" spans="1:16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5"/>
      <c r="L2545" s="455" t="e">
        <f>IF(K2545=0,#REF!,0)</f>
        <v>#REF!</v>
      </c>
      <c r="O2545">
        <v>53171.926664999999</v>
      </c>
      <c r="P2545">
        <v>57</v>
      </c>
    </row>
    <row r="2546" spans="1:16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5"/>
      <c r="L2546" s="455" t="e">
        <f>IF(K2546=0,#REF!,0)</f>
        <v>#REF!</v>
      </c>
      <c r="O2546">
        <v>52506.977874999997</v>
      </c>
      <c r="P2546">
        <v>55</v>
      </c>
    </row>
    <row r="2547" spans="1:16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5"/>
      <c r="L2547" s="455" t="e">
        <f>IF(K2547=0,#REF!,0)</f>
        <v>#REF!</v>
      </c>
      <c r="O2547">
        <v>50030.750794</v>
      </c>
      <c r="P2547">
        <v>41</v>
      </c>
    </row>
    <row r="2548" spans="1:16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5"/>
      <c r="L2548" s="455" t="e">
        <f>IF(K2548=0,#REF!,0)</f>
        <v>#REF!</v>
      </c>
      <c r="O2548">
        <v>48169.078826999998</v>
      </c>
      <c r="P2548">
        <v>41</v>
      </c>
    </row>
    <row r="2549" spans="1:16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5"/>
      <c r="L2549" s="455" t="e">
        <f>IF(K2549=0,#REF!,0)</f>
        <v>#REF!</v>
      </c>
      <c r="O2549">
        <v>48454.340942000003</v>
      </c>
      <c r="P2549">
        <v>32</v>
      </c>
    </row>
    <row r="2550" spans="1:16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5"/>
      <c r="L2550" s="455" t="e">
        <f>IF(K2550=0,#REF!,0)</f>
        <v>#REF!</v>
      </c>
      <c r="O2550">
        <v>48922.415953999996</v>
      </c>
      <c r="P2550">
        <v>34</v>
      </c>
    </row>
    <row r="2551" spans="1:16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5"/>
      <c r="L2551" s="455" t="e">
        <f>IF(K2551=0,#REF!,0)</f>
        <v>#REF!</v>
      </c>
      <c r="O2551">
        <v>49065.373717000002</v>
      </c>
      <c r="P2551">
        <v>33</v>
      </c>
    </row>
    <row r="2552" spans="1:16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5"/>
      <c r="L2552" s="455" t="e">
        <f>IF(K2552=0,#REF!,0)</f>
        <v>#REF!</v>
      </c>
      <c r="O2552">
        <v>49405.322144000012</v>
      </c>
      <c r="P2552">
        <v>35</v>
      </c>
    </row>
    <row r="2553" spans="1:16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5"/>
      <c r="L2553" s="455" t="e">
        <f>IF(K2553=0,#REF!,0)</f>
        <v>#REF!</v>
      </c>
      <c r="O2553">
        <v>51301.927277000003</v>
      </c>
      <c r="P2553">
        <v>51</v>
      </c>
    </row>
    <row r="2554" spans="1:16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5"/>
      <c r="L2554" s="455" t="e">
        <f>IF(K2554=0,#REF!,0)</f>
        <v>#REF!</v>
      </c>
      <c r="O2554">
        <v>54262.528106999998</v>
      </c>
      <c r="P2554">
        <v>88</v>
      </c>
    </row>
    <row r="2555" spans="1:16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5"/>
      <c r="L2555" s="455" t="e">
        <f>IF(K2555=0,#REF!,0)</f>
        <v>#REF!</v>
      </c>
      <c r="O2555">
        <v>56440.982728000003</v>
      </c>
      <c r="P2555">
        <v>63</v>
      </c>
    </row>
    <row r="2556" spans="1:16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5"/>
      <c r="L2556" s="455" t="e">
        <f>IF(K2556=0,#REF!,0)</f>
        <v>#REF!</v>
      </c>
      <c r="O2556">
        <v>58392.623260499997</v>
      </c>
      <c r="P2556">
        <v>50</v>
      </c>
    </row>
    <row r="2557" spans="1:16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5"/>
      <c r="L2557" s="455" t="e">
        <f>IF(K2557=0,#REF!,0)</f>
        <v>#REF!</v>
      </c>
      <c r="O2557">
        <v>60344.263792999998</v>
      </c>
      <c r="P2557">
        <v>47</v>
      </c>
    </row>
    <row r="2558" spans="1:16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5"/>
      <c r="L2558" s="455" t="e">
        <f>IF(K2558=0,#REF!,0)</f>
        <v>#REF!</v>
      </c>
      <c r="O2558">
        <v>60843.903413</v>
      </c>
      <c r="P2558">
        <v>42</v>
      </c>
    </row>
    <row r="2559" spans="1:16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5"/>
      <c r="L2559" s="455" t="e">
        <f>IF(K2559=0,#REF!,0)</f>
        <v>#REF!</v>
      </c>
      <c r="O2559">
        <v>58715.222229999999</v>
      </c>
      <c r="P2559">
        <v>49</v>
      </c>
    </row>
    <row r="2560" spans="1:16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5"/>
      <c r="L2560" s="455" t="e">
        <f>IF(K2560=0,#REF!,0)</f>
        <v>#REF!</v>
      </c>
      <c r="O2560">
        <v>58530.571686000003</v>
      </c>
      <c r="P2560">
        <v>45</v>
      </c>
    </row>
    <row r="2561" spans="1:16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5"/>
      <c r="L2561" s="455" t="e">
        <f>IF(K2561=0,#REF!,0)</f>
        <v>#REF!</v>
      </c>
      <c r="O2561">
        <v>61075.515227000004</v>
      </c>
      <c r="P2561">
        <v>45</v>
      </c>
    </row>
    <row r="2562" spans="1:16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5"/>
      <c r="L2562" s="455" t="e">
        <f>IF(K2562=0,#REF!,0)</f>
        <v>#REF!</v>
      </c>
      <c r="O2562">
        <v>60938.761291000003</v>
      </c>
      <c r="P2562">
        <v>45</v>
      </c>
    </row>
    <row r="2563" spans="1:16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5"/>
      <c r="L2563" s="455" t="e">
        <f>IF(K2563=0,#REF!,0)</f>
        <v>#REF!</v>
      </c>
      <c r="O2563">
        <v>61094.213013000001</v>
      </c>
      <c r="P2563">
        <v>42</v>
      </c>
    </row>
    <row r="2564" spans="1:16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5"/>
      <c r="L2564" s="455" t="e">
        <f>IF(K2564=0,#REF!,0)</f>
        <v>#REF!</v>
      </c>
      <c r="O2564">
        <v>60108.216523000003</v>
      </c>
      <c r="P2564">
        <v>47</v>
      </c>
    </row>
    <row r="2565" spans="1:16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5"/>
      <c r="L2565" s="455" t="e">
        <f>IF(K2565=0,#REF!,0)</f>
        <v>#REF!</v>
      </c>
      <c r="O2565">
        <v>59337.418793999997</v>
      </c>
      <c r="P2565">
        <v>59</v>
      </c>
    </row>
    <row r="2566" spans="1:16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5"/>
      <c r="L2566" s="455" t="e">
        <f>IF(K2566=0,#REF!,0)</f>
        <v>#REF!</v>
      </c>
      <c r="O2566">
        <v>59490.363341999997</v>
      </c>
      <c r="P2566">
        <v>70</v>
      </c>
    </row>
    <row r="2567" spans="1:16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5"/>
      <c r="L2567" s="455" t="e">
        <f>IF(K2567=0,#REF!,0)</f>
        <v>#REF!</v>
      </c>
      <c r="O2567">
        <v>58901.810271000002</v>
      </c>
      <c r="P2567">
        <v>78</v>
      </c>
    </row>
    <row r="2568" spans="1:16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5"/>
      <c r="L2568" s="455" t="e">
        <f>IF(K2568=0,#REF!,0)</f>
        <v>#REF!</v>
      </c>
      <c r="O2568">
        <v>57288.543333999987</v>
      </c>
      <c r="P2568">
        <v>78</v>
      </c>
    </row>
    <row r="2569" spans="1:16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5"/>
      <c r="L2569" s="455" t="e">
        <f>IF(K2569=0,#REF!,0)</f>
        <v>#REF!</v>
      </c>
      <c r="O2569">
        <v>56963.775634999998</v>
      </c>
      <c r="P2569">
        <v>72</v>
      </c>
    </row>
    <row r="2570" spans="1:16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5"/>
      <c r="L2570" s="455" t="e">
        <f>IF(K2570=0,#REF!,0)</f>
        <v>#REF!</v>
      </c>
      <c r="O2570">
        <v>56877.712982999998</v>
      </c>
      <c r="P2570">
        <v>65</v>
      </c>
    </row>
    <row r="2571" spans="1:16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5"/>
      <c r="L2571" s="455" t="e">
        <f>IF(K2571=0,#REF!,0)</f>
        <v>#REF!</v>
      </c>
      <c r="O2571">
        <v>55037.062530000003</v>
      </c>
      <c r="P2571">
        <v>53</v>
      </c>
    </row>
    <row r="2572" spans="1:16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5"/>
      <c r="L2572" s="455" t="e">
        <f>IF(K2572=0,#REF!,0)</f>
        <v>#REF!</v>
      </c>
      <c r="O2572">
        <v>52494.544067000003</v>
      </c>
      <c r="P2572">
        <v>50</v>
      </c>
    </row>
    <row r="2573" spans="1:16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5"/>
      <c r="L2573" s="455" t="e">
        <f>IF(K2573=0,#REF!,0)</f>
        <v>#REF!</v>
      </c>
      <c r="O2573">
        <v>51990.282441000003</v>
      </c>
      <c r="P2573">
        <v>43</v>
      </c>
    </row>
    <row r="2574" spans="1:16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5"/>
      <c r="L2574" s="455" t="e">
        <f>IF(K2574=0,#REF!,0)</f>
        <v>#REF!</v>
      </c>
      <c r="O2574">
        <v>52291.692442</v>
      </c>
      <c r="P2574">
        <v>41</v>
      </c>
    </row>
    <row r="2575" spans="1:16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5"/>
      <c r="L2575" s="455" t="e">
        <f>IF(K2575=0,#REF!,0)</f>
        <v>#REF!</v>
      </c>
      <c r="O2575">
        <v>52505.201326000002</v>
      </c>
      <c r="P2575">
        <v>43</v>
      </c>
    </row>
    <row r="2576" spans="1:16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5"/>
      <c r="L2576" s="455" t="e">
        <f>IF(K2576=0,#REF!,0)</f>
        <v>#REF!</v>
      </c>
      <c r="O2576">
        <v>54892.550141</v>
      </c>
      <c r="P2576">
        <v>45</v>
      </c>
    </row>
    <row r="2577" spans="1:16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5"/>
      <c r="L2577" s="455" t="e">
        <f>IF(K2577=0,#REF!,0)</f>
        <v>#REF!</v>
      </c>
      <c r="O2577">
        <v>56686.893797999997</v>
      </c>
      <c r="P2577">
        <v>67</v>
      </c>
    </row>
    <row r="2578" spans="1:16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5"/>
      <c r="L2578" s="455" t="e">
        <f>IF(K2578=0,#REF!,0)</f>
        <v>#REF!</v>
      </c>
      <c r="O2578">
        <v>57002.954010000001</v>
      </c>
      <c r="P2578">
        <v>84</v>
      </c>
    </row>
    <row r="2579" spans="1:16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5"/>
      <c r="L2579" s="455" t="e">
        <f>IF(K2579=0,#REF!,0)</f>
        <v>#REF!</v>
      </c>
      <c r="O2579">
        <v>56832.940459999998</v>
      </c>
      <c r="P2579">
        <v>65</v>
      </c>
    </row>
    <row r="2580" spans="1:16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5"/>
      <c r="L2580" s="455" t="e">
        <f>IF(K2580=0,#REF!,0)</f>
        <v>#REF!</v>
      </c>
      <c r="O2580">
        <v>58168.916168000003</v>
      </c>
      <c r="P2580">
        <v>55</v>
      </c>
    </row>
    <row r="2581" spans="1:16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5"/>
      <c r="L2581" s="455" t="e">
        <f>IF(K2581=0,#REF!,0)</f>
        <v>#REF!</v>
      </c>
      <c r="O2581">
        <v>57946.888764000003</v>
      </c>
      <c r="P2581">
        <v>42</v>
      </c>
    </row>
    <row r="2582" spans="1:16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5"/>
      <c r="L2582" s="455" t="e">
        <f>IF(K2582=0,#REF!,0)</f>
        <v>#REF!</v>
      </c>
      <c r="O2582">
        <v>58203.505278999997</v>
      </c>
      <c r="P2582">
        <v>43</v>
      </c>
    </row>
    <row r="2583" spans="1:16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5"/>
      <c r="L2583" s="455" t="e">
        <f>IF(K2583=0,#REF!,0)</f>
        <v>#REF!</v>
      </c>
      <c r="O2583">
        <v>56041.594727000003</v>
      </c>
      <c r="P2583">
        <v>39</v>
      </c>
    </row>
    <row r="2584" spans="1:16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5"/>
      <c r="L2584" s="455" t="e">
        <f>IF(K2584=0,#REF!,0)</f>
        <v>#REF!</v>
      </c>
      <c r="O2584">
        <v>55471.819427000002</v>
      </c>
      <c r="P2584">
        <v>37</v>
      </c>
    </row>
    <row r="2585" spans="1:16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5"/>
      <c r="L2585" s="455" t="e">
        <f>IF(K2585=0,#REF!,0)</f>
        <v>#REF!</v>
      </c>
      <c r="O2585">
        <v>58784.889222999998</v>
      </c>
      <c r="P2585">
        <v>37</v>
      </c>
    </row>
    <row r="2586" spans="1:16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5"/>
      <c r="L2586" s="455" t="e">
        <f>IF(K2586=0,#REF!,0)</f>
        <v>#REF!</v>
      </c>
      <c r="O2586">
        <v>59676.052857000002</v>
      </c>
      <c r="P2586">
        <v>40</v>
      </c>
    </row>
    <row r="2587" spans="1:16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5"/>
      <c r="L2587" s="455" t="e">
        <f>IF(K2587=0,#REF!,0)</f>
        <v>#REF!</v>
      </c>
      <c r="O2587">
        <v>59748.129058999999</v>
      </c>
      <c r="P2587">
        <v>44</v>
      </c>
    </row>
    <row r="2588" spans="1:16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5"/>
      <c r="L2588" s="455" t="e">
        <f>IF(K2588=0,#REF!,0)</f>
        <v>#REF!</v>
      </c>
      <c r="O2588">
        <v>59851.812286</v>
      </c>
      <c r="P2588">
        <v>50</v>
      </c>
    </row>
    <row r="2589" spans="1:16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5"/>
      <c r="L2589" s="455" t="e">
        <f>IF(K2589=0,#REF!,0)</f>
        <v>#REF!</v>
      </c>
      <c r="O2589">
        <v>58596.643035000001</v>
      </c>
      <c r="P2589">
        <v>70</v>
      </c>
    </row>
    <row r="2590" spans="1:16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5"/>
      <c r="L2590" s="455" t="e">
        <f>IF(K2590=0,#REF!,0)</f>
        <v>#REF!</v>
      </c>
      <c r="O2590">
        <v>58682.677979</v>
      </c>
      <c r="P2590">
        <v>73</v>
      </c>
    </row>
    <row r="2591" spans="1:16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5"/>
      <c r="L2591" s="455" t="e">
        <f>IF(K2591=0,#REF!,0)</f>
        <v>#REF!</v>
      </c>
      <c r="O2591">
        <v>58498.075133999999</v>
      </c>
      <c r="P2591">
        <v>77</v>
      </c>
    </row>
    <row r="2592" spans="1:16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5"/>
      <c r="L2592" s="455" t="e">
        <f>IF(K2592=0,#REF!,0)</f>
        <v>#REF!</v>
      </c>
      <c r="O2592">
        <v>57636.921906000003</v>
      </c>
      <c r="P2592">
        <v>85</v>
      </c>
    </row>
    <row r="2593" spans="1:16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5"/>
      <c r="L2593" s="455" t="e">
        <f>IF(K2593=0,#REF!,0)</f>
        <v>#REF!</v>
      </c>
      <c r="O2593">
        <v>57260.655121999996</v>
      </c>
      <c r="P2593">
        <v>83</v>
      </c>
    </row>
    <row r="2594" spans="1:16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5"/>
      <c r="L2594" s="455" t="e">
        <f>IF(K2594=0,#REF!,0)</f>
        <v>#REF!</v>
      </c>
      <c r="O2594">
        <v>56398.971861999999</v>
      </c>
      <c r="P2594">
        <v>70</v>
      </c>
    </row>
    <row r="2595" spans="1:16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5"/>
      <c r="L2595" s="455" t="e">
        <f>IF(K2595=0,#REF!,0)</f>
        <v>#REF!</v>
      </c>
      <c r="O2595">
        <v>54739.983581</v>
      </c>
      <c r="P2595">
        <v>59</v>
      </c>
    </row>
    <row r="2596" spans="1:16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5"/>
      <c r="L2596" s="455" t="e">
        <f>IF(K2596=0,#REF!,0)</f>
        <v>#REF!</v>
      </c>
      <c r="O2596">
        <v>52698.753417</v>
      </c>
      <c r="P2596">
        <v>57</v>
      </c>
    </row>
    <row r="2597" spans="1:16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5"/>
      <c r="L2597" s="455" t="e">
        <f>IF(K2597=0,#REF!,0)</f>
        <v>#REF!</v>
      </c>
      <c r="O2597">
        <v>52363.198087999997</v>
      </c>
      <c r="P2597">
        <v>49</v>
      </c>
    </row>
    <row r="2598" spans="1:16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5"/>
      <c r="L2598" s="455" t="e">
        <f>IF(K2598=0,#REF!,0)</f>
        <v>#REF!</v>
      </c>
      <c r="O2598">
        <v>52612.759276999997</v>
      </c>
      <c r="P2598">
        <v>51</v>
      </c>
    </row>
    <row r="2599" spans="1:16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5"/>
      <c r="L2599" s="455" t="e">
        <f>IF(K2599=0,#REF!,0)</f>
        <v>#REF!</v>
      </c>
      <c r="O2599">
        <v>52851.724122</v>
      </c>
      <c r="P2599">
        <v>47</v>
      </c>
    </row>
    <row r="2600" spans="1:16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5"/>
      <c r="L2600" s="455" t="e">
        <f>IF(K2600=0,#REF!,0)</f>
        <v>#REF!</v>
      </c>
      <c r="O2600">
        <v>53964.305817</v>
      </c>
      <c r="P2600">
        <v>50</v>
      </c>
    </row>
    <row r="2601" spans="1:16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5"/>
      <c r="L2601" s="455" t="e">
        <f>IF(K2601=0,#REF!,0)</f>
        <v>#REF!</v>
      </c>
      <c r="O2601">
        <v>55894.822663000014</v>
      </c>
      <c r="P2601">
        <v>73</v>
      </c>
    </row>
    <row r="2602" spans="1:16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5"/>
      <c r="L2602" s="455" t="e">
        <f>IF(K2602=0,#REF!,0)</f>
        <v>#REF!</v>
      </c>
      <c r="O2602">
        <v>56601.200103000003</v>
      </c>
      <c r="P2602">
        <v>91</v>
      </c>
    </row>
    <row r="2603" spans="1:16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5"/>
      <c r="L2603" s="455" t="e">
        <f>IF(K2603=0,#REF!,0)</f>
        <v>#REF!</v>
      </c>
      <c r="O2603">
        <v>56094.519775000001</v>
      </c>
      <c r="P2603">
        <v>66</v>
      </c>
    </row>
    <row r="2604" spans="1:16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5">
        <v>12792.63341194912</v>
      </c>
      <c r="L2604" s="455">
        <f>IF(K2604=0,#REF!,0)</f>
        <v>0</v>
      </c>
      <c r="O2604">
        <v>58219.954162000002</v>
      </c>
      <c r="P2604">
        <v>54</v>
      </c>
    </row>
    <row r="2605" spans="1:16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5">
        <v>32453.736533576819</v>
      </c>
      <c r="L2605" s="455">
        <f>IF(K2605=0,#REF!,0)</f>
        <v>0</v>
      </c>
      <c r="O2605">
        <v>58557.172881999999</v>
      </c>
      <c r="P2605">
        <v>41</v>
      </c>
    </row>
    <row r="2606" spans="1:16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5">
        <v>39282.325635026893</v>
      </c>
      <c r="L2606" s="455">
        <f>IF(K2606=0,#REF!,0)</f>
        <v>0</v>
      </c>
      <c r="O2606">
        <v>57872.862823000003</v>
      </c>
      <c r="P2606">
        <v>44</v>
      </c>
    </row>
    <row r="2607" spans="1:16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5">
        <v>30373.980479154972</v>
      </c>
      <c r="L2607" s="455">
        <f>IF(K2607=0,#REF!,0)</f>
        <v>0</v>
      </c>
      <c r="O2607">
        <v>54673.141937</v>
      </c>
      <c r="P2607">
        <v>38</v>
      </c>
    </row>
    <row r="2608" spans="1:16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5">
        <v>39480.651039185628</v>
      </c>
      <c r="L2608" s="455">
        <f>IF(K2608=0,#REF!,0)</f>
        <v>0</v>
      </c>
      <c r="O2608">
        <v>54623.305877999999</v>
      </c>
      <c r="P2608">
        <v>39</v>
      </c>
    </row>
    <row r="2609" spans="1:16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5">
        <v>24370.73379641433</v>
      </c>
      <c r="L2609" s="455">
        <f>IF(K2609=0,#REF!,0)</f>
        <v>0</v>
      </c>
      <c r="O2609">
        <v>57335.572570999997</v>
      </c>
      <c r="P2609">
        <v>38</v>
      </c>
    </row>
    <row r="2610" spans="1:16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5">
        <v>12703.634759267123</v>
      </c>
      <c r="L2610" s="455">
        <f>IF(K2610=0,#REF!,0)</f>
        <v>0</v>
      </c>
      <c r="O2610">
        <v>57683.895478000013</v>
      </c>
      <c r="P2610">
        <v>35</v>
      </c>
    </row>
    <row r="2611" spans="1:16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5"/>
      <c r="L2611" s="455" t="e">
        <f>IF(K2611=0,#REF!,0)</f>
        <v>#REF!</v>
      </c>
      <c r="O2611">
        <v>58322.763854999997</v>
      </c>
      <c r="P2611">
        <v>36</v>
      </c>
    </row>
    <row r="2612" spans="1:16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5"/>
      <c r="L2612" s="455" t="e">
        <f>IF(K2612=0,#REF!,0)</f>
        <v>#REF!</v>
      </c>
      <c r="O2612">
        <v>58500.810029</v>
      </c>
      <c r="P2612">
        <v>44</v>
      </c>
    </row>
    <row r="2613" spans="1:16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5"/>
      <c r="L2613" s="455" t="e">
        <f>IF(K2613=0,#REF!,0)</f>
        <v>#REF!</v>
      </c>
      <c r="O2613">
        <v>58312.912872000001</v>
      </c>
      <c r="P2613">
        <v>58</v>
      </c>
    </row>
    <row r="2614" spans="1:16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5"/>
      <c r="L2614" s="455" t="e">
        <f>IF(K2614=0,#REF!,0)</f>
        <v>#REF!</v>
      </c>
      <c r="O2614">
        <v>59543.648925999987</v>
      </c>
      <c r="P2614">
        <v>68</v>
      </c>
    </row>
    <row r="2615" spans="1:16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5"/>
      <c r="L2615" s="455" t="e">
        <f>IF(K2615=0,#REF!,0)</f>
        <v>#REF!</v>
      </c>
      <c r="O2615">
        <v>60550.289551000002</v>
      </c>
      <c r="P2615">
        <v>76</v>
      </c>
    </row>
    <row r="2616" spans="1:16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5"/>
      <c r="L2616" s="455" t="e">
        <f>IF(K2616=0,#REF!,0)</f>
        <v>#REF!</v>
      </c>
      <c r="O2616">
        <v>58802.094299999997</v>
      </c>
      <c r="P2616">
        <v>82</v>
      </c>
    </row>
    <row r="2617" spans="1:16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5"/>
      <c r="L2617" s="455" t="e">
        <f>IF(K2617=0,#REF!,0)</f>
        <v>#REF!</v>
      </c>
      <c r="O2617">
        <v>58018.601501999998</v>
      </c>
      <c r="P2617">
        <v>77</v>
      </c>
    </row>
    <row r="2618" spans="1:16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5"/>
      <c r="L2618" s="455" t="e">
        <f>IF(K2618=0,#REF!,0)</f>
        <v>#REF!</v>
      </c>
      <c r="O2618">
        <v>56870.961668999997</v>
      </c>
      <c r="P2618">
        <v>73</v>
      </c>
    </row>
    <row r="2619" spans="1:16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5"/>
      <c r="L2619" s="455" t="e">
        <f>IF(K2619=0,#REF!,0)</f>
        <v>#REF!</v>
      </c>
      <c r="O2619">
        <v>55936.930419999997</v>
      </c>
      <c r="P2619">
        <v>62</v>
      </c>
    </row>
    <row r="2620" spans="1:16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5"/>
      <c r="L2620" s="455" t="e">
        <f>IF(K2620=0,#REF!,0)</f>
        <v>#REF!</v>
      </c>
      <c r="O2620">
        <v>53819.01715</v>
      </c>
      <c r="P2620">
        <v>55</v>
      </c>
    </row>
    <row r="2621" spans="1:16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5"/>
      <c r="L2621" s="455" t="e">
        <f>IF(K2621=0,#REF!,0)</f>
        <v>#REF!</v>
      </c>
      <c r="O2621">
        <v>53341.580748</v>
      </c>
      <c r="P2621">
        <v>53</v>
      </c>
    </row>
    <row r="2622" spans="1:16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5"/>
      <c r="L2622" s="455" t="e">
        <f>IF(K2622=0,#REF!,0)</f>
        <v>#REF!</v>
      </c>
      <c r="O2622">
        <v>53396.252684999999</v>
      </c>
      <c r="P2622">
        <v>51</v>
      </c>
    </row>
    <row r="2623" spans="1:16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5"/>
      <c r="L2623" s="455" t="e">
        <f>IF(K2623=0,#REF!,0)</f>
        <v>#REF!</v>
      </c>
      <c r="O2623">
        <v>53477.743591999999</v>
      </c>
      <c r="P2623">
        <v>49</v>
      </c>
    </row>
    <row r="2624" spans="1:16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5"/>
      <c r="L2624" s="455" t="e">
        <f>IF(K2624=0,#REF!,0)</f>
        <v>#REF!</v>
      </c>
      <c r="O2624">
        <v>54215.843658000013</v>
      </c>
      <c r="P2624">
        <v>49</v>
      </c>
    </row>
    <row r="2625" spans="1:16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5"/>
      <c r="L2625" s="455" t="e">
        <f>IF(K2625=0,#REF!,0)</f>
        <v>#REF!</v>
      </c>
      <c r="O2625">
        <v>55087.834350999998</v>
      </c>
      <c r="P2625">
        <v>69</v>
      </c>
    </row>
    <row r="2626" spans="1:16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5"/>
      <c r="L2626" s="455" t="e">
        <f>IF(K2626=0,#REF!,0)</f>
        <v>#REF!</v>
      </c>
      <c r="O2626">
        <v>55884.171844999997</v>
      </c>
      <c r="P2626">
        <v>93</v>
      </c>
    </row>
    <row r="2627" spans="1:16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5"/>
      <c r="L2627" s="455" t="e">
        <f>IF(K2627=0,#REF!,0)</f>
        <v>#REF!</v>
      </c>
      <c r="O2627">
        <v>57930.709473000003</v>
      </c>
      <c r="P2627">
        <v>69</v>
      </c>
    </row>
    <row r="2628" spans="1:16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5"/>
      <c r="L2628" s="455" t="e">
        <f>IF(K2628=0,#REF!,0)</f>
        <v>#REF!</v>
      </c>
      <c r="O2628">
        <v>61136.599366000002</v>
      </c>
      <c r="P2628">
        <v>54</v>
      </c>
    </row>
    <row r="2629" spans="1:16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5"/>
      <c r="L2629" s="455" t="e">
        <f>IF(K2629=0,#REF!,0)</f>
        <v>#REF!</v>
      </c>
      <c r="O2629">
        <v>61564.280701000003</v>
      </c>
      <c r="P2629">
        <v>46</v>
      </c>
    </row>
    <row r="2630" spans="1:16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5"/>
      <c r="L2630" s="455" t="e">
        <f>IF(K2630=0,#REF!,0)</f>
        <v>#REF!</v>
      </c>
      <c r="O2630">
        <v>61610.552825999999</v>
      </c>
      <c r="P2630">
        <v>44</v>
      </c>
    </row>
    <row r="2631" spans="1:16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5"/>
      <c r="L2631" s="455" t="e">
        <f>IF(K2631=0,#REF!,0)</f>
        <v>#REF!</v>
      </c>
      <c r="O2631">
        <v>58906.886473999999</v>
      </c>
      <c r="P2631">
        <v>47</v>
      </c>
    </row>
    <row r="2632" spans="1:16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5"/>
      <c r="L2632" s="455" t="e">
        <f>IF(K2632=0,#REF!,0)</f>
        <v>#REF!</v>
      </c>
      <c r="O2632">
        <v>58382.648101000013</v>
      </c>
      <c r="P2632">
        <v>45</v>
      </c>
    </row>
    <row r="2633" spans="1:16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5"/>
      <c r="L2633" s="455" t="e">
        <f>IF(K2633=0,#REF!,0)</f>
        <v>#REF!</v>
      </c>
      <c r="O2633">
        <v>61629.480377</v>
      </c>
      <c r="P2633">
        <v>44</v>
      </c>
    </row>
    <row r="2634" spans="1:16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5"/>
      <c r="L2634" s="455" t="e">
        <f>IF(K2634=0,#REF!,0)</f>
        <v>#REF!</v>
      </c>
      <c r="O2634">
        <v>61478.493988000002</v>
      </c>
      <c r="P2634">
        <v>45</v>
      </c>
    </row>
    <row r="2635" spans="1:16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5"/>
      <c r="L2635" s="455" t="e">
        <f>IF(K2635=0,#REF!,0)</f>
        <v>#REF!</v>
      </c>
      <c r="O2635">
        <v>62195.074921000007</v>
      </c>
      <c r="P2635">
        <v>44</v>
      </c>
    </row>
    <row r="2636" spans="1:16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5"/>
      <c r="L2636" s="455" t="e">
        <f>IF(K2636=0,#REF!,0)</f>
        <v>#REF!</v>
      </c>
      <c r="O2636">
        <v>61830.554779000013</v>
      </c>
      <c r="P2636">
        <v>53</v>
      </c>
    </row>
    <row r="2637" spans="1:16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5"/>
      <c r="L2637" s="455" t="e">
        <f>IF(K2637=0,#REF!,0)</f>
        <v>#REF!</v>
      </c>
      <c r="O2637">
        <v>60261.174439000002</v>
      </c>
      <c r="P2637">
        <v>80</v>
      </c>
    </row>
    <row r="2638" spans="1:16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5"/>
      <c r="L2638" s="455" t="e">
        <f>IF(K2638=0,#REF!,0)</f>
        <v>#REF!</v>
      </c>
      <c r="O2638">
        <v>60689.617431999999</v>
      </c>
      <c r="P2638">
        <v>86</v>
      </c>
    </row>
    <row r="2639" spans="1:16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5"/>
      <c r="L2639" s="455" t="e">
        <f>IF(K2639=0,#REF!,0)</f>
        <v>#REF!</v>
      </c>
      <c r="O2639">
        <v>61278.684083</v>
      </c>
      <c r="P2639">
        <v>87</v>
      </c>
    </row>
    <row r="2640" spans="1:16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5"/>
      <c r="L2640" s="455" t="e">
        <f>IF(K2640=0,#REF!,0)</f>
        <v>#REF!</v>
      </c>
      <c r="O2640">
        <v>59167.998474</v>
      </c>
      <c r="P2640">
        <v>95</v>
      </c>
    </row>
    <row r="2641" spans="1:16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5"/>
      <c r="L2641" s="455" t="e">
        <f>IF(K2641=0,#REF!,0)</f>
        <v>#REF!</v>
      </c>
      <c r="O2641">
        <v>58564.074951000002</v>
      </c>
      <c r="P2641">
        <v>82</v>
      </c>
    </row>
    <row r="2642" spans="1:16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5"/>
      <c r="L2642" s="455" t="e">
        <f>IF(K2642=0,#REF!,0)</f>
        <v>#REF!</v>
      </c>
      <c r="O2642">
        <v>57996.010864000003</v>
      </c>
      <c r="P2642">
        <v>77</v>
      </c>
    </row>
    <row r="2643" spans="1:16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5"/>
      <c r="L2643" s="455" t="e">
        <f>IF(K2643=0,#REF!,0)</f>
        <v>#REF!</v>
      </c>
      <c r="O2643">
        <v>56297.869782000002</v>
      </c>
      <c r="P2643">
        <v>64</v>
      </c>
    </row>
    <row r="2644" spans="1:16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5"/>
      <c r="L2644" s="455" t="e">
        <f>IF(K2644=0,#REF!,0)</f>
        <v>#REF!</v>
      </c>
      <c r="O2644">
        <v>53279.437712999999</v>
      </c>
      <c r="P2644">
        <v>61</v>
      </c>
    </row>
    <row r="2645" spans="1:16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5"/>
      <c r="L2645" s="455" t="e">
        <f>IF(K2645=0,#REF!,0)</f>
        <v>#REF!</v>
      </c>
      <c r="O2645">
        <v>52833.702118000001</v>
      </c>
      <c r="P2645">
        <v>55</v>
      </c>
    </row>
    <row r="2646" spans="1:16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5"/>
      <c r="L2646" s="455" t="e">
        <f>IF(K2646=0,#REF!,0)</f>
        <v>#REF!</v>
      </c>
      <c r="O2646">
        <v>52402.541626999999</v>
      </c>
      <c r="P2646">
        <v>59</v>
      </c>
    </row>
    <row r="2647" spans="1:16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5"/>
      <c r="L2647" s="455" t="e">
        <f>IF(K2647=0,#REF!,0)</f>
        <v>#REF!</v>
      </c>
      <c r="O2647">
        <v>52752.688691000003</v>
      </c>
      <c r="P2647">
        <v>55</v>
      </c>
    </row>
    <row r="2648" spans="1:16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5"/>
      <c r="L2648" s="455" t="e">
        <f>IF(K2648=0,#REF!,0)</f>
        <v>#REF!</v>
      </c>
      <c r="O2648">
        <v>53723.17209</v>
      </c>
      <c r="P2648">
        <v>58</v>
      </c>
    </row>
    <row r="2649" spans="1:16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5"/>
      <c r="L2649" s="455" t="e">
        <f>IF(K2649=0,#REF!,0)</f>
        <v>#REF!</v>
      </c>
      <c r="O2649">
        <v>55877.913971000002</v>
      </c>
      <c r="P2649">
        <v>74</v>
      </c>
    </row>
    <row r="2650" spans="1:16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5"/>
      <c r="L2650" s="455" t="e">
        <f>IF(K2650=0,#REF!,0)</f>
        <v>#REF!</v>
      </c>
      <c r="O2650">
        <v>57300.339903999993</v>
      </c>
      <c r="P2650">
        <v>92</v>
      </c>
    </row>
    <row r="2651" spans="1:16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5"/>
      <c r="L2651" s="455" t="e">
        <f>IF(K2651=0,#REF!,0)</f>
        <v>#REF!</v>
      </c>
      <c r="O2651">
        <v>58173.969022999998</v>
      </c>
      <c r="P2651">
        <v>65</v>
      </c>
    </row>
    <row r="2652" spans="1:16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5"/>
      <c r="L2652" s="455" t="e">
        <f>IF(K2652=0,#REF!,0)</f>
        <v>#REF!</v>
      </c>
      <c r="O2652">
        <v>60259.938538000002</v>
      </c>
      <c r="P2652">
        <v>48</v>
      </c>
    </row>
    <row r="2653" spans="1:16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5">
        <v>11597.204247361828</v>
      </c>
      <c r="L2653" s="455">
        <f>IF(K2653=0,#REF!,0)</f>
        <v>0</v>
      </c>
      <c r="O2653">
        <v>60044.686584000003</v>
      </c>
      <c r="P2653">
        <v>48</v>
      </c>
    </row>
    <row r="2654" spans="1:16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5">
        <v>16461.810293416071</v>
      </c>
      <c r="L2654" s="455">
        <f>IF(K2654=0,#REF!,0)</f>
        <v>0</v>
      </c>
      <c r="O2654">
        <v>59924.166442000002</v>
      </c>
      <c r="P2654">
        <v>42</v>
      </c>
    </row>
    <row r="2655" spans="1:16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5">
        <v>5232.6352014549002</v>
      </c>
      <c r="L2655" s="455">
        <f>IF(K2655=0,#REF!,0)</f>
        <v>0</v>
      </c>
      <c r="O2655">
        <v>56815.154783999998</v>
      </c>
      <c r="P2655">
        <v>36</v>
      </c>
    </row>
    <row r="2656" spans="1:16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5">
        <v>10906.019968906074</v>
      </c>
      <c r="L2656" s="455">
        <f>IF(K2656=0,#REF!,0)</f>
        <v>0</v>
      </c>
      <c r="O2656">
        <v>56605.833037999997</v>
      </c>
      <c r="P2656">
        <v>36</v>
      </c>
    </row>
    <row r="2657" spans="1:16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5">
        <v>461.63651676920244</v>
      </c>
      <c r="L2657" s="455">
        <f>IF(K2657=0,#REF!,0)</f>
        <v>0</v>
      </c>
      <c r="O2657">
        <v>59728.436981999999</v>
      </c>
      <c r="P2657">
        <v>36</v>
      </c>
    </row>
    <row r="2658" spans="1:16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5"/>
      <c r="L2658" s="455" t="e">
        <f>IF(K2658=0,#REF!,0)</f>
        <v>#REF!</v>
      </c>
      <c r="O2658">
        <v>59613.369355000003</v>
      </c>
      <c r="P2658">
        <v>36</v>
      </c>
    </row>
    <row r="2659" spans="1:16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5"/>
      <c r="L2659" s="455" t="e">
        <f>IF(K2659=0,#REF!,0)</f>
        <v>#REF!</v>
      </c>
      <c r="O2659">
        <v>60128.589173</v>
      </c>
      <c r="P2659">
        <v>35</v>
      </c>
    </row>
    <row r="2660" spans="1:16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5"/>
      <c r="L2660" s="455" t="e">
        <f>IF(K2660=0,#REF!,0)</f>
        <v>#REF!</v>
      </c>
      <c r="O2660">
        <v>60244.144590999997</v>
      </c>
      <c r="P2660">
        <v>46</v>
      </c>
    </row>
    <row r="2661" spans="1:16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5"/>
      <c r="L2661" s="455" t="e">
        <f>IF(K2661=0,#REF!,0)</f>
        <v>#REF!</v>
      </c>
      <c r="O2661">
        <v>59603.017028000002</v>
      </c>
      <c r="P2661">
        <v>60</v>
      </c>
    </row>
    <row r="2662" spans="1:16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5"/>
      <c r="L2662" s="455" t="e">
        <f>IF(K2662=0,#REF!,0)</f>
        <v>#REF!</v>
      </c>
      <c r="O2662">
        <v>59988.167357999999</v>
      </c>
      <c r="P2662">
        <v>68</v>
      </c>
    </row>
    <row r="2663" spans="1:16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5"/>
      <c r="L2663" s="455" t="e">
        <f>IF(K2663=0,#REF!,0)</f>
        <v>#REF!</v>
      </c>
      <c r="O2663">
        <v>60707.219726000003</v>
      </c>
      <c r="P2663">
        <v>70</v>
      </c>
    </row>
    <row r="2664" spans="1:16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5"/>
      <c r="L2664" s="455" t="e">
        <f>IF(K2664=0,#REF!,0)</f>
        <v>#REF!</v>
      </c>
      <c r="O2664">
        <v>59048.604798</v>
      </c>
      <c r="P2664">
        <v>75</v>
      </c>
    </row>
    <row r="2665" spans="1:16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5"/>
      <c r="L2665" s="455" t="e">
        <f>IF(K2665=0,#REF!,0)</f>
        <v>#REF!</v>
      </c>
      <c r="O2665">
        <v>58651.750244000003</v>
      </c>
      <c r="P2665">
        <v>65</v>
      </c>
    </row>
    <row r="2666" spans="1:16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5"/>
      <c r="L2666" s="455" t="e">
        <f>IF(K2666=0,#REF!,0)</f>
        <v>#REF!</v>
      </c>
      <c r="O2666">
        <v>57917.117737</v>
      </c>
      <c r="P2666">
        <v>62</v>
      </c>
    </row>
    <row r="2667" spans="1:16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5"/>
      <c r="L2667" s="455" t="e">
        <f>IF(K2667=0,#REF!,0)</f>
        <v>#REF!</v>
      </c>
      <c r="O2667">
        <v>56495.086883999997</v>
      </c>
      <c r="P2667">
        <v>51</v>
      </c>
    </row>
    <row r="2668" spans="1:16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5"/>
      <c r="L2668" s="455" t="e">
        <f>IF(K2668=0,#REF!,0)</f>
        <v>#REF!</v>
      </c>
      <c r="O2668">
        <v>54023.552674000013</v>
      </c>
      <c r="P2668">
        <v>46</v>
      </c>
    </row>
    <row r="2669" spans="1:16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5"/>
      <c r="L2669" s="455" t="e">
        <f>IF(K2669=0,#REF!,0)</f>
        <v>#REF!</v>
      </c>
      <c r="O2669">
        <v>52761.425721000007</v>
      </c>
      <c r="P2669">
        <v>42</v>
      </c>
    </row>
    <row r="2670" spans="1:16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5"/>
      <c r="L2670" s="455" t="e">
        <f>IF(K2670=0,#REF!,0)</f>
        <v>#REF!</v>
      </c>
      <c r="O2670">
        <v>52585.569946000003</v>
      </c>
      <c r="P2670">
        <v>41</v>
      </c>
    </row>
    <row r="2671" spans="1:16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5"/>
      <c r="L2671" s="455" t="e">
        <f>IF(K2671=0,#REF!,0)</f>
        <v>#REF!</v>
      </c>
      <c r="O2671">
        <v>52560.683929999999</v>
      </c>
      <c r="P2671">
        <v>40</v>
      </c>
    </row>
    <row r="2672" spans="1:16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5"/>
      <c r="L2672" s="455" t="e">
        <f>IF(K2672=0,#REF!,0)</f>
        <v>#REF!</v>
      </c>
      <c r="O2672">
        <v>53246.182097999997</v>
      </c>
      <c r="P2672">
        <v>42</v>
      </c>
    </row>
    <row r="2673" spans="1:16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5"/>
      <c r="L2673" s="455" t="e">
        <f>IF(K2673=0,#REF!,0)</f>
        <v>#REF!</v>
      </c>
      <c r="O2673">
        <v>54417.544768</v>
      </c>
      <c r="P2673">
        <v>47</v>
      </c>
    </row>
    <row r="2674" spans="1:16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5"/>
      <c r="L2674" s="455" t="e">
        <f>IF(K2674=0,#REF!,0)</f>
        <v>#REF!</v>
      </c>
      <c r="O2674">
        <v>53711.907135000001</v>
      </c>
      <c r="P2674">
        <v>51</v>
      </c>
    </row>
    <row r="2675" spans="1:16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5"/>
      <c r="L2675" s="455" t="e">
        <f>IF(K2675=0,#REF!,0)</f>
        <v>#REF!</v>
      </c>
      <c r="O2675">
        <v>53386.721527000002</v>
      </c>
      <c r="P2675">
        <v>53</v>
      </c>
    </row>
    <row r="2676" spans="1:16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5">
        <v>9371.1532888975598</v>
      </c>
      <c r="L2676" s="455">
        <f>IF(K2676=0,#REF!,0)</f>
        <v>0</v>
      </c>
      <c r="O2676">
        <v>54048.392090000001</v>
      </c>
      <c r="P2676">
        <v>50</v>
      </c>
    </row>
    <row r="2677" spans="1:16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5">
        <v>28301.189039681252</v>
      </c>
      <c r="L2677" s="455">
        <f>IF(K2677=0,#REF!,0)</f>
        <v>0</v>
      </c>
      <c r="O2677">
        <v>54157.207277000001</v>
      </c>
      <c r="P2677">
        <v>46</v>
      </c>
    </row>
    <row r="2678" spans="1:16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5">
        <v>26688.749067608682</v>
      </c>
      <c r="L2678" s="455">
        <f>IF(K2678=0,#REF!,0)</f>
        <v>0</v>
      </c>
      <c r="O2678">
        <v>54857.888032000003</v>
      </c>
      <c r="P2678">
        <v>40</v>
      </c>
    </row>
    <row r="2679" spans="1:16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5">
        <v>11765.456417307829</v>
      </c>
      <c r="L2679" s="455">
        <f>IF(K2679=0,#REF!,0)</f>
        <v>0</v>
      </c>
      <c r="O2679">
        <v>53627.100952000001</v>
      </c>
      <c r="P2679">
        <v>36</v>
      </c>
    </row>
    <row r="2680" spans="1:16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5">
        <v>24153.610072145406</v>
      </c>
      <c r="L2680" s="455">
        <f>IF(K2680=0,#REF!,0)</f>
        <v>0</v>
      </c>
      <c r="O2680">
        <v>53629.627594999998</v>
      </c>
      <c r="P2680">
        <v>34</v>
      </c>
    </row>
    <row r="2681" spans="1:16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5">
        <v>13834.27796740904</v>
      </c>
      <c r="L2681" s="455">
        <f>IF(K2681=0,#REF!,0)</f>
        <v>0</v>
      </c>
      <c r="O2681">
        <v>54219.676270999997</v>
      </c>
      <c r="P2681">
        <v>29</v>
      </c>
    </row>
    <row r="2682" spans="1:16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5">
        <v>5502.0436401309553</v>
      </c>
      <c r="L2682" s="455">
        <f>IF(K2682=0,#REF!,0)</f>
        <v>0</v>
      </c>
      <c r="O2682">
        <v>54188.247955000013</v>
      </c>
      <c r="P2682">
        <v>29</v>
      </c>
    </row>
    <row r="2683" spans="1:16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5"/>
      <c r="L2683" s="455" t="e">
        <f>IF(K2683=0,#REF!,0)</f>
        <v>#REF!</v>
      </c>
      <c r="O2683">
        <v>53993.039794999997</v>
      </c>
      <c r="P2683">
        <v>32</v>
      </c>
    </row>
    <row r="2684" spans="1:16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5"/>
      <c r="L2684" s="455" t="e">
        <f>IF(K2684=0,#REF!,0)</f>
        <v>#REF!</v>
      </c>
      <c r="O2684">
        <v>53848.398681999999</v>
      </c>
      <c r="P2684">
        <v>37</v>
      </c>
    </row>
    <row r="2685" spans="1:16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5"/>
      <c r="L2685" s="455" t="e">
        <f>IF(K2685=0,#REF!,0)</f>
        <v>#REF!</v>
      </c>
      <c r="O2685">
        <v>53963.881225999998</v>
      </c>
      <c r="P2685">
        <v>51</v>
      </c>
    </row>
    <row r="2686" spans="1:16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5"/>
      <c r="L2686" s="455" t="e">
        <f>IF(K2686=0,#REF!,0)</f>
        <v>#REF!</v>
      </c>
      <c r="O2686">
        <v>55005.010834000001</v>
      </c>
      <c r="P2686">
        <v>55</v>
      </c>
    </row>
    <row r="2687" spans="1:16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5"/>
      <c r="L2687" s="455" t="e">
        <f>IF(K2687=0,#REF!,0)</f>
        <v>#REF!</v>
      </c>
      <c r="O2687">
        <v>56274.444030999999</v>
      </c>
      <c r="P2687">
        <v>64</v>
      </c>
    </row>
    <row r="2688" spans="1:16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5"/>
      <c r="L2688" s="455" t="e">
        <f>IF(K2688=0,#REF!,0)</f>
        <v>#REF!</v>
      </c>
      <c r="O2688">
        <v>56103.767884000001</v>
      </c>
      <c r="P2688">
        <v>66</v>
      </c>
    </row>
    <row r="2689" spans="1:16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5"/>
      <c r="L2689" s="455" t="e">
        <f>IF(K2689=0,#REF!,0)</f>
        <v>#REF!</v>
      </c>
      <c r="O2689">
        <v>55950.125549999997</v>
      </c>
      <c r="P2689">
        <v>61</v>
      </c>
    </row>
    <row r="2690" spans="1:16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5"/>
      <c r="L2690" s="455" t="e">
        <f>IF(K2690=0,#REF!,0)</f>
        <v>#REF!</v>
      </c>
      <c r="O2690">
        <v>55522.873900999999</v>
      </c>
      <c r="P2690">
        <v>56</v>
      </c>
    </row>
    <row r="2691" spans="1:16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5"/>
      <c r="L2691" s="455" t="e">
        <f>IF(K2691=0,#REF!,0)</f>
        <v>#REF!</v>
      </c>
      <c r="O2691">
        <v>54574.466125999999</v>
      </c>
      <c r="P2691">
        <v>49</v>
      </c>
    </row>
    <row r="2692" spans="1:16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5"/>
      <c r="L2692" s="455" t="e">
        <f>IF(K2692=0,#REF!,0)</f>
        <v>#REF!</v>
      </c>
      <c r="O2692">
        <v>51210.434753000001</v>
      </c>
      <c r="P2692">
        <v>45</v>
      </c>
    </row>
    <row r="2693" spans="1:16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5"/>
      <c r="L2693" s="455" t="e">
        <f>IF(K2693=0,#REF!,0)</f>
        <v>#REF!</v>
      </c>
      <c r="O2693">
        <v>50608.473540999999</v>
      </c>
      <c r="P2693">
        <v>41</v>
      </c>
    </row>
    <row r="2694" spans="1:16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5"/>
      <c r="L2694" s="455" t="e">
        <f>IF(K2694=0,#REF!,0)</f>
        <v>#REF!</v>
      </c>
      <c r="O2694">
        <v>50204.702545</v>
      </c>
      <c r="P2694">
        <v>41</v>
      </c>
    </row>
    <row r="2695" spans="1:16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5"/>
      <c r="L2695" s="455" t="e">
        <f>IF(K2695=0,#REF!,0)</f>
        <v>#REF!</v>
      </c>
      <c r="O2695">
        <v>50602.663819000001</v>
      </c>
      <c r="P2695">
        <v>40</v>
      </c>
    </row>
    <row r="2696" spans="1:16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5"/>
      <c r="L2696" s="455" t="e">
        <f>IF(K2696=0,#REF!,0)</f>
        <v>#REF!</v>
      </c>
      <c r="O2696">
        <v>50815.015837999999</v>
      </c>
      <c r="P2696">
        <v>43</v>
      </c>
    </row>
    <row r="2697" spans="1:16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5"/>
      <c r="L2697" s="455" t="e">
        <f>IF(K2697=0,#REF!,0)</f>
        <v>#REF!</v>
      </c>
      <c r="O2697">
        <v>51105.710754</v>
      </c>
      <c r="P2697">
        <v>44</v>
      </c>
    </row>
    <row r="2698" spans="1:16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5"/>
      <c r="L2698" s="455" t="e">
        <f>IF(K2698=0,#REF!,0)</f>
        <v>#REF!</v>
      </c>
      <c r="O2698">
        <v>50856.211487999994</v>
      </c>
      <c r="P2698">
        <v>48</v>
      </c>
    </row>
    <row r="2699" spans="1:16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5"/>
      <c r="L2699" s="455" t="e">
        <f>IF(K2699=0,#REF!,0)</f>
        <v>#REF!</v>
      </c>
      <c r="O2699">
        <v>49716.234406000003</v>
      </c>
      <c r="P2699">
        <v>51</v>
      </c>
    </row>
    <row r="2700" spans="1:16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5">
        <v>18354.983927484442</v>
      </c>
      <c r="L2700" s="455">
        <f>IF(K2700=0,#REF!,0)</f>
        <v>0</v>
      </c>
      <c r="O2700">
        <v>50200.833923999999</v>
      </c>
      <c r="P2700">
        <v>52</v>
      </c>
    </row>
    <row r="2701" spans="1:16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5">
        <v>39109.132092602762</v>
      </c>
      <c r="L2701" s="455">
        <f>IF(K2701=0,#REF!,0)</f>
        <v>0</v>
      </c>
      <c r="O2701">
        <v>49910.966796000001</v>
      </c>
      <c r="P2701">
        <v>48</v>
      </c>
    </row>
    <row r="2702" spans="1:16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5">
        <v>49458.365323752907</v>
      </c>
      <c r="L2702" s="455">
        <f>IF(K2702=0,#REF!,0)</f>
        <v>0</v>
      </c>
      <c r="O2702">
        <v>49847.865876000003</v>
      </c>
      <c r="P2702">
        <v>45</v>
      </c>
    </row>
    <row r="2703" spans="1:16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5">
        <v>25968.104887839792</v>
      </c>
      <c r="L2703" s="455">
        <f>IF(K2703=0,#REF!,0)</f>
        <v>0</v>
      </c>
      <c r="O2703">
        <v>49193.946075</v>
      </c>
      <c r="P2703">
        <v>40</v>
      </c>
    </row>
    <row r="2704" spans="1:16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5">
        <v>42325.789619793628</v>
      </c>
      <c r="L2704" s="455">
        <f>IF(K2704=0,#REF!,0)</f>
        <v>0</v>
      </c>
      <c r="O2704">
        <v>49461.518432999997</v>
      </c>
      <c r="P2704">
        <v>37</v>
      </c>
    </row>
    <row r="2705" spans="1:16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5">
        <v>36639.425138146471</v>
      </c>
      <c r="L2705" s="455">
        <f>IF(K2705=0,#REF!,0)</f>
        <v>0</v>
      </c>
      <c r="O2705">
        <v>49566.122436999998</v>
      </c>
      <c r="P2705">
        <v>35</v>
      </c>
    </row>
    <row r="2706" spans="1:16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5">
        <v>12902.695736536261</v>
      </c>
      <c r="L2706" s="455">
        <f>IF(K2706=0,#REF!,0)</f>
        <v>0</v>
      </c>
      <c r="O2706">
        <v>49283.417847999997</v>
      </c>
      <c r="P2706">
        <v>34</v>
      </c>
    </row>
    <row r="2707" spans="1:16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5"/>
      <c r="L2707" s="455" t="e">
        <f>IF(K2707=0,#REF!,0)</f>
        <v>#REF!</v>
      </c>
      <c r="O2707">
        <v>49677.239745999999</v>
      </c>
      <c r="P2707">
        <v>36</v>
      </c>
    </row>
    <row r="2708" spans="1:16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5"/>
      <c r="L2708" s="455" t="e">
        <f>IF(K2708=0,#REF!,0)</f>
        <v>#REF!</v>
      </c>
      <c r="O2708">
        <v>49868.295532999997</v>
      </c>
      <c r="P2708">
        <v>39</v>
      </c>
    </row>
    <row r="2709" spans="1:16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5"/>
      <c r="L2709" s="455" t="e">
        <f>IF(K2709=0,#REF!,0)</f>
        <v>#REF!</v>
      </c>
      <c r="O2709">
        <v>50531.924377000003</v>
      </c>
      <c r="P2709">
        <v>53</v>
      </c>
    </row>
    <row r="2710" spans="1:16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5"/>
      <c r="L2710" s="455" t="e">
        <f>IF(K2710=0,#REF!,0)</f>
        <v>#REF!</v>
      </c>
      <c r="O2710">
        <v>52415.567688000003</v>
      </c>
      <c r="P2710">
        <v>63</v>
      </c>
    </row>
    <row r="2711" spans="1:16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5"/>
      <c r="L2711" s="455" t="e">
        <f>IF(K2711=0,#REF!,0)</f>
        <v>#REF!</v>
      </c>
      <c r="O2711">
        <v>54571.592898000003</v>
      </c>
      <c r="P2711">
        <v>72</v>
      </c>
    </row>
    <row r="2712" spans="1:16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5"/>
      <c r="L2712" s="455" t="e">
        <f>IF(K2712=0,#REF!,0)</f>
        <v>#REF!</v>
      </c>
      <c r="O2712">
        <v>54302.619809999997</v>
      </c>
      <c r="P2712">
        <v>73</v>
      </c>
    </row>
    <row r="2713" spans="1:16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5"/>
      <c r="L2713" s="455" t="e">
        <f>IF(K2713=0,#REF!,0)</f>
        <v>#REF!</v>
      </c>
      <c r="O2713">
        <v>54157.815552</v>
      </c>
      <c r="P2713">
        <v>66</v>
      </c>
    </row>
    <row r="2714" spans="1:16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5"/>
      <c r="L2714" s="455" t="e">
        <f>IF(K2714=0,#REF!,0)</f>
        <v>#REF!</v>
      </c>
      <c r="O2714">
        <v>53381.590026999998</v>
      </c>
      <c r="P2714">
        <v>55</v>
      </c>
    </row>
    <row r="2715" spans="1:16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5"/>
      <c r="L2715" s="455" t="e">
        <f>IF(K2715=0,#REF!,0)</f>
        <v>#REF!</v>
      </c>
      <c r="O2715">
        <v>50907.962766999997</v>
      </c>
      <c r="P2715">
        <v>47</v>
      </c>
    </row>
    <row r="2716" spans="1:16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5"/>
      <c r="L2716" s="455" t="e">
        <f>IF(K2716=0,#REF!,0)</f>
        <v>#REF!</v>
      </c>
      <c r="O2716">
        <v>49531.389587000012</v>
      </c>
      <c r="P2716">
        <v>42</v>
      </c>
    </row>
    <row r="2717" spans="1:16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5"/>
      <c r="L2717" s="455" t="e">
        <f>IF(K2717=0,#REF!,0)</f>
        <v>#REF!</v>
      </c>
      <c r="O2717">
        <v>48930.941832999997</v>
      </c>
      <c r="P2717">
        <v>37</v>
      </c>
    </row>
    <row r="2718" spans="1:16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5"/>
      <c r="L2718" s="455" t="e">
        <f>IF(K2718=0,#REF!,0)</f>
        <v>#REF!</v>
      </c>
      <c r="O2718">
        <v>48067.683470999997</v>
      </c>
      <c r="P2718">
        <v>38</v>
      </c>
    </row>
    <row r="2719" spans="1:16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5"/>
      <c r="L2719" s="455" t="e">
        <f>IF(K2719=0,#REF!,0)</f>
        <v>#REF!</v>
      </c>
      <c r="O2719">
        <v>48217.330932999997</v>
      </c>
      <c r="P2719">
        <v>41</v>
      </c>
    </row>
    <row r="2720" spans="1:16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5"/>
      <c r="L2720" s="455" t="e">
        <f>IF(K2720=0,#REF!,0)</f>
        <v>#REF!</v>
      </c>
      <c r="O2720">
        <v>49816.994935000002</v>
      </c>
      <c r="P2720">
        <v>45</v>
      </c>
    </row>
    <row r="2721" spans="1:16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5"/>
      <c r="L2721" s="455" t="e">
        <f>IF(K2721=0,#REF!,0)</f>
        <v>#REF!</v>
      </c>
      <c r="O2721">
        <v>51548.623901000014</v>
      </c>
      <c r="P2721">
        <v>64</v>
      </c>
    </row>
    <row r="2722" spans="1:16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5"/>
      <c r="L2722" s="455" t="e">
        <f>IF(K2722=0,#REF!,0)</f>
        <v>#REF!</v>
      </c>
      <c r="O2722">
        <v>55189.798522999998</v>
      </c>
      <c r="P2722">
        <v>83</v>
      </c>
    </row>
    <row r="2723" spans="1:16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5"/>
      <c r="L2723" s="455" t="e">
        <f>IF(K2723=0,#REF!,0)</f>
        <v>#REF!</v>
      </c>
      <c r="O2723">
        <v>54827.384400000003</v>
      </c>
      <c r="P2723">
        <v>54</v>
      </c>
    </row>
    <row r="2724" spans="1:16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5">
        <v>14152.097601086383</v>
      </c>
      <c r="L2724" s="455">
        <f>IF(K2724=0,#REF!,0)</f>
        <v>0</v>
      </c>
      <c r="O2724">
        <v>58001.728697999999</v>
      </c>
      <c r="P2724">
        <v>39</v>
      </c>
    </row>
    <row r="2725" spans="1:16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5">
        <v>30932.231661145554</v>
      </c>
      <c r="L2725" s="455">
        <f>IF(K2725=0,#REF!,0)</f>
        <v>0</v>
      </c>
      <c r="O2725">
        <v>58574.427063000003</v>
      </c>
      <c r="P2725">
        <v>40</v>
      </c>
    </row>
    <row r="2726" spans="1:16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5">
        <v>35966.196531350739</v>
      </c>
      <c r="L2726" s="455">
        <f>IF(K2726=0,#REF!,0)</f>
        <v>0</v>
      </c>
      <c r="O2726">
        <v>58477.806091999999</v>
      </c>
      <c r="P2726">
        <v>33</v>
      </c>
    </row>
    <row r="2727" spans="1:16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5">
        <v>27719.965462411143</v>
      </c>
      <c r="L2727" s="455">
        <f>IF(K2727=0,#REF!,0)</f>
        <v>0</v>
      </c>
      <c r="O2727">
        <v>55458.203979999998</v>
      </c>
      <c r="P2727">
        <v>31</v>
      </c>
    </row>
    <row r="2728" spans="1:16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5">
        <v>45044.625966881613</v>
      </c>
      <c r="L2728" s="455">
        <f>IF(K2728=0,#REF!,0)</f>
        <v>0</v>
      </c>
      <c r="O2728">
        <v>54980.329926000013</v>
      </c>
      <c r="P2728">
        <v>31</v>
      </c>
    </row>
    <row r="2729" spans="1:16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5">
        <v>23493.863868761931</v>
      </c>
      <c r="L2729" s="455">
        <f>IF(K2729=0,#REF!,0)</f>
        <v>0</v>
      </c>
      <c r="O2729">
        <v>58095.611052</v>
      </c>
      <c r="P2729">
        <v>28</v>
      </c>
    </row>
    <row r="2730" spans="1:16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5">
        <v>13920.57268888846</v>
      </c>
      <c r="L2730" s="455">
        <f>IF(K2730=0,#REF!,0)</f>
        <v>0</v>
      </c>
      <c r="O2730">
        <v>57926.744628</v>
      </c>
      <c r="P2730">
        <v>28</v>
      </c>
    </row>
    <row r="2731" spans="1:16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5"/>
      <c r="L2731" s="455" t="e">
        <f>IF(K2731=0,#REF!,0)</f>
        <v>#REF!</v>
      </c>
      <c r="O2731">
        <v>58257.734741</v>
      </c>
      <c r="P2731">
        <v>30</v>
      </c>
    </row>
    <row r="2732" spans="1:16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5"/>
      <c r="L2732" s="455" t="e">
        <f>IF(K2732=0,#REF!,0)</f>
        <v>#REF!</v>
      </c>
      <c r="O2732">
        <v>58738.975921999998</v>
      </c>
      <c r="P2732">
        <v>31</v>
      </c>
    </row>
    <row r="2733" spans="1:16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5"/>
      <c r="L2733" s="455" t="e">
        <f>IF(K2733=0,#REF!,0)</f>
        <v>#REF!</v>
      </c>
      <c r="O2733">
        <v>58990.470794000001</v>
      </c>
      <c r="P2733">
        <v>46</v>
      </c>
    </row>
    <row r="2734" spans="1:16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5"/>
      <c r="L2734" s="455" t="e">
        <f>IF(K2734=0,#REF!,0)</f>
        <v>#REF!</v>
      </c>
      <c r="O2734">
        <v>59673.552857000002</v>
      </c>
      <c r="P2734">
        <v>56</v>
      </c>
    </row>
    <row r="2735" spans="1:16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5"/>
      <c r="L2735" s="455" t="e">
        <f>IF(K2735=0,#REF!,0)</f>
        <v>#REF!</v>
      </c>
      <c r="O2735">
        <v>59978.926452</v>
      </c>
      <c r="P2735">
        <v>63</v>
      </c>
    </row>
    <row r="2736" spans="1:16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5"/>
      <c r="L2736" s="455" t="e">
        <f>IF(K2736=0,#REF!,0)</f>
        <v>#REF!</v>
      </c>
      <c r="O2736">
        <v>58575.492187999997</v>
      </c>
      <c r="P2736">
        <v>66</v>
      </c>
    </row>
    <row r="2737" spans="1:16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5"/>
      <c r="L2737" s="455" t="e">
        <f>IF(K2737=0,#REF!,0)</f>
        <v>#REF!</v>
      </c>
      <c r="O2737">
        <v>57611.310211999997</v>
      </c>
      <c r="P2737">
        <v>61</v>
      </c>
    </row>
    <row r="2738" spans="1:16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5"/>
      <c r="L2738" s="455" t="e">
        <f>IF(K2738=0,#REF!,0)</f>
        <v>#REF!</v>
      </c>
      <c r="O2738">
        <v>56651.831206000003</v>
      </c>
      <c r="P2738">
        <v>58</v>
      </c>
    </row>
    <row r="2739" spans="1:16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5"/>
      <c r="L2739" s="455" t="e">
        <f>IF(K2739=0,#REF!,0)</f>
        <v>#REF!</v>
      </c>
      <c r="O2739">
        <v>54715.587066</v>
      </c>
      <c r="P2739">
        <v>55</v>
      </c>
    </row>
    <row r="2740" spans="1:16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5"/>
      <c r="L2740" s="455" t="e">
        <f>IF(K2740=0,#REF!,0)</f>
        <v>#REF!</v>
      </c>
      <c r="O2740">
        <v>52137.004608000003</v>
      </c>
      <c r="P2740">
        <v>50</v>
      </c>
    </row>
    <row r="2741" spans="1:16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5"/>
      <c r="L2741" s="455" t="e">
        <f>IF(K2741=0,#REF!,0)</f>
        <v>#REF!</v>
      </c>
      <c r="O2741">
        <v>51682.014618000001</v>
      </c>
      <c r="P2741">
        <v>48</v>
      </c>
    </row>
    <row r="2742" spans="1:16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5"/>
      <c r="L2742" s="455" t="e">
        <f>IF(K2742=0,#REF!,0)</f>
        <v>#REF!</v>
      </c>
      <c r="O2742">
        <v>51446.267883</v>
      </c>
      <c r="P2742">
        <v>53</v>
      </c>
    </row>
    <row r="2743" spans="1:16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5"/>
      <c r="L2743" s="455" t="e">
        <f>IF(K2743=0,#REF!,0)</f>
        <v>#REF!</v>
      </c>
      <c r="O2743">
        <v>52051.910035999987</v>
      </c>
      <c r="P2743">
        <v>50</v>
      </c>
    </row>
    <row r="2744" spans="1:16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5"/>
      <c r="L2744" s="455" t="e">
        <f>IF(K2744=0,#REF!,0)</f>
        <v>#REF!</v>
      </c>
      <c r="O2744">
        <v>52927.668945999998</v>
      </c>
      <c r="P2744">
        <v>52</v>
      </c>
    </row>
    <row r="2745" spans="1:16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5"/>
      <c r="L2745" s="455" t="e">
        <f>IF(K2745=0,#REF!,0)</f>
        <v>#REF!</v>
      </c>
      <c r="O2745">
        <v>53778.370301000003</v>
      </c>
      <c r="P2745">
        <v>65</v>
      </c>
    </row>
    <row r="2746" spans="1:16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5"/>
      <c r="L2746" s="455" t="e">
        <f>IF(K2746=0,#REF!,0)</f>
        <v>#REF!</v>
      </c>
      <c r="O2746">
        <v>55479.861357000002</v>
      </c>
      <c r="P2746">
        <v>92</v>
      </c>
    </row>
    <row r="2747" spans="1:16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5"/>
      <c r="L2747" s="455" t="e">
        <f>IF(K2747=0,#REF!,0)</f>
        <v>#REF!</v>
      </c>
      <c r="O2747">
        <v>56904.929598000002</v>
      </c>
      <c r="P2747">
        <v>69</v>
      </c>
    </row>
    <row r="2748" spans="1:16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5"/>
      <c r="L2748" s="455" t="e">
        <f>IF(K2748=0,#REF!,0)</f>
        <v>#REF!</v>
      </c>
      <c r="O2748">
        <v>59275.386933000002</v>
      </c>
      <c r="P2748">
        <v>49</v>
      </c>
    </row>
    <row r="2749" spans="1:16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5"/>
      <c r="L2749" s="455" t="e">
        <f>IF(K2749=0,#REF!,0)</f>
        <v>#REF!</v>
      </c>
      <c r="O2749">
        <v>59263.527039000001</v>
      </c>
      <c r="P2749">
        <v>46</v>
      </c>
    </row>
    <row r="2750" spans="1:16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5"/>
      <c r="L2750" s="455" t="e">
        <f>IF(K2750=0,#REF!,0)</f>
        <v>#REF!</v>
      </c>
      <c r="O2750">
        <v>59188.096953</v>
      </c>
      <c r="P2750">
        <v>45</v>
      </c>
    </row>
    <row r="2751" spans="1:16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5"/>
      <c r="L2751" s="455" t="e">
        <f>IF(K2751=0,#REF!,0)</f>
        <v>#REF!</v>
      </c>
      <c r="O2751">
        <v>57011.188965000001</v>
      </c>
      <c r="P2751">
        <v>41</v>
      </c>
    </row>
    <row r="2752" spans="1:16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5"/>
      <c r="L2752" s="455" t="e">
        <f>IF(K2752=0,#REF!,0)</f>
        <v>#REF!</v>
      </c>
      <c r="O2752">
        <v>56761.961820999997</v>
      </c>
      <c r="P2752">
        <v>41</v>
      </c>
    </row>
    <row r="2753" spans="1:16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5"/>
      <c r="L2753" s="455" t="e">
        <f>IF(K2753=0,#REF!,0)</f>
        <v>#REF!</v>
      </c>
      <c r="O2753">
        <v>59660.786622</v>
      </c>
      <c r="P2753">
        <v>43</v>
      </c>
    </row>
    <row r="2754" spans="1:16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5"/>
      <c r="L2754" s="455" t="e">
        <f>IF(K2754=0,#REF!,0)</f>
        <v>#REF!</v>
      </c>
      <c r="O2754">
        <v>59891.135162000013</v>
      </c>
      <c r="P2754">
        <v>44</v>
      </c>
    </row>
    <row r="2755" spans="1:16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5"/>
      <c r="L2755" s="455" t="e">
        <f>IF(K2755=0,#REF!,0)</f>
        <v>#REF!</v>
      </c>
      <c r="O2755">
        <v>60652.606629000002</v>
      </c>
      <c r="P2755">
        <v>44</v>
      </c>
    </row>
    <row r="2756" spans="1:16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5"/>
      <c r="L2756" s="455" t="e">
        <f>IF(K2756=0,#REF!,0)</f>
        <v>#REF!</v>
      </c>
      <c r="O2756">
        <v>60153.169006999997</v>
      </c>
      <c r="P2756">
        <v>50</v>
      </c>
    </row>
    <row r="2757" spans="1:16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5"/>
      <c r="L2757" s="455" t="e">
        <f>IF(K2757=0,#REF!,0)</f>
        <v>#REF!</v>
      </c>
      <c r="O2757">
        <v>59810.081053999987</v>
      </c>
      <c r="P2757">
        <v>59</v>
      </c>
    </row>
    <row r="2758" spans="1:16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5"/>
      <c r="L2758" s="455" t="e">
        <f>IF(K2758=0,#REF!,0)</f>
        <v>#REF!</v>
      </c>
      <c r="O2758">
        <v>59174.340332</v>
      </c>
      <c r="P2758">
        <v>72</v>
      </c>
    </row>
    <row r="2759" spans="1:16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5"/>
      <c r="L2759" s="455" t="e">
        <f>IF(K2759=0,#REF!,0)</f>
        <v>#REF!</v>
      </c>
      <c r="O2759">
        <v>58971.271486000012</v>
      </c>
      <c r="P2759">
        <v>79</v>
      </c>
    </row>
    <row r="2760" spans="1:16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5"/>
      <c r="L2760" s="455" t="e">
        <f>IF(K2760=0,#REF!,0)</f>
        <v>#REF!</v>
      </c>
      <c r="O2760">
        <v>57593.074096999997</v>
      </c>
      <c r="P2760">
        <v>78</v>
      </c>
    </row>
    <row r="2761" spans="1:16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5"/>
      <c r="L2761" s="455" t="e">
        <f>IF(K2761=0,#REF!,0)</f>
        <v>#REF!</v>
      </c>
      <c r="O2761">
        <v>57264.509276999997</v>
      </c>
      <c r="P2761">
        <v>72</v>
      </c>
    </row>
    <row r="2762" spans="1:16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5"/>
      <c r="L2762" s="455" t="e">
        <f>IF(K2762=0,#REF!,0)</f>
        <v>#REF!</v>
      </c>
      <c r="O2762">
        <v>55989.352112</v>
      </c>
      <c r="P2762">
        <v>69</v>
      </c>
    </row>
    <row r="2763" spans="1:16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5"/>
      <c r="L2763" s="455" t="e">
        <f>IF(K2763=0,#REF!,0)</f>
        <v>#REF!</v>
      </c>
      <c r="O2763">
        <v>54612.767883</v>
      </c>
      <c r="P2763">
        <v>57</v>
      </c>
    </row>
    <row r="2764" spans="1:16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5"/>
      <c r="L2764" s="455" t="e">
        <f>IF(K2764=0,#REF!,0)</f>
        <v>#REF!</v>
      </c>
      <c r="O2764">
        <v>51500.819214000003</v>
      </c>
      <c r="P2764">
        <v>49</v>
      </c>
    </row>
    <row r="2765" spans="1:16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5"/>
      <c r="L2765" s="455" t="e">
        <f>IF(K2765=0,#REF!,0)</f>
        <v>#REF!</v>
      </c>
      <c r="O2765">
        <v>51147.786865000002</v>
      </c>
      <c r="P2765">
        <v>45</v>
      </c>
    </row>
    <row r="2766" spans="1:16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5"/>
      <c r="L2766" s="455" t="e">
        <f>IF(K2766=0,#REF!,0)</f>
        <v>#REF!</v>
      </c>
      <c r="O2766">
        <v>51147.120757999997</v>
      </c>
      <c r="P2766">
        <v>50</v>
      </c>
    </row>
    <row r="2767" spans="1:16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5"/>
      <c r="L2767" s="455" t="e">
        <f>IF(K2767=0,#REF!,0)</f>
        <v>#REF!</v>
      </c>
      <c r="O2767">
        <v>51337.654693999997</v>
      </c>
      <c r="P2767">
        <v>45</v>
      </c>
    </row>
    <row r="2768" spans="1:16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5"/>
      <c r="L2768" s="455" t="e">
        <f>IF(K2768=0,#REF!,0)</f>
        <v>#REF!</v>
      </c>
      <c r="O2768">
        <v>51896.789062999997</v>
      </c>
      <c r="P2768">
        <v>50</v>
      </c>
    </row>
    <row r="2769" spans="1:16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5"/>
      <c r="L2769" s="455" t="e">
        <f>IF(K2769=0,#REF!,0)</f>
        <v>#REF!</v>
      </c>
      <c r="O2769">
        <v>53493.739227999999</v>
      </c>
      <c r="P2769">
        <v>67</v>
      </c>
    </row>
    <row r="2770" spans="1:16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5"/>
      <c r="L2770" s="455" t="e">
        <f>IF(K2770=0,#REF!,0)</f>
        <v>#REF!</v>
      </c>
      <c r="O2770">
        <v>55323.109681999988</v>
      </c>
      <c r="P2770">
        <v>89</v>
      </c>
    </row>
    <row r="2771" spans="1:16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5"/>
      <c r="L2771" s="455" t="e">
        <f>IF(K2771=0,#REF!,0)</f>
        <v>#REF!</v>
      </c>
      <c r="O2771">
        <v>56598.215820999998</v>
      </c>
      <c r="P2771">
        <v>63</v>
      </c>
    </row>
    <row r="2772" spans="1:16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5"/>
      <c r="L2772" s="455" t="e">
        <f>IF(K2772=0,#REF!,0)</f>
        <v>#REF!</v>
      </c>
      <c r="O2772">
        <v>58819.266358000001</v>
      </c>
      <c r="P2772">
        <v>52</v>
      </c>
    </row>
    <row r="2773" spans="1:16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5"/>
      <c r="L2773" s="455" t="e">
        <f>IF(K2773=0,#REF!,0)</f>
        <v>#REF!</v>
      </c>
      <c r="O2773">
        <v>58917.161619999999</v>
      </c>
      <c r="P2773">
        <v>49</v>
      </c>
    </row>
    <row r="2774" spans="1:16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5">
        <v>4070.2482262981753</v>
      </c>
      <c r="L2774" s="455">
        <f>IF(K2774=0,#REF!,0)</f>
        <v>0</v>
      </c>
      <c r="O2774">
        <v>58512.459228</v>
      </c>
      <c r="P2774">
        <v>42</v>
      </c>
    </row>
    <row r="2775" spans="1:16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5">
        <v>18342.689705413864</v>
      </c>
      <c r="L2775" s="455">
        <f>IF(K2775=0,#REF!,0)</f>
        <v>0</v>
      </c>
      <c r="O2775">
        <v>56032.163178000003</v>
      </c>
      <c r="P2775">
        <v>38</v>
      </c>
    </row>
    <row r="2776" spans="1:16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5">
        <v>5276.8168942877064</v>
      </c>
      <c r="L2776" s="455">
        <f>IF(K2776=0,#REF!,0)</f>
        <v>0</v>
      </c>
      <c r="O2776">
        <v>55791.396239999987</v>
      </c>
      <c r="P2776">
        <v>40</v>
      </c>
    </row>
    <row r="2777" spans="1:16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5"/>
      <c r="L2777" s="455" t="e">
        <f>IF(K2777=0,#REF!,0)</f>
        <v>#REF!</v>
      </c>
      <c r="O2777">
        <v>58084.192991999997</v>
      </c>
      <c r="P2777">
        <v>39</v>
      </c>
    </row>
    <row r="2778" spans="1:16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5">
        <v>3549.689594991004</v>
      </c>
      <c r="L2778" s="455">
        <f>IF(K2778=0,#REF!,0)</f>
        <v>0</v>
      </c>
      <c r="O2778">
        <v>57859.765442000004</v>
      </c>
      <c r="P2778">
        <v>37</v>
      </c>
    </row>
    <row r="2779" spans="1:16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5"/>
      <c r="L2779" s="455" t="e">
        <f>IF(K2779=0,#REF!,0)</f>
        <v>#REF!</v>
      </c>
      <c r="O2779">
        <v>57882.315613999999</v>
      </c>
      <c r="P2779">
        <v>41</v>
      </c>
    </row>
    <row r="2780" spans="1:16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5"/>
      <c r="L2780" s="455" t="e">
        <f>IF(K2780=0,#REF!,0)</f>
        <v>#REF!</v>
      </c>
      <c r="O2780">
        <v>58380.683928999999</v>
      </c>
      <c r="P2780">
        <v>47</v>
      </c>
    </row>
    <row r="2781" spans="1:16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5"/>
      <c r="L2781" s="455" t="e">
        <f>IF(K2781=0,#REF!,0)</f>
        <v>#REF!</v>
      </c>
      <c r="O2781">
        <v>57720.852233999998</v>
      </c>
      <c r="P2781">
        <v>59</v>
      </c>
    </row>
    <row r="2782" spans="1:16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5"/>
      <c r="L2782" s="455" t="e">
        <f>IF(K2782=0,#REF!,0)</f>
        <v>#REF!</v>
      </c>
      <c r="O2782">
        <v>58666.872192000003</v>
      </c>
      <c r="P2782">
        <v>71</v>
      </c>
    </row>
    <row r="2783" spans="1:16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5"/>
      <c r="L2783" s="455" t="e">
        <f>IF(K2783=0,#REF!,0)</f>
        <v>#REF!</v>
      </c>
      <c r="O2783">
        <v>59070.371764000003</v>
      </c>
      <c r="P2783">
        <v>79</v>
      </c>
    </row>
    <row r="2784" spans="1:16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5"/>
      <c r="L2784" s="455" t="e">
        <f>IF(K2784=0,#REF!,0)</f>
        <v>#REF!</v>
      </c>
      <c r="O2784">
        <v>57905.360076999998</v>
      </c>
      <c r="P2784">
        <v>81</v>
      </c>
    </row>
    <row r="2785" spans="1:16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5"/>
      <c r="L2785" s="455" t="e">
        <f>IF(K2785=0,#REF!,0)</f>
        <v>#REF!</v>
      </c>
      <c r="O2785">
        <v>57104.338135000013</v>
      </c>
      <c r="P2785">
        <v>77</v>
      </c>
    </row>
    <row r="2786" spans="1:16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5"/>
      <c r="L2786" s="455" t="e">
        <f>IF(K2786=0,#REF!,0)</f>
        <v>#REF!</v>
      </c>
      <c r="O2786">
        <v>56647.276306</v>
      </c>
      <c r="P2786">
        <v>66</v>
      </c>
    </row>
    <row r="2787" spans="1:16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5"/>
      <c r="L2787" s="455" t="e">
        <f>IF(K2787=0,#REF!,0)</f>
        <v>#REF!</v>
      </c>
      <c r="O2787">
        <v>55439.363648999999</v>
      </c>
      <c r="P2787">
        <v>57</v>
      </c>
    </row>
    <row r="2788" spans="1:16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5"/>
      <c r="L2788" s="455" t="e">
        <f>IF(K2788=0,#REF!,0)</f>
        <v>#REF!</v>
      </c>
      <c r="O2788">
        <v>53305.679321000003</v>
      </c>
      <c r="P2788">
        <v>51</v>
      </c>
    </row>
    <row r="2789" spans="1:16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5"/>
      <c r="L2789" s="455" t="e">
        <f>IF(K2789=0,#REF!,0)</f>
        <v>#REF!</v>
      </c>
      <c r="O2789">
        <v>52837.212312000003</v>
      </c>
      <c r="P2789">
        <v>46</v>
      </c>
    </row>
    <row r="2790" spans="1:16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5"/>
      <c r="L2790" s="455" t="e">
        <f>IF(K2790=0,#REF!,0)</f>
        <v>#REF!</v>
      </c>
      <c r="O2790">
        <v>53105.869691</v>
      </c>
      <c r="P2790">
        <v>47</v>
      </c>
    </row>
    <row r="2791" spans="1:16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5"/>
      <c r="L2791" s="455" t="e">
        <f>IF(K2791=0,#REF!,0)</f>
        <v>#REF!</v>
      </c>
      <c r="O2791">
        <v>53178.447693000002</v>
      </c>
      <c r="P2791">
        <v>48</v>
      </c>
    </row>
    <row r="2792" spans="1:16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5"/>
      <c r="L2792" s="455" t="e">
        <f>IF(K2792=0,#REF!,0)</f>
        <v>#REF!</v>
      </c>
      <c r="O2792">
        <v>53539.261841</v>
      </c>
      <c r="P2792">
        <v>51</v>
      </c>
    </row>
    <row r="2793" spans="1:16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5"/>
      <c r="L2793" s="455" t="e">
        <f>IF(K2793=0,#REF!,0)</f>
        <v>#REF!</v>
      </c>
      <c r="O2793">
        <v>54599.715239999998</v>
      </c>
      <c r="P2793">
        <v>63</v>
      </c>
    </row>
    <row r="2794" spans="1:16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5"/>
      <c r="L2794" s="455" t="e">
        <f>IF(K2794=0,#REF!,0)</f>
        <v>#REF!</v>
      </c>
      <c r="O2794">
        <v>55893.997192000003</v>
      </c>
      <c r="P2794">
        <v>86</v>
      </c>
    </row>
    <row r="2795" spans="1:16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5"/>
      <c r="L2795" s="455" t="e">
        <f>IF(K2795=0,#REF!,0)</f>
        <v>#REF!</v>
      </c>
      <c r="O2795">
        <v>56210.796264999997</v>
      </c>
      <c r="P2795">
        <v>69</v>
      </c>
    </row>
    <row r="2796" spans="1:16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5">
        <v>6967.8170926344383</v>
      </c>
      <c r="L2796" s="455">
        <f>IF(K2796=0,#REF!,0)</f>
        <v>0</v>
      </c>
      <c r="O2796">
        <v>58535.208923999999</v>
      </c>
      <c r="P2796">
        <v>53</v>
      </c>
    </row>
    <row r="2797" spans="1:16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5">
        <v>29200.205294437816</v>
      </c>
      <c r="L2797" s="455">
        <f>IF(K2797=0,#REF!,0)</f>
        <v>0</v>
      </c>
      <c r="O2797">
        <v>58128.796294</v>
      </c>
      <c r="P2797">
        <v>49</v>
      </c>
    </row>
    <row r="2798" spans="1:16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5">
        <v>31451.383876793217</v>
      </c>
      <c r="L2798" s="455">
        <f>IF(K2798=0,#REF!,0)</f>
        <v>0</v>
      </c>
      <c r="O2798">
        <v>58570.677247</v>
      </c>
      <c r="P2798">
        <v>45</v>
      </c>
    </row>
    <row r="2799" spans="1:16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5">
        <v>24174.457073573565</v>
      </c>
      <c r="L2799" s="455">
        <f>IF(K2799=0,#REF!,0)</f>
        <v>0</v>
      </c>
      <c r="O2799">
        <v>55676.763121999997</v>
      </c>
      <c r="P2799">
        <v>45</v>
      </c>
    </row>
    <row r="2800" spans="1:16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5">
        <v>39863.940313225612</v>
      </c>
      <c r="L2800" s="455">
        <f>IF(K2800=0,#REF!,0)</f>
        <v>0</v>
      </c>
      <c r="O2800">
        <v>55287.276672</v>
      </c>
      <c r="P2800">
        <v>46</v>
      </c>
    </row>
    <row r="2801" spans="1:16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5">
        <v>21200.202124718242</v>
      </c>
      <c r="L2801" s="455">
        <f>IF(K2801=0,#REF!,0)</f>
        <v>0</v>
      </c>
      <c r="O2801">
        <v>57794.904541000004</v>
      </c>
      <c r="P2801">
        <v>42</v>
      </c>
    </row>
    <row r="2802" spans="1:16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5">
        <v>12482.822115682757</v>
      </c>
      <c r="L2802" s="455">
        <f>IF(K2802=0,#REF!,0)</f>
        <v>0</v>
      </c>
      <c r="O2802">
        <v>57854.699767999999</v>
      </c>
      <c r="P2802">
        <v>41</v>
      </c>
    </row>
    <row r="2803" spans="1:16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5"/>
      <c r="L2803" s="455" t="e">
        <f>IF(K2803=0,#REF!,0)</f>
        <v>#REF!</v>
      </c>
      <c r="O2803">
        <v>58244.798188000001</v>
      </c>
      <c r="P2803">
        <v>40</v>
      </c>
    </row>
    <row r="2804" spans="1:16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5"/>
      <c r="L2804" s="455" t="e">
        <f>IF(K2804=0,#REF!,0)</f>
        <v>#REF!</v>
      </c>
      <c r="O2804">
        <v>57940.508942</v>
      </c>
      <c r="P2804">
        <v>45</v>
      </c>
    </row>
    <row r="2805" spans="1:16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5"/>
      <c r="L2805" s="455" t="e">
        <f>IF(K2805=0,#REF!,0)</f>
        <v>#REF!</v>
      </c>
      <c r="O2805">
        <v>57989.762908999997</v>
      </c>
      <c r="P2805">
        <v>60</v>
      </c>
    </row>
    <row r="2806" spans="1:16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5"/>
      <c r="L2806" s="455" t="e">
        <f>IF(K2806=0,#REF!,0)</f>
        <v>#REF!</v>
      </c>
      <c r="O2806">
        <v>58564.474609999997</v>
      </c>
      <c r="P2806">
        <v>71</v>
      </c>
    </row>
    <row r="2807" spans="1:16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5"/>
      <c r="L2807" s="455" t="e">
        <f>IF(K2807=0,#REF!,0)</f>
        <v>#REF!</v>
      </c>
      <c r="O2807">
        <v>59015.507721000002</v>
      </c>
      <c r="P2807">
        <v>81</v>
      </c>
    </row>
    <row r="2808" spans="1:16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5"/>
      <c r="L2808" s="455" t="e">
        <f>IF(K2808=0,#REF!,0)</f>
        <v>#REF!</v>
      </c>
      <c r="O2808">
        <v>57196.000304999987</v>
      </c>
      <c r="P2808">
        <v>83</v>
      </c>
    </row>
    <row r="2809" spans="1:16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5"/>
      <c r="L2809" s="455" t="e">
        <f>IF(K2809=0,#REF!,0)</f>
        <v>#REF!</v>
      </c>
      <c r="O2809">
        <v>56346.012205999999</v>
      </c>
      <c r="P2809">
        <v>79</v>
      </c>
    </row>
    <row r="2810" spans="1:16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5"/>
      <c r="L2810" s="455" t="e">
        <f>IF(K2810=0,#REF!,0)</f>
        <v>#REF!</v>
      </c>
      <c r="O2810">
        <v>55851.603211000001</v>
      </c>
      <c r="P2810">
        <v>73</v>
      </c>
    </row>
    <row r="2811" spans="1:16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5"/>
      <c r="L2811" s="455" t="e">
        <f>IF(K2811=0,#REF!,0)</f>
        <v>#REF!</v>
      </c>
      <c r="O2811">
        <v>54189.412171000004</v>
      </c>
      <c r="P2811">
        <v>62</v>
      </c>
    </row>
    <row r="2812" spans="1:16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5"/>
      <c r="L2812" s="455" t="e">
        <f>IF(K2812=0,#REF!,0)</f>
        <v>#REF!</v>
      </c>
      <c r="O2812">
        <v>51607.436034999999</v>
      </c>
      <c r="P2812">
        <v>54</v>
      </c>
    </row>
    <row r="2813" spans="1:16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5"/>
      <c r="L2813" s="455" t="e">
        <f>IF(K2813=0,#REF!,0)</f>
        <v>#REF!</v>
      </c>
      <c r="O2813">
        <v>52097.670318999997</v>
      </c>
      <c r="P2813">
        <v>51</v>
      </c>
    </row>
    <row r="2814" spans="1:16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5"/>
      <c r="L2814" s="455" t="e">
        <f>IF(K2814=0,#REF!,0)</f>
        <v>#REF!</v>
      </c>
      <c r="O2814">
        <v>51294.011658000003</v>
      </c>
      <c r="P2814">
        <v>49</v>
      </c>
    </row>
    <row r="2815" spans="1:16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5"/>
      <c r="L2815" s="455" t="e">
        <f>IF(K2815=0,#REF!,0)</f>
        <v>#REF!</v>
      </c>
      <c r="O2815">
        <v>51554.049468999998</v>
      </c>
      <c r="P2815">
        <v>50</v>
      </c>
    </row>
    <row r="2816" spans="1:16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5"/>
      <c r="L2816" s="455" t="e">
        <f>IF(K2816=0,#REF!,0)</f>
        <v>#REF!</v>
      </c>
      <c r="O2816">
        <v>52324.055602</v>
      </c>
      <c r="P2816">
        <v>50</v>
      </c>
    </row>
    <row r="2817" spans="1:16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5"/>
      <c r="L2817" s="455" t="e">
        <f>IF(K2817=0,#REF!,0)</f>
        <v>#REF!</v>
      </c>
      <c r="O2817">
        <v>53617.349335999999</v>
      </c>
      <c r="P2817">
        <v>69</v>
      </c>
    </row>
    <row r="2818" spans="1:16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5"/>
      <c r="L2818" s="455" t="e">
        <f>IF(K2818=0,#REF!,0)</f>
        <v>#REF!</v>
      </c>
      <c r="O2818">
        <v>54427.281860000003</v>
      </c>
      <c r="P2818">
        <v>91</v>
      </c>
    </row>
    <row r="2819" spans="1:16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5"/>
      <c r="L2819" s="455" t="e">
        <f>IF(K2819=0,#REF!,0)</f>
        <v>#REF!</v>
      </c>
      <c r="O2819">
        <v>55411.462707999999</v>
      </c>
      <c r="P2819">
        <v>65</v>
      </c>
    </row>
    <row r="2820" spans="1:16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5">
        <v>13471.53134253709</v>
      </c>
      <c r="L2820" s="455">
        <f>IF(K2820=0,#REF!,0)</f>
        <v>0</v>
      </c>
      <c r="O2820">
        <v>57790.756623000001</v>
      </c>
      <c r="P2820">
        <v>50</v>
      </c>
    </row>
    <row r="2821" spans="1:16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5">
        <v>25214.384458028435</v>
      </c>
      <c r="L2821" s="455">
        <f>IF(K2821=0,#REF!,0)</f>
        <v>0</v>
      </c>
      <c r="O2821">
        <v>57754.188324000002</v>
      </c>
      <c r="P2821">
        <v>49</v>
      </c>
    </row>
    <row r="2822" spans="1:16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5">
        <v>42794.485564269096</v>
      </c>
      <c r="L2822" s="455">
        <f>IF(K2822=0,#REF!,0)</f>
        <v>0</v>
      </c>
      <c r="O2822">
        <v>57600.422882999999</v>
      </c>
      <c r="P2822">
        <v>44</v>
      </c>
    </row>
    <row r="2823" spans="1:16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5">
        <v>28463.689626510819</v>
      </c>
      <c r="L2823" s="455">
        <f>IF(K2823=0,#REF!,0)</f>
        <v>0</v>
      </c>
      <c r="O2823">
        <v>54616.355257000003</v>
      </c>
      <c r="P2823">
        <v>48</v>
      </c>
    </row>
    <row r="2824" spans="1:16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5">
        <v>37967.97646054675</v>
      </c>
      <c r="L2824" s="455">
        <f>IF(K2824=0,#REF!,0)</f>
        <v>0</v>
      </c>
      <c r="O2824">
        <v>54716.487000000001</v>
      </c>
      <c r="P2824">
        <v>41</v>
      </c>
    </row>
    <row r="2825" spans="1:16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5">
        <v>18497.580685375062</v>
      </c>
      <c r="L2825" s="455">
        <f>IF(K2825=0,#REF!,0)</f>
        <v>0</v>
      </c>
      <c r="O2825">
        <v>56840.891449000002</v>
      </c>
      <c r="P2825">
        <v>42</v>
      </c>
    </row>
    <row r="2826" spans="1:16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5">
        <v>6090.958559199521</v>
      </c>
      <c r="L2826" s="455">
        <f>IF(K2826=0,#REF!,0)</f>
        <v>0</v>
      </c>
      <c r="O2826">
        <v>56960.970396999997</v>
      </c>
      <c r="P2826">
        <v>44</v>
      </c>
    </row>
    <row r="2827" spans="1:16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5"/>
      <c r="L2827" s="455" t="e">
        <f>IF(K2827=0,#REF!,0)</f>
        <v>#REF!</v>
      </c>
      <c r="O2827">
        <v>57472.249939000001</v>
      </c>
      <c r="P2827">
        <v>43</v>
      </c>
    </row>
    <row r="2828" spans="1:16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5"/>
      <c r="L2828" s="455" t="e">
        <f>IF(K2828=0,#REF!,0)</f>
        <v>#REF!</v>
      </c>
      <c r="O2828">
        <v>57698.635590000013</v>
      </c>
      <c r="P2828">
        <v>48</v>
      </c>
    </row>
    <row r="2829" spans="1:16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5"/>
      <c r="L2829" s="455" t="e">
        <f>IF(K2829=0,#REF!,0)</f>
        <v>#REF!</v>
      </c>
      <c r="O2829">
        <v>57817.516539999997</v>
      </c>
      <c r="P2829">
        <v>63</v>
      </c>
    </row>
    <row r="2830" spans="1:16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5"/>
      <c r="L2830" s="455" t="e">
        <f>IF(K2830=0,#REF!,0)</f>
        <v>#REF!</v>
      </c>
      <c r="O2830">
        <v>58243.832275000001</v>
      </c>
      <c r="P2830">
        <v>67</v>
      </c>
    </row>
    <row r="2831" spans="1:16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5"/>
      <c r="L2831" s="455" t="e">
        <f>IF(K2831=0,#REF!,0)</f>
        <v>#REF!</v>
      </c>
      <c r="O2831">
        <v>58722.761627</v>
      </c>
      <c r="P2831">
        <v>76</v>
      </c>
    </row>
    <row r="2832" spans="1:16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5"/>
      <c r="L2832" s="455" t="e">
        <f>IF(K2832=0,#REF!,0)</f>
        <v>#REF!</v>
      </c>
      <c r="O2832">
        <v>57265.015503000002</v>
      </c>
      <c r="P2832">
        <v>76</v>
      </c>
    </row>
    <row r="2833" spans="1:16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5"/>
      <c r="L2833" s="455" t="e">
        <f>IF(K2833=0,#REF!,0)</f>
        <v>#REF!</v>
      </c>
      <c r="O2833">
        <v>56083.979522000001</v>
      </c>
      <c r="P2833">
        <v>76</v>
      </c>
    </row>
    <row r="2834" spans="1:16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5"/>
      <c r="L2834" s="455" t="e">
        <f>IF(K2834=0,#REF!,0)</f>
        <v>#REF!</v>
      </c>
      <c r="O2834">
        <v>55554.50232</v>
      </c>
      <c r="P2834">
        <v>69</v>
      </c>
    </row>
    <row r="2835" spans="1:16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5"/>
      <c r="L2835" s="455" t="e">
        <f>IF(K2835=0,#REF!,0)</f>
        <v>#REF!</v>
      </c>
      <c r="O2835">
        <v>53379.191651000001</v>
      </c>
      <c r="P2835">
        <v>61</v>
      </c>
    </row>
    <row r="2836" spans="1:16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5"/>
      <c r="L2836" s="455" t="e">
        <f>IF(K2836=0,#REF!,0)</f>
        <v>#REF!</v>
      </c>
      <c r="O2836">
        <v>51467.495208</v>
      </c>
      <c r="P2836">
        <v>53</v>
      </c>
    </row>
    <row r="2837" spans="1:16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5"/>
      <c r="L2837" s="455" t="e">
        <f>IF(K2837=0,#REF!,0)</f>
        <v>#REF!</v>
      </c>
      <c r="O2837">
        <v>51336.663025000002</v>
      </c>
      <c r="P2837">
        <v>52</v>
      </c>
    </row>
    <row r="2838" spans="1:16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5"/>
      <c r="L2838" s="455" t="e">
        <f>IF(K2838=0,#REF!,0)</f>
        <v>#REF!</v>
      </c>
      <c r="O2838">
        <v>51322.069823999998</v>
      </c>
      <c r="P2838">
        <v>48</v>
      </c>
    </row>
    <row r="2839" spans="1:16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5"/>
      <c r="L2839" s="455" t="e">
        <f>IF(K2839=0,#REF!,0)</f>
        <v>#REF!</v>
      </c>
      <c r="O2839">
        <v>51035.973845999994</v>
      </c>
      <c r="P2839">
        <v>51</v>
      </c>
    </row>
    <row r="2840" spans="1:16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5"/>
      <c r="L2840" s="455" t="e">
        <f>IF(K2840=0,#REF!,0)</f>
        <v>#REF!</v>
      </c>
      <c r="O2840">
        <v>51495.062926999999</v>
      </c>
      <c r="P2840">
        <v>49</v>
      </c>
    </row>
    <row r="2841" spans="1:16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5"/>
      <c r="L2841" s="455" t="e">
        <f>IF(K2841=0,#REF!,0)</f>
        <v>#REF!</v>
      </c>
      <c r="O2841">
        <v>52299.915251999999</v>
      </c>
      <c r="P2841">
        <v>55</v>
      </c>
    </row>
    <row r="2842" spans="1:16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5"/>
      <c r="L2842" s="455" t="e">
        <f>IF(K2842=0,#REF!,0)</f>
        <v>#REF!</v>
      </c>
      <c r="O2842">
        <v>52331.151429000012</v>
      </c>
      <c r="P2842">
        <v>64</v>
      </c>
    </row>
    <row r="2843" spans="1:16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5"/>
      <c r="L2843" s="455" t="e">
        <f>IF(K2843=0,#REF!,0)</f>
        <v>#REF!</v>
      </c>
      <c r="O2843">
        <v>52103.154296000001</v>
      </c>
      <c r="P2843">
        <v>66</v>
      </c>
    </row>
    <row r="2844" spans="1:16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5">
        <v>14683.278470787302</v>
      </c>
      <c r="L2844" s="455">
        <f>IF(K2844=0,#REF!,0)</f>
        <v>0</v>
      </c>
      <c r="O2844">
        <v>52495.907289000002</v>
      </c>
      <c r="P2844">
        <v>67</v>
      </c>
    </row>
    <row r="2845" spans="1:16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5">
        <v>34523.895977475295</v>
      </c>
      <c r="L2845" s="455">
        <f>IF(K2845=0,#REF!,0)</f>
        <v>0</v>
      </c>
      <c r="O2845">
        <v>52597.618498999997</v>
      </c>
      <c r="P2845">
        <v>61</v>
      </c>
    </row>
    <row r="2846" spans="1:16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5">
        <v>44499.045474025945</v>
      </c>
      <c r="L2846" s="455">
        <f>IF(K2846=0,#REF!,0)</f>
        <v>0</v>
      </c>
      <c r="O2846">
        <v>53070.647217999998</v>
      </c>
      <c r="P2846">
        <v>54</v>
      </c>
    </row>
    <row r="2847" spans="1:16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5">
        <v>22754.358588653624</v>
      </c>
      <c r="L2847" s="455">
        <f>IF(K2847=0,#REF!,0)</f>
        <v>0</v>
      </c>
      <c r="O2847">
        <v>51107.319183</v>
      </c>
      <c r="P2847">
        <v>50</v>
      </c>
    </row>
    <row r="2848" spans="1:16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5">
        <v>37744.605297747323</v>
      </c>
      <c r="L2848" s="455">
        <f>IF(K2848=0,#REF!,0)</f>
        <v>0</v>
      </c>
      <c r="O2848">
        <v>51723.743589999998</v>
      </c>
      <c r="P2848">
        <v>48</v>
      </c>
    </row>
    <row r="2849" spans="1:16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5">
        <v>31942.864909554792</v>
      </c>
      <c r="L2849" s="455">
        <f>IF(K2849=0,#REF!,0)</f>
        <v>0</v>
      </c>
      <c r="O2849">
        <v>52335.426360999998</v>
      </c>
      <c r="P2849">
        <v>42</v>
      </c>
    </row>
    <row r="2850" spans="1:16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5">
        <v>17578.426264700676</v>
      </c>
      <c r="L2850" s="455">
        <f>IF(K2850=0,#REF!,0)</f>
        <v>0</v>
      </c>
      <c r="O2850">
        <v>52029.312286</v>
      </c>
      <c r="P2850">
        <v>42</v>
      </c>
    </row>
    <row r="2851" spans="1:16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5"/>
      <c r="L2851" s="455" t="e">
        <f>IF(K2851=0,#REF!,0)</f>
        <v>#REF!</v>
      </c>
      <c r="O2851">
        <v>51926.818328999987</v>
      </c>
      <c r="P2851">
        <v>43</v>
      </c>
    </row>
    <row r="2852" spans="1:16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5"/>
      <c r="L2852" s="455" t="e">
        <f>IF(K2852=0,#REF!,0)</f>
        <v>#REF!</v>
      </c>
      <c r="O2852">
        <v>51198.943879000013</v>
      </c>
      <c r="P2852">
        <v>47</v>
      </c>
    </row>
    <row r="2853" spans="1:16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5"/>
      <c r="L2853" s="455" t="e">
        <f>IF(K2853=0,#REF!,0)</f>
        <v>#REF!</v>
      </c>
      <c r="O2853">
        <v>51703.902770999986</v>
      </c>
      <c r="P2853">
        <v>53</v>
      </c>
    </row>
    <row r="2854" spans="1:16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5"/>
      <c r="L2854" s="455" t="e">
        <f>IF(K2854=0,#REF!,0)</f>
        <v>#REF!</v>
      </c>
      <c r="O2854">
        <v>52453.284576999999</v>
      </c>
      <c r="P2854">
        <v>59</v>
      </c>
    </row>
    <row r="2855" spans="1:16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5"/>
      <c r="L2855" s="455" t="e">
        <f>IF(K2855=0,#REF!,0)</f>
        <v>#REF!</v>
      </c>
      <c r="O2855">
        <v>53989.909545000002</v>
      </c>
      <c r="P2855">
        <v>68</v>
      </c>
    </row>
    <row r="2856" spans="1:16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5"/>
      <c r="L2856" s="455" t="e">
        <f>IF(K2856=0,#REF!,0)</f>
        <v>#REF!</v>
      </c>
      <c r="O2856">
        <v>53412.026918000003</v>
      </c>
      <c r="P2856">
        <v>68</v>
      </c>
    </row>
    <row r="2857" spans="1:16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5"/>
      <c r="L2857" s="455" t="e">
        <f>IF(K2857=0,#REF!,0)</f>
        <v>#REF!</v>
      </c>
      <c r="O2857">
        <v>53725.936644999987</v>
      </c>
      <c r="P2857">
        <v>65</v>
      </c>
    </row>
    <row r="2858" spans="1:16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5"/>
      <c r="L2858" s="455" t="e">
        <f>IF(K2858=0,#REF!,0)</f>
        <v>#REF!</v>
      </c>
      <c r="O2858">
        <v>52772.166748000003</v>
      </c>
      <c r="P2858">
        <v>61</v>
      </c>
    </row>
    <row r="2859" spans="1:16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5"/>
      <c r="L2859" s="455" t="e">
        <f>IF(K2859=0,#REF!,0)</f>
        <v>#REF!</v>
      </c>
      <c r="O2859">
        <v>50872.345886000003</v>
      </c>
      <c r="P2859">
        <v>49</v>
      </c>
    </row>
    <row r="2860" spans="1:16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5"/>
      <c r="L2860" s="455" t="e">
        <f>IF(K2860=0,#REF!,0)</f>
        <v>#REF!</v>
      </c>
      <c r="O2860">
        <v>49864.894469999999</v>
      </c>
      <c r="P2860">
        <v>47</v>
      </c>
    </row>
    <row r="2861" spans="1:16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5"/>
      <c r="L2861" s="455" t="e">
        <f>IF(K2861=0,#REF!,0)</f>
        <v>#REF!</v>
      </c>
      <c r="O2861">
        <v>49436.965271000001</v>
      </c>
      <c r="P2861">
        <v>41</v>
      </c>
    </row>
    <row r="2862" spans="1:16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5"/>
      <c r="L2862" s="455" t="e">
        <f>IF(K2862=0,#REF!,0)</f>
        <v>#REF!</v>
      </c>
      <c r="O2862">
        <v>48677.987642</v>
      </c>
      <c r="P2862">
        <v>47</v>
      </c>
    </row>
    <row r="2863" spans="1:16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5"/>
      <c r="L2863" s="455" t="e">
        <f>IF(K2863=0,#REF!,0)</f>
        <v>#REF!</v>
      </c>
      <c r="O2863">
        <v>48599.024108999998</v>
      </c>
      <c r="P2863">
        <v>44</v>
      </c>
    </row>
    <row r="2864" spans="1:16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5"/>
      <c r="L2864" s="455" t="e">
        <f>IF(K2864=0,#REF!,0)</f>
        <v>#REF!</v>
      </c>
      <c r="O2864">
        <v>49082.076353999997</v>
      </c>
      <c r="P2864">
        <v>43</v>
      </c>
    </row>
    <row r="2865" spans="1:16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5"/>
      <c r="L2865" s="455" t="e">
        <f>IF(K2865=0,#REF!,0)</f>
        <v>#REF!</v>
      </c>
      <c r="O2865">
        <v>49045.056457999999</v>
      </c>
      <c r="P2865">
        <v>51</v>
      </c>
    </row>
    <row r="2866" spans="1:16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5"/>
      <c r="L2866" s="455" t="e">
        <f>IF(K2866=0,#REF!,0)</f>
        <v>#REF!</v>
      </c>
      <c r="O2866">
        <v>48992.009337000003</v>
      </c>
      <c r="P2866">
        <v>46</v>
      </c>
    </row>
    <row r="2867" spans="1:16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5"/>
      <c r="L2867" s="455" t="e">
        <f>IF(K2867=0,#REF!,0)</f>
        <v>#REF!</v>
      </c>
      <c r="O2867">
        <v>48111.767089000001</v>
      </c>
      <c r="P2867">
        <v>59</v>
      </c>
    </row>
    <row r="2868" spans="1:16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5">
        <v>16073.853322953843</v>
      </c>
      <c r="L2868" s="455">
        <f>IF(K2868=0,#REF!,0)</f>
        <v>0</v>
      </c>
      <c r="O2868">
        <v>47970.822661999999</v>
      </c>
      <c r="P2868">
        <v>61</v>
      </c>
    </row>
    <row r="2869" spans="1:16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5">
        <v>36996.01785736849</v>
      </c>
      <c r="L2869" s="455">
        <f>IF(K2869=0,#REF!,0)</f>
        <v>0</v>
      </c>
      <c r="O2869">
        <v>47743.325134000013</v>
      </c>
      <c r="P2869">
        <v>61</v>
      </c>
    </row>
    <row r="2870" spans="1:16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5">
        <v>47079.925205951644</v>
      </c>
      <c r="L2870" s="455">
        <f>IF(K2870=0,#REF!,0)</f>
        <v>0</v>
      </c>
      <c r="O2870">
        <v>48173.640899999999</v>
      </c>
      <c r="P2870">
        <v>52</v>
      </c>
    </row>
    <row r="2871" spans="1:16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5">
        <v>23213.250140088898</v>
      </c>
      <c r="L2871" s="455">
        <f>IF(K2871=0,#REF!,0)</f>
        <v>0</v>
      </c>
      <c r="O2871">
        <v>47517.298460999998</v>
      </c>
      <c r="P2871">
        <v>48</v>
      </c>
    </row>
    <row r="2872" spans="1:16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5">
        <v>37548.231499343332</v>
      </c>
      <c r="L2872" s="455">
        <f>IF(K2872=0,#REF!,0)</f>
        <v>0</v>
      </c>
      <c r="O2872">
        <v>48307.333007999987</v>
      </c>
      <c r="P2872">
        <v>50</v>
      </c>
    </row>
    <row r="2873" spans="1:16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5">
        <v>31759.873726744114</v>
      </c>
      <c r="L2873" s="455">
        <f>IF(K2873=0,#REF!,0)</f>
        <v>0</v>
      </c>
      <c r="O2873">
        <v>48841.376984000002</v>
      </c>
      <c r="P2873">
        <v>39</v>
      </c>
    </row>
    <row r="2874" spans="1:16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5">
        <v>9894.5259424464766</v>
      </c>
      <c r="L2874" s="455">
        <f>IF(K2874=0,#REF!,0)</f>
        <v>0</v>
      </c>
      <c r="O2874">
        <v>49365.068175</v>
      </c>
      <c r="P2874">
        <v>43</v>
      </c>
    </row>
    <row r="2875" spans="1:16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5"/>
      <c r="L2875" s="455" t="e">
        <f>IF(K2875=0,#REF!,0)</f>
        <v>#REF!</v>
      </c>
      <c r="O2875">
        <v>49454.115569000001</v>
      </c>
      <c r="P2875">
        <v>44</v>
      </c>
    </row>
    <row r="2876" spans="1:16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5"/>
      <c r="L2876" s="455" t="e">
        <f>IF(K2876=0,#REF!,0)</f>
        <v>#REF!</v>
      </c>
      <c r="O2876">
        <v>49192.993775000003</v>
      </c>
      <c r="P2876">
        <v>44</v>
      </c>
    </row>
    <row r="2877" spans="1:16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5"/>
      <c r="L2877" s="455" t="e">
        <f>IF(K2877=0,#REF!,0)</f>
        <v>#REF!</v>
      </c>
      <c r="O2877">
        <v>50176.729584000001</v>
      </c>
      <c r="P2877">
        <v>56</v>
      </c>
    </row>
    <row r="2878" spans="1:16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5"/>
      <c r="L2878" s="455" t="e">
        <f>IF(K2878=0,#REF!,0)</f>
        <v>#REF!</v>
      </c>
      <c r="O2878">
        <v>50454.487670000002</v>
      </c>
      <c r="P2878">
        <v>62</v>
      </c>
    </row>
    <row r="2879" spans="1:16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5"/>
      <c r="L2879" s="455" t="e">
        <f>IF(K2879=0,#REF!,0)</f>
        <v>#REF!</v>
      </c>
      <c r="O2879">
        <v>51813.659973000002</v>
      </c>
      <c r="P2879">
        <v>63</v>
      </c>
    </row>
    <row r="2880" spans="1:16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5"/>
      <c r="L2880" s="455" t="e">
        <f>IF(K2880=0,#REF!,0)</f>
        <v>#REF!</v>
      </c>
      <c r="O2880">
        <v>51159.931916000001</v>
      </c>
      <c r="P2880">
        <v>64</v>
      </c>
    </row>
    <row r="2881" spans="1:16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5"/>
      <c r="L2881" s="455" t="e">
        <f>IF(K2881=0,#REF!,0)</f>
        <v>#REF!</v>
      </c>
      <c r="O2881">
        <v>51949.861389999998</v>
      </c>
      <c r="P2881">
        <v>62</v>
      </c>
    </row>
    <row r="2882" spans="1:16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5"/>
      <c r="L2882" s="455" t="e">
        <f>IF(K2882=0,#REF!,0)</f>
        <v>#REF!</v>
      </c>
      <c r="O2882">
        <v>51075.881379000013</v>
      </c>
      <c r="P2882">
        <v>54</v>
      </c>
    </row>
    <row r="2883" spans="1:16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5"/>
      <c r="L2883" s="455" t="e">
        <f>IF(K2883=0,#REF!,0)</f>
        <v>#REF!</v>
      </c>
      <c r="O2883">
        <v>49420.301087</v>
      </c>
      <c r="P2883">
        <v>43</v>
      </c>
    </row>
    <row r="2884" spans="1:16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5"/>
      <c r="L2884" s="455" t="e">
        <f>IF(K2884=0,#REF!,0)</f>
        <v>#REF!</v>
      </c>
      <c r="O2884">
        <v>48663.199006000003</v>
      </c>
      <c r="P2884">
        <v>36</v>
      </c>
    </row>
    <row r="2885" spans="1:16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5"/>
      <c r="L2885" s="455" t="e">
        <f>IF(K2885=0,#REF!,0)</f>
        <v>#REF!</v>
      </c>
      <c r="O2885">
        <v>48253.112517000001</v>
      </c>
      <c r="P2885">
        <v>31</v>
      </c>
    </row>
    <row r="2886" spans="1:16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5"/>
      <c r="L2886" s="455" t="e">
        <f>IF(K2886=0,#REF!,0)</f>
        <v>#REF!</v>
      </c>
      <c r="O2886">
        <v>48218.285767000001</v>
      </c>
      <c r="P2886">
        <v>32</v>
      </c>
    </row>
    <row r="2887" spans="1:16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5"/>
      <c r="L2887" s="455" t="e">
        <f>IF(K2887=0,#REF!,0)</f>
        <v>#REF!</v>
      </c>
      <c r="O2887">
        <v>47927.452270000002</v>
      </c>
      <c r="P2887">
        <v>32</v>
      </c>
    </row>
    <row r="2888" spans="1:16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5"/>
      <c r="L2888" s="455" t="e">
        <f>IF(K2888=0,#REF!,0)</f>
        <v>#REF!</v>
      </c>
      <c r="O2888">
        <v>48471.492889000001</v>
      </c>
      <c r="P2888">
        <v>36</v>
      </c>
    </row>
    <row r="2889" spans="1:16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5"/>
      <c r="L2889" s="455" t="e">
        <f>IF(K2889=0,#REF!,0)</f>
        <v>#REF!</v>
      </c>
      <c r="O2889">
        <v>49216.388610999988</v>
      </c>
      <c r="P2889">
        <v>44</v>
      </c>
    </row>
    <row r="2890" spans="1:16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5"/>
      <c r="L2890" s="455" t="e">
        <f>IF(K2890=0,#REF!,0)</f>
        <v>#REF!</v>
      </c>
      <c r="O2890">
        <v>50078.126619000002</v>
      </c>
      <c r="P2890">
        <v>72</v>
      </c>
    </row>
    <row r="2891" spans="1:16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5"/>
      <c r="L2891" s="455" t="e">
        <f>IF(K2891=0,#REF!,0)</f>
        <v>#REF!</v>
      </c>
      <c r="O2891">
        <v>49095.298402</v>
      </c>
      <c r="P2891">
        <v>59</v>
      </c>
    </row>
    <row r="2892" spans="1:16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5">
        <v>13947.016817883063</v>
      </c>
      <c r="L2892" s="455">
        <f>IF(K2892=0,#REF!,0)</f>
        <v>0</v>
      </c>
      <c r="O2892">
        <v>49497.678314999997</v>
      </c>
      <c r="P2892">
        <v>44</v>
      </c>
    </row>
    <row r="2893" spans="1:16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5">
        <v>33301.974337338383</v>
      </c>
      <c r="L2893" s="455">
        <f>IF(K2893=0,#REF!,0)</f>
        <v>0</v>
      </c>
      <c r="O2893">
        <v>49851.106323</v>
      </c>
      <c r="P2893">
        <v>41</v>
      </c>
    </row>
    <row r="2894" spans="1:16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5">
        <v>34786.472892777783</v>
      </c>
      <c r="L2894" s="455">
        <f>IF(K2894=0,#REF!,0)</f>
        <v>0</v>
      </c>
      <c r="O2894">
        <v>50982.53067</v>
      </c>
      <c r="P2894">
        <v>37</v>
      </c>
    </row>
    <row r="2895" spans="1:16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5">
        <v>24158.415334665857</v>
      </c>
      <c r="L2895" s="455">
        <f>IF(K2895=0,#REF!,0)</f>
        <v>0</v>
      </c>
      <c r="O2895">
        <v>50453.300201000013</v>
      </c>
      <c r="P2895">
        <v>39</v>
      </c>
    </row>
    <row r="2896" spans="1:16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5">
        <v>42556.239683521802</v>
      </c>
      <c r="L2896" s="455">
        <f>IF(K2896=0,#REF!,0)</f>
        <v>0</v>
      </c>
      <c r="O2896">
        <v>49965.017271999997</v>
      </c>
      <c r="P2896">
        <v>32</v>
      </c>
    </row>
    <row r="2897" spans="1:16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5">
        <v>23981.427978893305</v>
      </c>
      <c r="L2897" s="455">
        <f>IF(K2897=0,#REF!,0)</f>
        <v>0</v>
      </c>
      <c r="O2897">
        <v>51710.422211999998</v>
      </c>
      <c r="P2897">
        <v>32</v>
      </c>
    </row>
    <row r="2898" spans="1:16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5">
        <v>11590.693251046965</v>
      </c>
      <c r="L2898" s="455">
        <f>IF(K2898=0,#REF!,0)</f>
        <v>0</v>
      </c>
      <c r="O2898">
        <v>51967.667235000001</v>
      </c>
      <c r="P2898">
        <v>35</v>
      </c>
    </row>
    <row r="2899" spans="1:16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5"/>
      <c r="L2899" s="455" t="e">
        <f>IF(K2899=0,#REF!,0)</f>
        <v>#REF!</v>
      </c>
      <c r="O2899">
        <v>52556.832977999999</v>
      </c>
      <c r="P2899">
        <v>39</v>
      </c>
    </row>
    <row r="2900" spans="1:16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5"/>
      <c r="L2900" s="455" t="e">
        <f>IF(K2900=0,#REF!,0)</f>
        <v>#REF!</v>
      </c>
      <c r="O2900">
        <v>53103.727845000001</v>
      </c>
      <c r="P2900">
        <v>47</v>
      </c>
    </row>
    <row r="2901" spans="1:16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5"/>
      <c r="L2901" s="455" t="e">
        <f>IF(K2901=0,#REF!,0)</f>
        <v>#REF!</v>
      </c>
      <c r="O2901">
        <v>52634.984985000003</v>
      </c>
      <c r="P2901">
        <v>52</v>
      </c>
    </row>
    <row r="2902" spans="1:16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5"/>
      <c r="L2902" s="455" t="e">
        <f>IF(K2902=0,#REF!,0)</f>
        <v>#REF!</v>
      </c>
      <c r="O2902">
        <v>52846.124817000004</v>
      </c>
      <c r="P2902">
        <v>60</v>
      </c>
    </row>
    <row r="2903" spans="1:16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5"/>
      <c r="L2903" s="455" t="e">
        <f>IF(K2903=0,#REF!,0)</f>
        <v>#REF!</v>
      </c>
      <c r="O2903">
        <v>54271.585142999997</v>
      </c>
      <c r="P2903">
        <v>61</v>
      </c>
    </row>
    <row r="2904" spans="1:16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5"/>
      <c r="L2904" s="455" t="e">
        <f>IF(K2904=0,#REF!,0)</f>
        <v>#REF!</v>
      </c>
      <c r="O2904">
        <v>52813.498932000002</v>
      </c>
      <c r="P2904">
        <v>68</v>
      </c>
    </row>
    <row r="2905" spans="1:16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5"/>
      <c r="L2905" s="455" t="e">
        <f>IF(K2905=0,#REF!,0)</f>
        <v>#REF!</v>
      </c>
      <c r="O2905">
        <v>53172.768065999997</v>
      </c>
      <c r="P2905">
        <v>57</v>
      </c>
    </row>
    <row r="2906" spans="1:16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5"/>
      <c r="L2906" s="455" t="e">
        <f>IF(K2906=0,#REF!,0)</f>
        <v>#REF!</v>
      </c>
      <c r="O2906">
        <v>52269.841675000003</v>
      </c>
      <c r="P2906">
        <v>52</v>
      </c>
    </row>
    <row r="2907" spans="1:16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5"/>
      <c r="L2907" s="455" t="e">
        <f>IF(K2907=0,#REF!,0)</f>
        <v>#REF!</v>
      </c>
      <c r="O2907">
        <v>51647.828764999998</v>
      </c>
      <c r="P2907">
        <v>39</v>
      </c>
    </row>
    <row r="2908" spans="1:16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5"/>
      <c r="L2908" s="455" t="e">
        <f>IF(K2908=0,#REF!,0)</f>
        <v>#REF!</v>
      </c>
      <c r="O2908">
        <v>48969.921355999999</v>
      </c>
      <c r="P2908">
        <v>37</v>
      </c>
    </row>
    <row r="2909" spans="1:16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5"/>
      <c r="L2909" s="455" t="e">
        <f>IF(K2909=0,#REF!,0)</f>
        <v>#REF!</v>
      </c>
      <c r="O2909">
        <v>48526.805419999997</v>
      </c>
      <c r="P2909">
        <v>31</v>
      </c>
    </row>
    <row r="2910" spans="1:16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5"/>
      <c r="L2910" s="455" t="e">
        <f>IF(K2910=0,#REF!,0)</f>
        <v>#REF!</v>
      </c>
      <c r="O2910">
        <v>48015.734405000003</v>
      </c>
      <c r="P2910">
        <v>31</v>
      </c>
    </row>
    <row r="2911" spans="1:16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5"/>
      <c r="L2911" s="455" t="e">
        <f>IF(K2911=0,#REF!,0)</f>
        <v>#REF!</v>
      </c>
      <c r="O2911">
        <v>48723.796721999999</v>
      </c>
      <c r="P2911">
        <v>30</v>
      </c>
    </row>
    <row r="2912" spans="1:16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5"/>
      <c r="L2912" s="455" t="e">
        <f>IF(K2912=0,#REF!,0)</f>
        <v>#REF!</v>
      </c>
      <c r="O2912">
        <v>49804.737639999999</v>
      </c>
      <c r="P2912">
        <v>35</v>
      </c>
    </row>
    <row r="2913" spans="1:16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5"/>
      <c r="L2913" s="455" t="e">
        <f>IF(K2913=0,#REF!,0)</f>
        <v>#REF!</v>
      </c>
      <c r="O2913">
        <v>50714.439147999998</v>
      </c>
      <c r="P2913">
        <v>49</v>
      </c>
    </row>
    <row r="2914" spans="1:16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5"/>
      <c r="L2914" s="455" t="e">
        <f>IF(K2914=0,#REF!,0)</f>
        <v>#REF!</v>
      </c>
      <c r="O2914">
        <v>51947.482818999997</v>
      </c>
      <c r="P2914">
        <v>80</v>
      </c>
    </row>
    <row r="2915" spans="1:16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5"/>
      <c r="L2915" s="455" t="e">
        <f>IF(K2915=0,#REF!,0)</f>
        <v>#REF!</v>
      </c>
      <c r="O2915">
        <v>52994.880004999999</v>
      </c>
      <c r="P2915">
        <v>56</v>
      </c>
    </row>
    <row r="2916" spans="1:16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5"/>
      <c r="L2916" s="455" t="e">
        <f>IF(K2916=0,#REF!,0)</f>
        <v>#REF!</v>
      </c>
      <c r="O2916">
        <v>55788.138946999999</v>
      </c>
      <c r="P2916">
        <v>45</v>
      </c>
    </row>
    <row r="2917" spans="1:16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5">
        <v>7331.5911454869438</v>
      </c>
      <c r="L2917" s="455">
        <f>IF(K2917=0,#REF!,0)</f>
        <v>0</v>
      </c>
      <c r="O2917">
        <v>56396.411866000002</v>
      </c>
      <c r="P2917">
        <v>39</v>
      </c>
    </row>
    <row r="2918" spans="1:16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5">
        <v>19704.549780605397</v>
      </c>
      <c r="L2918" s="455">
        <f>IF(K2918=0,#REF!,0)</f>
        <v>0</v>
      </c>
      <c r="O2918">
        <v>56587.460631000002</v>
      </c>
      <c r="P2918">
        <v>37</v>
      </c>
    </row>
    <row r="2919" spans="1:16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5"/>
      <c r="L2919" s="455" t="e">
        <f>IF(K2919=0,#REF!,0)</f>
        <v>#REF!</v>
      </c>
      <c r="O2919">
        <v>54635.425047999997</v>
      </c>
      <c r="P2919">
        <v>40</v>
      </c>
    </row>
    <row r="2920" spans="1:16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5">
        <v>17529.913289370415</v>
      </c>
      <c r="L2920" s="455">
        <f>IF(K2920=0,#REF!,0)</f>
        <v>0</v>
      </c>
      <c r="O2920">
        <v>54905.570618000012</v>
      </c>
      <c r="P2920">
        <v>38</v>
      </c>
    </row>
    <row r="2921" spans="1:16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5"/>
      <c r="L2921" s="455" t="e">
        <f>IF(K2921=0,#REF!,0)</f>
        <v>#REF!</v>
      </c>
      <c r="O2921">
        <v>56552.828764999998</v>
      </c>
      <c r="P2921">
        <v>34</v>
      </c>
    </row>
    <row r="2922" spans="1:16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5"/>
      <c r="L2922" s="455" t="e">
        <f>IF(K2922=0,#REF!,0)</f>
        <v>#REF!</v>
      </c>
      <c r="O2922">
        <v>56961.711731000003</v>
      </c>
      <c r="P2922">
        <v>35</v>
      </c>
    </row>
    <row r="2923" spans="1:16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5"/>
      <c r="L2923" s="455" t="e">
        <f>IF(K2923=0,#REF!,0)</f>
        <v>#REF!</v>
      </c>
      <c r="O2923">
        <v>57646.046965999987</v>
      </c>
      <c r="P2923">
        <v>35</v>
      </c>
    </row>
    <row r="2924" spans="1:16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5"/>
      <c r="L2924" s="455" t="e">
        <f>IF(K2924=0,#REF!,0)</f>
        <v>#REF!</v>
      </c>
      <c r="O2924">
        <v>57713.298218000004</v>
      </c>
      <c r="P2924">
        <v>42</v>
      </c>
    </row>
    <row r="2925" spans="1:16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5"/>
      <c r="L2925" s="455" t="e">
        <f>IF(K2925=0,#REF!,0)</f>
        <v>#REF!</v>
      </c>
      <c r="O2925">
        <v>57007.422272999996</v>
      </c>
      <c r="P2925">
        <v>49</v>
      </c>
    </row>
    <row r="2926" spans="1:16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5"/>
      <c r="L2926" s="455" t="e">
        <f>IF(K2926=0,#REF!,0)</f>
        <v>#REF!</v>
      </c>
      <c r="O2926">
        <v>57024.022248000001</v>
      </c>
      <c r="P2926">
        <v>52</v>
      </c>
    </row>
    <row r="2927" spans="1:16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5"/>
      <c r="L2927" s="455" t="e">
        <f>IF(K2927=0,#REF!,0)</f>
        <v>#REF!</v>
      </c>
      <c r="O2927">
        <v>57354.728578000002</v>
      </c>
      <c r="P2927">
        <v>55</v>
      </c>
    </row>
    <row r="2928" spans="1:16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5"/>
      <c r="L2928" s="455" t="e">
        <f>IF(K2928=0,#REF!,0)</f>
        <v>#REF!</v>
      </c>
      <c r="O2928">
        <v>55693.704041999998</v>
      </c>
      <c r="P2928">
        <v>58</v>
      </c>
    </row>
    <row r="2929" spans="1:16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5"/>
      <c r="L2929" s="455" t="e">
        <f>IF(K2929=0,#REF!,0)</f>
        <v>#REF!</v>
      </c>
      <c r="O2929">
        <v>54862.079529000002</v>
      </c>
      <c r="P2929">
        <v>53</v>
      </c>
    </row>
    <row r="2930" spans="1:16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5"/>
      <c r="L2930" s="455" t="e">
        <f>IF(K2930=0,#REF!,0)</f>
        <v>#REF!</v>
      </c>
      <c r="O2930">
        <v>53694.726866999998</v>
      </c>
      <c r="P2930">
        <v>46</v>
      </c>
    </row>
    <row r="2931" spans="1:16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5"/>
      <c r="L2931" s="455" t="e">
        <f>IF(K2931=0,#REF!,0)</f>
        <v>#REF!</v>
      </c>
      <c r="O2931">
        <v>52736.704497999999</v>
      </c>
      <c r="P2931">
        <v>42</v>
      </c>
    </row>
    <row r="2932" spans="1:16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5"/>
      <c r="L2932" s="455" t="e">
        <f>IF(K2932=0,#REF!,0)</f>
        <v>#REF!</v>
      </c>
      <c r="O2932">
        <v>50624.507567999994</v>
      </c>
      <c r="P2932">
        <v>37</v>
      </c>
    </row>
    <row r="2933" spans="1:16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5"/>
      <c r="L2933" s="455" t="e">
        <f>IF(K2933=0,#REF!,0)</f>
        <v>#REF!</v>
      </c>
      <c r="O2933">
        <v>50662.316833999997</v>
      </c>
      <c r="P2933">
        <v>33</v>
      </c>
    </row>
    <row r="2934" spans="1:16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5"/>
      <c r="L2934" s="455" t="e">
        <f>IF(K2934=0,#REF!,0)</f>
        <v>#REF!</v>
      </c>
      <c r="O2934">
        <v>51202.085937999997</v>
      </c>
      <c r="P2934">
        <v>27</v>
      </c>
    </row>
    <row r="2935" spans="1:16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5"/>
      <c r="L2935" s="455" t="e">
        <f>IF(K2935=0,#REF!,0)</f>
        <v>#REF!</v>
      </c>
      <c r="O2935">
        <v>50025.986695</v>
      </c>
      <c r="P2935">
        <v>30</v>
      </c>
    </row>
    <row r="2936" spans="1:16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5"/>
      <c r="L2936" s="455" t="e">
        <f>IF(K2936=0,#REF!,0)</f>
        <v>#REF!</v>
      </c>
      <c r="O2936">
        <v>50117.434447</v>
      </c>
      <c r="P2936">
        <v>34</v>
      </c>
    </row>
    <row r="2937" spans="1:16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5"/>
      <c r="L2937" s="455" t="e">
        <f>IF(K2937=0,#REF!,0)</f>
        <v>#REF!</v>
      </c>
      <c r="O2937">
        <v>50831.184722000013</v>
      </c>
      <c r="P2937">
        <v>35</v>
      </c>
    </row>
    <row r="2938" spans="1:16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5"/>
      <c r="L2938" s="455" t="e">
        <f>IF(K2938=0,#REF!,0)</f>
        <v>#REF!</v>
      </c>
      <c r="O2938">
        <v>50917.163178000003</v>
      </c>
      <c r="P2938">
        <v>46</v>
      </c>
    </row>
    <row r="2939" spans="1:16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5"/>
      <c r="L2939" s="455" t="e">
        <f>IF(K2939=0,#REF!,0)</f>
        <v>#REF!</v>
      </c>
      <c r="O2939">
        <v>50610.297821999993</v>
      </c>
      <c r="P2939">
        <v>49</v>
      </c>
    </row>
    <row r="2940" spans="1:16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5">
        <v>12902.756229150948</v>
      </c>
      <c r="L2940" s="455">
        <f>IF(K2940=0,#REF!,0)</f>
        <v>0</v>
      </c>
      <c r="O2940">
        <v>52323.060668999999</v>
      </c>
      <c r="P2940">
        <v>54</v>
      </c>
    </row>
    <row r="2941" spans="1:16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5">
        <v>23761.71645888815</v>
      </c>
      <c r="L2941" s="455">
        <f>IF(K2941=0,#REF!,0)</f>
        <v>0</v>
      </c>
      <c r="O2941">
        <v>52939.233459000003</v>
      </c>
      <c r="P2941">
        <v>53</v>
      </c>
    </row>
    <row r="2942" spans="1:16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5">
        <v>37584.929170786454</v>
      </c>
      <c r="L2942" s="455">
        <f>IF(K2942=0,#REF!,0)</f>
        <v>0</v>
      </c>
      <c r="O2942">
        <v>53790.037812000002</v>
      </c>
      <c r="P2942">
        <v>40</v>
      </c>
    </row>
    <row r="2943" spans="1:16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5">
        <v>21534.322606291578</v>
      </c>
      <c r="L2943" s="455">
        <f>IF(K2943=0,#REF!,0)</f>
        <v>0</v>
      </c>
      <c r="O2943">
        <v>52673.344236999998</v>
      </c>
      <c r="P2943">
        <v>45</v>
      </c>
    </row>
    <row r="2944" spans="1:16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5">
        <v>32628.359433698191</v>
      </c>
      <c r="L2944" s="455">
        <f>IF(K2944=0,#REF!,0)</f>
        <v>0</v>
      </c>
      <c r="O2944">
        <v>53220.919191000001</v>
      </c>
      <c r="P2944">
        <v>34</v>
      </c>
    </row>
    <row r="2945" spans="1:16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5">
        <v>25054.497356025593</v>
      </c>
      <c r="L2945" s="455">
        <f>IF(K2945=0,#REF!,0)</f>
        <v>0</v>
      </c>
      <c r="O2945">
        <v>54129.921782999998</v>
      </c>
      <c r="P2945">
        <v>35</v>
      </c>
    </row>
    <row r="2946" spans="1:16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5">
        <v>10824.086817298337</v>
      </c>
      <c r="L2946" s="455">
        <f>IF(K2946=0,#REF!,0)</f>
        <v>0</v>
      </c>
      <c r="O2946">
        <v>53840.097930000004</v>
      </c>
      <c r="P2946">
        <v>42</v>
      </c>
    </row>
    <row r="2947" spans="1:16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5"/>
      <c r="L2947" s="455" t="e">
        <f>IF(K2947=0,#REF!,0)</f>
        <v>#REF!</v>
      </c>
      <c r="O2947">
        <v>54160.650390000003</v>
      </c>
      <c r="P2947">
        <v>38</v>
      </c>
    </row>
    <row r="2948" spans="1:16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5"/>
      <c r="L2948" s="455" t="e">
        <f>IF(K2948=0,#REF!,0)</f>
        <v>#REF!</v>
      </c>
      <c r="O2948">
        <v>53599.615479</v>
      </c>
      <c r="P2948">
        <v>47</v>
      </c>
    </row>
    <row r="2949" spans="1:16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5"/>
      <c r="L2949" s="455" t="e">
        <f>IF(K2949=0,#REF!,0)</f>
        <v>#REF!</v>
      </c>
      <c r="O2949">
        <v>52799.130493999997</v>
      </c>
      <c r="P2949">
        <v>48</v>
      </c>
    </row>
    <row r="2950" spans="1:16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5"/>
      <c r="L2950" s="455" t="e">
        <f>IF(K2950=0,#REF!,0)</f>
        <v>#REF!</v>
      </c>
      <c r="O2950">
        <v>52825.303741000003</v>
      </c>
      <c r="P2950">
        <v>54</v>
      </c>
    </row>
    <row r="2951" spans="1:16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5"/>
      <c r="L2951" s="455" t="e">
        <f>IF(K2951=0,#REF!,0)</f>
        <v>#REF!</v>
      </c>
      <c r="O2951">
        <v>54362.835023</v>
      </c>
      <c r="P2951">
        <v>55</v>
      </c>
    </row>
    <row r="2952" spans="1:16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5"/>
      <c r="L2952" s="455" t="e">
        <f>IF(K2952=0,#REF!,0)</f>
        <v>#REF!</v>
      </c>
      <c r="O2952">
        <v>53510.960356000003</v>
      </c>
      <c r="P2952">
        <v>57</v>
      </c>
    </row>
    <row r="2953" spans="1:16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5"/>
      <c r="L2953" s="455" t="e">
        <f>IF(K2953=0,#REF!,0)</f>
        <v>#REF!</v>
      </c>
      <c r="O2953">
        <v>53168.290526999997</v>
      </c>
      <c r="P2953">
        <v>51</v>
      </c>
    </row>
    <row r="2954" spans="1:16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5"/>
      <c r="L2954" s="455" t="e">
        <f>IF(K2954=0,#REF!,0)</f>
        <v>#REF!</v>
      </c>
      <c r="O2954">
        <v>52146.892577999999</v>
      </c>
      <c r="P2954">
        <v>36</v>
      </c>
    </row>
    <row r="2955" spans="1:16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5"/>
      <c r="L2955" s="455" t="e">
        <f>IF(K2955=0,#REF!,0)</f>
        <v>#REF!</v>
      </c>
      <c r="O2955">
        <v>50379.986541999999</v>
      </c>
      <c r="P2955">
        <v>37</v>
      </c>
    </row>
    <row r="2956" spans="1:16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5"/>
      <c r="L2956" s="455" t="e">
        <f>IF(K2956=0,#REF!,0)</f>
        <v>#REF!</v>
      </c>
      <c r="O2956">
        <v>49463.581909</v>
      </c>
      <c r="P2956">
        <v>30</v>
      </c>
    </row>
    <row r="2957" spans="1:16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5"/>
      <c r="L2957" s="455" t="e">
        <f>IF(K2957=0,#REF!,0)</f>
        <v>#REF!</v>
      </c>
      <c r="O2957">
        <v>49380.094024999999</v>
      </c>
      <c r="P2957">
        <v>23</v>
      </c>
    </row>
    <row r="2958" spans="1:16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5"/>
      <c r="L2958" s="455" t="e">
        <f>IF(K2958=0,#REF!,0)</f>
        <v>#REF!</v>
      </c>
      <c r="O2958">
        <v>49245.981444999998</v>
      </c>
      <c r="P2958">
        <v>29</v>
      </c>
    </row>
    <row r="2959" spans="1:16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5"/>
      <c r="L2959" s="455" t="e">
        <f>IF(K2959=0,#REF!,0)</f>
        <v>#REF!</v>
      </c>
      <c r="O2959">
        <v>49575.346374000001</v>
      </c>
      <c r="P2959">
        <v>24</v>
      </c>
    </row>
    <row r="2960" spans="1:16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5"/>
      <c r="L2960" s="455" t="e">
        <f>IF(K2960=0,#REF!,0)</f>
        <v>#REF!</v>
      </c>
      <c r="O2960">
        <v>50221.213927999997</v>
      </c>
      <c r="P2960">
        <v>29</v>
      </c>
    </row>
    <row r="2961" spans="1:16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5"/>
      <c r="L2961" s="455" t="e">
        <f>IF(K2961=0,#REF!,0)</f>
        <v>#REF!</v>
      </c>
      <c r="O2961">
        <v>51004.217772999997</v>
      </c>
      <c r="P2961">
        <v>36</v>
      </c>
    </row>
    <row r="2962" spans="1:16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5"/>
      <c r="L2962" s="455" t="e">
        <f>IF(K2962=0,#REF!,0)</f>
        <v>#REF!</v>
      </c>
      <c r="O2962">
        <v>51756.930299</v>
      </c>
      <c r="P2962">
        <v>53</v>
      </c>
    </row>
    <row r="2963" spans="1:16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5"/>
      <c r="L2963" s="455" t="e">
        <f>IF(K2963=0,#REF!,0)</f>
        <v>#REF!</v>
      </c>
      <c r="O2963">
        <v>52310.577422000002</v>
      </c>
      <c r="P2963">
        <v>51</v>
      </c>
    </row>
    <row r="2964" spans="1:16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5">
        <v>4521.8563498280873</v>
      </c>
      <c r="L2964" s="455">
        <f>IF(K2964=0,#REF!,0)</f>
        <v>0</v>
      </c>
      <c r="O2964">
        <v>52884.281616</v>
      </c>
      <c r="P2964">
        <v>42</v>
      </c>
    </row>
    <row r="2965" spans="1:16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5">
        <v>16670.385979451246</v>
      </c>
      <c r="L2965" s="455">
        <f>IF(K2965=0,#REF!,0)</f>
        <v>0</v>
      </c>
      <c r="O2965">
        <v>53321.268735999998</v>
      </c>
      <c r="P2965">
        <v>45</v>
      </c>
    </row>
    <row r="2966" spans="1:16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5">
        <v>68.647892967524058</v>
      </c>
      <c r="L2966" s="455">
        <f>IF(K2966=0,#REF!,0)</f>
        <v>0</v>
      </c>
      <c r="O2966">
        <v>53956.997467000001</v>
      </c>
      <c r="P2966">
        <v>41</v>
      </c>
    </row>
    <row r="2967" spans="1:16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5">
        <v>15540.450191471587</v>
      </c>
      <c r="L2967" s="455">
        <f>IF(K2967=0,#REF!,0)</f>
        <v>0</v>
      </c>
      <c r="O2967">
        <v>52505.131989000001</v>
      </c>
      <c r="P2967">
        <v>43</v>
      </c>
    </row>
    <row r="2968" spans="1:16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5">
        <v>16564.501835743253</v>
      </c>
      <c r="L2968" s="455">
        <f>IF(K2968=0,#REF!,0)</f>
        <v>0</v>
      </c>
      <c r="O2968">
        <v>52348.148041</v>
      </c>
      <c r="P2968">
        <v>40</v>
      </c>
    </row>
    <row r="2969" spans="1:16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5"/>
      <c r="L2969" s="455" t="e">
        <f>IF(K2969=0,#REF!,0)</f>
        <v>#REF!</v>
      </c>
      <c r="O2969">
        <v>55244.247711000004</v>
      </c>
      <c r="P2969">
        <v>38</v>
      </c>
    </row>
    <row r="2970" spans="1:16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5"/>
      <c r="L2970" s="455" t="e">
        <f>IF(K2970=0,#REF!,0)</f>
        <v>#REF!</v>
      </c>
      <c r="O2970">
        <v>55685.723725000003</v>
      </c>
      <c r="P2970">
        <v>39</v>
      </c>
    </row>
    <row r="2971" spans="1:16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5"/>
      <c r="L2971" s="455" t="e">
        <f>IF(K2971=0,#REF!,0)</f>
        <v>#REF!</v>
      </c>
      <c r="O2971">
        <v>55719.192292</v>
      </c>
      <c r="P2971">
        <v>37</v>
      </c>
    </row>
    <row r="2972" spans="1:16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5"/>
      <c r="L2972" s="455" t="e">
        <f>IF(K2972=0,#REF!,0)</f>
        <v>#REF!</v>
      </c>
      <c r="O2972">
        <v>56016.931396</v>
      </c>
      <c r="P2972">
        <v>37</v>
      </c>
    </row>
    <row r="2973" spans="1:16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5"/>
      <c r="L2973" s="455" t="e">
        <f>IF(K2973=0,#REF!,0)</f>
        <v>#REF!</v>
      </c>
      <c r="O2973">
        <v>55166.102477</v>
      </c>
      <c r="P2973">
        <v>45</v>
      </c>
    </row>
    <row r="2974" spans="1:16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5"/>
      <c r="L2974" s="455" t="e">
        <f>IF(K2974=0,#REF!,0)</f>
        <v>#REF!</v>
      </c>
      <c r="O2974">
        <v>55428.189818999999</v>
      </c>
      <c r="P2974">
        <v>45</v>
      </c>
    </row>
    <row r="2975" spans="1:16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5"/>
      <c r="L2975" s="455" t="e">
        <f>IF(K2975=0,#REF!,0)</f>
        <v>#REF!</v>
      </c>
      <c r="O2975">
        <v>55702.304931999999</v>
      </c>
      <c r="P2975">
        <v>46</v>
      </c>
    </row>
    <row r="2976" spans="1:16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5"/>
      <c r="L2976" s="455" t="e">
        <f>IF(K2976=0,#REF!,0)</f>
        <v>#REF!</v>
      </c>
      <c r="O2976">
        <v>54335.453370000003</v>
      </c>
      <c r="P2976">
        <v>49</v>
      </c>
    </row>
    <row r="2977" spans="1:16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5"/>
      <c r="L2977" s="455" t="e">
        <f>IF(K2977=0,#REF!,0)</f>
        <v>#REF!</v>
      </c>
      <c r="O2977">
        <v>53612.511107999999</v>
      </c>
      <c r="P2977">
        <v>44</v>
      </c>
    </row>
    <row r="2978" spans="1:16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5"/>
      <c r="L2978" s="455" t="e">
        <f>IF(K2978=0,#REF!,0)</f>
        <v>#REF!</v>
      </c>
      <c r="O2978">
        <v>52639.754303999987</v>
      </c>
      <c r="P2978">
        <v>43</v>
      </c>
    </row>
    <row r="2979" spans="1:16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5"/>
      <c r="L2979" s="455" t="e">
        <f>IF(K2979=0,#REF!,0)</f>
        <v>#REF!</v>
      </c>
      <c r="O2979">
        <v>51183.940857000001</v>
      </c>
      <c r="P2979">
        <v>36</v>
      </c>
    </row>
    <row r="2980" spans="1:16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5"/>
      <c r="L2980" s="455" t="e">
        <f>IF(K2980=0,#REF!,0)</f>
        <v>#REF!</v>
      </c>
      <c r="O2980">
        <v>50096.993468000001</v>
      </c>
      <c r="P2980">
        <v>30</v>
      </c>
    </row>
    <row r="2981" spans="1:16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5"/>
      <c r="L2981" s="455" t="e">
        <f>IF(K2981=0,#REF!,0)</f>
        <v>#REF!</v>
      </c>
      <c r="O2981">
        <v>50351.760070999997</v>
      </c>
      <c r="P2981">
        <v>29</v>
      </c>
    </row>
    <row r="2982" spans="1:16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5"/>
      <c r="L2982" s="455" t="e">
        <f>IF(K2982=0,#REF!,0)</f>
        <v>#REF!</v>
      </c>
      <c r="O2982">
        <v>50213.660094999999</v>
      </c>
      <c r="P2982">
        <v>24</v>
      </c>
    </row>
    <row r="2983" spans="1:16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5"/>
      <c r="L2983" s="455" t="e">
        <f>IF(K2983=0,#REF!,0)</f>
        <v>#REF!</v>
      </c>
      <c r="O2983">
        <v>50287.364777000003</v>
      </c>
      <c r="P2983">
        <v>25</v>
      </c>
    </row>
    <row r="2984" spans="1:16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5"/>
      <c r="L2984" s="455" t="e">
        <f>IF(K2984=0,#REF!,0)</f>
        <v>#REF!</v>
      </c>
      <c r="O2984">
        <v>49925.094176999999</v>
      </c>
      <c r="P2984">
        <v>27</v>
      </c>
    </row>
    <row r="2985" spans="1:16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5"/>
      <c r="L2985" s="455" t="e">
        <f>IF(K2985=0,#REF!,0)</f>
        <v>#REF!</v>
      </c>
      <c r="O2985">
        <v>49900.939727999998</v>
      </c>
      <c r="P2985">
        <v>28</v>
      </c>
    </row>
    <row r="2986" spans="1:16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5"/>
      <c r="L2986" s="455" t="e">
        <f>IF(K2986=0,#REF!,0)</f>
        <v>#REF!</v>
      </c>
      <c r="O2986">
        <v>49375.641724000001</v>
      </c>
      <c r="P2986">
        <v>46</v>
      </c>
    </row>
    <row r="2987" spans="1:16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5"/>
      <c r="L2987" s="455" t="e">
        <f>IF(K2987=0,#REF!,0)</f>
        <v>#REF!</v>
      </c>
      <c r="O2987">
        <v>48417.174927</v>
      </c>
      <c r="P2987">
        <v>53</v>
      </c>
    </row>
    <row r="2988" spans="1:16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5"/>
      <c r="L2988" s="455" t="e">
        <f>IF(K2988=0,#REF!,0)</f>
        <v>#REF!</v>
      </c>
      <c r="O2988">
        <v>49867.185546000001</v>
      </c>
      <c r="P2988">
        <v>56</v>
      </c>
    </row>
    <row r="2989" spans="1:16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5"/>
      <c r="L2989" s="455" t="e">
        <f>IF(K2989=0,#REF!,0)</f>
        <v>#REF!</v>
      </c>
      <c r="O2989">
        <v>50846.506103</v>
      </c>
      <c r="P2989">
        <v>52</v>
      </c>
    </row>
    <row r="2990" spans="1:16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5"/>
      <c r="L2990" s="455" t="e">
        <f>IF(K2990=0,#REF!,0)</f>
        <v>#REF!</v>
      </c>
      <c r="O2990">
        <v>50911.623871000003</v>
      </c>
      <c r="P2990">
        <v>53</v>
      </c>
    </row>
    <row r="2991" spans="1:16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5"/>
      <c r="L2991" s="455" t="e">
        <f>IF(K2991=0,#REF!,0)</f>
        <v>#REF!</v>
      </c>
      <c r="O2991">
        <v>50675.277497000003</v>
      </c>
      <c r="P2991">
        <v>46</v>
      </c>
    </row>
    <row r="2992" spans="1:16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5"/>
      <c r="L2992" s="455" t="e">
        <f>IF(K2992=0,#REF!,0)</f>
        <v>#REF!</v>
      </c>
      <c r="O2992">
        <v>51527.378904999998</v>
      </c>
      <c r="P2992">
        <v>46</v>
      </c>
    </row>
    <row r="2993" spans="1:16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5"/>
      <c r="L2993" s="455" t="e">
        <f>IF(K2993=0,#REF!,0)</f>
        <v>#REF!</v>
      </c>
      <c r="O2993">
        <v>52699.753632</v>
      </c>
      <c r="P2993">
        <v>44</v>
      </c>
    </row>
    <row r="2994" spans="1:16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5"/>
      <c r="L2994" s="455" t="e">
        <f>IF(K2994=0,#REF!,0)</f>
        <v>#REF!</v>
      </c>
      <c r="O2994">
        <v>52818.584258000003</v>
      </c>
      <c r="P2994">
        <v>38</v>
      </c>
    </row>
    <row r="2995" spans="1:16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5"/>
      <c r="L2995" s="455" t="e">
        <f>IF(K2995=0,#REF!,0)</f>
        <v>#REF!</v>
      </c>
      <c r="O2995">
        <v>52778.340851000001</v>
      </c>
      <c r="P2995">
        <v>43</v>
      </c>
    </row>
    <row r="2996" spans="1:16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5"/>
      <c r="L2996" s="455" t="e">
        <f>IF(K2996=0,#REF!,0)</f>
        <v>#REF!</v>
      </c>
      <c r="O2996">
        <v>52741.678955000003</v>
      </c>
      <c r="P2996">
        <v>45</v>
      </c>
    </row>
    <row r="2997" spans="1:16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5"/>
      <c r="L2997" s="455" t="e">
        <f>IF(K2997=0,#REF!,0)</f>
        <v>#REF!</v>
      </c>
      <c r="O2997">
        <v>52488.693724999997</v>
      </c>
      <c r="P2997">
        <v>47</v>
      </c>
    </row>
    <row r="2998" spans="1:16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5"/>
      <c r="L2998" s="455" t="e">
        <f>IF(K2998=0,#REF!,0)</f>
        <v>#REF!</v>
      </c>
      <c r="O2998">
        <v>53070.513642000013</v>
      </c>
      <c r="P2998">
        <v>50</v>
      </c>
    </row>
    <row r="2999" spans="1:16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5"/>
      <c r="L2999" s="455" t="e">
        <f>IF(K2999=0,#REF!,0)</f>
        <v>#REF!</v>
      </c>
      <c r="O2999">
        <v>54162.462647</v>
      </c>
      <c r="P2999">
        <v>51</v>
      </c>
    </row>
    <row r="3000" spans="1:16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5"/>
      <c r="L3000" s="455" t="e">
        <f>IF(K3000=0,#REF!,0)</f>
        <v>#REF!</v>
      </c>
      <c r="O3000">
        <v>53252.062286</v>
      </c>
      <c r="P3000">
        <v>52</v>
      </c>
    </row>
    <row r="3001" spans="1:16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5"/>
      <c r="L3001" s="455" t="e">
        <f>IF(K3001=0,#REF!,0)</f>
        <v>#REF!</v>
      </c>
      <c r="O3001">
        <v>52197.781707999988</v>
      </c>
      <c r="P3001">
        <v>49</v>
      </c>
    </row>
    <row r="3002" spans="1:16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5"/>
      <c r="L3002" s="455" t="e">
        <f>IF(K3002=0,#REF!,0)</f>
        <v>#REF!</v>
      </c>
      <c r="O3002">
        <v>51246.124298000002</v>
      </c>
      <c r="P3002">
        <v>44</v>
      </c>
    </row>
    <row r="3003" spans="1:16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5"/>
      <c r="L3003" s="455" t="e">
        <f>IF(K3003=0,#REF!,0)</f>
        <v>#REF!</v>
      </c>
      <c r="O3003">
        <v>49505.81308</v>
      </c>
      <c r="P3003">
        <v>37</v>
      </c>
    </row>
    <row r="3004" spans="1:16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5"/>
      <c r="L3004" s="455" t="e">
        <f>IF(K3004=0,#REF!,0)</f>
        <v>#REF!</v>
      </c>
      <c r="O3004">
        <v>47134.108795</v>
      </c>
      <c r="P3004">
        <v>35</v>
      </c>
    </row>
    <row r="3005" spans="1:16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5"/>
      <c r="L3005" s="455" t="e">
        <f>IF(K3005=0,#REF!,0)</f>
        <v>#REF!</v>
      </c>
      <c r="O3005">
        <v>47712.585358999997</v>
      </c>
      <c r="P3005">
        <v>31</v>
      </c>
    </row>
    <row r="3006" spans="1:16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5"/>
      <c r="L3006" s="455" t="e">
        <f>IF(K3006=0,#REF!,0)</f>
        <v>#REF!</v>
      </c>
      <c r="O3006">
        <v>47717.620391999997</v>
      </c>
      <c r="P3006">
        <v>28</v>
      </c>
    </row>
    <row r="3007" spans="1:16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5"/>
      <c r="L3007" s="455" t="e">
        <f>IF(K3007=0,#REF!,0)</f>
        <v>#REF!</v>
      </c>
      <c r="O3007">
        <v>47404.361998</v>
      </c>
      <c r="P3007">
        <v>27</v>
      </c>
    </row>
    <row r="3008" spans="1:16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5"/>
      <c r="L3008" s="455" t="e">
        <f>IF(K3008=0,#REF!,0)</f>
        <v>#REF!</v>
      </c>
      <c r="O3008">
        <v>47597.830383</v>
      </c>
      <c r="P3008">
        <v>31</v>
      </c>
    </row>
    <row r="3009" spans="1:16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5"/>
      <c r="L3009" s="455" t="e">
        <f>IF(K3009=0,#REF!,0)</f>
        <v>#REF!</v>
      </c>
      <c r="O3009">
        <v>47610.003357999987</v>
      </c>
      <c r="P3009">
        <v>34</v>
      </c>
    </row>
    <row r="3010" spans="1:16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5"/>
      <c r="L3010" s="455" t="e">
        <f>IF(K3010=0,#REF!,0)</f>
        <v>#REF!</v>
      </c>
      <c r="O3010">
        <v>47632.395049999999</v>
      </c>
      <c r="P3010">
        <v>41</v>
      </c>
    </row>
    <row r="3011" spans="1:16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5"/>
      <c r="L3011" s="455" t="e">
        <f>IF(K3011=0,#REF!,0)</f>
        <v>#REF!</v>
      </c>
      <c r="O3011">
        <v>47770.494629000001</v>
      </c>
      <c r="P3011">
        <v>48</v>
      </c>
    </row>
    <row r="3012" spans="1:16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5">
        <v>13943.295420284803</v>
      </c>
      <c r="L3012" s="455">
        <f>IF(K3012=0,#REF!,0)</f>
        <v>0</v>
      </c>
      <c r="O3012">
        <v>48047.011537000013</v>
      </c>
      <c r="P3012">
        <v>51</v>
      </c>
    </row>
    <row r="3013" spans="1:16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5">
        <v>34590.501372817831</v>
      </c>
      <c r="L3013" s="455">
        <f>IF(K3013=0,#REF!,0)</f>
        <v>0</v>
      </c>
      <c r="O3013">
        <v>48619.184782999997</v>
      </c>
      <c r="P3013">
        <v>48</v>
      </c>
    </row>
    <row r="3014" spans="1:16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5">
        <v>36120.047829454619</v>
      </c>
      <c r="L3014" s="455">
        <f>IF(K3014=0,#REF!,0)</f>
        <v>0</v>
      </c>
      <c r="O3014">
        <v>48907.261838999999</v>
      </c>
      <c r="P3014">
        <v>53</v>
      </c>
    </row>
    <row r="3015" spans="1:16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5">
        <v>21524.083710244704</v>
      </c>
      <c r="L3015" s="455">
        <f>IF(K3015=0,#REF!,0)</f>
        <v>0</v>
      </c>
      <c r="O3015">
        <v>48345.253783</v>
      </c>
      <c r="P3015">
        <v>43</v>
      </c>
    </row>
    <row r="3016" spans="1:16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5">
        <v>43844.385469715598</v>
      </c>
      <c r="L3016" s="455">
        <f>IF(K3016=0,#REF!,0)</f>
        <v>0</v>
      </c>
      <c r="O3016">
        <v>48282.391846000013</v>
      </c>
      <c r="P3016">
        <v>42</v>
      </c>
    </row>
    <row r="3017" spans="1:16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5">
        <v>27885.193126009668</v>
      </c>
      <c r="L3017" s="455">
        <f>IF(K3017=0,#REF!,0)</f>
        <v>0</v>
      </c>
      <c r="O3017">
        <v>48727.089079999998</v>
      </c>
      <c r="P3017">
        <v>45</v>
      </c>
    </row>
    <row r="3018" spans="1:16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5">
        <v>17491.204637607665</v>
      </c>
      <c r="L3018" s="455">
        <f>IF(K3018=0,#REF!,0)</f>
        <v>0</v>
      </c>
      <c r="O3018">
        <v>49236.870423</v>
      </c>
      <c r="P3018">
        <v>43</v>
      </c>
    </row>
    <row r="3019" spans="1:16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5"/>
      <c r="L3019" s="455" t="e">
        <f>IF(K3019=0,#REF!,0)</f>
        <v>#REF!</v>
      </c>
      <c r="O3019">
        <v>48906.151732999999</v>
      </c>
      <c r="P3019">
        <v>43</v>
      </c>
    </row>
    <row r="3020" spans="1:16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5"/>
      <c r="L3020" s="455" t="e">
        <f>IF(K3020=0,#REF!,0)</f>
        <v>#REF!</v>
      </c>
      <c r="O3020">
        <v>50121.710143999997</v>
      </c>
      <c r="P3020">
        <v>36</v>
      </c>
    </row>
    <row r="3021" spans="1:16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5"/>
      <c r="L3021" s="455" t="e">
        <f>IF(K3021=0,#REF!,0)</f>
        <v>#REF!</v>
      </c>
      <c r="O3021">
        <v>50331.226013</v>
      </c>
      <c r="P3021">
        <v>48</v>
      </c>
    </row>
    <row r="3022" spans="1:16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5"/>
      <c r="L3022" s="455" t="e">
        <f>IF(K3022=0,#REF!,0)</f>
        <v>#REF!</v>
      </c>
      <c r="O3022">
        <v>51390.462554999998</v>
      </c>
      <c r="P3022">
        <v>40</v>
      </c>
    </row>
    <row r="3023" spans="1:16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5"/>
      <c r="L3023" s="455" t="e">
        <f>IF(K3023=0,#REF!,0)</f>
        <v>#REF!</v>
      </c>
      <c r="O3023">
        <v>52753.59491</v>
      </c>
      <c r="P3023">
        <v>52</v>
      </c>
    </row>
    <row r="3024" spans="1:16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5"/>
      <c r="L3024" s="455" t="e">
        <f>IF(K3024=0,#REF!,0)</f>
        <v>#REF!</v>
      </c>
      <c r="O3024">
        <v>52540.144349000002</v>
      </c>
      <c r="P3024">
        <v>55</v>
      </c>
    </row>
    <row r="3025" spans="1:16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5"/>
      <c r="L3025" s="455" t="e">
        <f>IF(K3025=0,#REF!,0)</f>
        <v>#REF!</v>
      </c>
      <c r="O3025">
        <v>52345.067931999998</v>
      </c>
      <c r="P3025">
        <v>46</v>
      </c>
    </row>
    <row r="3026" spans="1:16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5"/>
      <c r="L3026" s="455" t="e">
        <f>IF(K3026=0,#REF!,0)</f>
        <v>#REF!</v>
      </c>
      <c r="O3026">
        <v>51212.572721999997</v>
      </c>
      <c r="P3026">
        <v>48</v>
      </c>
    </row>
    <row r="3027" spans="1:16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5"/>
      <c r="L3027" s="455" t="e">
        <f>IF(K3027=0,#REF!,0)</f>
        <v>#REF!</v>
      </c>
      <c r="O3027">
        <v>49805.383300999987</v>
      </c>
      <c r="P3027">
        <v>38</v>
      </c>
    </row>
    <row r="3028" spans="1:16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5"/>
      <c r="L3028" s="455" t="e">
        <f>IF(K3028=0,#REF!,0)</f>
        <v>#REF!</v>
      </c>
      <c r="O3028">
        <v>48041.596954000001</v>
      </c>
      <c r="P3028">
        <v>29</v>
      </c>
    </row>
    <row r="3029" spans="1:16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5"/>
      <c r="L3029" s="455" t="e">
        <f>IF(K3029=0,#REF!,0)</f>
        <v>#REF!</v>
      </c>
      <c r="O3029">
        <v>47903.763977000002</v>
      </c>
      <c r="P3029">
        <v>30</v>
      </c>
    </row>
    <row r="3030" spans="1:16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5"/>
      <c r="L3030" s="455" t="e">
        <f>IF(K3030=0,#REF!,0)</f>
        <v>#REF!</v>
      </c>
      <c r="O3030">
        <v>46930.559934999997</v>
      </c>
      <c r="P3030">
        <v>29</v>
      </c>
    </row>
    <row r="3031" spans="1:16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5"/>
      <c r="L3031" s="455" t="e">
        <f>IF(K3031=0,#REF!,0)</f>
        <v>#REF!</v>
      </c>
      <c r="O3031">
        <v>46197.967103000003</v>
      </c>
      <c r="P3031">
        <v>30</v>
      </c>
    </row>
    <row r="3032" spans="1:16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5"/>
      <c r="L3032" s="455" t="e">
        <f>IF(K3032=0,#REF!,0)</f>
        <v>#REF!</v>
      </c>
      <c r="O3032">
        <v>47772.517058999998</v>
      </c>
      <c r="P3032">
        <v>32</v>
      </c>
    </row>
    <row r="3033" spans="1:16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5"/>
      <c r="L3033" s="455" t="e">
        <f>IF(K3033=0,#REF!,0)</f>
        <v>#REF!</v>
      </c>
      <c r="O3033">
        <v>47588.566222999987</v>
      </c>
      <c r="P3033">
        <v>38</v>
      </c>
    </row>
    <row r="3034" spans="1:16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5"/>
      <c r="L3034" s="455" t="e">
        <f>IF(K3034=0,#REF!,0)</f>
        <v>#REF!</v>
      </c>
      <c r="O3034">
        <v>47203.229218</v>
      </c>
      <c r="P3034">
        <v>39</v>
      </c>
    </row>
    <row r="3035" spans="1:16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5"/>
      <c r="L3035" s="455" t="e">
        <f>IF(K3035=0,#REF!,0)</f>
        <v>#REF!</v>
      </c>
      <c r="O3035">
        <v>46772.929777999998</v>
      </c>
      <c r="P3035">
        <v>48</v>
      </c>
    </row>
    <row r="3036" spans="1:16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5">
        <v>21251.857958662164</v>
      </c>
      <c r="L3036" s="455">
        <f>IF(K3036=0,#REF!,0)</f>
        <v>0</v>
      </c>
      <c r="O3036">
        <v>47016.549440000003</v>
      </c>
      <c r="P3036">
        <v>47</v>
      </c>
    </row>
    <row r="3037" spans="1:16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5">
        <v>35811.603515020608</v>
      </c>
      <c r="L3037" s="455">
        <f>IF(K3037=0,#REF!,0)</f>
        <v>0</v>
      </c>
      <c r="O3037">
        <v>47758.095153000002</v>
      </c>
      <c r="P3037">
        <v>53</v>
      </c>
    </row>
    <row r="3038" spans="1:16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5">
        <v>51312.096080764029</v>
      </c>
      <c r="L3038" s="455">
        <f>IF(K3038=0,#REF!,0)</f>
        <v>0</v>
      </c>
      <c r="O3038">
        <v>48453.309173999987</v>
      </c>
      <c r="P3038">
        <v>44</v>
      </c>
    </row>
    <row r="3039" spans="1:16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5">
        <v>29075.777145602799</v>
      </c>
      <c r="L3039" s="455">
        <f>IF(K3039=0,#REF!,0)</f>
        <v>0</v>
      </c>
      <c r="O3039">
        <v>47968.103911999999</v>
      </c>
      <c r="P3039">
        <v>44</v>
      </c>
    </row>
    <row r="3040" spans="1:16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5">
        <v>52671.540593654354</v>
      </c>
      <c r="L3040" s="455">
        <f>IF(K3040=0,#REF!,0)</f>
        <v>0</v>
      </c>
      <c r="O3040">
        <v>47874.437926999999</v>
      </c>
      <c r="P3040">
        <v>40</v>
      </c>
    </row>
    <row r="3041" spans="1:16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5">
        <v>35735.120302553354</v>
      </c>
      <c r="L3041" s="455">
        <f>IF(K3041=0,#REF!,0)</f>
        <v>0</v>
      </c>
      <c r="O3041">
        <v>47772.620452000003</v>
      </c>
      <c r="P3041">
        <v>46</v>
      </c>
    </row>
    <row r="3042" spans="1:16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5">
        <v>22683.711940112396</v>
      </c>
      <c r="L3042" s="455">
        <f>IF(K3042=0,#REF!,0)</f>
        <v>0</v>
      </c>
      <c r="O3042">
        <v>47829.542724999999</v>
      </c>
      <c r="P3042">
        <v>39</v>
      </c>
    </row>
    <row r="3043" spans="1:16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5"/>
      <c r="L3043" s="455" t="e">
        <f>IF(K3043=0,#REF!,0)</f>
        <v>#REF!</v>
      </c>
      <c r="O3043">
        <v>48863.310729999997</v>
      </c>
      <c r="P3043">
        <v>44</v>
      </c>
    </row>
    <row r="3044" spans="1:16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5"/>
      <c r="L3044" s="455" t="e">
        <f>IF(K3044=0,#REF!,0)</f>
        <v>#REF!</v>
      </c>
      <c r="O3044">
        <v>48916.649627999999</v>
      </c>
      <c r="P3044">
        <v>46</v>
      </c>
    </row>
    <row r="3045" spans="1:16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5"/>
      <c r="L3045" s="455" t="e">
        <f>IF(K3045=0,#REF!,0)</f>
        <v>#REF!</v>
      </c>
      <c r="O3045">
        <v>50321.146911999997</v>
      </c>
      <c r="P3045">
        <v>47</v>
      </c>
    </row>
    <row r="3046" spans="1:16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5"/>
      <c r="L3046" s="455" t="e">
        <f>IF(K3046=0,#REF!,0)</f>
        <v>#REF!</v>
      </c>
      <c r="O3046">
        <v>51600.955565999997</v>
      </c>
      <c r="P3046">
        <v>51</v>
      </c>
    </row>
    <row r="3047" spans="1:16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5"/>
      <c r="L3047" s="455" t="e">
        <f>IF(K3047=0,#REF!,0)</f>
        <v>#REF!</v>
      </c>
      <c r="O3047">
        <v>53969.594085999997</v>
      </c>
      <c r="P3047">
        <v>54</v>
      </c>
    </row>
    <row r="3048" spans="1:16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5"/>
      <c r="L3048" s="455" t="e">
        <f>IF(K3048=0,#REF!,0)</f>
        <v>#REF!</v>
      </c>
      <c r="O3048">
        <v>53151.543640999997</v>
      </c>
      <c r="P3048">
        <v>59</v>
      </c>
    </row>
    <row r="3049" spans="1:16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5"/>
      <c r="L3049" s="455" t="e">
        <f>IF(K3049=0,#REF!,0)</f>
        <v>#REF!</v>
      </c>
      <c r="O3049">
        <v>52564.293791999997</v>
      </c>
      <c r="P3049">
        <v>52</v>
      </c>
    </row>
    <row r="3050" spans="1:16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5"/>
      <c r="L3050" s="455" t="e">
        <f>IF(K3050=0,#REF!,0)</f>
        <v>#REF!</v>
      </c>
      <c r="O3050">
        <v>51843.138733</v>
      </c>
      <c r="P3050">
        <v>43</v>
      </c>
    </row>
    <row r="3051" spans="1:16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5"/>
      <c r="L3051" s="455" t="e">
        <f>IF(K3051=0,#REF!,0)</f>
        <v>#REF!</v>
      </c>
      <c r="O3051">
        <v>48701.339813000013</v>
      </c>
      <c r="P3051">
        <v>40</v>
      </c>
    </row>
    <row r="3052" spans="1:16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5"/>
      <c r="L3052" s="455" t="e">
        <f>IF(K3052=0,#REF!,0)</f>
        <v>#REF!</v>
      </c>
      <c r="O3052">
        <v>48522.476927000003</v>
      </c>
      <c r="P3052">
        <v>32</v>
      </c>
    </row>
    <row r="3053" spans="1:16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5"/>
      <c r="L3053" s="455" t="e">
        <f>IF(K3053=0,#REF!,0)</f>
        <v>#REF!</v>
      </c>
      <c r="O3053">
        <v>47602.018097</v>
      </c>
      <c r="P3053">
        <v>25</v>
      </c>
    </row>
    <row r="3054" spans="1:16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5"/>
      <c r="L3054" s="455" t="e">
        <f>IF(K3054=0,#REF!,0)</f>
        <v>#REF!</v>
      </c>
      <c r="O3054">
        <v>47626.811400999999</v>
      </c>
      <c r="P3054">
        <v>30</v>
      </c>
    </row>
    <row r="3055" spans="1:16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5"/>
      <c r="L3055" s="455" t="e">
        <f>IF(K3055=0,#REF!,0)</f>
        <v>#REF!</v>
      </c>
      <c r="O3055">
        <v>47766.044434000003</v>
      </c>
      <c r="P3055">
        <v>26</v>
      </c>
    </row>
    <row r="3056" spans="1:16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5"/>
      <c r="L3056" s="455" t="e">
        <f>IF(K3056=0,#REF!,0)</f>
        <v>#REF!</v>
      </c>
      <c r="O3056">
        <v>48093.13205</v>
      </c>
      <c r="P3056">
        <v>30</v>
      </c>
    </row>
    <row r="3057" spans="1:16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5"/>
      <c r="L3057" s="455" t="e">
        <f>IF(K3057=0,#REF!,0)</f>
        <v>#REF!</v>
      </c>
      <c r="O3057">
        <v>49851.649963000003</v>
      </c>
      <c r="P3057">
        <v>47</v>
      </c>
    </row>
    <row r="3058" spans="1:16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5"/>
      <c r="L3058" s="455" t="e">
        <f>IF(K3058=0,#REF!,0)</f>
        <v>#REF!</v>
      </c>
      <c r="O3058">
        <v>51431.651367999999</v>
      </c>
      <c r="P3058">
        <v>68</v>
      </c>
    </row>
    <row r="3059" spans="1:16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5"/>
      <c r="L3059" s="455" t="e">
        <f>IF(K3059=0,#REF!,0)</f>
        <v>#REF!</v>
      </c>
      <c r="O3059">
        <v>54283.429230000002</v>
      </c>
      <c r="P3059">
        <v>56</v>
      </c>
    </row>
    <row r="3060" spans="1:16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5"/>
      <c r="L3060" s="455" t="e">
        <f>IF(K3060=0,#REF!,0)</f>
        <v>#REF!</v>
      </c>
      <c r="O3060">
        <v>56131.680999999997</v>
      </c>
      <c r="P3060">
        <v>40</v>
      </c>
    </row>
    <row r="3061" spans="1:16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5"/>
      <c r="L3061" s="455" t="e">
        <f>IF(K3061=0,#REF!,0)</f>
        <v>#REF!</v>
      </c>
      <c r="O3061">
        <v>57332.512940000001</v>
      </c>
      <c r="P3061">
        <v>40</v>
      </c>
    </row>
    <row r="3062" spans="1:16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5"/>
      <c r="L3062" s="455" t="e">
        <f>IF(K3062=0,#REF!,0)</f>
        <v>#REF!</v>
      </c>
      <c r="O3062">
        <v>58379.486602999998</v>
      </c>
      <c r="P3062">
        <v>36</v>
      </c>
    </row>
    <row r="3063" spans="1:16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5"/>
      <c r="L3063" s="455" t="e">
        <f>IF(K3063=0,#REF!,0)</f>
        <v>#REF!</v>
      </c>
      <c r="O3063">
        <v>56318.398376999998</v>
      </c>
      <c r="P3063">
        <v>34</v>
      </c>
    </row>
    <row r="3064" spans="1:16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5"/>
      <c r="L3064" s="455" t="e">
        <f>IF(K3064=0,#REF!,0)</f>
        <v>#REF!</v>
      </c>
      <c r="O3064">
        <v>56363.373900999999</v>
      </c>
      <c r="P3064">
        <v>35</v>
      </c>
    </row>
    <row r="3065" spans="1:16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5"/>
      <c r="L3065" s="455" t="e">
        <f>IF(K3065=0,#REF!,0)</f>
        <v>#REF!</v>
      </c>
      <c r="O3065">
        <v>59025.745483000013</v>
      </c>
      <c r="P3065">
        <v>34</v>
      </c>
    </row>
    <row r="3066" spans="1:16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5"/>
      <c r="L3066" s="455" t="e">
        <f>IF(K3066=0,#REF!,0)</f>
        <v>#REF!</v>
      </c>
      <c r="O3066">
        <v>59737.371765000004</v>
      </c>
      <c r="P3066">
        <v>32</v>
      </c>
    </row>
    <row r="3067" spans="1:16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5"/>
      <c r="L3067" s="455" t="e">
        <f>IF(K3067=0,#REF!,0)</f>
        <v>#REF!</v>
      </c>
      <c r="O3067">
        <v>59562.996949</v>
      </c>
      <c r="P3067">
        <v>32</v>
      </c>
    </row>
    <row r="3068" spans="1:16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5"/>
      <c r="L3068" s="455" t="e">
        <f>IF(K3068=0,#REF!,0)</f>
        <v>#REF!</v>
      </c>
      <c r="O3068">
        <v>59568.238677000001</v>
      </c>
      <c r="P3068">
        <v>34</v>
      </c>
    </row>
    <row r="3069" spans="1:16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5"/>
      <c r="L3069" s="455" t="e">
        <f>IF(K3069=0,#REF!,0)</f>
        <v>#REF!</v>
      </c>
      <c r="O3069">
        <v>59004.306489000002</v>
      </c>
      <c r="P3069">
        <v>41</v>
      </c>
    </row>
    <row r="3070" spans="1:16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5"/>
      <c r="L3070" s="455" t="e">
        <f>IF(K3070=0,#REF!,0)</f>
        <v>#REF!</v>
      </c>
      <c r="O3070">
        <v>58733.606109</v>
      </c>
      <c r="P3070">
        <v>48</v>
      </c>
    </row>
    <row r="3071" spans="1:16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5"/>
      <c r="L3071" s="455" t="e">
        <f>IF(K3071=0,#REF!,0)</f>
        <v>#REF!</v>
      </c>
      <c r="O3071">
        <v>58919.763121999997</v>
      </c>
      <c r="P3071">
        <v>53</v>
      </c>
    </row>
    <row r="3072" spans="1:16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5"/>
      <c r="L3072" s="455" t="e">
        <f>IF(K3072=0,#REF!,0)</f>
        <v>#REF!</v>
      </c>
      <c r="O3072">
        <v>57552.958069</v>
      </c>
      <c r="P3072">
        <v>57</v>
      </c>
    </row>
    <row r="3073" spans="1:16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5"/>
      <c r="L3073" s="455" t="e">
        <f>IF(K3073=0,#REF!,0)</f>
        <v>#REF!</v>
      </c>
      <c r="O3073">
        <v>55930.309599</v>
      </c>
      <c r="P3073">
        <v>50</v>
      </c>
    </row>
    <row r="3074" spans="1:16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5"/>
      <c r="L3074" s="455" t="e">
        <f>IF(K3074=0,#REF!,0)</f>
        <v>#REF!</v>
      </c>
      <c r="O3074">
        <v>54947.555877999999</v>
      </c>
      <c r="P3074">
        <v>47</v>
      </c>
    </row>
    <row r="3075" spans="1:16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5"/>
      <c r="L3075" s="455" t="e">
        <f>IF(K3075=0,#REF!,0)</f>
        <v>#REF!</v>
      </c>
      <c r="O3075">
        <v>53369.587646</v>
      </c>
      <c r="P3075">
        <v>40</v>
      </c>
    </row>
    <row r="3076" spans="1:16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5"/>
      <c r="L3076" s="455" t="e">
        <f>IF(K3076=0,#REF!,0)</f>
        <v>#REF!</v>
      </c>
      <c r="O3076">
        <v>51470.230346999997</v>
      </c>
      <c r="P3076">
        <v>38</v>
      </c>
    </row>
    <row r="3077" spans="1:16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5"/>
      <c r="L3077" s="455" t="e">
        <f>IF(K3077=0,#REF!,0)</f>
        <v>#REF!</v>
      </c>
      <c r="O3077">
        <v>51369.950500999999</v>
      </c>
      <c r="P3077">
        <v>30</v>
      </c>
    </row>
    <row r="3078" spans="1:16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5"/>
      <c r="L3078" s="455" t="e">
        <f>IF(K3078=0,#REF!,0)</f>
        <v>#REF!</v>
      </c>
      <c r="O3078">
        <v>51569.100525000002</v>
      </c>
      <c r="P3078">
        <v>27</v>
      </c>
    </row>
    <row r="3079" spans="1:16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5"/>
      <c r="L3079" s="455" t="e">
        <f>IF(K3079=0,#REF!,0)</f>
        <v>#REF!</v>
      </c>
      <c r="O3079">
        <v>51724.881072999997</v>
      </c>
      <c r="P3079">
        <v>31</v>
      </c>
    </row>
    <row r="3080" spans="1:16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5"/>
      <c r="L3080" s="455" t="e">
        <f>IF(K3080=0,#REF!,0)</f>
        <v>#REF!</v>
      </c>
      <c r="O3080">
        <v>51738.146361999999</v>
      </c>
      <c r="P3080">
        <v>34</v>
      </c>
    </row>
    <row r="3081" spans="1:16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5"/>
      <c r="L3081" s="455" t="e">
        <f>IF(K3081=0,#REF!,0)</f>
        <v>#REF!</v>
      </c>
      <c r="O3081">
        <v>52578.256530999999</v>
      </c>
      <c r="P3081">
        <v>37</v>
      </c>
    </row>
    <row r="3082" spans="1:16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5"/>
      <c r="L3082" s="455" t="e">
        <f>IF(K3082=0,#REF!,0)</f>
        <v>#REF!</v>
      </c>
      <c r="O3082">
        <v>53298.374236000003</v>
      </c>
      <c r="P3082">
        <v>49</v>
      </c>
    </row>
    <row r="3083" spans="1:16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5"/>
      <c r="L3083" s="455" t="e">
        <f>IF(K3083=0,#REF!,0)</f>
        <v>#REF!</v>
      </c>
      <c r="O3083">
        <v>53697.266997999999</v>
      </c>
      <c r="P3083">
        <v>47</v>
      </c>
    </row>
    <row r="3084" spans="1:16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5"/>
      <c r="L3084" s="455" t="e">
        <f>IF(K3084=0,#REF!,0)</f>
        <v>#REF!</v>
      </c>
      <c r="O3084">
        <v>55425.949645000001</v>
      </c>
      <c r="P3084">
        <v>50</v>
      </c>
    </row>
    <row r="3085" spans="1:16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5"/>
      <c r="L3085" s="455" t="e">
        <f>IF(K3085=0,#REF!,0)</f>
        <v>#REF!</v>
      </c>
      <c r="O3085">
        <v>56696.870423</v>
      </c>
      <c r="P3085">
        <v>52</v>
      </c>
    </row>
    <row r="3086" spans="1:16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5"/>
      <c r="L3086" s="455" t="e">
        <f>IF(K3086=0,#REF!,0)</f>
        <v>#REF!</v>
      </c>
      <c r="O3086">
        <v>57095.159423999998</v>
      </c>
      <c r="P3086">
        <v>46</v>
      </c>
    </row>
    <row r="3087" spans="1:16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5"/>
      <c r="L3087" s="455" t="e">
        <f>IF(K3087=0,#REF!,0)</f>
        <v>#REF!</v>
      </c>
      <c r="O3087">
        <v>55413.574432000001</v>
      </c>
      <c r="P3087">
        <v>45</v>
      </c>
    </row>
    <row r="3088" spans="1:16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5"/>
      <c r="L3088" s="455" t="e">
        <f>IF(K3088=0,#REF!,0)</f>
        <v>#REF!</v>
      </c>
      <c r="O3088">
        <v>55398.348480000001</v>
      </c>
      <c r="P3088">
        <v>43</v>
      </c>
    </row>
    <row r="3089" spans="1:16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5"/>
      <c r="L3089" s="455" t="e">
        <f>IF(K3089=0,#REF!,0)</f>
        <v>#REF!</v>
      </c>
      <c r="O3089">
        <v>57226.696196999997</v>
      </c>
      <c r="P3089">
        <v>25</v>
      </c>
    </row>
    <row r="3090" spans="1:16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5"/>
      <c r="L3090" s="455" t="e">
        <f>IF(K3090=0,#REF!,0)</f>
        <v>#REF!</v>
      </c>
      <c r="O3090">
        <v>57496.613952</v>
      </c>
      <c r="P3090">
        <v>29</v>
      </c>
    </row>
    <row r="3091" spans="1:16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5"/>
      <c r="L3091" s="455" t="e">
        <f>IF(K3091=0,#REF!,0)</f>
        <v>#REF!</v>
      </c>
      <c r="O3091">
        <v>57865.263032000003</v>
      </c>
      <c r="P3091">
        <v>29</v>
      </c>
    </row>
    <row r="3092" spans="1:16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5"/>
      <c r="L3092" s="455" t="e">
        <f>IF(K3092=0,#REF!,0)</f>
        <v>#REF!</v>
      </c>
      <c r="O3092">
        <v>57358.596955000001</v>
      </c>
      <c r="P3092">
        <v>32</v>
      </c>
    </row>
    <row r="3093" spans="1:16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5"/>
      <c r="L3093" s="455" t="e">
        <f>IF(K3093=0,#REF!,0)</f>
        <v>#REF!</v>
      </c>
      <c r="O3093">
        <v>56756.586179999998</v>
      </c>
      <c r="P3093">
        <v>40</v>
      </c>
    </row>
    <row r="3094" spans="1:16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5"/>
      <c r="L3094" s="455" t="e">
        <f>IF(K3094=0,#REF!,0)</f>
        <v>#REF!</v>
      </c>
      <c r="O3094">
        <v>57155.175780999998</v>
      </c>
      <c r="P3094">
        <v>47</v>
      </c>
    </row>
    <row r="3095" spans="1:16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5"/>
      <c r="L3095" s="455" t="e">
        <f>IF(K3095=0,#REF!,0)</f>
        <v>#REF!</v>
      </c>
      <c r="O3095">
        <v>57403.141602000003</v>
      </c>
      <c r="P3095">
        <v>50</v>
      </c>
    </row>
    <row r="3096" spans="1:16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5"/>
      <c r="L3096" s="455" t="e">
        <f>IF(K3096=0,#REF!,0)</f>
        <v>#REF!</v>
      </c>
      <c r="O3096">
        <v>56494.987947000001</v>
      </c>
      <c r="P3096">
        <v>53</v>
      </c>
    </row>
    <row r="3097" spans="1:16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5"/>
      <c r="L3097" s="455" t="e">
        <f>IF(K3097=0,#REF!,0)</f>
        <v>#REF!</v>
      </c>
      <c r="O3097">
        <v>56307.073669999998</v>
      </c>
      <c r="P3097">
        <v>46</v>
      </c>
    </row>
    <row r="3098" spans="1:16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5"/>
      <c r="L3098" s="455" t="e">
        <f>IF(K3098=0,#REF!,0)</f>
        <v>#REF!</v>
      </c>
      <c r="O3098">
        <v>55373.481629000002</v>
      </c>
      <c r="P3098">
        <v>35</v>
      </c>
    </row>
    <row r="3099" spans="1:16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5"/>
      <c r="L3099" s="455" t="e">
        <f>IF(K3099=0,#REF!,0)</f>
        <v>#REF!</v>
      </c>
      <c r="O3099">
        <v>53183.698059000002</v>
      </c>
      <c r="P3099">
        <v>28</v>
      </c>
    </row>
    <row r="3100" spans="1:16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5"/>
      <c r="L3100" s="455" t="e">
        <f>IF(K3100=0,#REF!,0)</f>
        <v>#REF!</v>
      </c>
      <c r="O3100">
        <v>52182.358336999998</v>
      </c>
      <c r="P3100">
        <v>22</v>
      </c>
    </row>
    <row r="3101" spans="1:16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5"/>
      <c r="L3101" s="455" t="e">
        <f>IF(K3101=0,#REF!,0)</f>
        <v>#REF!</v>
      </c>
      <c r="O3101">
        <v>51761.304719</v>
      </c>
      <c r="P3101">
        <v>22</v>
      </c>
    </row>
    <row r="3102" spans="1:16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5"/>
      <c r="L3102" s="455" t="e">
        <f>IF(K3102=0,#REF!,0)</f>
        <v>#REF!</v>
      </c>
      <c r="O3102">
        <v>51443.299346</v>
      </c>
      <c r="P3102">
        <v>20</v>
      </c>
    </row>
    <row r="3103" spans="1:16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5"/>
      <c r="L3103" s="455" t="e">
        <f>IF(K3103=0,#REF!,0)</f>
        <v>#REF!</v>
      </c>
      <c r="O3103">
        <v>51668.185151999998</v>
      </c>
      <c r="P3103">
        <v>19</v>
      </c>
    </row>
    <row r="3104" spans="1:16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5"/>
      <c r="L3104" s="455" t="e">
        <f>IF(K3104=0,#REF!,0)</f>
        <v>#REF!</v>
      </c>
      <c r="O3104">
        <v>52234.841004000002</v>
      </c>
      <c r="P3104">
        <v>23</v>
      </c>
    </row>
    <row r="3105" spans="1:16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5"/>
      <c r="L3105" s="455" t="e">
        <f>IF(K3105=0,#REF!,0)</f>
        <v>#REF!</v>
      </c>
      <c r="O3105">
        <v>52926.310546000001</v>
      </c>
      <c r="P3105">
        <v>39</v>
      </c>
    </row>
    <row r="3106" spans="1:16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5"/>
      <c r="L3106" s="455" t="e">
        <f>IF(K3106=0,#REF!,0)</f>
        <v>#REF!</v>
      </c>
      <c r="O3106">
        <v>54410.769775000001</v>
      </c>
      <c r="P3106">
        <v>62</v>
      </c>
    </row>
    <row r="3107" spans="1:16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5"/>
      <c r="L3107" s="455" t="e">
        <f>IF(K3107=0,#REF!,0)</f>
        <v>#REF!</v>
      </c>
      <c r="O3107">
        <v>56889.844175999999</v>
      </c>
      <c r="P3107">
        <v>43</v>
      </c>
    </row>
    <row r="3108" spans="1:16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5"/>
      <c r="L3108" s="455" t="e">
        <f>IF(K3108=0,#REF!,0)</f>
        <v>#REF!</v>
      </c>
      <c r="O3108">
        <v>59977.059662</v>
      </c>
      <c r="P3108">
        <v>32</v>
      </c>
    </row>
    <row r="3109" spans="1:16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5"/>
      <c r="L3109" s="455" t="e">
        <f>IF(K3109=0,#REF!,0)</f>
        <v>#REF!</v>
      </c>
      <c r="O3109">
        <v>61160.853851</v>
      </c>
      <c r="P3109">
        <v>27</v>
      </c>
    </row>
    <row r="3110" spans="1:16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5"/>
      <c r="L3110" s="455" t="e">
        <f>IF(K3110=0,#REF!,0)</f>
        <v>#REF!</v>
      </c>
      <c r="O3110">
        <v>60962.199248999998</v>
      </c>
      <c r="P3110">
        <v>27</v>
      </c>
    </row>
    <row r="3111" spans="1:16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5"/>
      <c r="L3111" s="455" t="e">
        <f>IF(K3111=0,#REF!,0)</f>
        <v>#REF!</v>
      </c>
      <c r="O3111">
        <v>58533.823179999999</v>
      </c>
      <c r="P3111">
        <v>25</v>
      </c>
    </row>
    <row r="3112" spans="1:16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5"/>
      <c r="L3112" s="455" t="e">
        <f>IF(K3112=0,#REF!,0)</f>
        <v>#REF!</v>
      </c>
      <c r="O3112">
        <v>58251.401641999997</v>
      </c>
      <c r="P3112">
        <v>26</v>
      </c>
    </row>
    <row r="3113" spans="1:16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5"/>
      <c r="L3113" s="455" t="e">
        <f>IF(K3113=0,#REF!,0)</f>
        <v>#REF!</v>
      </c>
      <c r="O3113">
        <v>60394.346862999999</v>
      </c>
      <c r="P3113">
        <v>21</v>
      </c>
    </row>
    <row r="3114" spans="1:16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5"/>
      <c r="L3114" s="455" t="e">
        <f>IF(K3114=0,#REF!,0)</f>
        <v>#REF!</v>
      </c>
      <c r="O3114">
        <v>59827.299284999986</v>
      </c>
      <c r="P3114">
        <v>23</v>
      </c>
    </row>
    <row r="3115" spans="1:16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5"/>
      <c r="L3115" s="455" t="e">
        <f>IF(K3115=0,#REF!,0)</f>
        <v>#REF!</v>
      </c>
      <c r="O3115">
        <v>60199.363616000002</v>
      </c>
      <c r="P3115">
        <v>22</v>
      </c>
    </row>
    <row r="3116" spans="1:16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5"/>
      <c r="L3116" s="455" t="e">
        <f>IF(K3116=0,#REF!,0)</f>
        <v>#REF!</v>
      </c>
      <c r="O3116">
        <v>60109.056061000003</v>
      </c>
      <c r="P3116">
        <v>25</v>
      </c>
    </row>
    <row r="3117" spans="1:16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5"/>
      <c r="L3117" s="455" t="e">
        <f>IF(K3117=0,#REF!,0)</f>
        <v>#REF!</v>
      </c>
      <c r="O3117">
        <v>59186.902099999999</v>
      </c>
      <c r="P3117">
        <v>36</v>
      </c>
    </row>
    <row r="3118" spans="1:16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5"/>
      <c r="L3118" s="455" t="e">
        <f>IF(K3118=0,#REF!,0)</f>
        <v>#REF!</v>
      </c>
      <c r="O3118">
        <v>58913.521696000003</v>
      </c>
      <c r="P3118">
        <v>41</v>
      </c>
    </row>
    <row r="3119" spans="1:16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5"/>
      <c r="L3119" s="455" t="e">
        <f>IF(K3119=0,#REF!,0)</f>
        <v>#REF!</v>
      </c>
      <c r="O3119">
        <v>59366.113160000001</v>
      </c>
      <c r="P3119">
        <v>46</v>
      </c>
    </row>
    <row r="3120" spans="1:16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5"/>
      <c r="L3120" s="455" t="e">
        <f>IF(K3120=0,#REF!,0)</f>
        <v>#REF!</v>
      </c>
      <c r="O3120">
        <v>57845.710356000003</v>
      </c>
      <c r="P3120">
        <v>50</v>
      </c>
    </row>
    <row r="3121" spans="1:16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5"/>
      <c r="L3121" s="455" t="e">
        <f>IF(K3121=0,#REF!,0)</f>
        <v>#REF!</v>
      </c>
      <c r="O3121">
        <v>56765.831328999993</v>
      </c>
      <c r="P3121">
        <v>44</v>
      </c>
    </row>
    <row r="3122" spans="1:16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5"/>
      <c r="L3122" s="455" t="e">
        <f>IF(K3122=0,#REF!,0)</f>
        <v>#REF!</v>
      </c>
      <c r="O3122">
        <v>55783.811188</v>
      </c>
      <c r="P3122">
        <v>35</v>
      </c>
    </row>
    <row r="3123" spans="1:16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5"/>
      <c r="L3123" s="455" t="e">
        <f>IF(K3123=0,#REF!,0)</f>
        <v>#REF!</v>
      </c>
      <c r="O3123">
        <v>52956.714263000002</v>
      </c>
      <c r="P3123">
        <v>25</v>
      </c>
    </row>
    <row r="3124" spans="1:16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5"/>
      <c r="L3124" s="455" t="e">
        <f>IF(K3124=0,#REF!,0)</f>
        <v>#REF!</v>
      </c>
      <c r="O3124">
        <v>50961.728117999999</v>
      </c>
      <c r="P3124">
        <v>22</v>
      </c>
    </row>
    <row r="3125" spans="1:16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5"/>
      <c r="L3125" s="455" t="e">
        <f>IF(K3125=0,#REF!,0)</f>
        <v>#REF!</v>
      </c>
      <c r="O3125">
        <v>50559.412781000014</v>
      </c>
      <c r="P3125">
        <v>20</v>
      </c>
    </row>
    <row r="3126" spans="1:16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5"/>
      <c r="L3126" s="455" t="e">
        <f>IF(K3126=0,#REF!,0)</f>
        <v>#REF!</v>
      </c>
      <c r="O3126">
        <v>51164.757538999998</v>
      </c>
      <c r="P3126">
        <v>17</v>
      </c>
    </row>
    <row r="3127" spans="1:16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5"/>
      <c r="L3127" s="455" t="e">
        <f>IF(K3127=0,#REF!,0)</f>
        <v>#REF!</v>
      </c>
      <c r="O3127">
        <v>51333.359284000013</v>
      </c>
      <c r="P3127">
        <v>17</v>
      </c>
    </row>
    <row r="3128" spans="1:16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5"/>
      <c r="L3128" s="455" t="e">
        <f>IF(K3128=0,#REF!,0)</f>
        <v>#REF!</v>
      </c>
      <c r="O3128">
        <v>52240.193482000002</v>
      </c>
      <c r="P3128">
        <v>22</v>
      </c>
    </row>
    <row r="3129" spans="1:16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5"/>
      <c r="L3129" s="455" t="e">
        <f>IF(K3129=0,#REF!,0)</f>
        <v>#REF!</v>
      </c>
      <c r="O3129">
        <v>53315.293487000003</v>
      </c>
      <c r="P3129">
        <v>36</v>
      </c>
    </row>
    <row r="3130" spans="1:16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5"/>
      <c r="L3130" s="455" t="e">
        <f>IF(K3130=0,#REF!,0)</f>
        <v>#REF!</v>
      </c>
      <c r="O3130">
        <v>54059.970703999999</v>
      </c>
      <c r="P3130">
        <v>58</v>
      </c>
    </row>
    <row r="3131" spans="1:16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5"/>
      <c r="L3131" s="455" t="e">
        <f>IF(K3131=0,#REF!,0)</f>
        <v>#REF!</v>
      </c>
      <c r="O3131">
        <v>56327.316924999999</v>
      </c>
      <c r="P3131">
        <v>41</v>
      </c>
    </row>
    <row r="3132" spans="1:16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5"/>
      <c r="L3132" s="455" t="e">
        <f>IF(K3132=0,#REF!,0)</f>
        <v>#REF!</v>
      </c>
      <c r="O3132">
        <v>59216.590150000004</v>
      </c>
      <c r="P3132">
        <v>32</v>
      </c>
    </row>
    <row r="3133" spans="1:16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5">
        <v>6014.8485702895323</v>
      </c>
      <c r="L3133" s="455">
        <f>IF(K3133=0,#REF!,0)</f>
        <v>0</v>
      </c>
      <c r="O3133">
        <v>59530.586761000013</v>
      </c>
      <c r="P3133">
        <v>26</v>
      </c>
    </row>
    <row r="3134" spans="1:16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5">
        <v>14298.479616990799</v>
      </c>
      <c r="L3134" s="455">
        <f>IF(K3134=0,#REF!,0)</f>
        <v>0</v>
      </c>
      <c r="O3134">
        <v>59533.741149000001</v>
      </c>
      <c r="P3134">
        <v>26</v>
      </c>
    </row>
    <row r="3135" spans="1:16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5"/>
      <c r="L3135" s="455" t="e">
        <f>IF(K3135=0,#REF!,0)</f>
        <v>#REF!</v>
      </c>
      <c r="O3135">
        <v>57363.555849999997</v>
      </c>
      <c r="P3135">
        <v>25</v>
      </c>
    </row>
    <row r="3136" spans="1:16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5">
        <v>20421.136613151044</v>
      </c>
      <c r="L3136" s="455">
        <f>IF(K3136=0,#REF!,0)</f>
        <v>0</v>
      </c>
      <c r="O3136">
        <v>57441.838531000001</v>
      </c>
      <c r="P3136">
        <v>24</v>
      </c>
    </row>
    <row r="3137" spans="1:16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5"/>
      <c r="L3137" s="455" t="e">
        <f>IF(K3137=0,#REF!,0)</f>
        <v>#REF!</v>
      </c>
      <c r="O3137">
        <v>60656.064848000002</v>
      </c>
      <c r="P3137">
        <v>20</v>
      </c>
    </row>
    <row r="3138" spans="1:16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5"/>
      <c r="L3138" s="455" t="e">
        <f>IF(K3138=0,#REF!,0)</f>
        <v>#REF!</v>
      </c>
      <c r="O3138">
        <v>61065.773162999998</v>
      </c>
      <c r="P3138">
        <v>23</v>
      </c>
    </row>
    <row r="3139" spans="1:16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5"/>
      <c r="L3139" s="455" t="e">
        <f>IF(K3139=0,#REF!,0)</f>
        <v>#REF!</v>
      </c>
      <c r="O3139">
        <v>61646.508177999996</v>
      </c>
      <c r="P3139">
        <v>23</v>
      </c>
    </row>
    <row r="3140" spans="1:16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5"/>
      <c r="L3140" s="455" t="e">
        <f>IF(K3140=0,#REF!,0)</f>
        <v>#REF!</v>
      </c>
      <c r="O3140">
        <v>61585.629242000003</v>
      </c>
      <c r="P3140">
        <v>27</v>
      </c>
    </row>
    <row r="3141" spans="1:16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5"/>
      <c r="L3141" s="455" t="e">
        <f>IF(K3141=0,#REF!,0)</f>
        <v>#REF!</v>
      </c>
      <c r="O3141">
        <v>60624.313933999998</v>
      </c>
      <c r="P3141">
        <v>37</v>
      </c>
    </row>
    <row r="3142" spans="1:16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5"/>
      <c r="L3142" s="455" t="e">
        <f>IF(K3142=0,#REF!,0)</f>
        <v>#REF!</v>
      </c>
      <c r="O3142">
        <v>60690.841858</v>
      </c>
      <c r="P3142">
        <v>43</v>
      </c>
    </row>
    <row r="3143" spans="1:16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5"/>
      <c r="L3143" s="455" t="e">
        <f>IF(K3143=0,#REF!,0)</f>
        <v>#REF!</v>
      </c>
      <c r="O3143">
        <v>61031.778045999999</v>
      </c>
      <c r="P3143">
        <v>48</v>
      </c>
    </row>
    <row r="3144" spans="1:16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5"/>
      <c r="L3144" s="455" t="e">
        <f>IF(K3144=0,#REF!,0)</f>
        <v>#REF!</v>
      </c>
      <c r="O3144">
        <v>58852.689821</v>
      </c>
      <c r="P3144">
        <v>48</v>
      </c>
    </row>
    <row r="3145" spans="1:16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5"/>
      <c r="L3145" s="455" t="e">
        <f>IF(K3145=0,#REF!,0)</f>
        <v>#REF!</v>
      </c>
      <c r="O3145">
        <v>57458.106749999999</v>
      </c>
      <c r="P3145">
        <v>46</v>
      </c>
    </row>
    <row r="3146" spans="1:16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5"/>
      <c r="L3146" s="455" t="e">
        <f>IF(K3146=0,#REF!,0)</f>
        <v>#REF!</v>
      </c>
      <c r="O3146">
        <v>56259.927611999999</v>
      </c>
      <c r="P3146">
        <v>41</v>
      </c>
    </row>
    <row r="3147" spans="1:16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5"/>
      <c r="L3147" s="455" t="e">
        <f>IF(K3147=0,#REF!,0)</f>
        <v>#REF!</v>
      </c>
      <c r="O3147">
        <v>54179.448456999999</v>
      </c>
      <c r="P3147">
        <v>31</v>
      </c>
    </row>
    <row r="3148" spans="1:16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5"/>
      <c r="L3148" s="455" t="e">
        <f>IF(K3148=0,#REF!,0)</f>
        <v>#REF!</v>
      </c>
      <c r="O3148">
        <v>52180.202576000003</v>
      </c>
      <c r="P3148">
        <v>21</v>
      </c>
    </row>
    <row r="3149" spans="1:16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5"/>
      <c r="L3149" s="455" t="e">
        <f>IF(K3149=0,#REF!,0)</f>
        <v>#REF!</v>
      </c>
      <c r="O3149">
        <v>51764.921539000003</v>
      </c>
      <c r="P3149">
        <v>22</v>
      </c>
    </row>
    <row r="3150" spans="1:16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5"/>
      <c r="L3150" s="455" t="e">
        <f>IF(K3150=0,#REF!,0)</f>
        <v>#REF!</v>
      </c>
      <c r="O3150">
        <v>51280.256501000003</v>
      </c>
      <c r="P3150">
        <v>16</v>
      </c>
    </row>
    <row r="3151" spans="1:16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5"/>
      <c r="L3151" s="455" t="e">
        <f>IF(K3151=0,#REF!,0)</f>
        <v>#REF!</v>
      </c>
      <c r="O3151">
        <v>51740.596191999997</v>
      </c>
      <c r="P3151">
        <v>20</v>
      </c>
    </row>
    <row r="3152" spans="1:16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5"/>
      <c r="L3152" s="455" t="e">
        <f>IF(K3152=0,#REF!,0)</f>
        <v>#REF!</v>
      </c>
      <c r="O3152">
        <v>52428.740326000006</v>
      </c>
      <c r="P3152">
        <v>22</v>
      </c>
    </row>
    <row r="3153" spans="1:16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5"/>
      <c r="L3153" s="455" t="e">
        <f>IF(K3153=0,#REF!,0)</f>
        <v>#REF!</v>
      </c>
      <c r="O3153">
        <v>53862.831788000003</v>
      </c>
      <c r="P3153">
        <v>41</v>
      </c>
    </row>
    <row r="3154" spans="1:16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5"/>
      <c r="L3154" s="455" t="e">
        <f>IF(K3154=0,#REF!,0)</f>
        <v>#REF!</v>
      </c>
      <c r="O3154">
        <v>55593.826201999997</v>
      </c>
      <c r="P3154">
        <v>60</v>
      </c>
    </row>
    <row r="3155" spans="1:16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5"/>
      <c r="L3155" s="455" t="e">
        <f>IF(K3155=0,#REF!,0)</f>
        <v>#REF!</v>
      </c>
      <c r="O3155">
        <v>57268.172363000012</v>
      </c>
      <c r="P3155">
        <v>38</v>
      </c>
    </row>
    <row r="3156" spans="1:16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5"/>
      <c r="L3156" s="455" t="e">
        <f>IF(K3156=0,#REF!,0)</f>
        <v>#REF!</v>
      </c>
      <c r="O3156">
        <v>61078.075348999999</v>
      </c>
      <c r="P3156">
        <v>31</v>
      </c>
    </row>
    <row r="3157" spans="1:16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5"/>
      <c r="L3157" s="455" t="e">
        <f>IF(K3157=0,#REF!,0)</f>
        <v>#REF!</v>
      </c>
      <c r="O3157">
        <v>61970.463532000002</v>
      </c>
      <c r="P3157">
        <v>26</v>
      </c>
    </row>
    <row r="3158" spans="1:16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5"/>
      <c r="L3158" s="455" t="e">
        <f>IF(K3158=0,#REF!,0)</f>
        <v>#REF!</v>
      </c>
      <c r="O3158">
        <v>62793.403474999999</v>
      </c>
      <c r="P3158">
        <v>24</v>
      </c>
    </row>
    <row r="3159" spans="1:16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5"/>
      <c r="L3159" s="455" t="e">
        <f>IF(K3159=0,#REF!,0)</f>
        <v>#REF!</v>
      </c>
      <c r="O3159">
        <v>60605.870453000003</v>
      </c>
      <c r="P3159">
        <v>23</v>
      </c>
    </row>
    <row r="3160" spans="1:16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5"/>
      <c r="L3160" s="455" t="e">
        <f>IF(K3160=0,#REF!,0)</f>
        <v>#REF!</v>
      </c>
      <c r="O3160">
        <v>60326.476134999997</v>
      </c>
      <c r="P3160">
        <v>23</v>
      </c>
    </row>
    <row r="3161" spans="1:16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5"/>
      <c r="L3161" s="455" t="e">
        <f>IF(K3161=0,#REF!,0)</f>
        <v>#REF!</v>
      </c>
      <c r="O3161">
        <v>62744.327332000001</v>
      </c>
      <c r="P3161">
        <v>24</v>
      </c>
    </row>
    <row r="3162" spans="1:16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5"/>
      <c r="L3162" s="455" t="e">
        <f>IF(K3162=0,#REF!,0)</f>
        <v>#REF!</v>
      </c>
      <c r="O3162">
        <v>62943.059387000001</v>
      </c>
      <c r="P3162">
        <v>26</v>
      </c>
    </row>
    <row r="3163" spans="1:16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5"/>
      <c r="L3163" s="455" t="e">
        <f>IF(K3163=0,#REF!,0)</f>
        <v>#REF!</v>
      </c>
      <c r="O3163">
        <v>62714.949036999998</v>
      </c>
      <c r="P3163">
        <v>25</v>
      </c>
    </row>
    <row r="3164" spans="1:16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5"/>
      <c r="L3164" s="455" t="e">
        <f>IF(K3164=0,#REF!,0)</f>
        <v>#REF!</v>
      </c>
      <c r="O3164">
        <v>62129.749237000004</v>
      </c>
      <c r="P3164">
        <v>30</v>
      </c>
    </row>
    <row r="3165" spans="1:16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5"/>
      <c r="L3165" s="455" t="e">
        <f>IF(K3165=0,#REF!,0)</f>
        <v>#REF!</v>
      </c>
      <c r="O3165">
        <v>60859.111206000001</v>
      </c>
      <c r="P3165">
        <v>40</v>
      </c>
    </row>
    <row r="3166" spans="1:16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5"/>
      <c r="L3166" s="455" t="e">
        <f>IF(K3166=0,#REF!,0)</f>
        <v>#REF!</v>
      </c>
      <c r="O3166">
        <v>60506.234129999997</v>
      </c>
      <c r="P3166">
        <v>43</v>
      </c>
    </row>
    <row r="3167" spans="1:16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5"/>
      <c r="L3167" s="455" t="e">
        <f>IF(K3167=0,#REF!,0)</f>
        <v>#REF!</v>
      </c>
      <c r="O3167">
        <v>60572.393189000002</v>
      </c>
      <c r="P3167">
        <v>42</v>
      </c>
    </row>
    <row r="3168" spans="1:16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5"/>
      <c r="L3168" s="455" t="e">
        <f>IF(K3168=0,#REF!,0)</f>
        <v>#REF!</v>
      </c>
      <c r="O3168">
        <v>59446.022613000001</v>
      </c>
      <c r="P3168">
        <v>43</v>
      </c>
    </row>
    <row r="3169" spans="1:16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5"/>
      <c r="L3169" s="455" t="e">
        <f>IF(K3169=0,#REF!,0)</f>
        <v>#REF!</v>
      </c>
      <c r="O3169">
        <v>57881.904450000002</v>
      </c>
      <c r="P3169">
        <v>39</v>
      </c>
    </row>
    <row r="3170" spans="1:16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5"/>
      <c r="L3170" s="455" t="e">
        <f>IF(K3170=0,#REF!,0)</f>
        <v>#REF!</v>
      </c>
      <c r="O3170">
        <v>56717.300995000012</v>
      </c>
      <c r="P3170">
        <v>35</v>
      </c>
    </row>
    <row r="3171" spans="1:16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5"/>
      <c r="L3171" s="455" t="e">
        <f>IF(K3171=0,#REF!,0)</f>
        <v>#REF!</v>
      </c>
      <c r="O3171">
        <v>55667.699493</v>
      </c>
      <c r="P3171">
        <v>28</v>
      </c>
    </row>
    <row r="3172" spans="1:16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5"/>
      <c r="L3172" s="455" t="e">
        <f>IF(K3172=0,#REF!,0)</f>
        <v>#REF!</v>
      </c>
      <c r="O3172">
        <v>53339.235778000002</v>
      </c>
      <c r="P3172">
        <v>23</v>
      </c>
    </row>
    <row r="3173" spans="1:16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5"/>
      <c r="L3173" s="455" t="e">
        <f>IF(K3173=0,#REF!,0)</f>
        <v>#REF!</v>
      </c>
      <c r="O3173">
        <v>53062.113921999997</v>
      </c>
      <c r="P3173">
        <v>21</v>
      </c>
    </row>
    <row r="3174" spans="1:16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5"/>
      <c r="L3174" s="455" t="e">
        <f>IF(K3174=0,#REF!,0)</f>
        <v>#REF!</v>
      </c>
      <c r="O3174">
        <v>52748.162566999999</v>
      </c>
      <c r="P3174">
        <v>21</v>
      </c>
    </row>
    <row r="3175" spans="1:16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5"/>
      <c r="L3175" s="455" t="e">
        <f>IF(K3175=0,#REF!,0)</f>
        <v>#REF!</v>
      </c>
      <c r="O3175">
        <v>52552.301606000001</v>
      </c>
      <c r="P3175">
        <v>18</v>
      </c>
    </row>
    <row r="3176" spans="1:16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5"/>
      <c r="L3176" s="455" t="e">
        <f>IF(K3176=0,#REF!,0)</f>
        <v>#REF!</v>
      </c>
      <c r="O3176">
        <v>53437.183684000003</v>
      </c>
      <c r="P3176">
        <v>22</v>
      </c>
    </row>
    <row r="3177" spans="1:16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5"/>
      <c r="L3177" s="455" t="e">
        <f>IF(K3177=0,#REF!,0)</f>
        <v>#REF!</v>
      </c>
      <c r="O3177">
        <v>53509.634094000001</v>
      </c>
      <c r="P3177">
        <v>29</v>
      </c>
    </row>
    <row r="3178" spans="1:16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5"/>
      <c r="L3178" s="455" t="e">
        <f>IF(K3178=0,#REF!,0)</f>
        <v>#REF!</v>
      </c>
      <c r="O3178">
        <v>53635.598266999987</v>
      </c>
      <c r="P3178">
        <v>35</v>
      </c>
    </row>
    <row r="3179" spans="1:16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5"/>
      <c r="L3179" s="455" t="e">
        <f>IF(K3179=0,#REF!,0)</f>
        <v>#REF!</v>
      </c>
      <c r="O3179">
        <v>53520.766785</v>
      </c>
      <c r="P3179">
        <v>41</v>
      </c>
    </row>
    <row r="3180" spans="1:16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5">
        <v>2749.6584613673276</v>
      </c>
      <c r="L3180" s="455">
        <f>IF(K3180=0,#REF!,0)</f>
        <v>0</v>
      </c>
      <c r="O3180">
        <v>55362.880982000002</v>
      </c>
      <c r="P3180">
        <v>40</v>
      </c>
    </row>
    <row r="3181" spans="1:16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5">
        <v>14390.496129767531</v>
      </c>
      <c r="L3181" s="455">
        <f>IF(K3181=0,#REF!,0)</f>
        <v>0</v>
      </c>
      <c r="O3181">
        <v>55746.008117999998</v>
      </c>
      <c r="P3181">
        <v>37</v>
      </c>
    </row>
    <row r="3182" spans="1:16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5">
        <v>15851.137749499912</v>
      </c>
      <c r="L3182" s="455">
        <f>IF(K3182=0,#REF!,0)</f>
        <v>0</v>
      </c>
      <c r="O3182">
        <v>56417.356048999987</v>
      </c>
      <c r="P3182">
        <v>32</v>
      </c>
    </row>
    <row r="3183" spans="1:16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5">
        <v>8089.2513448835325</v>
      </c>
      <c r="L3183" s="455">
        <f>IF(K3183=0,#REF!,0)</f>
        <v>0</v>
      </c>
      <c r="O3183">
        <v>54570.567657</v>
      </c>
      <c r="P3183">
        <v>29</v>
      </c>
    </row>
    <row r="3184" spans="1:16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5">
        <v>13626.155895504819</v>
      </c>
      <c r="L3184" s="455">
        <f>IF(K3184=0,#REF!,0)</f>
        <v>0</v>
      </c>
      <c r="O3184">
        <v>54363.750792999999</v>
      </c>
      <c r="P3184">
        <v>29</v>
      </c>
    </row>
    <row r="3185" spans="1:16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5">
        <v>3764.0313421420592</v>
      </c>
      <c r="L3185" s="455">
        <f>IF(K3185=0,#REF!,0)</f>
        <v>0</v>
      </c>
      <c r="O3185">
        <v>56156.920227000002</v>
      </c>
      <c r="P3185">
        <v>30</v>
      </c>
    </row>
    <row r="3186" spans="1:16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5"/>
      <c r="L3186" s="455" t="e">
        <f>IF(K3186=0,#REF!,0)</f>
        <v>#REF!</v>
      </c>
      <c r="O3186">
        <v>56362.707794999988</v>
      </c>
      <c r="P3186">
        <v>28</v>
      </c>
    </row>
    <row r="3187" spans="1:16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5"/>
      <c r="L3187" s="455" t="e">
        <f>IF(K3187=0,#REF!,0)</f>
        <v>#REF!</v>
      </c>
      <c r="O3187">
        <v>56408.611786000001</v>
      </c>
      <c r="P3187">
        <v>26</v>
      </c>
    </row>
    <row r="3188" spans="1:16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5"/>
      <c r="L3188" s="455" t="e">
        <f>IF(K3188=0,#REF!,0)</f>
        <v>#REF!</v>
      </c>
      <c r="O3188">
        <v>54649.078949000002</v>
      </c>
      <c r="P3188">
        <v>34</v>
      </c>
    </row>
    <row r="3189" spans="1:16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5"/>
      <c r="L3189" s="455" t="e">
        <f>IF(K3189=0,#REF!,0)</f>
        <v>#REF!</v>
      </c>
      <c r="O3189">
        <v>53753.461944000002</v>
      </c>
      <c r="P3189">
        <v>34</v>
      </c>
    </row>
    <row r="3190" spans="1:16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5"/>
      <c r="L3190" s="455" t="e">
        <f>IF(K3190=0,#REF!,0)</f>
        <v>#REF!</v>
      </c>
      <c r="O3190">
        <v>53593.607728000003</v>
      </c>
      <c r="P3190">
        <v>37</v>
      </c>
    </row>
    <row r="3191" spans="1:16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5"/>
      <c r="L3191" s="455" t="e">
        <f>IF(K3191=0,#REF!,0)</f>
        <v>#REF!</v>
      </c>
      <c r="O3191">
        <v>55592.196106000003</v>
      </c>
      <c r="P3191">
        <v>39</v>
      </c>
    </row>
    <row r="3192" spans="1:16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5"/>
      <c r="L3192" s="455" t="e">
        <f>IF(K3192=0,#REF!,0)</f>
        <v>#REF!</v>
      </c>
      <c r="O3192">
        <v>55391.199584999988</v>
      </c>
      <c r="P3192">
        <v>42</v>
      </c>
    </row>
    <row r="3193" spans="1:16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5"/>
      <c r="L3193" s="455" t="e">
        <f>IF(K3193=0,#REF!,0)</f>
        <v>#REF!</v>
      </c>
      <c r="O3193">
        <v>54945.503875000002</v>
      </c>
      <c r="P3193">
        <v>40</v>
      </c>
    </row>
    <row r="3194" spans="1:16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5"/>
      <c r="L3194" s="455" t="e">
        <f>IF(K3194=0,#REF!,0)</f>
        <v>#REF!</v>
      </c>
      <c r="O3194">
        <v>53501.987366000001</v>
      </c>
      <c r="P3194">
        <v>35</v>
      </c>
    </row>
    <row r="3195" spans="1:16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5"/>
      <c r="L3195" s="455" t="e">
        <f>IF(K3195=0,#REF!,0)</f>
        <v>#REF!</v>
      </c>
      <c r="O3195">
        <v>52375.643522999999</v>
      </c>
      <c r="P3195">
        <v>28</v>
      </c>
    </row>
    <row r="3196" spans="1:16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5"/>
      <c r="L3196" s="455" t="e">
        <f>IF(K3196=0,#REF!,0)</f>
        <v>#REF!</v>
      </c>
      <c r="O3196">
        <v>49754.729034999997</v>
      </c>
      <c r="P3196">
        <v>22</v>
      </c>
    </row>
    <row r="3197" spans="1:16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5"/>
      <c r="L3197" s="455" t="e">
        <f>IF(K3197=0,#REF!,0)</f>
        <v>#REF!</v>
      </c>
      <c r="O3197">
        <v>49525.612458000003</v>
      </c>
      <c r="P3197">
        <v>22</v>
      </c>
    </row>
    <row r="3198" spans="1:16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5"/>
      <c r="L3198" s="455" t="e">
        <f>IF(K3198=0,#REF!,0)</f>
        <v>#REF!</v>
      </c>
      <c r="O3198">
        <v>49082.785795999996</v>
      </c>
      <c r="P3198">
        <v>19</v>
      </c>
    </row>
    <row r="3199" spans="1:16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5"/>
      <c r="L3199" s="455" t="e">
        <f>IF(K3199=0,#REF!,0)</f>
        <v>#REF!</v>
      </c>
      <c r="O3199">
        <v>48788.925323000003</v>
      </c>
      <c r="P3199">
        <v>19</v>
      </c>
    </row>
    <row r="3200" spans="1:16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5"/>
      <c r="L3200" s="455" t="e">
        <f>IF(K3200=0,#REF!,0)</f>
        <v>#REF!</v>
      </c>
      <c r="O3200">
        <v>49246.209349999997</v>
      </c>
      <c r="P3200">
        <v>21</v>
      </c>
    </row>
    <row r="3201" spans="1:16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5"/>
      <c r="L3201" s="455" t="e">
        <f>IF(K3201=0,#REF!,0)</f>
        <v>#REF!</v>
      </c>
      <c r="O3201">
        <v>48616.372925000003</v>
      </c>
      <c r="P3201">
        <v>26</v>
      </c>
    </row>
    <row r="3202" spans="1:16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5"/>
      <c r="L3202" s="455" t="e">
        <f>IF(K3202=0,#REF!,0)</f>
        <v>#REF!</v>
      </c>
      <c r="O3202">
        <v>48231.810181000001</v>
      </c>
      <c r="P3202">
        <v>30</v>
      </c>
    </row>
    <row r="3203" spans="1:16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5">
        <v>9348.9658281588672</v>
      </c>
      <c r="L3203" s="455">
        <f>IF(K3203=0,#REF!,0)</f>
        <v>0</v>
      </c>
      <c r="O3203">
        <v>48384.464721999997</v>
      </c>
      <c r="P3203">
        <v>36</v>
      </c>
    </row>
    <row r="3204" spans="1:16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5">
        <v>33827.153261894287</v>
      </c>
      <c r="L3204" s="455">
        <f>IF(K3204=0,#REF!,0)</f>
        <v>0</v>
      </c>
      <c r="O3204">
        <v>48516.014038000001</v>
      </c>
      <c r="P3204">
        <v>41</v>
      </c>
    </row>
    <row r="3205" spans="1:16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5">
        <v>43047.00723120552</v>
      </c>
      <c r="L3205" s="455">
        <f>IF(K3205=0,#REF!,0)</f>
        <v>0</v>
      </c>
      <c r="O3205">
        <v>49016.976531</v>
      </c>
      <c r="P3205">
        <v>38</v>
      </c>
    </row>
    <row r="3206" spans="1:16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5">
        <v>59197.92153534104</v>
      </c>
      <c r="L3206" s="455">
        <f>IF(K3206=0,#REF!,0)</f>
        <v>0</v>
      </c>
      <c r="O3206">
        <v>48652.871613000003</v>
      </c>
      <c r="P3206">
        <v>36</v>
      </c>
    </row>
    <row r="3207" spans="1:16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5">
        <v>43062.313409709379</v>
      </c>
      <c r="L3207" s="455">
        <f>IF(K3207=0,#REF!,0)</f>
        <v>0</v>
      </c>
      <c r="O3207">
        <v>48121.316650000001</v>
      </c>
      <c r="P3207">
        <v>32</v>
      </c>
    </row>
    <row r="3208" spans="1:16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5">
        <v>51970.745115319311</v>
      </c>
      <c r="L3208" s="455">
        <f>IF(K3208=0,#REF!,0)</f>
        <v>0</v>
      </c>
      <c r="O3208">
        <v>47927.515991</v>
      </c>
      <c r="P3208">
        <v>30</v>
      </c>
    </row>
    <row r="3209" spans="1:16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5">
        <v>41425.007193244179</v>
      </c>
      <c r="L3209" s="455">
        <f>IF(K3209=0,#REF!,0)</f>
        <v>0</v>
      </c>
      <c r="O3209">
        <v>47958.715759999999</v>
      </c>
      <c r="P3209">
        <v>26</v>
      </c>
    </row>
    <row r="3210" spans="1:16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5">
        <v>28597.758870073769</v>
      </c>
      <c r="L3210" s="455">
        <f>IF(K3210=0,#REF!,0)</f>
        <v>0</v>
      </c>
      <c r="O3210">
        <v>47817.266966000003</v>
      </c>
      <c r="P3210">
        <v>26</v>
      </c>
    </row>
    <row r="3211" spans="1:16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5">
        <v>5479.6324823756167</v>
      </c>
      <c r="L3211" s="455">
        <f>IF(K3211=0,#REF!,0)</f>
        <v>0</v>
      </c>
      <c r="O3211">
        <v>47986.550110999997</v>
      </c>
      <c r="P3211">
        <v>27</v>
      </c>
    </row>
    <row r="3212" spans="1:16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5"/>
      <c r="L3212" s="455" t="e">
        <f>IF(K3212=0,#REF!,0)</f>
        <v>#REF!</v>
      </c>
      <c r="O3212">
        <v>49058.952818999998</v>
      </c>
      <c r="P3212">
        <v>30</v>
      </c>
    </row>
    <row r="3213" spans="1:16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5"/>
      <c r="L3213" s="455" t="e">
        <f>IF(K3213=0,#REF!,0)</f>
        <v>#REF!</v>
      </c>
      <c r="O3213">
        <v>49955.874940000002</v>
      </c>
      <c r="P3213">
        <v>41</v>
      </c>
    </row>
    <row r="3214" spans="1:16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5"/>
      <c r="L3214" s="455" t="e">
        <f>IF(K3214=0,#REF!,0)</f>
        <v>#REF!</v>
      </c>
      <c r="O3214">
        <v>51100.884795999998</v>
      </c>
      <c r="P3214">
        <v>48</v>
      </c>
    </row>
    <row r="3215" spans="1:16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5"/>
      <c r="L3215" s="455" t="e">
        <f>IF(K3215=0,#REF!,0)</f>
        <v>#REF!</v>
      </c>
      <c r="O3215">
        <v>53394.633392000003</v>
      </c>
      <c r="P3215">
        <v>50</v>
      </c>
    </row>
    <row r="3216" spans="1:16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5"/>
      <c r="L3216" s="455" t="e">
        <f>IF(K3216=0,#REF!,0)</f>
        <v>#REF!</v>
      </c>
      <c r="O3216">
        <v>52790.745909999998</v>
      </c>
      <c r="P3216">
        <v>55</v>
      </c>
    </row>
    <row r="3217" spans="1:16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5"/>
      <c r="L3217" s="455" t="e">
        <f>IF(K3217=0,#REF!,0)</f>
        <v>#REF!</v>
      </c>
      <c r="O3217">
        <v>52656.678252999998</v>
      </c>
      <c r="P3217">
        <v>45</v>
      </c>
    </row>
    <row r="3218" spans="1:16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5"/>
      <c r="L3218" s="455" t="e">
        <f>IF(K3218=0,#REF!,0)</f>
        <v>#REF!</v>
      </c>
      <c r="O3218">
        <v>51325.145629999999</v>
      </c>
      <c r="P3218">
        <v>39</v>
      </c>
    </row>
    <row r="3219" spans="1:16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5"/>
      <c r="L3219" s="455" t="e">
        <f>IF(K3219=0,#REF!,0)</f>
        <v>#REF!</v>
      </c>
      <c r="O3219">
        <v>48687.979797</v>
      </c>
      <c r="P3219">
        <v>31</v>
      </c>
    </row>
    <row r="3220" spans="1:16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5"/>
      <c r="L3220" s="455" t="e">
        <f>IF(K3220=0,#REF!,0)</f>
        <v>#REF!</v>
      </c>
      <c r="O3220">
        <v>47943.835114000001</v>
      </c>
      <c r="P3220">
        <v>22</v>
      </c>
    </row>
    <row r="3221" spans="1:16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5"/>
      <c r="L3221" s="455" t="e">
        <f>IF(K3221=0,#REF!,0)</f>
        <v>#REF!</v>
      </c>
      <c r="O3221">
        <v>47630.400421999999</v>
      </c>
      <c r="P3221">
        <v>22</v>
      </c>
    </row>
    <row r="3222" spans="1:16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5"/>
      <c r="L3222" s="455" t="e">
        <f>IF(K3222=0,#REF!,0)</f>
        <v>#REF!</v>
      </c>
      <c r="O3222">
        <v>46949.791289999986</v>
      </c>
      <c r="P3222">
        <v>20</v>
      </c>
    </row>
    <row r="3223" spans="1:16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5"/>
      <c r="L3223" s="455" t="e">
        <f>IF(K3223=0,#REF!,0)</f>
        <v>#REF!</v>
      </c>
      <c r="O3223">
        <v>46960.865996</v>
      </c>
      <c r="P3223">
        <v>19</v>
      </c>
    </row>
    <row r="3224" spans="1:16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5"/>
      <c r="L3224" s="455" t="e">
        <f>IF(K3224=0,#REF!,0)</f>
        <v>#REF!</v>
      </c>
      <c r="O3224">
        <v>48245.512512000001</v>
      </c>
      <c r="P3224">
        <v>25</v>
      </c>
    </row>
    <row r="3225" spans="1:16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5"/>
      <c r="L3225" s="455" t="e">
        <f>IF(K3225=0,#REF!,0)</f>
        <v>#REF!</v>
      </c>
      <c r="O3225">
        <v>49643.294798000003</v>
      </c>
      <c r="P3225">
        <v>46</v>
      </c>
    </row>
    <row r="3226" spans="1:16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5"/>
      <c r="L3226" s="455" t="e">
        <f>IF(K3226=0,#REF!,0)</f>
        <v>#REF!</v>
      </c>
      <c r="O3226">
        <v>51192.039123000002</v>
      </c>
      <c r="P3226">
        <v>68</v>
      </c>
    </row>
    <row r="3227" spans="1:16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5"/>
      <c r="L3227" s="455" t="e">
        <f>IF(K3227=0,#REF!,0)</f>
        <v>#REF!</v>
      </c>
      <c r="O3227">
        <v>53911.784821000001</v>
      </c>
      <c r="P3227">
        <v>43</v>
      </c>
    </row>
    <row r="3228" spans="1:16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5">
        <v>6971.0672278730799</v>
      </c>
      <c r="L3228" s="455">
        <f>IF(K3228=0,#REF!,0)</f>
        <v>0</v>
      </c>
      <c r="O3228">
        <v>57309.468689999987</v>
      </c>
      <c r="P3228">
        <v>32</v>
      </c>
    </row>
    <row r="3229" spans="1:16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5">
        <v>18186.621028357004</v>
      </c>
      <c r="L3229" s="455">
        <f>IF(K3229=0,#REF!,0)</f>
        <v>0</v>
      </c>
      <c r="O3229">
        <v>59049.987059999999</v>
      </c>
      <c r="P3229">
        <v>26</v>
      </c>
    </row>
    <row r="3230" spans="1:16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5">
        <v>22811.747803444392</v>
      </c>
      <c r="L3230" s="455">
        <f>IF(K3230=0,#REF!,0)</f>
        <v>0</v>
      </c>
      <c r="O3230">
        <v>59251.265166999998</v>
      </c>
      <c r="P3230">
        <v>23</v>
      </c>
    </row>
    <row r="3231" spans="1:16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5">
        <v>6853.3782142000946</v>
      </c>
      <c r="L3231" s="455">
        <f>IF(K3231=0,#REF!,0)</f>
        <v>0</v>
      </c>
      <c r="O3231">
        <v>56852.713927999997</v>
      </c>
      <c r="P3231">
        <v>24</v>
      </c>
    </row>
    <row r="3232" spans="1:16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5">
        <v>23947.800842073077</v>
      </c>
      <c r="L3232" s="455">
        <f>IF(K3232=0,#REF!,0)</f>
        <v>0</v>
      </c>
      <c r="O3232">
        <v>56722.739349000003</v>
      </c>
      <c r="P3232">
        <v>22</v>
      </c>
    </row>
    <row r="3233" spans="1:16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5"/>
      <c r="L3233" s="455" t="e">
        <f>IF(K3233=0,#REF!,0)</f>
        <v>#REF!</v>
      </c>
      <c r="O3233">
        <v>60079.145569</v>
      </c>
      <c r="P3233">
        <v>20</v>
      </c>
    </row>
    <row r="3234" spans="1:16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5"/>
      <c r="L3234" s="455" t="e">
        <f>IF(K3234=0,#REF!,0)</f>
        <v>#REF!</v>
      </c>
      <c r="O3234">
        <v>60779.331878999998</v>
      </c>
      <c r="P3234">
        <v>23</v>
      </c>
    </row>
    <row r="3235" spans="1:16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5"/>
      <c r="L3235" s="455" t="e">
        <f>IF(K3235=0,#REF!,0)</f>
        <v>#REF!</v>
      </c>
      <c r="O3235">
        <v>61383.518799999998</v>
      </c>
      <c r="P3235">
        <v>24</v>
      </c>
    </row>
    <row r="3236" spans="1:16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5"/>
      <c r="L3236" s="455" t="e">
        <f>IF(K3236=0,#REF!,0)</f>
        <v>#REF!</v>
      </c>
      <c r="O3236">
        <v>61105.062408000013</v>
      </c>
      <c r="P3236">
        <v>22</v>
      </c>
    </row>
    <row r="3237" spans="1:16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5"/>
      <c r="L3237" s="455" t="e">
        <f>IF(K3237=0,#REF!,0)</f>
        <v>#REF!</v>
      </c>
      <c r="O3237">
        <v>60264.104217999993</v>
      </c>
      <c r="P3237">
        <v>37</v>
      </c>
    </row>
    <row r="3238" spans="1:16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5"/>
      <c r="L3238" s="455" t="e">
        <f>IF(K3238=0,#REF!,0)</f>
        <v>#REF!</v>
      </c>
      <c r="O3238">
        <v>60269.668669999999</v>
      </c>
      <c r="P3238">
        <v>39</v>
      </c>
    </row>
    <row r="3239" spans="1:16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5"/>
      <c r="L3239" s="455" t="e">
        <f>IF(K3239=0,#REF!,0)</f>
        <v>#REF!</v>
      </c>
      <c r="O3239">
        <v>60665.311645999987</v>
      </c>
      <c r="P3239">
        <v>43</v>
      </c>
    </row>
    <row r="3240" spans="1:16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5"/>
      <c r="L3240" s="455" t="e">
        <f>IF(K3240=0,#REF!,0)</f>
        <v>#REF!</v>
      </c>
      <c r="O3240">
        <v>59203.111389999998</v>
      </c>
      <c r="P3240">
        <v>47</v>
      </c>
    </row>
    <row r="3241" spans="1:16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5"/>
      <c r="L3241" s="455" t="e">
        <f>IF(K3241=0,#REF!,0)</f>
        <v>#REF!</v>
      </c>
      <c r="O3241">
        <v>58540.445312000003</v>
      </c>
      <c r="P3241">
        <v>42</v>
      </c>
    </row>
    <row r="3242" spans="1:16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5"/>
      <c r="L3242" s="455" t="e">
        <f>IF(K3242=0,#REF!,0)</f>
        <v>#REF!</v>
      </c>
      <c r="O3242">
        <v>56851.126373999999</v>
      </c>
      <c r="P3242">
        <v>36</v>
      </c>
    </row>
    <row r="3243" spans="1:16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5"/>
      <c r="L3243" s="455" t="e">
        <f>IF(K3243=0,#REF!,0)</f>
        <v>#REF!</v>
      </c>
      <c r="O3243">
        <v>54403.315277999987</v>
      </c>
      <c r="P3243">
        <v>26</v>
      </c>
    </row>
    <row r="3244" spans="1:16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5"/>
      <c r="L3244" s="455" t="e">
        <f>IF(K3244=0,#REF!,0)</f>
        <v>#REF!</v>
      </c>
      <c r="O3244">
        <v>53553.651673</v>
      </c>
      <c r="P3244">
        <v>21</v>
      </c>
    </row>
    <row r="3245" spans="1:16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5"/>
      <c r="L3245" s="455" t="e">
        <f>IF(K3245=0,#REF!,0)</f>
        <v>#REF!</v>
      </c>
      <c r="O3245">
        <v>52624.610076999998</v>
      </c>
      <c r="P3245">
        <v>17</v>
      </c>
    </row>
    <row r="3246" spans="1:16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5"/>
      <c r="L3246" s="455" t="e">
        <f>IF(K3246=0,#REF!,0)</f>
        <v>#REF!</v>
      </c>
      <c r="O3246">
        <v>53172.662414999999</v>
      </c>
      <c r="P3246">
        <v>17</v>
      </c>
    </row>
    <row r="3247" spans="1:16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5"/>
      <c r="L3247" s="455" t="e">
        <f>IF(K3247=0,#REF!,0)</f>
        <v>#REF!</v>
      </c>
      <c r="O3247">
        <v>53312.461945000003</v>
      </c>
      <c r="P3247">
        <v>17</v>
      </c>
    </row>
    <row r="3248" spans="1:16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5"/>
      <c r="L3248" s="455" t="e">
        <f>IF(K3248=0,#REF!,0)</f>
        <v>#REF!</v>
      </c>
      <c r="O3248">
        <v>53590.285001999997</v>
      </c>
      <c r="P3248">
        <v>20</v>
      </c>
    </row>
    <row r="3249" spans="1:16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5"/>
      <c r="L3249" s="455" t="e">
        <f>IF(K3249=0,#REF!,0)</f>
        <v>#REF!</v>
      </c>
      <c r="O3249">
        <v>54571.900146</v>
      </c>
      <c r="P3249">
        <v>36</v>
      </c>
    </row>
    <row r="3250" spans="1:16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5"/>
      <c r="L3250" s="455" t="e">
        <f>IF(K3250=0,#REF!,0)</f>
        <v>#REF!</v>
      </c>
      <c r="O3250">
        <v>56428.155730999999</v>
      </c>
      <c r="P3250">
        <v>59</v>
      </c>
    </row>
    <row r="3251" spans="1:16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5"/>
      <c r="L3251" s="455" t="e">
        <f>IF(K3251=0,#REF!,0)</f>
        <v>#REF!</v>
      </c>
      <c r="O3251">
        <v>57383.413482000004</v>
      </c>
      <c r="P3251">
        <v>38</v>
      </c>
    </row>
    <row r="3252" spans="1:16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5"/>
      <c r="L3252" s="455" t="e">
        <f>IF(K3252=0,#REF!,0)</f>
        <v>#REF!</v>
      </c>
      <c r="O3252">
        <v>59718.656096999999</v>
      </c>
      <c r="P3252">
        <v>27</v>
      </c>
    </row>
    <row r="3253" spans="1:16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5">
        <v>13288.334650986299</v>
      </c>
      <c r="L3253" s="455">
        <f>IF(K3253=0,#REF!,0)</f>
        <v>0</v>
      </c>
      <c r="O3253">
        <v>60177.912660000002</v>
      </c>
      <c r="P3253">
        <v>22</v>
      </c>
    </row>
    <row r="3254" spans="1:16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5">
        <v>9122.1665062194606</v>
      </c>
      <c r="L3254" s="455">
        <f>IF(K3254=0,#REF!,0)</f>
        <v>0</v>
      </c>
      <c r="O3254">
        <v>60245.611999000001</v>
      </c>
      <c r="P3254">
        <v>19</v>
      </c>
    </row>
    <row r="3255" spans="1:16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5">
        <v>10001.162182349197</v>
      </c>
      <c r="L3255" s="455">
        <f>IF(K3255=0,#REF!,0)</f>
        <v>0</v>
      </c>
      <c r="O3255">
        <v>58865.846557999997</v>
      </c>
      <c r="P3255">
        <v>20</v>
      </c>
    </row>
    <row r="3256" spans="1:16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5">
        <v>10342.817249682879</v>
      </c>
      <c r="L3256" s="455">
        <f>IF(K3256=0,#REF!,0)</f>
        <v>0</v>
      </c>
      <c r="O3256">
        <v>57965.048094999998</v>
      </c>
      <c r="P3256">
        <v>19</v>
      </c>
    </row>
    <row r="3257" spans="1:16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5"/>
      <c r="L3257" s="455" t="e">
        <f>IF(K3257=0,#REF!,0)</f>
        <v>#REF!</v>
      </c>
      <c r="O3257">
        <v>61014.874298000002</v>
      </c>
      <c r="P3257">
        <v>17</v>
      </c>
    </row>
    <row r="3258" spans="1:16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5"/>
      <c r="L3258" s="455" t="e">
        <f>IF(K3258=0,#REF!,0)</f>
        <v>#REF!</v>
      </c>
      <c r="O3258">
        <v>60344.184662</v>
      </c>
      <c r="P3258">
        <v>17</v>
      </c>
    </row>
    <row r="3259" spans="1:16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5"/>
      <c r="L3259" s="455" t="e">
        <f>IF(K3259=0,#REF!,0)</f>
        <v>#REF!</v>
      </c>
      <c r="O3259">
        <v>60750.689392</v>
      </c>
      <c r="P3259">
        <v>21</v>
      </c>
    </row>
    <row r="3260" spans="1:16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5"/>
      <c r="L3260" s="455" t="e">
        <f>IF(K3260=0,#REF!,0)</f>
        <v>#REF!</v>
      </c>
      <c r="O3260">
        <v>61297.585539000007</v>
      </c>
      <c r="P3260">
        <v>27</v>
      </c>
    </row>
    <row r="3261" spans="1:16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5"/>
      <c r="L3261" s="455" t="e">
        <f>IF(K3261=0,#REF!,0)</f>
        <v>#REF!</v>
      </c>
      <c r="O3261">
        <v>60514.372681000001</v>
      </c>
      <c r="P3261">
        <v>36</v>
      </c>
    </row>
    <row r="3262" spans="1:16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5"/>
      <c r="L3262" s="455" t="e">
        <f>IF(K3262=0,#REF!,0)</f>
        <v>#REF!</v>
      </c>
      <c r="O3262">
        <v>60404.060302000013</v>
      </c>
      <c r="P3262">
        <v>43</v>
      </c>
    </row>
    <row r="3263" spans="1:16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5"/>
      <c r="L3263" s="455" t="e">
        <f>IF(K3263=0,#REF!,0)</f>
        <v>#REF!</v>
      </c>
      <c r="O3263">
        <v>60917.845183999998</v>
      </c>
      <c r="P3263">
        <v>46</v>
      </c>
    </row>
    <row r="3264" spans="1:16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5"/>
      <c r="L3264" s="455" t="e">
        <f>IF(K3264=0,#REF!,0)</f>
        <v>#REF!</v>
      </c>
      <c r="O3264">
        <v>59551.269347999987</v>
      </c>
      <c r="P3264">
        <v>50</v>
      </c>
    </row>
    <row r="3265" spans="1:16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5"/>
      <c r="L3265" s="455" t="e">
        <f>IF(K3265=0,#REF!,0)</f>
        <v>#REF!</v>
      </c>
      <c r="O3265">
        <v>59132.159362999999</v>
      </c>
      <c r="P3265">
        <v>45</v>
      </c>
    </row>
    <row r="3266" spans="1:16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5"/>
      <c r="L3266" s="455" t="e">
        <f>IF(K3266=0,#REF!,0)</f>
        <v>#REF!</v>
      </c>
      <c r="O3266">
        <v>57195.721191999997</v>
      </c>
      <c r="P3266">
        <v>40</v>
      </c>
    </row>
    <row r="3267" spans="1:16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5"/>
      <c r="L3267" s="455" t="e">
        <f>IF(K3267=0,#REF!,0)</f>
        <v>#REF!</v>
      </c>
      <c r="O3267">
        <v>56236.412444999987</v>
      </c>
      <c r="P3267">
        <v>29</v>
      </c>
    </row>
    <row r="3268" spans="1:16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5"/>
      <c r="L3268" s="455" t="e">
        <f>IF(K3268=0,#REF!,0)</f>
        <v>#REF!</v>
      </c>
      <c r="O3268">
        <v>54534.991669000003</v>
      </c>
      <c r="P3268">
        <v>23</v>
      </c>
    </row>
    <row r="3269" spans="1:16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5"/>
      <c r="L3269" s="455" t="e">
        <f>IF(K3269=0,#REF!,0)</f>
        <v>#REF!</v>
      </c>
      <c r="O3269">
        <v>54018.070159000003</v>
      </c>
      <c r="P3269">
        <v>21</v>
      </c>
    </row>
    <row r="3270" spans="1:16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5"/>
      <c r="L3270" s="455" t="e">
        <f>IF(K3270=0,#REF!,0)</f>
        <v>#REF!</v>
      </c>
      <c r="O3270">
        <v>53803.249634</v>
      </c>
      <c r="P3270">
        <v>21</v>
      </c>
    </row>
    <row r="3271" spans="1:16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5"/>
      <c r="L3271" s="455" t="e">
        <f>IF(K3271=0,#REF!,0)</f>
        <v>#REF!</v>
      </c>
      <c r="O3271">
        <v>53796.183595000002</v>
      </c>
      <c r="P3271">
        <v>21</v>
      </c>
    </row>
    <row r="3272" spans="1:16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5"/>
      <c r="L3272" s="455" t="e">
        <f>IF(K3272=0,#REF!,0)</f>
        <v>#REF!</v>
      </c>
      <c r="O3272">
        <v>54306.256683</v>
      </c>
      <c r="P3272">
        <v>24</v>
      </c>
    </row>
    <row r="3273" spans="1:16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5"/>
      <c r="L3273" s="455" t="e">
        <f>IF(K3273=0,#REF!,0)</f>
        <v>#REF!</v>
      </c>
      <c r="O3273">
        <v>55227.679657000001</v>
      </c>
      <c r="P3273">
        <v>43</v>
      </c>
    </row>
    <row r="3274" spans="1:16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5"/>
      <c r="L3274" s="455" t="e">
        <f>IF(K3274=0,#REF!,0)</f>
        <v>#REF!</v>
      </c>
      <c r="O3274">
        <v>56008.368377999999</v>
      </c>
      <c r="P3274">
        <v>64</v>
      </c>
    </row>
    <row r="3275" spans="1:16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5"/>
      <c r="L3275" s="455" t="e">
        <f>IF(K3275=0,#REF!,0)</f>
        <v>#REF!</v>
      </c>
      <c r="O3275">
        <v>57244.450868</v>
      </c>
      <c r="P3275">
        <v>41</v>
      </c>
    </row>
    <row r="3276" spans="1:16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5">
        <v>13009.136096231694</v>
      </c>
      <c r="L3276" s="455">
        <f>IF(K3276=0,#REF!,0)</f>
        <v>0</v>
      </c>
      <c r="O3276">
        <v>59894.933899000003</v>
      </c>
      <c r="P3276">
        <v>32</v>
      </c>
    </row>
    <row r="3277" spans="1:16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5">
        <v>24365.347748782689</v>
      </c>
      <c r="L3277" s="455">
        <f>IF(K3277=0,#REF!,0)</f>
        <v>0</v>
      </c>
      <c r="O3277">
        <v>60657.482269</v>
      </c>
      <c r="P3277">
        <v>27</v>
      </c>
    </row>
    <row r="3278" spans="1:16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5">
        <v>23919.795636590075</v>
      </c>
      <c r="L3278" s="455">
        <f>IF(K3278=0,#REF!,0)</f>
        <v>0</v>
      </c>
      <c r="O3278">
        <v>61271.675079000001</v>
      </c>
      <c r="P3278">
        <v>26</v>
      </c>
    </row>
    <row r="3279" spans="1:16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5">
        <v>13849.383164357323</v>
      </c>
      <c r="L3279" s="455">
        <f>IF(K3279=0,#REF!,0)</f>
        <v>0</v>
      </c>
      <c r="O3279">
        <v>58937.559845000003</v>
      </c>
      <c r="P3279">
        <v>23</v>
      </c>
    </row>
    <row r="3280" spans="1:16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5">
        <v>20412.722969188595</v>
      </c>
      <c r="L3280" s="455">
        <f>IF(K3280=0,#REF!,0)</f>
        <v>0</v>
      </c>
      <c r="O3280">
        <v>58699.983612000004</v>
      </c>
      <c r="P3280">
        <v>25</v>
      </c>
    </row>
    <row r="3281" spans="1:16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5"/>
      <c r="L3281" s="455" t="e">
        <f>IF(K3281=0,#REF!,0)</f>
        <v>#REF!</v>
      </c>
      <c r="O3281">
        <v>61777.704619999997</v>
      </c>
      <c r="P3281">
        <v>23</v>
      </c>
    </row>
    <row r="3282" spans="1:16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5"/>
      <c r="L3282" s="455" t="e">
        <f>IF(K3282=0,#REF!,0)</f>
        <v>#REF!</v>
      </c>
      <c r="O3282">
        <v>61921.107788000001</v>
      </c>
      <c r="P3282">
        <v>26</v>
      </c>
    </row>
    <row r="3283" spans="1:16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5"/>
      <c r="L3283" s="455" t="e">
        <f>IF(K3283=0,#REF!,0)</f>
        <v>#REF!</v>
      </c>
      <c r="O3283">
        <v>62373.495514000002</v>
      </c>
      <c r="P3283">
        <v>27</v>
      </c>
    </row>
    <row r="3284" spans="1:16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5"/>
      <c r="L3284" s="455" t="e">
        <f>IF(K3284=0,#REF!,0)</f>
        <v>#REF!</v>
      </c>
      <c r="O3284">
        <v>62170.793610000001</v>
      </c>
      <c r="P3284">
        <v>31</v>
      </c>
    </row>
    <row r="3285" spans="1:16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5"/>
      <c r="L3285" s="455" t="e">
        <f>IF(K3285=0,#REF!,0)</f>
        <v>#REF!</v>
      </c>
      <c r="O3285">
        <v>60872.520233000003</v>
      </c>
      <c r="P3285">
        <v>38</v>
      </c>
    </row>
    <row r="3286" spans="1:16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5"/>
      <c r="L3286" s="455" t="e">
        <f>IF(K3286=0,#REF!,0)</f>
        <v>#REF!</v>
      </c>
      <c r="O3286">
        <v>60960.774597000003</v>
      </c>
      <c r="P3286">
        <v>45</v>
      </c>
    </row>
    <row r="3287" spans="1:16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5"/>
      <c r="L3287" s="455" t="e">
        <f>IF(K3287=0,#REF!,0)</f>
        <v>#REF!</v>
      </c>
      <c r="O3287">
        <v>61077.832153000003</v>
      </c>
      <c r="P3287">
        <v>43</v>
      </c>
    </row>
    <row r="3288" spans="1:16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5"/>
      <c r="L3288" s="455" t="e">
        <f>IF(K3288=0,#REF!,0)</f>
        <v>#REF!</v>
      </c>
      <c r="O3288">
        <v>59092.876830000001</v>
      </c>
      <c r="P3288">
        <v>49</v>
      </c>
    </row>
    <row r="3289" spans="1:16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5"/>
      <c r="L3289" s="455" t="e">
        <f>IF(K3289=0,#REF!,0)</f>
        <v>#REF!</v>
      </c>
      <c r="O3289">
        <v>57752.783263999998</v>
      </c>
      <c r="P3289">
        <v>43</v>
      </c>
    </row>
    <row r="3290" spans="1:16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5"/>
      <c r="L3290" s="455" t="e">
        <f>IF(K3290=0,#REF!,0)</f>
        <v>#REF!</v>
      </c>
      <c r="O3290">
        <v>56716.327453999998</v>
      </c>
      <c r="P3290">
        <v>37</v>
      </c>
    </row>
    <row r="3291" spans="1:16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5"/>
      <c r="L3291" s="455" t="e">
        <f>IF(K3291=0,#REF!,0)</f>
        <v>#REF!</v>
      </c>
      <c r="O3291">
        <v>54200.246461000002</v>
      </c>
      <c r="P3291">
        <v>29</v>
      </c>
    </row>
    <row r="3292" spans="1:16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5"/>
      <c r="L3292" s="455" t="e">
        <f>IF(K3292=0,#REF!,0)</f>
        <v>#REF!</v>
      </c>
      <c r="O3292">
        <v>54552.389281000003</v>
      </c>
      <c r="P3292">
        <v>24</v>
      </c>
    </row>
    <row r="3293" spans="1:16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5"/>
      <c r="L3293" s="455" t="e">
        <f>IF(K3293=0,#REF!,0)</f>
        <v>#REF!</v>
      </c>
      <c r="O3293">
        <v>53824.326111000002</v>
      </c>
      <c r="P3293">
        <v>19</v>
      </c>
    </row>
    <row r="3294" spans="1:16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5"/>
      <c r="L3294" s="455" t="e">
        <f>IF(K3294=0,#REF!,0)</f>
        <v>#REF!</v>
      </c>
      <c r="O3294">
        <v>53526.608397999997</v>
      </c>
      <c r="P3294">
        <v>19</v>
      </c>
    </row>
    <row r="3295" spans="1:16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5"/>
      <c r="L3295" s="455" t="e">
        <f>IF(K3295=0,#REF!,0)</f>
        <v>#REF!</v>
      </c>
      <c r="O3295">
        <v>52971.105835000002</v>
      </c>
      <c r="P3295">
        <v>17</v>
      </c>
    </row>
    <row r="3296" spans="1:16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5"/>
      <c r="L3296" s="455" t="e">
        <f>IF(K3296=0,#REF!,0)</f>
        <v>#REF!</v>
      </c>
      <c r="O3296">
        <v>53924.135221999997</v>
      </c>
      <c r="P3296">
        <v>25</v>
      </c>
    </row>
    <row r="3297" spans="1:16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5"/>
      <c r="L3297" s="455" t="e">
        <f>IF(K3297=0,#REF!,0)</f>
        <v>#REF!</v>
      </c>
      <c r="O3297">
        <v>54652.204253000004</v>
      </c>
      <c r="P3297">
        <v>41</v>
      </c>
    </row>
    <row r="3298" spans="1:16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5"/>
      <c r="L3298" s="455" t="e">
        <f>IF(K3298=0,#REF!,0)</f>
        <v>#REF!</v>
      </c>
      <c r="O3298">
        <v>55053.073425000002</v>
      </c>
      <c r="P3298">
        <v>65</v>
      </c>
    </row>
    <row r="3299" spans="1:16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5"/>
      <c r="L3299" s="455" t="e">
        <f>IF(K3299=0,#REF!,0)</f>
        <v>#REF!</v>
      </c>
      <c r="O3299">
        <v>55831.40509</v>
      </c>
      <c r="P3299">
        <v>34</v>
      </c>
    </row>
    <row r="3300" spans="1:16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5">
        <v>11909.867084125879</v>
      </c>
      <c r="L3300" s="455">
        <f>IF(K3300=0,#REF!,0)</f>
        <v>0</v>
      </c>
      <c r="O3300">
        <v>58676.490294000003</v>
      </c>
      <c r="P3300">
        <v>29</v>
      </c>
    </row>
    <row r="3301" spans="1:16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5">
        <v>30290.505000597728</v>
      </c>
      <c r="L3301" s="455">
        <f>IF(K3301=0,#REF!,0)</f>
        <v>0</v>
      </c>
      <c r="O3301">
        <v>59800.111695</v>
      </c>
      <c r="P3301">
        <v>19</v>
      </c>
    </row>
    <row r="3302" spans="1:16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5">
        <v>30735.106806169242</v>
      </c>
      <c r="L3302" s="455">
        <f>IF(K3302=0,#REF!,0)</f>
        <v>0</v>
      </c>
      <c r="O3302">
        <v>60371.774749999997</v>
      </c>
      <c r="P3302">
        <v>26</v>
      </c>
    </row>
    <row r="3303" spans="1:16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5">
        <v>19813.329787762152</v>
      </c>
      <c r="L3303" s="455">
        <f>IF(K3303=0,#REF!,0)</f>
        <v>0</v>
      </c>
      <c r="O3303">
        <v>58288.033507</v>
      </c>
      <c r="P3303">
        <v>24</v>
      </c>
    </row>
    <row r="3304" spans="1:16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5">
        <v>25890.072460602169</v>
      </c>
      <c r="L3304" s="455">
        <f>IF(K3304=0,#REF!,0)</f>
        <v>0</v>
      </c>
      <c r="O3304">
        <v>58214.856444999998</v>
      </c>
      <c r="P3304">
        <v>19</v>
      </c>
    </row>
    <row r="3305" spans="1:16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5">
        <v>11024.748998216086</v>
      </c>
      <c r="L3305" s="455">
        <f>IF(K3305=0,#REF!,0)</f>
        <v>0</v>
      </c>
      <c r="O3305">
        <v>61340.004577</v>
      </c>
      <c r="P3305">
        <v>18</v>
      </c>
    </row>
    <row r="3306" spans="1:16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5">
        <v>4269.0456198635748</v>
      </c>
      <c r="L3306" s="455">
        <f>IF(K3306=0,#REF!,0)</f>
        <v>0</v>
      </c>
      <c r="O3306">
        <v>60635.699279</v>
      </c>
      <c r="P3306">
        <v>25</v>
      </c>
    </row>
    <row r="3307" spans="1:16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5"/>
      <c r="L3307" s="455" t="e">
        <f>IF(K3307=0,#REF!,0)</f>
        <v>#REF!</v>
      </c>
      <c r="O3307">
        <v>61334.868897</v>
      </c>
      <c r="P3307">
        <v>19</v>
      </c>
    </row>
    <row r="3308" spans="1:16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5"/>
      <c r="L3308" s="455" t="e">
        <f>IF(K3308=0,#REF!,0)</f>
        <v>#REF!</v>
      </c>
      <c r="O3308">
        <v>61867.840515999997</v>
      </c>
      <c r="P3308">
        <v>24</v>
      </c>
    </row>
    <row r="3309" spans="1:16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5"/>
      <c r="L3309" s="455" t="e">
        <f>IF(K3309=0,#REF!,0)</f>
        <v>#REF!</v>
      </c>
      <c r="O3309">
        <v>60603.938476000003</v>
      </c>
      <c r="P3309">
        <v>40</v>
      </c>
    </row>
    <row r="3310" spans="1:16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5"/>
      <c r="L3310" s="455" t="e">
        <f>IF(K3310=0,#REF!,0)</f>
        <v>#REF!</v>
      </c>
      <c r="O3310">
        <v>60051.339844000002</v>
      </c>
      <c r="P3310">
        <v>40</v>
      </c>
    </row>
    <row r="3311" spans="1:16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5"/>
      <c r="L3311" s="455" t="e">
        <f>IF(K3311=0,#REF!,0)</f>
        <v>#REF!</v>
      </c>
      <c r="O3311">
        <v>60239.770446000002</v>
      </c>
      <c r="P3311">
        <v>39</v>
      </c>
    </row>
    <row r="3312" spans="1:16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5"/>
      <c r="L3312" s="455" t="e">
        <f>IF(K3312=0,#REF!,0)</f>
        <v>#REF!</v>
      </c>
      <c r="O3312">
        <v>58305.403869000002</v>
      </c>
      <c r="P3312">
        <v>36</v>
      </c>
    </row>
    <row r="3313" spans="1:16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5"/>
      <c r="L3313" s="455" t="e">
        <f>IF(K3313=0,#REF!,0)</f>
        <v>#REF!</v>
      </c>
      <c r="O3313">
        <v>57454.072265000003</v>
      </c>
      <c r="P3313">
        <v>35</v>
      </c>
    </row>
    <row r="3314" spans="1:16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5"/>
      <c r="L3314" s="455" t="e">
        <f>IF(K3314=0,#REF!,0)</f>
        <v>#REF!</v>
      </c>
      <c r="O3314">
        <v>55754.157227000003</v>
      </c>
      <c r="P3314">
        <v>29</v>
      </c>
    </row>
    <row r="3315" spans="1:16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5"/>
      <c r="L3315" s="455" t="e">
        <f>IF(K3315=0,#REF!,0)</f>
        <v>#REF!</v>
      </c>
      <c r="O3315">
        <v>54321.798949999997</v>
      </c>
      <c r="P3315">
        <v>26</v>
      </c>
    </row>
    <row r="3316" spans="1:16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5"/>
      <c r="L3316" s="455" t="e">
        <f>IF(K3316=0,#REF!,0)</f>
        <v>#REF!</v>
      </c>
      <c r="O3316">
        <v>52666.075042999997</v>
      </c>
      <c r="P3316">
        <v>15</v>
      </c>
    </row>
    <row r="3317" spans="1:16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5"/>
      <c r="L3317" s="455" t="e">
        <f>IF(K3317=0,#REF!,0)</f>
        <v>#REF!</v>
      </c>
      <c r="O3317">
        <v>52201.811799000003</v>
      </c>
      <c r="P3317">
        <v>17</v>
      </c>
    </row>
    <row r="3318" spans="1:16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5"/>
      <c r="L3318" s="455" t="e">
        <f>IF(K3318=0,#REF!,0)</f>
        <v>#REF!</v>
      </c>
      <c r="O3318">
        <v>51527.073792000003</v>
      </c>
      <c r="P3318">
        <v>9</v>
      </c>
    </row>
    <row r="3319" spans="1:16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5"/>
      <c r="L3319" s="455" t="e">
        <f>IF(K3319=0,#REF!,0)</f>
        <v>#REF!</v>
      </c>
      <c r="O3319">
        <v>51757.741883000002</v>
      </c>
      <c r="P3319">
        <v>21</v>
      </c>
    </row>
    <row r="3320" spans="1:16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5"/>
      <c r="L3320" s="455" t="e">
        <f>IF(K3320=0,#REF!,0)</f>
        <v>#REF!</v>
      </c>
      <c r="O3320">
        <v>52055.643128000003</v>
      </c>
      <c r="P3320">
        <v>15</v>
      </c>
    </row>
    <row r="3321" spans="1:16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5"/>
      <c r="L3321" s="455" t="e">
        <f>IF(K3321=0,#REF!,0)</f>
        <v>#REF!</v>
      </c>
      <c r="O3321">
        <v>53143.677825999999</v>
      </c>
      <c r="P3321">
        <v>36</v>
      </c>
    </row>
    <row r="3322" spans="1:16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5"/>
      <c r="L3322" s="455" t="e">
        <f>IF(K3322=0,#REF!,0)</f>
        <v>#REF!</v>
      </c>
      <c r="O3322">
        <v>54848.429748000002</v>
      </c>
      <c r="P3322">
        <v>54</v>
      </c>
    </row>
    <row r="3323" spans="1:16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5"/>
      <c r="L3323" s="455" t="e">
        <f>IF(K3323=0,#REF!,0)</f>
        <v>#REF!</v>
      </c>
      <c r="O3323">
        <v>55295.969360000003</v>
      </c>
      <c r="P3323">
        <v>36</v>
      </c>
    </row>
    <row r="3324" spans="1:16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5">
        <v>16675.477849580177</v>
      </c>
      <c r="L3324" s="455">
        <f>IF(K3324=0,#REF!,0)</f>
        <v>0</v>
      </c>
      <c r="O3324">
        <v>58668.240509000003</v>
      </c>
      <c r="P3324">
        <v>31</v>
      </c>
    </row>
    <row r="3325" spans="1:16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5">
        <v>29916.984898431288</v>
      </c>
      <c r="L3325" s="455">
        <f>IF(K3325=0,#REF!,0)</f>
        <v>0</v>
      </c>
      <c r="O3325">
        <v>59347.477172999999</v>
      </c>
      <c r="P3325">
        <v>22</v>
      </c>
    </row>
    <row r="3326" spans="1:16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5">
        <v>35977.687456113381</v>
      </c>
      <c r="L3326" s="455">
        <f>IF(K3326=0,#REF!,0)</f>
        <v>0</v>
      </c>
      <c r="O3326">
        <v>60418.484863999998</v>
      </c>
      <c r="P3326">
        <v>32</v>
      </c>
    </row>
    <row r="3327" spans="1:16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5">
        <v>21693.278458054476</v>
      </c>
      <c r="L3327" s="455">
        <f>IF(K3327=0,#REF!,0)</f>
        <v>0</v>
      </c>
      <c r="O3327">
        <v>58115.458894000003</v>
      </c>
      <c r="P3327">
        <v>27</v>
      </c>
    </row>
    <row r="3328" spans="1:16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5">
        <v>32235.329608642998</v>
      </c>
      <c r="L3328" s="455">
        <f>IF(K3328=0,#REF!,0)</f>
        <v>0</v>
      </c>
      <c r="O3328">
        <v>57775.367704999997</v>
      </c>
      <c r="P3328">
        <v>25</v>
      </c>
    </row>
    <row r="3329" spans="1:16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5">
        <v>23055.754010049684</v>
      </c>
      <c r="L3329" s="455">
        <f>IF(K3329=0,#REF!,0)</f>
        <v>0</v>
      </c>
      <c r="O3329">
        <v>61603.335023</v>
      </c>
      <c r="P3329">
        <v>27</v>
      </c>
    </row>
    <row r="3330" spans="1:16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5">
        <v>10194.287728904515</v>
      </c>
      <c r="L3330" s="455">
        <f>IF(K3330=0,#REF!,0)</f>
        <v>0</v>
      </c>
      <c r="O3330">
        <v>61345.564759000001</v>
      </c>
      <c r="P3330">
        <v>27</v>
      </c>
    </row>
    <row r="3331" spans="1:16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5"/>
      <c r="L3331" s="455" t="e">
        <f>IF(K3331=0,#REF!,0)</f>
        <v>#REF!</v>
      </c>
      <c r="O3331">
        <v>61488.050873</v>
      </c>
      <c r="P3331">
        <v>20</v>
      </c>
    </row>
    <row r="3332" spans="1:16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5"/>
      <c r="L3332" s="455" t="e">
        <f>IF(K3332=0,#REF!,0)</f>
        <v>#REF!</v>
      </c>
      <c r="O3332">
        <v>61477.899993999999</v>
      </c>
      <c r="P3332">
        <v>29</v>
      </c>
    </row>
    <row r="3333" spans="1:16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5"/>
      <c r="L3333" s="455" t="e">
        <f>IF(K3333=0,#REF!,0)</f>
        <v>#REF!</v>
      </c>
      <c r="O3333">
        <v>59973.260194000002</v>
      </c>
      <c r="P3333">
        <v>33</v>
      </c>
    </row>
    <row r="3334" spans="1:16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5"/>
      <c r="L3334" s="455" t="e">
        <f>IF(K3334=0,#REF!,0)</f>
        <v>#REF!</v>
      </c>
      <c r="O3334">
        <v>59213.308471999997</v>
      </c>
      <c r="P3334">
        <v>36</v>
      </c>
    </row>
    <row r="3335" spans="1:16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5"/>
      <c r="L3335" s="455" t="e">
        <f>IF(K3335=0,#REF!,0)</f>
        <v>#REF!</v>
      </c>
      <c r="O3335">
        <v>59708.106384999999</v>
      </c>
      <c r="P3335">
        <v>38</v>
      </c>
    </row>
    <row r="3336" spans="1:16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5"/>
      <c r="L3336" s="455" t="e">
        <f>IF(K3336=0,#REF!,0)</f>
        <v>#REF!</v>
      </c>
      <c r="O3336">
        <v>58278.939758</v>
      </c>
      <c r="P3336">
        <v>39</v>
      </c>
    </row>
    <row r="3337" spans="1:16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5"/>
      <c r="L3337" s="455" t="e">
        <f>IF(K3337=0,#REF!,0)</f>
        <v>#REF!</v>
      </c>
      <c r="O3337">
        <v>56881.946655</v>
      </c>
      <c r="P3337">
        <v>38</v>
      </c>
    </row>
    <row r="3338" spans="1:16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5"/>
      <c r="L3338" s="455" t="e">
        <f>IF(K3338=0,#REF!,0)</f>
        <v>#REF!</v>
      </c>
      <c r="O3338">
        <v>55523.413330000003</v>
      </c>
      <c r="P3338">
        <v>35</v>
      </c>
    </row>
    <row r="3339" spans="1:16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5"/>
      <c r="L3339" s="455" t="e">
        <f>IF(K3339=0,#REF!,0)</f>
        <v>#REF!</v>
      </c>
      <c r="O3339">
        <v>53831.295441000002</v>
      </c>
      <c r="P3339">
        <v>22</v>
      </c>
    </row>
    <row r="3340" spans="1:16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5"/>
      <c r="L3340" s="455" t="e">
        <f>IF(K3340=0,#REF!,0)</f>
        <v>#REF!</v>
      </c>
      <c r="O3340">
        <v>52311.855622000003</v>
      </c>
      <c r="P3340">
        <v>24</v>
      </c>
    </row>
    <row r="3341" spans="1:16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5"/>
      <c r="L3341" s="455" t="e">
        <f>IF(K3341=0,#REF!,0)</f>
        <v>#REF!</v>
      </c>
      <c r="O3341">
        <v>51724.415953000003</v>
      </c>
      <c r="P3341">
        <v>14</v>
      </c>
    </row>
    <row r="3342" spans="1:16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5"/>
      <c r="L3342" s="455" t="e">
        <f>IF(K3342=0,#REF!,0)</f>
        <v>#REF!</v>
      </c>
      <c r="O3342">
        <v>51349.833526000002</v>
      </c>
      <c r="P3342">
        <v>20</v>
      </c>
    </row>
    <row r="3343" spans="1:16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5"/>
      <c r="L3343" s="455" t="e">
        <f>IF(K3343=0,#REF!,0)</f>
        <v>#REF!</v>
      </c>
      <c r="O3343">
        <v>51388.514862000004</v>
      </c>
      <c r="P3343">
        <v>17</v>
      </c>
    </row>
    <row r="3344" spans="1:16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5"/>
      <c r="L3344" s="455" t="e">
        <f>IF(K3344=0,#REF!,0)</f>
        <v>#REF!</v>
      </c>
      <c r="O3344">
        <v>51559.438690000003</v>
      </c>
      <c r="P3344">
        <v>17</v>
      </c>
    </row>
    <row r="3345" spans="1:16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5"/>
      <c r="L3345" s="455" t="e">
        <f>IF(K3345=0,#REF!,0)</f>
        <v>#REF!</v>
      </c>
      <c r="O3345">
        <v>51493.451385</v>
      </c>
      <c r="P3345">
        <v>32</v>
      </c>
    </row>
    <row r="3346" spans="1:16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5"/>
      <c r="L3346" s="455" t="e">
        <f>IF(K3346=0,#REF!,0)</f>
        <v>#REF!</v>
      </c>
      <c r="O3346">
        <v>51283.799102999998</v>
      </c>
      <c r="P3346">
        <v>35</v>
      </c>
    </row>
    <row r="3347" spans="1:16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5"/>
      <c r="L3347" s="455" t="e">
        <f>IF(K3347=0,#REF!,0)</f>
        <v>#REF!</v>
      </c>
      <c r="O3347">
        <v>51309.800780999998</v>
      </c>
      <c r="P3347">
        <v>40</v>
      </c>
    </row>
    <row r="3348" spans="1:16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5">
        <v>5418.8631700516289</v>
      </c>
      <c r="L3348" s="455">
        <f>IF(K3348=0,#REF!,0)</f>
        <v>0</v>
      </c>
      <c r="O3348">
        <v>53124.083341999998</v>
      </c>
      <c r="P3348">
        <v>39</v>
      </c>
    </row>
    <row r="3349" spans="1:16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5">
        <v>18282.47107125169</v>
      </c>
      <c r="L3349" s="455">
        <f>IF(K3349=0,#REF!,0)</f>
        <v>0</v>
      </c>
      <c r="O3349">
        <v>54557.485779000002</v>
      </c>
      <c r="P3349">
        <v>34</v>
      </c>
    </row>
    <row r="3350" spans="1:16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5">
        <v>18060.302372345905</v>
      </c>
      <c r="L3350" s="455">
        <f>IF(K3350=0,#REF!,0)</f>
        <v>0</v>
      </c>
      <c r="O3350">
        <v>55097.803985999999</v>
      </c>
      <c r="P3350">
        <v>34</v>
      </c>
    </row>
    <row r="3351" spans="1:16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5">
        <v>9066.1023024111073</v>
      </c>
      <c r="L3351" s="455">
        <f>IF(K3351=0,#REF!,0)</f>
        <v>0</v>
      </c>
      <c r="O3351">
        <v>53404.882475999999</v>
      </c>
      <c r="P3351">
        <v>30</v>
      </c>
    </row>
    <row r="3352" spans="1:16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5">
        <v>23849.477853448552</v>
      </c>
      <c r="L3352" s="455">
        <f>IF(K3352=0,#REF!,0)</f>
        <v>0</v>
      </c>
      <c r="O3352">
        <v>53390.625091000002</v>
      </c>
      <c r="P3352">
        <v>28</v>
      </c>
    </row>
    <row r="3353" spans="1:16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5">
        <v>9360.4049243183472</v>
      </c>
      <c r="L3353" s="455">
        <f>IF(K3353=0,#REF!,0)</f>
        <v>0</v>
      </c>
      <c r="O3353">
        <v>55592.189727999998</v>
      </c>
      <c r="P3353">
        <v>28</v>
      </c>
    </row>
    <row r="3354" spans="1:16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5"/>
      <c r="L3354" s="455" t="e">
        <f>IF(K3354=0,#REF!,0)</f>
        <v>#REF!</v>
      </c>
      <c r="O3354">
        <v>55091.252991000001</v>
      </c>
      <c r="P3354">
        <v>25</v>
      </c>
    </row>
    <row r="3355" spans="1:16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5"/>
      <c r="L3355" s="455" t="e">
        <f>IF(K3355=0,#REF!,0)</f>
        <v>#REF!</v>
      </c>
      <c r="O3355">
        <v>54648.254271999998</v>
      </c>
      <c r="P3355">
        <v>24</v>
      </c>
    </row>
    <row r="3356" spans="1:16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5"/>
      <c r="L3356" s="455" t="e">
        <f>IF(K3356=0,#REF!,0)</f>
        <v>#REF!</v>
      </c>
      <c r="O3356">
        <v>53555.290862000002</v>
      </c>
      <c r="P3356">
        <v>31</v>
      </c>
    </row>
    <row r="3357" spans="1:16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5"/>
      <c r="L3357" s="455" t="e">
        <f>IF(K3357=0,#REF!,0)</f>
        <v>#REF!</v>
      </c>
      <c r="O3357">
        <v>52828.479614000003</v>
      </c>
      <c r="P3357">
        <v>32</v>
      </c>
    </row>
    <row r="3358" spans="1:16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5"/>
      <c r="L3358" s="455" t="e">
        <f>IF(K3358=0,#REF!,0)</f>
        <v>#REF!</v>
      </c>
      <c r="O3358">
        <v>53440.459228</v>
      </c>
      <c r="P3358">
        <v>34</v>
      </c>
    </row>
    <row r="3359" spans="1:16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5"/>
      <c r="L3359" s="455" t="e">
        <f>IF(K3359=0,#REF!,0)</f>
        <v>#REF!</v>
      </c>
      <c r="O3359">
        <v>54997.353332000013</v>
      </c>
      <c r="P3359">
        <v>36</v>
      </c>
    </row>
    <row r="3360" spans="1:16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5"/>
      <c r="L3360" s="455" t="e">
        <f>IF(K3360=0,#REF!,0)</f>
        <v>#REF!</v>
      </c>
      <c r="O3360">
        <v>54206.176452</v>
      </c>
      <c r="P3360">
        <v>35</v>
      </c>
    </row>
    <row r="3361" spans="1:16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5"/>
      <c r="L3361" s="455" t="e">
        <f>IF(K3361=0,#REF!,0)</f>
        <v>#REF!</v>
      </c>
      <c r="O3361">
        <v>53081.924408999999</v>
      </c>
      <c r="P3361">
        <v>34</v>
      </c>
    </row>
    <row r="3362" spans="1:16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5"/>
      <c r="L3362" s="455" t="e">
        <f>IF(K3362=0,#REF!,0)</f>
        <v>#REF!</v>
      </c>
      <c r="O3362">
        <v>52160.302764</v>
      </c>
      <c r="P3362">
        <v>29</v>
      </c>
    </row>
    <row r="3363" spans="1:16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5"/>
      <c r="L3363" s="455" t="e">
        <f>IF(K3363=0,#REF!,0)</f>
        <v>#REF!</v>
      </c>
      <c r="O3363">
        <v>50622.627016000013</v>
      </c>
      <c r="P3363">
        <v>28</v>
      </c>
    </row>
    <row r="3364" spans="1:16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5"/>
      <c r="L3364" s="455" t="e">
        <f>IF(K3364=0,#REF!,0)</f>
        <v>#REF!</v>
      </c>
      <c r="O3364">
        <v>48310.880155999999</v>
      </c>
      <c r="P3364">
        <v>16</v>
      </c>
    </row>
    <row r="3365" spans="1:16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5"/>
      <c r="L3365" s="455" t="e">
        <f>IF(K3365=0,#REF!,0)</f>
        <v>#REF!</v>
      </c>
      <c r="O3365">
        <v>48061.768065999997</v>
      </c>
      <c r="P3365">
        <v>18</v>
      </c>
    </row>
    <row r="3366" spans="1:16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5"/>
      <c r="L3366" s="455" t="e">
        <f>IF(K3366=0,#REF!,0)</f>
        <v>#REF!</v>
      </c>
      <c r="O3366">
        <v>47698.574188999999</v>
      </c>
      <c r="P3366">
        <v>17</v>
      </c>
    </row>
    <row r="3367" spans="1:16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5"/>
      <c r="L3367" s="455" t="e">
        <f>IF(K3367=0,#REF!,0)</f>
        <v>#REF!</v>
      </c>
      <c r="O3367">
        <v>48501.188964999987</v>
      </c>
      <c r="P3367">
        <v>15</v>
      </c>
    </row>
    <row r="3368" spans="1:16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5"/>
      <c r="L3368" s="455" t="e">
        <f>IF(K3368=0,#REF!,0)</f>
        <v>#REF!</v>
      </c>
      <c r="O3368">
        <v>48928.248597000013</v>
      </c>
      <c r="P3368">
        <v>20</v>
      </c>
    </row>
    <row r="3369" spans="1:16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5"/>
      <c r="L3369" s="455" t="e">
        <f>IF(K3369=0,#REF!,0)</f>
        <v>#REF!</v>
      </c>
      <c r="O3369">
        <v>49580.449828999997</v>
      </c>
      <c r="P3369">
        <v>21</v>
      </c>
    </row>
    <row r="3370" spans="1:16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5"/>
      <c r="L3370" s="455" t="e">
        <f>IF(K3370=0,#REF!,0)</f>
        <v>#REF!</v>
      </c>
      <c r="O3370">
        <v>49869.913482000004</v>
      </c>
      <c r="P3370">
        <v>28</v>
      </c>
    </row>
    <row r="3371" spans="1:16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5"/>
      <c r="L3371" s="455" t="e">
        <f>IF(K3371=0,#REF!,0)</f>
        <v>#REF!</v>
      </c>
      <c r="O3371">
        <v>49140.044615999999</v>
      </c>
      <c r="P3371">
        <v>37</v>
      </c>
    </row>
    <row r="3372" spans="1:16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5">
        <v>9251.6405133572207</v>
      </c>
      <c r="L3372" s="455">
        <f>IF(K3372=0,#REF!,0)</f>
        <v>0</v>
      </c>
      <c r="O3372">
        <v>49271.533447000002</v>
      </c>
      <c r="P3372">
        <v>39</v>
      </c>
    </row>
    <row r="3373" spans="1:16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5">
        <v>20802.200593633046</v>
      </c>
      <c r="L3373" s="455">
        <f>IF(K3373=0,#REF!,0)</f>
        <v>0</v>
      </c>
      <c r="O3373">
        <v>49731.288940999999</v>
      </c>
      <c r="P3373">
        <v>38</v>
      </c>
    </row>
    <row r="3374" spans="1:16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5">
        <v>23288.232397549218</v>
      </c>
      <c r="L3374" s="455">
        <f>IF(K3374=0,#REF!,0)</f>
        <v>0</v>
      </c>
      <c r="O3374">
        <v>49613.218689000001</v>
      </c>
      <c r="P3374">
        <v>32</v>
      </c>
    </row>
    <row r="3375" spans="1:16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5">
        <v>12510.11107005974</v>
      </c>
      <c r="L3375" s="455">
        <f>IF(K3375=0,#REF!,0)</f>
        <v>0</v>
      </c>
      <c r="O3375">
        <v>48838.130830000002</v>
      </c>
      <c r="P3375">
        <v>32</v>
      </c>
    </row>
    <row r="3376" spans="1:16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5">
        <v>30432.834962983157</v>
      </c>
      <c r="L3376" s="455">
        <f>IF(K3376=0,#REF!,0)</f>
        <v>0</v>
      </c>
      <c r="O3376">
        <v>48964.297487000003</v>
      </c>
      <c r="P3376">
        <v>31</v>
      </c>
    </row>
    <row r="3377" spans="1:16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5">
        <v>22478.097022658869</v>
      </c>
      <c r="L3377" s="455">
        <f>IF(K3377=0,#REF!,0)</f>
        <v>0</v>
      </c>
      <c r="O3377">
        <v>49829.973297999997</v>
      </c>
      <c r="P3377">
        <v>26</v>
      </c>
    </row>
    <row r="3378" spans="1:16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5">
        <v>7082.3673461412964</v>
      </c>
      <c r="L3378" s="455">
        <f>IF(K3378=0,#REF!,0)</f>
        <v>0</v>
      </c>
      <c r="O3378">
        <v>49788.919555</v>
      </c>
      <c r="P3378">
        <v>32</v>
      </c>
    </row>
    <row r="3379" spans="1:16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5"/>
      <c r="L3379" s="455" t="e">
        <f>IF(K3379=0,#REF!,0)</f>
        <v>#REF!</v>
      </c>
      <c r="O3379">
        <v>50011.024383999997</v>
      </c>
      <c r="P3379">
        <v>28</v>
      </c>
    </row>
    <row r="3380" spans="1:16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5"/>
      <c r="L3380" s="455" t="e">
        <f>IF(K3380=0,#REF!,0)</f>
        <v>#REF!</v>
      </c>
      <c r="O3380">
        <v>51044.616089000003</v>
      </c>
      <c r="P3380">
        <v>31</v>
      </c>
    </row>
    <row r="3381" spans="1:16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5"/>
      <c r="L3381" s="455" t="e">
        <f>IF(K3381=0,#REF!,0)</f>
        <v>#REF!</v>
      </c>
      <c r="O3381">
        <v>51879.600953000001</v>
      </c>
      <c r="P3381">
        <v>36</v>
      </c>
    </row>
    <row r="3382" spans="1:16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5"/>
      <c r="L3382" s="455" t="e">
        <f>IF(K3382=0,#REF!,0)</f>
        <v>#REF!</v>
      </c>
      <c r="O3382">
        <v>52699.228118999999</v>
      </c>
      <c r="P3382">
        <v>42</v>
      </c>
    </row>
    <row r="3383" spans="1:16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5"/>
      <c r="L3383" s="455" t="e">
        <f>IF(K3383=0,#REF!,0)</f>
        <v>#REF!</v>
      </c>
      <c r="O3383">
        <v>53683.674499000001</v>
      </c>
      <c r="P3383">
        <v>45</v>
      </c>
    </row>
    <row r="3384" spans="1:16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5"/>
      <c r="L3384" s="455" t="e">
        <f>IF(K3384=0,#REF!,0)</f>
        <v>#REF!</v>
      </c>
      <c r="O3384">
        <v>53178.960266000002</v>
      </c>
      <c r="P3384">
        <v>46</v>
      </c>
    </row>
    <row r="3385" spans="1:16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5"/>
      <c r="L3385" s="455" t="e">
        <f>IF(K3385=0,#REF!,0)</f>
        <v>#REF!</v>
      </c>
      <c r="O3385">
        <v>52699.397399999987</v>
      </c>
      <c r="P3385">
        <v>38</v>
      </c>
    </row>
    <row r="3386" spans="1:16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5"/>
      <c r="L3386" s="455" t="e">
        <f>IF(K3386=0,#REF!,0)</f>
        <v>#REF!</v>
      </c>
      <c r="O3386">
        <v>52131.020843999999</v>
      </c>
      <c r="P3386">
        <v>29</v>
      </c>
    </row>
    <row r="3387" spans="1:16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5"/>
      <c r="L3387" s="455" t="e">
        <f>IF(K3387=0,#REF!,0)</f>
        <v>#REF!</v>
      </c>
      <c r="O3387">
        <v>49528.744445999997</v>
      </c>
      <c r="P3387">
        <v>22</v>
      </c>
    </row>
    <row r="3388" spans="1:16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5"/>
      <c r="L3388" s="455" t="e">
        <f>IF(K3388=0,#REF!,0)</f>
        <v>#REF!</v>
      </c>
      <c r="O3388">
        <v>48114.112945999987</v>
      </c>
      <c r="P3388">
        <v>16</v>
      </c>
    </row>
    <row r="3389" spans="1:16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5"/>
      <c r="L3389" s="455" t="e">
        <f>IF(K3389=0,#REF!,0)</f>
        <v>#REF!</v>
      </c>
      <c r="O3389">
        <v>47696.024902999998</v>
      </c>
      <c r="P3389">
        <v>17</v>
      </c>
    </row>
    <row r="3390" spans="1:16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5"/>
      <c r="L3390" s="455" t="e">
        <f>IF(K3390=0,#REF!,0)</f>
        <v>#REF!</v>
      </c>
      <c r="O3390">
        <v>47626.333923999999</v>
      </c>
      <c r="P3390">
        <v>13</v>
      </c>
    </row>
    <row r="3391" spans="1:16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5"/>
      <c r="L3391" s="455" t="e">
        <f>IF(K3391=0,#REF!,0)</f>
        <v>#REF!</v>
      </c>
      <c r="O3391">
        <v>47967.677885999998</v>
      </c>
      <c r="P3391">
        <v>10</v>
      </c>
    </row>
    <row r="3392" spans="1:16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5"/>
      <c r="L3392" s="455" t="e">
        <f>IF(K3392=0,#REF!,0)</f>
        <v>#REF!</v>
      </c>
      <c r="O3392">
        <v>48498.304382000002</v>
      </c>
      <c r="P3392">
        <v>21</v>
      </c>
    </row>
    <row r="3393" spans="1:16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5"/>
      <c r="L3393" s="455" t="e">
        <f>IF(K3393=0,#REF!,0)</f>
        <v>#REF!</v>
      </c>
      <c r="O3393">
        <v>49504.209961</v>
      </c>
      <c r="P3393">
        <v>40</v>
      </c>
    </row>
    <row r="3394" spans="1:16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5"/>
      <c r="L3394" s="455" t="e">
        <f>IF(K3394=0,#REF!,0)</f>
        <v>#REF!</v>
      </c>
      <c r="O3394">
        <v>52171.498017000013</v>
      </c>
      <c r="P3394">
        <v>59</v>
      </c>
    </row>
    <row r="3395" spans="1:16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5"/>
      <c r="L3395" s="455" t="e">
        <f>IF(K3395=0,#REF!,0)</f>
        <v>#REF!</v>
      </c>
      <c r="O3395">
        <v>54256.378784</v>
      </c>
      <c r="P3395">
        <v>42</v>
      </c>
    </row>
    <row r="3396" spans="1:16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5">
        <v>14428.152077456065</v>
      </c>
      <c r="L3396" s="455">
        <f>IF(K3396=0,#REF!,0)</f>
        <v>0</v>
      </c>
      <c r="O3396">
        <v>57834.875824000002</v>
      </c>
      <c r="P3396">
        <v>26</v>
      </c>
    </row>
    <row r="3397" spans="1:16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5">
        <v>22478.797346637613</v>
      </c>
      <c r="L3397" s="455">
        <f>IF(K3397=0,#REF!,0)</f>
        <v>0</v>
      </c>
      <c r="O3397">
        <v>60055.733397999997</v>
      </c>
      <c r="P3397">
        <v>26</v>
      </c>
    </row>
    <row r="3398" spans="1:16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5">
        <v>9014.066740624965</v>
      </c>
      <c r="L3398" s="455">
        <f>IF(K3398=0,#REF!,0)</f>
        <v>0</v>
      </c>
      <c r="O3398">
        <v>60360.243104000001</v>
      </c>
      <c r="P3398">
        <v>28</v>
      </c>
    </row>
    <row r="3399" spans="1:16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5">
        <v>29759.592693610874</v>
      </c>
      <c r="L3399" s="455">
        <f>IF(K3399=0,#REF!,0)</f>
        <v>0</v>
      </c>
      <c r="O3399">
        <v>58879.655576999998</v>
      </c>
      <c r="P3399">
        <v>27</v>
      </c>
    </row>
    <row r="3400" spans="1:16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5">
        <v>27249.526911329667</v>
      </c>
      <c r="L3400" s="455">
        <f>IF(K3400=0,#REF!,0)</f>
        <v>0</v>
      </c>
      <c r="O3400">
        <v>58812.593445000013</v>
      </c>
      <c r="P3400">
        <v>26</v>
      </c>
    </row>
    <row r="3401" spans="1:16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5"/>
      <c r="L3401" s="455" t="e">
        <f>IF(K3401=0,#REF!,0)</f>
        <v>#REF!</v>
      </c>
      <c r="O3401">
        <v>62764.608032999997</v>
      </c>
      <c r="P3401">
        <v>25</v>
      </c>
    </row>
    <row r="3402" spans="1:16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5"/>
      <c r="L3402" s="455" t="e">
        <f>IF(K3402=0,#REF!,0)</f>
        <v>#REF!</v>
      </c>
      <c r="O3402">
        <v>63054.620971999997</v>
      </c>
      <c r="P3402">
        <v>20</v>
      </c>
    </row>
    <row r="3403" spans="1:16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5"/>
      <c r="L3403" s="455" t="e">
        <f>IF(K3403=0,#REF!,0)</f>
        <v>#REF!</v>
      </c>
      <c r="O3403">
        <v>63075.241333999998</v>
      </c>
      <c r="P3403">
        <v>27</v>
      </c>
    </row>
    <row r="3404" spans="1:16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5"/>
      <c r="L3404" s="455" t="e">
        <f>IF(K3404=0,#REF!,0)</f>
        <v>#REF!</v>
      </c>
      <c r="O3404">
        <v>63296.458404999998</v>
      </c>
      <c r="P3404">
        <v>19</v>
      </c>
    </row>
    <row r="3405" spans="1:16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5"/>
      <c r="L3405" s="455" t="e">
        <f>IF(K3405=0,#REF!,0)</f>
        <v>#REF!</v>
      </c>
      <c r="O3405">
        <v>62719.977326</v>
      </c>
      <c r="P3405">
        <v>44</v>
      </c>
    </row>
    <row r="3406" spans="1:16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5"/>
      <c r="L3406" s="455" t="e">
        <f>IF(K3406=0,#REF!,0)</f>
        <v>#REF!</v>
      </c>
      <c r="O3406">
        <v>62066.050415000012</v>
      </c>
      <c r="P3406">
        <v>35</v>
      </c>
    </row>
    <row r="3407" spans="1:16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5"/>
      <c r="L3407" s="455" t="e">
        <f>IF(K3407=0,#REF!,0)</f>
        <v>#REF!</v>
      </c>
      <c r="O3407">
        <v>61756.316467999997</v>
      </c>
      <c r="P3407">
        <v>37</v>
      </c>
    </row>
    <row r="3408" spans="1:16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5"/>
      <c r="L3408" s="455" t="e">
        <f>IF(K3408=0,#REF!,0)</f>
        <v>#REF!</v>
      </c>
      <c r="O3408">
        <v>59725.288086</v>
      </c>
      <c r="P3408">
        <v>37</v>
      </c>
    </row>
    <row r="3409" spans="1:16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5"/>
      <c r="L3409" s="455" t="e">
        <f>IF(K3409=0,#REF!,0)</f>
        <v>#REF!</v>
      </c>
      <c r="O3409">
        <v>58655.647462000001</v>
      </c>
      <c r="P3409">
        <v>33</v>
      </c>
    </row>
    <row r="3410" spans="1:16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5"/>
      <c r="L3410" s="455" t="e">
        <f>IF(K3410=0,#REF!,0)</f>
        <v>#REF!</v>
      </c>
      <c r="O3410">
        <v>57062.253662000003</v>
      </c>
      <c r="P3410">
        <v>30</v>
      </c>
    </row>
    <row r="3411" spans="1:16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5"/>
      <c r="L3411" s="455" t="e">
        <f>IF(K3411=0,#REF!,0)</f>
        <v>#REF!</v>
      </c>
      <c r="O3411">
        <v>55566.095733999988</v>
      </c>
      <c r="P3411">
        <v>23</v>
      </c>
    </row>
    <row r="3412" spans="1:16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5"/>
      <c r="L3412" s="455" t="e">
        <f>IF(K3412=0,#REF!,0)</f>
        <v>#REF!</v>
      </c>
      <c r="O3412">
        <v>53828.442260000003</v>
      </c>
      <c r="P3412">
        <v>9</v>
      </c>
    </row>
    <row r="3413" spans="1:16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5"/>
      <c r="L3413" s="455" t="e">
        <f>IF(K3413=0,#REF!,0)</f>
        <v>#REF!</v>
      </c>
      <c r="O3413">
        <v>52936.486052</v>
      </c>
      <c r="P3413">
        <v>12</v>
      </c>
    </row>
    <row r="3414" spans="1:16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5"/>
      <c r="L3414" s="455" t="e">
        <f>IF(K3414=0,#REF!,0)</f>
        <v>#REF!</v>
      </c>
      <c r="O3414">
        <v>52425.020935</v>
      </c>
      <c r="P3414">
        <v>16</v>
      </c>
    </row>
    <row r="3415" spans="1:16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5"/>
      <c r="L3415" s="455" t="e">
        <f>IF(K3415=0,#REF!,0)</f>
        <v>#REF!</v>
      </c>
      <c r="O3415">
        <v>52403.689208000003</v>
      </c>
      <c r="P3415">
        <v>7</v>
      </c>
    </row>
    <row r="3416" spans="1:16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5"/>
      <c r="L3416" s="455" t="e">
        <f>IF(K3416=0,#REF!,0)</f>
        <v>#REF!</v>
      </c>
      <c r="O3416">
        <v>52850.170806000002</v>
      </c>
      <c r="P3416">
        <v>21</v>
      </c>
    </row>
    <row r="3417" spans="1:16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5"/>
      <c r="L3417" s="455" t="e">
        <f>IF(K3417=0,#REF!,0)</f>
        <v>#REF!</v>
      </c>
      <c r="O3417">
        <v>53805.369108999999</v>
      </c>
      <c r="P3417">
        <v>30</v>
      </c>
    </row>
    <row r="3418" spans="1:16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5"/>
      <c r="L3418" s="455" t="e">
        <f>IF(K3418=0,#REF!,0)</f>
        <v>#REF!</v>
      </c>
      <c r="O3418">
        <v>55062.630583999999</v>
      </c>
      <c r="P3418">
        <v>48</v>
      </c>
    </row>
    <row r="3419" spans="1:16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5"/>
      <c r="L3419" s="455" t="e">
        <f>IF(K3419=0,#REF!,0)</f>
        <v>#REF!</v>
      </c>
      <c r="O3419">
        <v>57280.877899999999</v>
      </c>
      <c r="P3419">
        <v>36</v>
      </c>
    </row>
    <row r="3420" spans="1:16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5"/>
      <c r="L3420" s="455" t="e">
        <f>IF(K3420=0,#REF!,0)</f>
        <v>#REF!</v>
      </c>
      <c r="O3420">
        <v>60824.854158000002</v>
      </c>
      <c r="P3420">
        <v>25</v>
      </c>
    </row>
    <row r="3421" spans="1:16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5"/>
      <c r="L3421" s="455" t="e">
        <f>IF(K3421=0,#REF!,0)</f>
        <v>#REF!</v>
      </c>
      <c r="O3421">
        <v>61858.552857000002</v>
      </c>
      <c r="P3421">
        <v>22</v>
      </c>
    </row>
    <row r="3422" spans="1:16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5"/>
      <c r="L3422" s="455" t="e">
        <f>IF(K3422=0,#REF!,0)</f>
        <v>#REF!</v>
      </c>
      <c r="O3422">
        <v>62254.182373000003</v>
      </c>
      <c r="P3422">
        <v>20</v>
      </c>
    </row>
    <row r="3423" spans="1:16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5"/>
      <c r="L3423" s="455" t="e">
        <f>IF(K3423=0,#REF!,0)</f>
        <v>#REF!</v>
      </c>
      <c r="O3423">
        <v>60090.726746</v>
      </c>
      <c r="P3423">
        <v>24</v>
      </c>
    </row>
    <row r="3424" spans="1:16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5"/>
      <c r="L3424" s="455" t="e">
        <f>IF(K3424=0,#REF!,0)</f>
        <v>#REF!</v>
      </c>
      <c r="O3424">
        <v>59810.712189000013</v>
      </c>
      <c r="P3424">
        <v>26</v>
      </c>
    </row>
    <row r="3425" spans="1:16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5"/>
      <c r="L3425" s="455" t="e">
        <f>IF(K3425=0,#REF!,0)</f>
        <v>#REF!</v>
      </c>
      <c r="O3425">
        <v>63617.905700000003</v>
      </c>
      <c r="P3425">
        <v>23</v>
      </c>
    </row>
    <row r="3426" spans="1:16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5"/>
      <c r="L3426" s="455" t="e">
        <f>IF(K3426=0,#REF!,0)</f>
        <v>#REF!</v>
      </c>
      <c r="O3426">
        <v>63769.041869000001</v>
      </c>
      <c r="P3426">
        <v>20</v>
      </c>
    </row>
    <row r="3427" spans="1:16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5"/>
      <c r="L3427" s="455" t="e">
        <f>IF(K3427=0,#REF!,0)</f>
        <v>#REF!</v>
      </c>
      <c r="O3427">
        <v>63997.77594</v>
      </c>
      <c r="P3427">
        <v>21</v>
      </c>
    </row>
    <row r="3428" spans="1:16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5"/>
      <c r="L3428" s="455" t="e">
        <f>IF(K3428=0,#REF!,0)</f>
        <v>#REF!</v>
      </c>
      <c r="O3428">
        <v>63563.461122000001</v>
      </c>
      <c r="P3428">
        <v>24</v>
      </c>
    </row>
    <row r="3429" spans="1:16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5"/>
      <c r="L3429" s="455" t="e">
        <f>IF(K3429=0,#REF!,0)</f>
        <v>#REF!</v>
      </c>
      <c r="O3429">
        <v>62704.866454000003</v>
      </c>
      <c r="P3429">
        <v>29</v>
      </c>
    </row>
    <row r="3430" spans="1:16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5"/>
      <c r="L3430" s="455" t="e">
        <f>IF(K3430=0,#REF!,0)</f>
        <v>#REF!</v>
      </c>
      <c r="O3430">
        <v>61659.006896999999</v>
      </c>
      <c r="P3430">
        <v>37</v>
      </c>
    </row>
    <row r="3431" spans="1:16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5"/>
      <c r="L3431" s="455" t="e">
        <f>IF(K3431=0,#REF!,0)</f>
        <v>#REF!</v>
      </c>
      <c r="O3431">
        <v>61671.900205999998</v>
      </c>
      <c r="P3431">
        <v>39</v>
      </c>
    </row>
    <row r="3432" spans="1:16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5"/>
      <c r="L3432" s="455" t="e">
        <f>IF(K3432=0,#REF!,0)</f>
        <v>#REF!</v>
      </c>
      <c r="O3432">
        <v>60175.336060000001</v>
      </c>
      <c r="P3432">
        <v>40</v>
      </c>
    </row>
    <row r="3433" spans="1:16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5"/>
      <c r="L3433" s="455" t="e">
        <f>IF(K3433=0,#REF!,0)</f>
        <v>#REF!</v>
      </c>
      <c r="O3433">
        <v>58274.325773999997</v>
      </c>
      <c r="P3433">
        <v>38</v>
      </c>
    </row>
    <row r="3434" spans="1:16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5"/>
      <c r="L3434" s="455" t="e">
        <f>IF(K3434=0,#REF!,0)</f>
        <v>#REF!</v>
      </c>
      <c r="O3434">
        <v>56986.054901000003</v>
      </c>
      <c r="P3434">
        <v>31</v>
      </c>
    </row>
    <row r="3435" spans="1:16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5"/>
      <c r="L3435" s="455" t="e">
        <f>IF(K3435=0,#REF!,0)</f>
        <v>#REF!</v>
      </c>
      <c r="O3435">
        <v>55391</v>
      </c>
      <c r="P3435">
        <v>20</v>
      </c>
    </row>
    <row r="3436" spans="1:16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5"/>
      <c r="L3436" s="455" t="e">
        <f>IF(K3436=0,#REF!,0)</f>
        <v>#REF!</v>
      </c>
      <c r="O3436">
        <v>53576.572235</v>
      </c>
      <c r="P3436">
        <v>18</v>
      </c>
    </row>
    <row r="3437" spans="1:16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5"/>
      <c r="L3437" s="455" t="e">
        <f>IF(K3437=0,#REF!,0)</f>
        <v>#REF!</v>
      </c>
      <c r="O3437">
        <v>53215.307586000003</v>
      </c>
      <c r="P3437">
        <v>17</v>
      </c>
    </row>
    <row r="3438" spans="1:16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5"/>
      <c r="L3438" s="455" t="e">
        <f>IF(K3438=0,#REF!,0)</f>
        <v>#REF!</v>
      </c>
      <c r="O3438">
        <v>52857.056457999999</v>
      </c>
      <c r="P3438">
        <v>13</v>
      </c>
    </row>
    <row r="3439" spans="1:16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5"/>
      <c r="L3439" s="455" t="e">
        <f>IF(K3439=0,#REF!,0)</f>
        <v>#REF!</v>
      </c>
      <c r="O3439">
        <v>53141.336302999996</v>
      </c>
      <c r="P3439">
        <v>18</v>
      </c>
    </row>
    <row r="3440" spans="1:16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5"/>
      <c r="L3440" s="455" t="e">
        <f>IF(K3440=0,#REF!,0)</f>
        <v>#REF!</v>
      </c>
      <c r="O3440">
        <v>53522.340453999997</v>
      </c>
      <c r="P3440">
        <v>18</v>
      </c>
    </row>
    <row r="3441" spans="1:16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5"/>
      <c r="L3441" s="455" t="e">
        <f>IF(K3441=0,#REF!,0)</f>
        <v>#REF!</v>
      </c>
      <c r="O3441">
        <v>54819.940338</v>
      </c>
      <c r="P3441">
        <v>35</v>
      </c>
    </row>
    <row r="3442" spans="1:16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5"/>
      <c r="L3442" s="455" t="e">
        <f>IF(K3442=0,#REF!,0)</f>
        <v>#REF!</v>
      </c>
      <c r="O3442">
        <v>56085.469665999997</v>
      </c>
      <c r="P3442">
        <v>56</v>
      </c>
    </row>
    <row r="3443" spans="1:16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5"/>
      <c r="L3443" s="455" t="e">
        <f>IF(K3443=0,#REF!,0)</f>
        <v>#REF!</v>
      </c>
      <c r="O3443">
        <v>58326.190553</v>
      </c>
      <c r="P3443">
        <v>38</v>
      </c>
    </row>
    <row r="3444" spans="1:16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5"/>
      <c r="L3444" s="455" t="e">
        <f>IF(K3444=0,#REF!,0)</f>
        <v>#REF!</v>
      </c>
      <c r="O3444">
        <v>61443.724488</v>
      </c>
      <c r="P3444">
        <v>29</v>
      </c>
    </row>
    <row r="3445" spans="1:16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5"/>
      <c r="L3445" s="455" t="e">
        <f>IF(K3445=0,#REF!,0)</f>
        <v>#REF!</v>
      </c>
      <c r="O3445">
        <v>62158.677611999999</v>
      </c>
      <c r="P3445">
        <v>25</v>
      </c>
    </row>
    <row r="3446" spans="1:16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5"/>
      <c r="L3446" s="455" t="e">
        <f>IF(K3446=0,#REF!,0)</f>
        <v>#REF!</v>
      </c>
      <c r="O3446">
        <v>62112.740600999998</v>
      </c>
      <c r="P3446">
        <v>24</v>
      </c>
    </row>
    <row r="3447" spans="1:16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5"/>
      <c r="L3447" s="455" t="e">
        <f>IF(K3447=0,#REF!,0)</f>
        <v>#REF!</v>
      </c>
      <c r="O3447">
        <v>60335.82013</v>
      </c>
      <c r="P3447">
        <v>26</v>
      </c>
    </row>
    <row r="3448" spans="1:16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5"/>
      <c r="L3448" s="455" t="e">
        <f>IF(K3448=0,#REF!,0)</f>
        <v>#REF!</v>
      </c>
      <c r="O3448">
        <v>59861.888091999987</v>
      </c>
      <c r="P3448">
        <v>31</v>
      </c>
    </row>
    <row r="3449" spans="1:16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5"/>
      <c r="L3449" s="455" t="e">
        <f>IF(K3449=0,#REF!,0)</f>
        <v>#REF!</v>
      </c>
      <c r="O3449">
        <v>62709.421021000002</v>
      </c>
      <c r="P3449">
        <v>27</v>
      </c>
    </row>
    <row r="3450" spans="1:16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5"/>
      <c r="L3450" s="455" t="e">
        <f>IF(K3450=0,#REF!,0)</f>
        <v>#REF!</v>
      </c>
      <c r="O3450">
        <v>63041.668976000001</v>
      </c>
      <c r="P3450">
        <v>27</v>
      </c>
    </row>
    <row r="3451" spans="1:16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5"/>
      <c r="L3451" s="455" t="e">
        <f>IF(K3451=0,#REF!,0)</f>
        <v>#REF!</v>
      </c>
      <c r="O3451">
        <v>63203.088929000012</v>
      </c>
      <c r="P3451">
        <v>28</v>
      </c>
    </row>
    <row r="3452" spans="1:16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5"/>
      <c r="L3452" s="455" t="e">
        <f>IF(K3452=0,#REF!,0)</f>
        <v>#REF!</v>
      </c>
      <c r="O3452">
        <v>62645.800597999987</v>
      </c>
      <c r="P3452">
        <v>29</v>
      </c>
    </row>
    <row r="3453" spans="1:16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5"/>
      <c r="L3453" s="455" t="e">
        <f>IF(K3453=0,#REF!,0)</f>
        <v>#REF!</v>
      </c>
      <c r="O3453">
        <v>61679.130432999998</v>
      </c>
      <c r="P3453">
        <v>29</v>
      </c>
    </row>
    <row r="3454" spans="1:16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5"/>
      <c r="L3454" s="455" t="e">
        <f>IF(K3454=0,#REF!,0)</f>
        <v>#REF!</v>
      </c>
      <c r="O3454">
        <v>61458.105377499996</v>
      </c>
      <c r="P3454">
        <v>34</v>
      </c>
    </row>
    <row r="3455" spans="1:16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5"/>
      <c r="L3455" s="455" t="e">
        <f>IF(K3455=0,#REF!,0)</f>
        <v>#REF!</v>
      </c>
      <c r="O3455">
        <v>61237.080322000002</v>
      </c>
      <c r="P3455">
        <v>35</v>
      </c>
    </row>
    <row r="3456" spans="1:16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5"/>
      <c r="L3456" s="455" t="e">
        <f>IF(K3456=0,#REF!,0)</f>
        <v>#REF!</v>
      </c>
      <c r="O3456">
        <v>59578.926697000003</v>
      </c>
      <c r="P3456">
        <v>38</v>
      </c>
    </row>
    <row r="3457" spans="1:16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5"/>
      <c r="L3457" s="455" t="e">
        <f>IF(K3457=0,#REF!,0)</f>
        <v>#REF!</v>
      </c>
      <c r="O3457">
        <v>57708.931397</v>
      </c>
      <c r="P3457">
        <v>36</v>
      </c>
    </row>
    <row r="3458" spans="1:16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5"/>
      <c r="L3458" s="455" t="e">
        <f>IF(K3458=0,#REF!,0)</f>
        <v>#REF!</v>
      </c>
      <c r="O3458">
        <v>56178.014403999987</v>
      </c>
      <c r="P3458">
        <v>32</v>
      </c>
    </row>
    <row r="3459" spans="1:16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5"/>
      <c r="L3459" s="455" t="e">
        <f>IF(K3459=0,#REF!,0)</f>
        <v>#REF!</v>
      </c>
      <c r="O3459">
        <v>53956.693024</v>
      </c>
      <c r="P3459">
        <v>21</v>
      </c>
    </row>
    <row r="3460" spans="1:16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5"/>
      <c r="L3460" s="455" t="e">
        <f>IF(K3460=0,#REF!,0)</f>
        <v>#REF!</v>
      </c>
      <c r="O3460">
        <v>51957.360137999996</v>
      </c>
      <c r="P3460">
        <v>16</v>
      </c>
    </row>
    <row r="3461" spans="1:16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5"/>
      <c r="L3461" s="455" t="e">
        <f>IF(K3461=0,#REF!,0)</f>
        <v>#REF!</v>
      </c>
      <c r="O3461">
        <v>52111.589813000013</v>
      </c>
      <c r="P3461">
        <v>16</v>
      </c>
    </row>
    <row r="3462" spans="1:16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5"/>
      <c r="L3462" s="455" t="e">
        <f>IF(K3462=0,#REF!,0)</f>
        <v>#REF!</v>
      </c>
      <c r="O3462">
        <v>52004.720702999999</v>
      </c>
      <c r="P3462">
        <v>18</v>
      </c>
    </row>
    <row r="3463" spans="1:16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5"/>
      <c r="L3463" s="455" t="e">
        <f>IF(K3463=0,#REF!,0)</f>
        <v>#REF!</v>
      </c>
      <c r="O3463">
        <v>51928.410155999998</v>
      </c>
      <c r="P3463">
        <v>18</v>
      </c>
    </row>
    <row r="3464" spans="1:16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5"/>
      <c r="L3464" s="455" t="e">
        <f>IF(K3464=0,#REF!,0)</f>
        <v>#REF!</v>
      </c>
      <c r="O3464">
        <v>52295.800109999996</v>
      </c>
      <c r="P3464">
        <v>19</v>
      </c>
    </row>
    <row r="3465" spans="1:16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5"/>
      <c r="L3465" s="455" t="e">
        <f>IF(K3465=0,#REF!,0)</f>
        <v>#REF!</v>
      </c>
      <c r="O3465">
        <v>53612.534241000001</v>
      </c>
      <c r="P3465">
        <v>36</v>
      </c>
    </row>
    <row r="3466" spans="1:16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5"/>
      <c r="L3466" s="455" t="e">
        <f>IF(K3466=0,#REF!,0)</f>
        <v>#REF!</v>
      </c>
      <c r="O3466">
        <v>53731.537780999999</v>
      </c>
      <c r="P3466">
        <v>58</v>
      </c>
    </row>
    <row r="3467" spans="1:16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5"/>
      <c r="L3467" s="455" t="e">
        <f>IF(K3467=0,#REF!,0)</f>
        <v>#REF!</v>
      </c>
      <c r="O3467">
        <v>56166.603820999997</v>
      </c>
      <c r="P3467">
        <v>38</v>
      </c>
    </row>
    <row r="3468" spans="1:16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5">
        <v>16147.846452900187</v>
      </c>
      <c r="L3468" s="455">
        <f>IF(K3468=0,#REF!,0)</f>
        <v>0</v>
      </c>
      <c r="O3468">
        <v>59644.905882999999</v>
      </c>
      <c r="P3468">
        <v>27</v>
      </c>
    </row>
    <row r="3469" spans="1:16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5">
        <v>27599.494093259011</v>
      </c>
      <c r="L3469" s="455">
        <f>IF(K3469=0,#REF!,0)</f>
        <v>0</v>
      </c>
      <c r="O3469">
        <v>60781.904418000013</v>
      </c>
      <c r="P3469">
        <v>26</v>
      </c>
    </row>
    <row r="3470" spans="1:16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5">
        <v>33395.400224879551</v>
      </c>
      <c r="L3470" s="455">
        <f>IF(K3470=0,#REF!,0)</f>
        <v>0</v>
      </c>
      <c r="O3470">
        <v>61281.785858000003</v>
      </c>
      <c r="P3470">
        <v>24</v>
      </c>
    </row>
    <row r="3471" spans="1:16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5">
        <v>39584.401260761137</v>
      </c>
      <c r="L3471" s="455">
        <f>IF(K3471=0,#REF!,0)</f>
        <v>0</v>
      </c>
      <c r="O3471">
        <v>58871.824676999997</v>
      </c>
      <c r="P3471">
        <v>27</v>
      </c>
    </row>
    <row r="3472" spans="1:16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5">
        <v>7450.0715163419063</v>
      </c>
      <c r="L3472" s="455">
        <f>IF(K3472=0,#REF!,0)</f>
        <v>0</v>
      </c>
      <c r="O3472">
        <v>58373.624907999998</v>
      </c>
      <c r="P3472">
        <v>30</v>
      </c>
    </row>
    <row r="3473" spans="1:16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5">
        <v>23149.221467510506</v>
      </c>
      <c r="L3473" s="455">
        <f>IF(K3473=0,#REF!,0)</f>
        <v>0</v>
      </c>
      <c r="O3473">
        <v>61881.254638999999</v>
      </c>
      <c r="P3473">
        <v>24</v>
      </c>
    </row>
    <row r="3474" spans="1:16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5">
        <v>14480.769343997426</v>
      </c>
      <c r="L3474" s="455">
        <f>IF(K3474=0,#REF!,0)</f>
        <v>0</v>
      </c>
      <c r="O3474">
        <v>61545.766083000002</v>
      </c>
      <c r="P3474">
        <v>25</v>
      </c>
    </row>
    <row r="3475" spans="1:16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5"/>
      <c r="L3475" s="455" t="e">
        <f>IF(K3475=0,#REF!,0)</f>
        <v>#REF!</v>
      </c>
      <c r="O3475">
        <v>61891.760955999998</v>
      </c>
      <c r="P3475">
        <v>25</v>
      </c>
    </row>
    <row r="3476" spans="1:16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5"/>
      <c r="L3476" s="455" t="e">
        <f>IF(K3476=0,#REF!,0)</f>
        <v>#REF!</v>
      </c>
      <c r="O3476">
        <v>61778.644074999997</v>
      </c>
      <c r="P3476">
        <v>26</v>
      </c>
    </row>
    <row r="3477" spans="1:16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5"/>
      <c r="L3477" s="455" t="e">
        <f>IF(K3477=0,#REF!,0)</f>
        <v>#REF!</v>
      </c>
      <c r="O3477">
        <v>60363.744202000002</v>
      </c>
      <c r="P3477">
        <v>33</v>
      </c>
    </row>
    <row r="3478" spans="1:16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5"/>
      <c r="L3478" s="455" t="e">
        <f>IF(K3478=0,#REF!,0)</f>
        <v>#REF!</v>
      </c>
      <c r="O3478">
        <v>60082.404175000003</v>
      </c>
      <c r="P3478">
        <v>33</v>
      </c>
    </row>
    <row r="3479" spans="1:16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5"/>
      <c r="L3479" s="455" t="e">
        <f>IF(K3479=0,#REF!,0)</f>
        <v>#REF!</v>
      </c>
      <c r="O3479">
        <v>60408.117278999998</v>
      </c>
      <c r="P3479">
        <v>35</v>
      </c>
    </row>
    <row r="3480" spans="1:16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5"/>
      <c r="L3480" s="455" t="e">
        <f>IF(K3480=0,#REF!,0)</f>
        <v>#REF!</v>
      </c>
      <c r="O3480">
        <v>58722.339539000001</v>
      </c>
      <c r="P3480">
        <v>38</v>
      </c>
    </row>
    <row r="3481" spans="1:16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5"/>
      <c r="L3481" s="455" t="e">
        <f>IF(K3481=0,#REF!,0)</f>
        <v>#REF!</v>
      </c>
      <c r="O3481">
        <v>56998.338928999998</v>
      </c>
      <c r="P3481">
        <v>36</v>
      </c>
    </row>
    <row r="3482" spans="1:16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5"/>
      <c r="L3482" s="455" t="e">
        <f>IF(K3482=0,#REF!,0)</f>
        <v>#REF!</v>
      </c>
      <c r="O3482">
        <v>55860.166838999998</v>
      </c>
      <c r="P3482">
        <v>31</v>
      </c>
    </row>
    <row r="3483" spans="1:16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5"/>
      <c r="L3483" s="455" t="e">
        <f>IF(K3483=0,#REF!,0)</f>
        <v>#REF!</v>
      </c>
      <c r="O3483">
        <v>53831.038849999997</v>
      </c>
      <c r="P3483">
        <v>23</v>
      </c>
    </row>
    <row r="3484" spans="1:16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5"/>
      <c r="L3484" s="455" t="e">
        <f>IF(K3484=0,#REF!,0)</f>
        <v>#REF!</v>
      </c>
      <c r="O3484">
        <v>51757.507873000002</v>
      </c>
      <c r="P3484">
        <v>18</v>
      </c>
    </row>
    <row r="3485" spans="1:16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5"/>
      <c r="L3485" s="455" t="e">
        <f>IF(K3485=0,#REF!,0)</f>
        <v>#REF!</v>
      </c>
      <c r="O3485">
        <v>51545.325683000003</v>
      </c>
      <c r="P3485">
        <v>15</v>
      </c>
    </row>
    <row r="3486" spans="1:16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5"/>
      <c r="L3486" s="455" t="e">
        <f>IF(K3486=0,#REF!,0)</f>
        <v>#REF!</v>
      </c>
      <c r="O3486">
        <v>50816.420166000004</v>
      </c>
      <c r="P3486">
        <v>14</v>
      </c>
    </row>
    <row r="3487" spans="1:16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5"/>
      <c r="L3487" s="455" t="e">
        <f>IF(K3487=0,#REF!,0)</f>
        <v>#REF!</v>
      </c>
      <c r="O3487">
        <v>50766.930603000001</v>
      </c>
      <c r="P3487">
        <v>15</v>
      </c>
    </row>
    <row r="3488" spans="1:16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5"/>
      <c r="L3488" s="455" t="e">
        <f>IF(K3488=0,#REF!,0)</f>
        <v>#REF!</v>
      </c>
      <c r="O3488">
        <v>51392.309784999998</v>
      </c>
      <c r="P3488">
        <v>20</v>
      </c>
    </row>
    <row r="3489" spans="1:16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5"/>
      <c r="L3489" s="455" t="e">
        <f>IF(K3489=0,#REF!,0)</f>
        <v>#REF!</v>
      </c>
      <c r="O3489">
        <v>53008.269287000003</v>
      </c>
      <c r="P3489">
        <v>36</v>
      </c>
    </row>
    <row r="3490" spans="1:16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5"/>
      <c r="L3490" s="455" t="e">
        <f>IF(K3490=0,#REF!,0)</f>
        <v>#REF!</v>
      </c>
      <c r="O3490">
        <v>55026.427125000002</v>
      </c>
      <c r="P3490">
        <v>55</v>
      </c>
    </row>
    <row r="3491" spans="1:16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5">
        <v>3872.8689331908463</v>
      </c>
      <c r="L3491" s="455">
        <f>IF(K3491=0,#REF!,0)</f>
        <v>0</v>
      </c>
      <c r="O3491">
        <v>55110.517517</v>
      </c>
      <c r="P3491">
        <v>40</v>
      </c>
    </row>
    <row r="3492" spans="1:16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5">
        <v>15804.650902477555</v>
      </c>
      <c r="L3492" s="455">
        <f>IF(K3492=0,#REF!,0)</f>
        <v>0</v>
      </c>
      <c r="O3492">
        <v>58534.864073999997</v>
      </c>
      <c r="P3492">
        <v>27</v>
      </c>
    </row>
    <row r="3493" spans="1:16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5">
        <v>36275.384265380606</v>
      </c>
      <c r="L3493" s="455">
        <f>IF(K3493=0,#REF!,0)</f>
        <v>0</v>
      </c>
      <c r="O3493">
        <v>58694.005982000002</v>
      </c>
      <c r="P3493">
        <v>26</v>
      </c>
    </row>
    <row r="3494" spans="1:16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5">
        <v>46503.617740825728</v>
      </c>
      <c r="L3494" s="455">
        <f>IF(K3494=0,#REF!,0)</f>
        <v>0</v>
      </c>
      <c r="O3494">
        <v>59670.215637000001</v>
      </c>
      <c r="P3494">
        <v>22</v>
      </c>
    </row>
    <row r="3495" spans="1:16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5">
        <v>23864.137768809822</v>
      </c>
      <c r="L3495" s="455">
        <f>IF(K3495=0,#REF!,0)</f>
        <v>0</v>
      </c>
      <c r="O3495">
        <v>57007.129760999997</v>
      </c>
      <c r="P3495">
        <v>17</v>
      </c>
    </row>
    <row r="3496" spans="1:16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5">
        <v>31970.135942019464</v>
      </c>
      <c r="L3496" s="455">
        <f>IF(K3496=0,#REF!,0)</f>
        <v>0</v>
      </c>
      <c r="O3496">
        <v>57055.245789000001</v>
      </c>
      <c r="P3496">
        <v>23</v>
      </c>
    </row>
    <row r="3497" spans="1:16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5">
        <v>23514.353238512529</v>
      </c>
      <c r="L3497" s="455">
        <f>IF(K3497=0,#REF!,0)</f>
        <v>0</v>
      </c>
      <c r="O3497">
        <v>59834.494444999997</v>
      </c>
      <c r="P3497">
        <v>20</v>
      </c>
    </row>
    <row r="3498" spans="1:16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5">
        <v>9586.2907413315424</v>
      </c>
      <c r="L3498" s="455">
        <f>IF(K3498=0,#REF!,0)</f>
        <v>0</v>
      </c>
      <c r="O3498">
        <v>59877.251434999998</v>
      </c>
      <c r="P3498">
        <v>18</v>
      </c>
    </row>
    <row r="3499" spans="1:16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5"/>
      <c r="L3499" s="455" t="e">
        <f>IF(K3499=0,#REF!,0)</f>
        <v>#REF!</v>
      </c>
      <c r="O3499">
        <v>60346.916106999997</v>
      </c>
      <c r="P3499">
        <v>21</v>
      </c>
    </row>
    <row r="3500" spans="1:16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5"/>
      <c r="L3500" s="455" t="e">
        <f>IF(K3500=0,#REF!,0)</f>
        <v>#REF!</v>
      </c>
      <c r="O3500">
        <v>59818.870879999988</v>
      </c>
      <c r="P3500">
        <v>16</v>
      </c>
    </row>
    <row r="3501" spans="1:16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5"/>
      <c r="L3501" s="455" t="e">
        <f>IF(K3501=0,#REF!,0)</f>
        <v>#REF!</v>
      </c>
      <c r="O3501">
        <v>58738.194183</v>
      </c>
      <c r="P3501">
        <v>34</v>
      </c>
    </row>
    <row r="3502" spans="1:16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5"/>
      <c r="L3502" s="455" t="e">
        <f>IF(K3502=0,#REF!,0)</f>
        <v>#REF!</v>
      </c>
      <c r="O3502">
        <v>58467.915466999999</v>
      </c>
      <c r="P3502">
        <v>31</v>
      </c>
    </row>
    <row r="3503" spans="1:16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5"/>
      <c r="L3503" s="455" t="e">
        <f>IF(K3503=0,#REF!,0)</f>
        <v>#REF!</v>
      </c>
      <c r="O3503">
        <v>59122.049439000002</v>
      </c>
      <c r="P3503">
        <v>33</v>
      </c>
    </row>
    <row r="3504" spans="1:16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5"/>
      <c r="L3504" s="455" t="e">
        <f>IF(K3504=0,#REF!,0)</f>
        <v>#REF!</v>
      </c>
      <c r="O3504">
        <v>57910.261993</v>
      </c>
      <c r="P3504">
        <v>33</v>
      </c>
    </row>
    <row r="3505" spans="1:16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5"/>
      <c r="L3505" s="455" t="e">
        <f>IF(K3505=0,#REF!,0)</f>
        <v>#REF!</v>
      </c>
      <c r="O3505">
        <v>57558.596314000002</v>
      </c>
      <c r="P3505">
        <v>34</v>
      </c>
    </row>
    <row r="3506" spans="1:16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5"/>
      <c r="L3506" s="455" t="e">
        <f>IF(K3506=0,#REF!,0)</f>
        <v>#REF!</v>
      </c>
      <c r="O3506">
        <v>56066.424011000003</v>
      </c>
      <c r="P3506">
        <v>29</v>
      </c>
    </row>
    <row r="3507" spans="1:16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5"/>
      <c r="L3507" s="455" t="e">
        <f>IF(K3507=0,#REF!,0)</f>
        <v>#REF!</v>
      </c>
      <c r="O3507">
        <v>54648.531861000003</v>
      </c>
      <c r="P3507">
        <v>22</v>
      </c>
    </row>
    <row r="3508" spans="1:16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5"/>
      <c r="L3508" s="455" t="e">
        <f>IF(K3508=0,#REF!,0)</f>
        <v>#REF!</v>
      </c>
      <c r="O3508">
        <v>51813.622681000001</v>
      </c>
      <c r="P3508">
        <v>15</v>
      </c>
    </row>
    <row r="3509" spans="1:16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5"/>
      <c r="L3509" s="455" t="e">
        <f>IF(K3509=0,#REF!,0)</f>
        <v>#REF!</v>
      </c>
      <c r="O3509">
        <v>51027.287475999998</v>
      </c>
      <c r="P3509">
        <v>16</v>
      </c>
    </row>
    <row r="3510" spans="1:16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5"/>
      <c r="L3510" s="455" t="e">
        <f>IF(K3510=0,#REF!,0)</f>
        <v>#REF!</v>
      </c>
      <c r="O3510">
        <v>50792.208098000003</v>
      </c>
      <c r="P3510">
        <v>13</v>
      </c>
    </row>
    <row r="3511" spans="1:16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5"/>
      <c r="L3511" s="455" t="e">
        <f>IF(K3511=0,#REF!,0)</f>
        <v>#REF!</v>
      </c>
      <c r="O3511">
        <v>50302.307434000002</v>
      </c>
      <c r="P3511">
        <v>13</v>
      </c>
    </row>
    <row r="3512" spans="1:16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5"/>
      <c r="L3512" s="455" t="e">
        <f>IF(K3512=0,#REF!,0)</f>
        <v>#REF!</v>
      </c>
      <c r="O3512">
        <v>50246.923522999998</v>
      </c>
      <c r="P3512">
        <v>18</v>
      </c>
    </row>
    <row r="3513" spans="1:16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5"/>
      <c r="L3513" s="455" t="e">
        <f>IF(K3513=0,#REF!,0)</f>
        <v>#REF!</v>
      </c>
      <c r="O3513">
        <v>50543.127532999999</v>
      </c>
      <c r="P3513">
        <v>21</v>
      </c>
    </row>
    <row r="3514" spans="1:16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5"/>
      <c r="L3514" s="455" t="e">
        <f>IF(K3514=0,#REF!,0)</f>
        <v>#REF!</v>
      </c>
      <c r="O3514">
        <v>50543.761321000013</v>
      </c>
      <c r="P3514">
        <v>28</v>
      </c>
    </row>
    <row r="3515" spans="1:16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5"/>
      <c r="L3515" s="455" t="e">
        <f>IF(K3515=0,#REF!,0)</f>
        <v>#REF!</v>
      </c>
      <c r="O3515">
        <v>51488.571961000001</v>
      </c>
      <c r="P3515">
        <v>38</v>
      </c>
    </row>
    <row r="3516" spans="1:16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5">
        <v>24817.901196831503</v>
      </c>
      <c r="L3516" s="455">
        <f>IF(K3516=0,#REF!,0)</f>
        <v>0</v>
      </c>
      <c r="O3516">
        <v>53726.556763000001</v>
      </c>
      <c r="P3516">
        <v>31</v>
      </c>
    </row>
    <row r="3517" spans="1:16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5">
        <v>38540.261065805731</v>
      </c>
      <c r="L3517" s="455">
        <f>IF(K3517=0,#REF!,0)</f>
        <v>0</v>
      </c>
      <c r="O3517">
        <v>54057.005981000002</v>
      </c>
      <c r="P3517">
        <v>37</v>
      </c>
    </row>
    <row r="3518" spans="1:16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5">
        <v>36638.678507629833</v>
      </c>
      <c r="L3518" s="455">
        <f>IF(K3518=0,#REF!,0)</f>
        <v>0</v>
      </c>
      <c r="O3518">
        <v>54772.728545999998</v>
      </c>
      <c r="P3518">
        <v>26</v>
      </c>
    </row>
    <row r="3519" spans="1:16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5">
        <v>27351.78135243927</v>
      </c>
      <c r="L3519" s="455">
        <f>IF(K3519=0,#REF!,0)</f>
        <v>0</v>
      </c>
      <c r="O3519">
        <v>53016.386565000001</v>
      </c>
      <c r="P3519">
        <v>24</v>
      </c>
    </row>
    <row r="3520" spans="1:16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5">
        <v>41140.795386744212</v>
      </c>
      <c r="L3520" s="455">
        <f>IF(K3520=0,#REF!,0)</f>
        <v>0</v>
      </c>
      <c r="O3520">
        <v>52775.738128999998</v>
      </c>
      <c r="P3520">
        <v>23</v>
      </c>
    </row>
    <row r="3521" spans="1:16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5">
        <v>22751.346076895781</v>
      </c>
      <c r="L3521" s="455">
        <f>IF(K3521=0,#REF!,0)</f>
        <v>0</v>
      </c>
      <c r="O3521">
        <v>54482.729308999988</v>
      </c>
      <c r="P3521">
        <v>23</v>
      </c>
    </row>
    <row r="3522" spans="1:16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5">
        <v>16195.909319048509</v>
      </c>
      <c r="L3522" s="455">
        <f>IF(K3522=0,#REF!,0)</f>
        <v>0</v>
      </c>
      <c r="O3522">
        <v>53843.646911000003</v>
      </c>
      <c r="P3522">
        <v>20</v>
      </c>
    </row>
    <row r="3523" spans="1:16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5"/>
      <c r="L3523" s="455" t="e">
        <f>IF(K3523=0,#REF!,0)</f>
        <v>#REF!</v>
      </c>
      <c r="O3523">
        <v>53844.928893999997</v>
      </c>
      <c r="P3523">
        <v>23</v>
      </c>
    </row>
    <row r="3524" spans="1:16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5"/>
      <c r="L3524" s="455" t="e">
        <f>IF(K3524=0,#REF!,0)</f>
        <v>#REF!</v>
      </c>
      <c r="O3524">
        <v>53544.036926000001</v>
      </c>
      <c r="P3524">
        <v>25</v>
      </c>
    </row>
    <row r="3525" spans="1:16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5"/>
      <c r="L3525" s="455" t="e">
        <f>IF(K3525=0,#REF!,0)</f>
        <v>#REF!</v>
      </c>
      <c r="O3525">
        <v>53069.087647</v>
      </c>
      <c r="P3525">
        <v>28</v>
      </c>
    </row>
    <row r="3526" spans="1:16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5"/>
      <c r="L3526" s="455" t="e">
        <f>IF(K3526=0,#REF!,0)</f>
        <v>#REF!</v>
      </c>
      <c r="O3526">
        <v>53693.983308000003</v>
      </c>
      <c r="P3526">
        <v>28</v>
      </c>
    </row>
    <row r="3527" spans="1:16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5"/>
      <c r="L3527" s="455" t="e">
        <f>IF(K3527=0,#REF!,0)</f>
        <v>#REF!</v>
      </c>
      <c r="O3527">
        <v>55064.879669000002</v>
      </c>
      <c r="P3527">
        <v>35</v>
      </c>
    </row>
    <row r="3528" spans="1:16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5"/>
      <c r="L3528" s="455" t="e">
        <f>IF(K3528=0,#REF!,0)</f>
        <v>#REF!</v>
      </c>
      <c r="O3528">
        <v>54856.581084999998</v>
      </c>
      <c r="P3528">
        <v>34</v>
      </c>
    </row>
    <row r="3529" spans="1:16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5"/>
      <c r="L3529" s="455" t="e">
        <f>IF(K3529=0,#REF!,0)</f>
        <v>#REF!</v>
      </c>
      <c r="O3529">
        <v>54379.154845999998</v>
      </c>
      <c r="P3529">
        <v>31</v>
      </c>
    </row>
    <row r="3530" spans="1:16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5"/>
      <c r="L3530" s="455" t="e">
        <f>IF(K3530=0,#REF!,0)</f>
        <v>#REF!</v>
      </c>
      <c r="O3530">
        <v>53113.131408000001</v>
      </c>
      <c r="P3530">
        <v>26</v>
      </c>
    </row>
    <row r="3531" spans="1:16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5"/>
      <c r="L3531" s="455" t="e">
        <f>IF(K3531=0,#REF!,0)</f>
        <v>#REF!</v>
      </c>
      <c r="O3531">
        <v>50650.541442000002</v>
      </c>
      <c r="P3531">
        <v>25</v>
      </c>
    </row>
    <row r="3532" spans="1:16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5"/>
      <c r="L3532" s="455" t="e">
        <f>IF(K3532=0,#REF!,0)</f>
        <v>#REF!</v>
      </c>
      <c r="O3532">
        <v>48595.123139000003</v>
      </c>
      <c r="P3532">
        <v>17</v>
      </c>
    </row>
    <row r="3533" spans="1:16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5"/>
      <c r="L3533" s="455" t="e">
        <f>IF(K3533=0,#REF!,0)</f>
        <v>#REF!</v>
      </c>
      <c r="O3533">
        <v>47482.566192999999</v>
      </c>
      <c r="P3533">
        <v>18</v>
      </c>
    </row>
    <row r="3534" spans="1:16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5"/>
      <c r="L3534" s="455" t="e">
        <f>IF(K3534=0,#REF!,0)</f>
        <v>#REF!</v>
      </c>
      <c r="O3534">
        <v>47383.217131999998</v>
      </c>
      <c r="P3534">
        <v>16</v>
      </c>
    </row>
    <row r="3535" spans="1:16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5"/>
      <c r="L3535" s="455" t="e">
        <f>IF(K3535=0,#REF!,0)</f>
        <v>#REF!</v>
      </c>
      <c r="O3535">
        <v>47227.681153999998</v>
      </c>
      <c r="P3535">
        <v>14</v>
      </c>
    </row>
    <row r="3536" spans="1:16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5"/>
      <c r="L3536" s="455" t="e">
        <f>IF(K3536=0,#REF!,0)</f>
        <v>#REF!</v>
      </c>
      <c r="O3536">
        <v>46737.534576999999</v>
      </c>
      <c r="P3536">
        <v>19</v>
      </c>
    </row>
    <row r="3537" spans="1:16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5"/>
      <c r="L3537" s="455" t="e">
        <f>IF(K3537=0,#REF!,0)</f>
        <v>#REF!</v>
      </c>
      <c r="O3537">
        <v>47588.653869000002</v>
      </c>
      <c r="P3537">
        <v>22</v>
      </c>
    </row>
    <row r="3538" spans="1:16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5"/>
      <c r="L3538" s="455" t="e">
        <f>IF(K3538=0,#REF!,0)</f>
        <v>#REF!</v>
      </c>
      <c r="O3538">
        <v>48096.491516999988</v>
      </c>
      <c r="P3538">
        <v>26</v>
      </c>
    </row>
    <row r="3539" spans="1:16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5"/>
      <c r="L3539" s="455" t="e">
        <f>IF(K3539=0,#REF!,0)</f>
        <v>#REF!</v>
      </c>
      <c r="O3539">
        <v>47098.644225999997</v>
      </c>
      <c r="P3539">
        <v>34</v>
      </c>
    </row>
    <row r="3540" spans="1:16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5">
        <v>17873.323141519613</v>
      </c>
      <c r="L3540" s="455">
        <f>IF(K3540=0,#REF!,0)</f>
        <v>0</v>
      </c>
      <c r="O3540">
        <v>48191.163605000002</v>
      </c>
      <c r="P3540">
        <v>38</v>
      </c>
    </row>
    <row r="3541" spans="1:16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5">
        <v>28707.787788668793</v>
      </c>
      <c r="L3541" s="455">
        <f>IF(K3541=0,#REF!,0)</f>
        <v>0</v>
      </c>
      <c r="O3541">
        <v>47540.103179999998</v>
      </c>
      <c r="P3541">
        <v>35</v>
      </c>
    </row>
    <row r="3542" spans="1:16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5">
        <v>44782.122319528789</v>
      </c>
      <c r="L3542" s="455">
        <f>IF(K3542=0,#REF!,0)</f>
        <v>0</v>
      </c>
      <c r="O3542">
        <v>47687.045836999998</v>
      </c>
      <c r="P3542">
        <v>33</v>
      </c>
    </row>
    <row r="3543" spans="1:16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5">
        <v>35282.272238730155</v>
      </c>
      <c r="L3543" s="455">
        <f>IF(K3543=0,#REF!,0)</f>
        <v>0</v>
      </c>
      <c r="O3543">
        <v>47536.714417000003</v>
      </c>
      <c r="P3543">
        <v>29</v>
      </c>
    </row>
    <row r="3544" spans="1:16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5">
        <v>39303.699171515436</v>
      </c>
      <c r="L3544" s="455">
        <f>IF(K3544=0,#REF!,0)</f>
        <v>0</v>
      </c>
      <c r="O3544">
        <v>48006.514005999998</v>
      </c>
      <c r="P3544">
        <v>28</v>
      </c>
    </row>
    <row r="3545" spans="1:16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5">
        <v>36020.140198798617</v>
      </c>
      <c r="L3545" s="455">
        <f>IF(K3545=0,#REF!,0)</f>
        <v>0</v>
      </c>
      <c r="O3545">
        <v>48369.614379999999</v>
      </c>
      <c r="P3545">
        <v>24</v>
      </c>
    </row>
    <row r="3546" spans="1:16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5">
        <v>18127.576574627077</v>
      </c>
      <c r="L3546" s="455">
        <f>IF(K3546=0,#REF!,0)</f>
        <v>0</v>
      </c>
      <c r="O3546">
        <v>48723.382049</v>
      </c>
      <c r="P3546">
        <v>27</v>
      </c>
    </row>
    <row r="3547" spans="1:16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5"/>
      <c r="L3547" s="455" t="e">
        <f>IF(K3547=0,#REF!,0)</f>
        <v>#REF!</v>
      </c>
      <c r="O3547">
        <v>49070.276152999999</v>
      </c>
      <c r="P3547">
        <v>29</v>
      </c>
    </row>
    <row r="3548" spans="1:16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5"/>
      <c r="L3548" s="455" t="e">
        <f>IF(K3548=0,#REF!,0)</f>
        <v>#REF!</v>
      </c>
      <c r="O3548">
        <v>50021.558288</v>
      </c>
      <c r="P3548">
        <v>29</v>
      </c>
    </row>
    <row r="3549" spans="1:16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5"/>
      <c r="L3549" s="455" t="e">
        <f>IF(K3549=0,#REF!,0)</f>
        <v>#REF!</v>
      </c>
      <c r="O3549">
        <v>51159.611113999999</v>
      </c>
      <c r="P3549">
        <v>34</v>
      </c>
    </row>
    <row r="3550" spans="1:16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5"/>
      <c r="L3550" s="455" t="e">
        <f>IF(K3550=0,#REF!,0)</f>
        <v>#REF!</v>
      </c>
      <c r="O3550">
        <v>51757.655762000002</v>
      </c>
      <c r="P3550">
        <v>41</v>
      </c>
    </row>
    <row r="3551" spans="1:16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5"/>
      <c r="L3551" s="455" t="e">
        <f>IF(K3551=0,#REF!,0)</f>
        <v>#REF!</v>
      </c>
      <c r="O3551">
        <v>53711.776945999998</v>
      </c>
      <c r="P3551">
        <v>44</v>
      </c>
    </row>
    <row r="3552" spans="1:16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5"/>
      <c r="L3552" s="455" t="e">
        <f>IF(K3552=0,#REF!,0)</f>
        <v>#REF!</v>
      </c>
      <c r="O3552">
        <v>52976.048065000003</v>
      </c>
      <c r="P3552">
        <v>45</v>
      </c>
    </row>
    <row r="3553" spans="1:16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5"/>
      <c r="L3553" s="455" t="e">
        <f>IF(K3553=0,#REF!,0)</f>
        <v>#REF!</v>
      </c>
      <c r="O3553">
        <v>51957.286407</v>
      </c>
      <c r="P3553">
        <v>38</v>
      </c>
    </row>
    <row r="3554" spans="1:16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5"/>
      <c r="L3554" s="455" t="e">
        <f>IF(K3554=0,#REF!,0)</f>
        <v>#REF!</v>
      </c>
      <c r="O3554">
        <v>50801.469085999997</v>
      </c>
      <c r="P3554">
        <v>30</v>
      </c>
    </row>
    <row r="3555" spans="1:16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5"/>
      <c r="L3555" s="455" t="e">
        <f>IF(K3555=0,#REF!,0)</f>
        <v>#REF!</v>
      </c>
      <c r="O3555">
        <v>47892.242736</v>
      </c>
      <c r="P3555">
        <v>20</v>
      </c>
    </row>
    <row r="3556" spans="1:16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5"/>
      <c r="L3556" s="455" t="e">
        <f>IF(K3556=0,#REF!,0)</f>
        <v>#REF!</v>
      </c>
      <c r="O3556">
        <v>46981.802673999999</v>
      </c>
      <c r="P3556">
        <v>16</v>
      </c>
    </row>
    <row r="3557" spans="1:16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5"/>
      <c r="L3557" s="455" t="e">
        <f>IF(K3557=0,#REF!,0)</f>
        <v>#REF!</v>
      </c>
      <c r="O3557">
        <v>46524.745117000013</v>
      </c>
      <c r="P3557">
        <v>17</v>
      </c>
    </row>
    <row r="3558" spans="1:16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5"/>
      <c r="L3558" s="455" t="e">
        <f>IF(K3558=0,#REF!,0)</f>
        <v>#REF!</v>
      </c>
      <c r="O3558">
        <v>46482.351045000003</v>
      </c>
      <c r="P3558">
        <v>18</v>
      </c>
    </row>
    <row r="3559" spans="1:16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5"/>
      <c r="L3559" s="455" t="e">
        <f>IF(K3559=0,#REF!,0)</f>
        <v>#REF!</v>
      </c>
      <c r="O3559">
        <v>46969.382173000013</v>
      </c>
      <c r="P3559">
        <v>16</v>
      </c>
    </row>
    <row r="3560" spans="1:16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5"/>
      <c r="L3560" s="455" t="e">
        <f>IF(K3560=0,#REF!,0)</f>
        <v>#REF!</v>
      </c>
      <c r="O3560">
        <v>47394.915131000002</v>
      </c>
      <c r="P3560">
        <v>21</v>
      </c>
    </row>
    <row r="3561" spans="1:16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5"/>
      <c r="L3561" s="455" t="e">
        <f>IF(K3561=0,#REF!,0)</f>
        <v>#REF!</v>
      </c>
      <c r="O3561">
        <v>49709.340852000001</v>
      </c>
      <c r="P3561">
        <v>37</v>
      </c>
    </row>
    <row r="3562" spans="1:16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5"/>
      <c r="L3562" s="455" t="e">
        <f>IF(K3562=0,#REF!,0)</f>
        <v>#REF!</v>
      </c>
      <c r="O3562">
        <v>52740.062653000001</v>
      </c>
      <c r="P3562">
        <v>61</v>
      </c>
    </row>
    <row r="3563" spans="1:16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5"/>
      <c r="L3563" s="455" t="e">
        <f>IF(K3563=0,#REF!,0)</f>
        <v>#REF!</v>
      </c>
      <c r="O3563">
        <v>56817.285216999997</v>
      </c>
      <c r="P3563">
        <v>39</v>
      </c>
    </row>
    <row r="3564" spans="1:16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5"/>
      <c r="L3564" s="455" t="e">
        <f>IF(K3564=0,#REF!,0)</f>
        <v>#REF!</v>
      </c>
      <c r="O3564">
        <v>60127.821258999997</v>
      </c>
      <c r="P3564">
        <v>25</v>
      </c>
    </row>
    <row r="3565" spans="1:16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5">
        <v>12026.069249831609</v>
      </c>
      <c r="L3565" s="455">
        <f>IF(K3565=0,#REF!,0)</f>
        <v>0</v>
      </c>
      <c r="O3565">
        <v>61387.516478999998</v>
      </c>
      <c r="P3565">
        <v>23</v>
      </c>
    </row>
    <row r="3566" spans="1:16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5">
        <v>24114.086144725639</v>
      </c>
      <c r="L3566" s="455">
        <f>IF(K3566=0,#REF!,0)</f>
        <v>0</v>
      </c>
      <c r="O3566">
        <v>62581.750854999998</v>
      </c>
      <c r="P3566">
        <v>31</v>
      </c>
    </row>
    <row r="3567" spans="1:16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5">
        <v>16607.732739845684</v>
      </c>
      <c r="L3567" s="455">
        <f>IF(K3567=0,#REF!,0)</f>
        <v>0</v>
      </c>
      <c r="O3567">
        <v>61115.829498999999</v>
      </c>
      <c r="P3567">
        <v>25</v>
      </c>
    </row>
    <row r="3568" spans="1:16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5">
        <v>27062.046255002584</v>
      </c>
      <c r="L3568" s="455">
        <f>IF(K3568=0,#REF!,0)</f>
        <v>0</v>
      </c>
      <c r="O3568">
        <v>60944.610107</v>
      </c>
      <c r="P3568">
        <v>24</v>
      </c>
    </row>
    <row r="3569" spans="1:16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5">
        <v>13211.602330944954</v>
      </c>
      <c r="L3569" s="455">
        <f>IF(K3569=0,#REF!,0)</f>
        <v>0</v>
      </c>
      <c r="O3569">
        <v>64639.300840999997</v>
      </c>
      <c r="P3569">
        <v>22</v>
      </c>
    </row>
    <row r="3570" spans="1:16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5"/>
      <c r="L3570" s="455" t="e">
        <f>IF(K3570=0,#REF!,0)</f>
        <v>#REF!</v>
      </c>
      <c r="O3570">
        <v>65121.547547000002</v>
      </c>
      <c r="P3570">
        <v>21</v>
      </c>
    </row>
    <row r="3571" spans="1:16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5"/>
      <c r="L3571" s="455" t="e">
        <f>IF(K3571=0,#REF!,0)</f>
        <v>#REF!</v>
      </c>
      <c r="O3571">
        <v>65599.927001999997</v>
      </c>
      <c r="P3571">
        <v>23</v>
      </c>
    </row>
    <row r="3572" spans="1:16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5"/>
      <c r="L3572" s="455" t="e">
        <f>IF(K3572=0,#REF!,0)</f>
        <v>#REF!</v>
      </c>
      <c r="O3572">
        <v>65601.092682999995</v>
      </c>
      <c r="P3572">
        <v>20</v>
      </c>
    </row>
    <row r="3573" spans="1:16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5"/>
      <c r="L3573" s="455" t="e">
        <f>IF(K3573=0,#REF!,0)</f>
        <v>#REF!</v>
      </c>
      <c r="O3573">
        <v>63842.600920999997</v>
      </c>
      <c r="P3573">
        <v>29</v>
      </c>
    </row>
    <row r="3574" spans="1:16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5"/>
      <c r="L3574" s="455" t="e">
        <f>IF(K3574=0,#REF!,0)</f>
        <v>#REF!</v>
      </c>
      <c r="O3574">
        <v>62717.996429999999</v>
      </c>
      <c r="P3574">
        <v>28</v>
      </c>
    </row>
    <row r="3575" spans="1:16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5"/>
      <c r="L3575" s="455" t="e">
        <f>IF(K3575=0,#REF!,0)</f>
        <v>#REF!</v>
      </c>
      <c r="O3575">
        <v>62292.141631999999</v>
      </c>
      <c r="P3575">
        <v>35</v>
      </c>
    </row>
    <row r="3576" spans="1:16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5"/>
      <c r="L3576" s="455" t="e">
        <f>IF(K3576=0,#REF!,0)</f>
        <v>#REF!</v>
      </c>
      <c r="O3576">
        <v>61083.678193</v>
      </c>
      <c r="P3576">
        <v>38</v>
      </c>
    </row>
    <row r="3577" spans="1:16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5"/>
      <c r="L3577" s="455" t="e">
        <f>IF(K3577=0,#REF!,0)</f>
        <v>#REF!</v>
      </c>
      <c r="O3577">
        <v>59217.625334999997</v>
      </c>
      <c r="P3577">
        <v>35</v>
      </c>
    </row>
    <row r="3578" spans="1:16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5"/>
      <c r="L3578" s="455" t="e">
        <f>IF(K3578=0,#REF!,0)</f>
        <v>#REF!</v>
      </c>
      <c r="O3578">
        <v>58505.622162</v>
      </c>
      <c r="P3578">
        <v>28</v>
      </c>
    </row>
    <row r="3579" spans="1:16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5"/>
      <c r="L3579" s="455" t="e">
        <f>IF(K3579=0,#REF!,0)</f>
        <v>#REF!</v>
      </c>
      <c r="O3579">
        <v>55766.584900000002</v>
      </c>
      <c r="P3579">
        <v>13</v>
      </c>
    </row>
    <row r="3580" spans="1:16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5"/>
      <c r="L3580" s="455" t="e">
        <f>IF(K3580=0,#REF!,0)</f>
        <v>#REF!</v>
      </c>
      <c r="O3580">
        <v>52484.073668999998</v>
      </c>
      <c r="P3580">
        <v>18</v>
      </c>
    </row>
    <row r="3581" spans="1:16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5"/>
      <c r="L3581" s="455" t="e">
        <f>IF(K3581=0,#REF!,0)</f>
        <v>#REF!</v>
      </c>
      <c r="O3581">
        <v>52251.613984000003</v>
      </c>
      <c r="P3581">
        <v>9</v>
      </c>
    </row>
    <row r="3582" spans="1:16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5"/>
      <c r="L3582" s="455" t="e">
        <f>IF(K3582=0,#REF!,0)</f>
        <v>#REF!</v>
      </c>
      <c r="O3582">
        <v>52131.851624000003</v>
      </c>
      <c r="P3582">
        <v>10</v>
      </c>
    </row>
    <row r="3583" spans="1:16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5"/>
      <c r="L3583" s="455" t="e">
        <f>IF(K3583=0,#REF!,0)</f>
        <v>#REF!</v>
      </c>
      <c r="O3583">
        <v>52193.431793000003</v>
      </c>
      <c r="P3583">
        <v>17</v>
      </c>
    </row>
    <row r="3584" spans="1:16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5"/>
      <c r="L3584" s="455" t="e">
        <f>IF(K3584=0,#REF!,0)</f>
        <v>#REF!</v>
      </c>
      <c r="O3584">
        <v>52053.847930999997</v>
      </c>
      <c r="P3584">
        <v>12</v>
      </c>
    </row>
    <row r="3585" spans="1:16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5"/>
      <c r="L3585" s="455" t="e">
        <f>IF(K3585=0,#REF!,0)</f>
        <v>#REF!</v>
      </c>
      <c r="O3585">
        <v>52373.359527999994</v>
      </c>
      <c r="P3585">
        <v>31</v>
      </c>
    </row>
    <row r="3586" spans="1:16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5"/>
      <c r="L3586" s="455" t="e">
        <f>IF(K3586=0,#REF!,0)</f>
        <v>#REF!</v>
      </c>
      <c r="O3586">
        <v>54669.836487</v>
      </c>
      <c r="P3586">
        <v>51</v>
      </c>
    </row>
    <row r="3587" spans="1:16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5"/>
      <c r="L3587" s="455" t="e">
        <f>IF(K3587=0,#REF!,0)</f>
        <v>#REF!</v>
      </c>
      <c r="O3587">
        <v>56049.008392999996</v>
      </c>
      <c r="P3587">
        <v>34</v>
      </c>
    </row>
    <row r="3588" spans="1:16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5"/>
      <c r="L3588" s="455" t="e">
        <f>IF(K3588=0,#REF!,0)</f>
        <v>#REF!</v>
      </c>
      <c r="O3588">
        <v>60681.09607</v>
      </c>
      <c r="P3588">
        <v>27</v>
      </c>
    </row>
    <row r="3589" spans="1:16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5"/>
      <c r="L3589" s="455" t="e">
        <f>IF(K3589=0,#REF!,0)</f>
        <v>#REF!</v>
      </c>
      <c r="O3589">
        <v>62152.879120000012</v>
      </c>
      <c r="P3589">
        <v>20</v>
      </c>
    </row>
    <row r="3590" spans="1:16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5"/>
      <c r="L3590" s="455" t="e">
        <f>IF(K3590=0,#REF!,0)</f>
        <v>#REF!</v>
      </c>
      <c r="O3590">
        <v>63098.422423999997</v>
      </c>
      <c r="P3590">
        <v>28</v>
      </c>
    </row>
    <row r="3591" spans="1:16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5"/>
      <c r="L3591" s="455" t="e">
        <f>IF(K3591=0,#REF!,0)</f>
        <v>#REF!</v>
      </c>
      <c r="O3591">
        <v>61437.117463000002</v>
      </c>
      <c r="P3591">
        <v>31</v>
      </c>
    </row>
    <row r="3592" spans="1:16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5"/>
      <c r="L3592" s="455" t="e">
        <f>IF(K3592=0,#REF!,0)</f>
        <v>#REF!</v>
      </c>
      <c r="O3592">
        <v>60698.141782999999</v>
      </c>
      <c r="P3592">
        <v>25</v>
      </c>
    </row>
    <row r="3593" spans="1:16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5"/>
      <c r="L3593" s="455" t="e">
        <f>IF(K3593=0,#REF!,0)</f>
        <v>#REF!</v>
      </c>
      <c r="O3593">
        <v>63911.178527999997</v>
      </c>
      <c r="P3593">
        <v>26</v>
      </c>
    </row>
    <row r="3594" spans="1:16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5"/>
      <c r="L3594" s="455" t="e">
        <f>IF(K3594=0,#REF!,0)</f>
        <v>#REF!</v>
      </c>
      <c r="O3594">
        <v>64347.194548000007</v>
      </c>
      <c r="P3594">
        <v>23</v>
      </c>
    </row>
    <row r="3595" spans="1:16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5"/>
      <c r="L3595" s="455" t="e">
        <f>IF(K3595=0,#REF!,0)</f>
        <v>#REF!</v>
      </c>
      <c r="O3595">
        <v>64390.151488000003</v>
      </c>
      <c r="P3595">
        <v>20</v>
      </c>
    </row>
    <row r="3596" spans="1:16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5"/>
      <c r="L3596" s="455" t="e">
        <f>IF(K3596=0,#REF!,0)</f>
        <v>#REF!</v>
      </c>
      <c r="O3596">
        <v>64259.606444999998</v>
      </c>
      <c r="P3596">
        <v>25</v>
      </c>
    </row>
    <row r="3597" spans="1:16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5"/>
      <c r="L3597" s="455" t="e">
        <f>IF(K3597=0,#REF!,0)</f>
        <v>#REF!</v>
      </c>
      <c r="O3597">
        <v>62424.163940999999</v>
      </c>
      <c r="P3597">
        <v>27</v>
      </c>
    </row>
    <row r="3598" spans="1:16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5"/>
      <c r="L3598" s="455" t="e">
        <f>IF(K3598=0,#REF!,0)</f>
        <v>#REF!</v>
      </c>
      <c r="O3598">
        <v>61908.476500999997</v>
      </c>
      <c r="P3598">
        <v>35</v>
      </c>
    </row>
    <row r="3599" spans="1:16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5"/>
      <c r="L3599" s="455" t="e">
        <f>IF(K3599=0,#REF!,0)</f>
        <v>#REF!</v>
      </c>
      <c r="O3599">
        <v>61429.741822999997</v>
      </c>
      <c r="P3599">
        <v>35</v>
      </c>
    </row>
    <row r="3600" spans="1:16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5"/>
      <c r="L3600" s="455" t="e">
        <f>IF(K3600=0,#REF!,0)</f>
        <v>#REF!</v>
      </c>
      <c r="O3600">
        <v>59254.400328999996</v>
      </c>
      <c r="P3600">
        <v>36</v>
      </c>
    </row>
    <row r="3601" spans="1:16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5"/>
      <c r="L3601" s="455" t="e">
        <f>IF(K3601=0,#REF!,0)</f>
        <v>#REF!</v>
      </c>
      <c r="O3601">
        <v>57313.617187999997</v>
      </c>
      <c r="P3601">
        <v>35</v>
      </c>
    </row>
    <row r="3602" spans="1:16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5"/>
      <c r="L3602" s="455" t="e">
        <f>IF(K3602=0,#REF!,0)</f>
        <v>#REF!</v>
      </c>
      <c r="O3602">
        <v>56731.571044999997</v>
      </c>
      <c r="P3602">
        <v>30</v>
      </c>
    </row>
    <row r="3603" spans="1:16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5"/>
      <c r="L3603" s="455" t="e">
        <f>IF(K3603=0,#REF!,0)</f>
        <v>#REF!</v>
      </c>
      <c r="O3603">
        <v>54711.608460000003</v>
      </c>
      <c r="P3603">
        <v>22</v>
      </c>
    </row>
    <row r="3604" spans="1:16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5"/>
      <c r="L3604" s="455" t="e">
        <f>IF(K3604=0,#REF!,0)</f>
        <v>#REF!</v>
      </c>
      <c r="O3604">
        <v>52986.043455999999</v>
      </c>
      <c r="P3604">
        <v>17</v>
      </c>
    </row>
    <row r="3605" spans="1:16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5"/>
      <c r="L3605" s="455" t="e">
        <f>IF(K3605=0,#REF!,0)</f>
        <v>#REF!</v>
      </c>
      <c r="O3605">
        <v>52928.315613000013</v>
      </c>
      <c r="P3605">
        <v>14</v>
      </c>
    </row>
    <row r="3606" spans="1:16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5"/>
      <c r="L3606" s="455" t="e">
        <f>IF(K3606=0,#REF!,0)</f>
        <v>#REF!</v>
      </c>
      <c r="O3606">
        <v>52289.403961999997</v>
      </c>
      <c r="P3606">
        <v>14</v>
      </c>
    </row>
    <row r="3607" spans="1:16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5"/>
      <c r="L3607" s="455" t="e">
        <f>IF(K3607=0,#REF!,0)</f>
        <v>#REF!</v>
      </c>
      <c r="O3607">
        <v>51857.181550000001</v>
      </c>
      <c r="P3607">
        <v>13</v>
      </c>
    </row>
    <row r="3608" spans="1:16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5"/>
      <c r="L3608" s="455" t="e">
        <f>IF(K3608=0,#REF!,0)</f>
        <v>#REF!</v>
      </c>
      <c r="O3608">
        <v>52136.940825999998</v>
      </c>
      <c r="P3608">
        <v>21</v>
      </c>
    </row>
    <row r="3609" spans="1:16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5"/>
      <c r="L3609" s="455" t="e">
        <f>IF(K3609=0,#REF!,0)</f>
        <v>#REF!</v>
      </c>
      <c r="O3609">
        <v>53469.793122000003</v>
      </c>
      <c r="P3609">
        <v>32</v>
      </c>
    </row>
    <row r="3610" spans="1:16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5"/>
      <c r="L3610" s="455" t="e">
        <f>IF(K3610=0,#REF!,0)</f>
        <v>#REF!</v>
      </c>
      <c r="O3610">
        <v>54813.933319000003</v>
      </c>
      <c r="P3610">
        <v>55</v>
      </c>
    </row>
    <row r="3611" spans="1:16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5"/>
      <c r="L3611" s="455" t="e">
        <f>IF(K3611=0,#REF!,0)</f>
        <v>#REF!</v>
      </c>
      <c r="O3611">
        <v>57694.658812000001</v>
      </c>
      <c r="P3611">
        <v>39</v>
      </c>
    </row>
    <row r="3612" spans="1:16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5"/>
      <c r="L3612" s="455" t="e">
        <f>IF(K3612=0,#REF!,0)</f>
        <v>#REF!</v>
      </c>
      <c r="O3612">
        <v>60469.897734999999</v>
      </c>
      <c r="P3612">
        <v>28</v>
      </c>
    </row>
    <row r="3613" spans="1:16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5"/>
      <c r="L3613" s="455" t="e">
        <f>IF(K3613=0,#REF!,0)</f>
        <v>#REF!</v>
      </c>
      <c r="O3613">
        <v>61318.692137999999</v>
      </c>
      <c r="P3613">
        <v>30</v>
      </c>
    </row>
    <row r="3614" spans="1:16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5"/>
      <c r="L3614" s="455" t="e">
        <f>IF(K3614=0,#REF!,0)</f>
        <v>#REF!</v>
      </c>
      <c r="O3614">
        <v>61998.379881999987</v>
      </c>
      <c r="P3614">
        <v>24</v>
      </c>
    </row>
    <row r="3615" spans="1:16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5"/>
      <c r="L3615" s="455" t="e">
        <f>IF(K3615=0,#REF!,0)</f>
        <v>#REF!</v>
      </c>
      <c r="O3615">
        <v>60820.263824000001</v>
      </c>
      <c r="P3615">
        <v>33</v>
      </c>
    </row>
    <row r="3616" spans="1:16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5"/>
      <c r="L3616" s="455" t="e">
        <f>IF(K3616=0,#REF!,0)</f>
        <v>#REF!</v>
      </c>
      <c r="O3616">
        <v>60609.969512000003</v>
      </c>
      <c r="P3616">
        <v>29</v>
      </c>
    </row>
    <row r="3617" spans="1:16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5"/>
      <c r="L3617" s="455" t="e">
        <f>IF(K3617=0,#REF!,0)</f>
        <v>#REF!</v>
      </c>
      <c r="O3617">
        <v>64413.469085999997</v>
      </c>
      <c r="P3617">
        <v>28</v>
      </c>
    </row>
    <row r="3618" spans="1:16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5"/>
      <c r="L3618" s="455" t="e">
        <f>IF(K3618=0,#REF!,0)</f>
        <v>#REF!</v>
      </c>
      <c r="O3618">
        <v>64370.003235999997</v>
      </c>
      <c r="P3618">
        <v>28</v>
      </c>
    </row>
    <row r="3619" spans="1:16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5"/>
      <c r="L3619" s="455" t="e">
        <f>IF(K3619=0,#REF!,0)</f>
        <v>#REF!</v>
      </c>
      <c r="O3619">
        <v>64967.781310000013</v>
      </c>
      <c r="P3619">
        <v>26</v>
      </c>
    </row>
    <row r="3620" spans="1:16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5"/>
      <c r="L3620" s="455" t="e">
        <f>IF(K3620=0,#REF!,0)</f>
        <v>#REF!</v>
      </c>
      <c r="O3620">
        <v>64410.661133000001</v>
      </c>
      <c r="P3620">
        <v>24</v>
      </c>
    </row>
    <row r="3621" spans="1:16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5"/>
      <c r="L3621" s="455" t="e">
        <f>IF(K3621=0,#REF!,0)</f>
        <v>#REF!</v>
      </c>
      <c r="O3621">
        <v>62890.240355999988</v>
      </c>
      <c r="P3621">
        <v>25</v>
      </c>
    </row>
    <row r="3622" spans="1:16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5"/>
      <c r="L3622" s="455" t="e">
        <f>IF(K3622=0,#REF!,0)</f>
        <v>#REF!</v>
      </c>
      <c r="O3622">
        <v>61782.152587999997</v>
      </c>
      <c r="P3622">
        <v>29</v>
      </c>
    </row>
    <row r="3623" spans="1:16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5"/>
      <c r="L3623" s="455" t="e">
        <f>IF(K3623=0,#REF!,0)</f>
        <v>#REF!</v>
      </c>
      <c r="O3623">
        <v>61191.507660000003</v>
      </c>
      <c r="P3623">
        <v>31</v>
      </c>
    </row>
    <row r="3624" spans="1:16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5"/>
      <c r="L3624" s="455" t="e">
        <f>IF(K3624=0,#REF!,0)</f>
        <v>#REF!</v>
      </c>
      <c r="O3624">
        <v>59773.81308</v>
      </c>
      <c r="P3624">
        <v>35</v>
      </c>
    </row>
    <row r="3625" spans="1:16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5"/>
      <c r="L3625" s="455" t="e">
        <f>IF(K3625=0,#REF!,0)</f>
        <v>#REF!</v>
      </c>
      <c r="O3625">
        <v>57887.289886999999</v>
      </c>
      <c r="P3625">
        <v>32</v>
      </c>
    </row>
    <row r="3626" spans="1:16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5"/>
      <c r="L3626" s="455" t="e">
        <f>IF(K3626=0,#REF!,0)</f>
        <v>#REF!</v>
      </c>
      <c r="O3626">
        <v>57111.642851999997</v>
      </c>
      <c r="P3626">
        <v>30</v>
      </c>
    </row>
    <row r="3627" spans="1:16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5"/>
      <c r="L3627" s="455" t="e">
        <f>IF(K3627=0,#REF!,0)</f>
        <v>#REF!</v>
      </c>
      <c r="O3627">
        <v>54493.827636999988</v>
      </c>
      <c r="P3627">
        <v>18</v>
      </c>
    </row>
    <row r="3628" spans="1:16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5"/>
      <c r="L3628" s="455" t="e">
        <f>IF(K3628=0,#REF!,0)</f>
        <v>#REF!</v>
      </c>
      <c r="O3628">
        <v>53139.951324000001</v>
      </c>
      <c r="P3628">
        <v>16</v>
      </c>
    </row>
    <row r="3629" spans="1:16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5"/>
      <c r="L3629" s="455" t="e">
        <f>IF(K3629=0,#REF!,0)</f>
        <v>#REF!</v>
      </c>
      <c r="O3629">
        <v>53126.441039999998</v>
      </c>
      <c r="P3629">
        <v>13</v>
      </c>
    </row>
    <row r="3630" spans="1:16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5"/>
      <c r="L3630" s="455" t="e">
        <f>IF(K3630=0,#REF!,0)</f>
        <v>#REF!</v>
      </c>
      <c r="O3630">
        <v>52845.909727999999</v>
      </c>
      <c r="P3630">
        <v>11</v>
      </c>
    </row>
    <row r="3631" spans="1:16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5"/>
      <c r="L3631" s="455" t="e">
        <f>IF(K3631=0,#REF!,0)</f>
        <v>#REF!</v>
      </c>
      <c r="O3631">
        <v>52800.938323000002</v>
      </c>
      <c r="P3631">
        <v>12</v>
      </c>
    </row>
    <row r="3632" spans="1:16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5"/>
      <c r="L3632" s="455" t="e">
        <f>IF(K3632=0,#REF!,0)</f>
        <v>#REF!</v>
      </c>
      <c r="O3632">
        <v>52928.778595000003</v>
      </c>
      <c r="P3632">
        <v>15</v>
      </c>
    </row>
    <row r="3633" spans="1:16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5"/>
      <c r="L3633" s="455" t="e">
        <f>IF(K3633=0,#REF!,0)</f>
        <v>#REF!</v>
      </c>
      <c r="O3633">
        <v>54333.751158999999</v>
      </c>
      <c r="P3633">
        <v>29</v>
      </c>
    </row>
    <row r="3634" spans="1:16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5"/>
      <c r="L3634" s="455" t="e">
        <f>IF(K3634=0,#REF!,0)</f>
        <v>#REF!</v>
      </c>
      <c r="O3634">
        <v>55517.631316999999</v>
      </c>
      <c r="P3634">
        <v>49</v>
      </c>
    </row>
    <row r="3635" spans="1:16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5"/>
      <c r="L3635" s="455" t="e">
        <f>IF(K3635=0,#REF!,0)</f>
        <v>#REF!</v>
      </c>
      <c r="O3635">
        <v>58095.778503000001</v>
      </c>
      <c r="P3635">
        <v>33</v>
      </c>
    </row>
    <row r="3636" spans="1:16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5"/>
      <c r="L3636" s="455" t="e">
        <f>IF(K3636=0,#REF!,0)</f>
        <v>#REF!</v>
      </c>
      <c r="O3636">
        <v>61236.348846000001</v>
      </c>
      <c r="P3636">
        <v>18</v>
      </c>
    </row>
    <row r="3637" spans="1:16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5"/>
      <c r="L3637" s="455" t="e">
        <f>IF(K3637=0,#REF!,0)</f>
        <v>#REF!</v>
      </c>
      <c r="O3637">
        <v>62530.556031</v>
      </c>
      <c r="P3637">
        <v>22</v>
      </c>
    </row>
    <row r="3638" spans="1:16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5"/>
      <c r="L3638" s="455" t="e">
        <f>IF(K3638=0,#REF!,0)</f>
        <v>#REF!</v>
      </c>
      <c r="O3638">
        <v>63613.270780999999</v>
      </c>
      <c r="P3638">
        <v>25</v>
      </c>
    </row>
    <row r="3639" spans="1:16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5"/>
      <c r="L3639" s="455" t="e">
        <f>IF(K3639=0,#REF!,0)</f>
        <v>#REF!</v>
      </c>
      <c r="O3639">
        <v>61917.332368000003</v>
      </c>
      <c r="P3639">
        <v>29</v>
      </c>
    </row>
    <row r="3640" spans="1:16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5"/>
      <c r="L3640" s="455" t="e">
        <f>IF(K3640=0,#REF!,0)</f>
        <v>#REF!</v>
      </c>
      <c r="O3640">
        <v>61031.991090000003</v>
      </c>
      <c r="P3640">
        <v>27</v>
      </c>
    </row>
    <row r="3641" spans="1:16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5"/>
      <c r="L3641" s="455" t="e">
        <f>IF(K3641=0,#REF!,0)</f>
        <v>#REF!</v>
      </c>
      <c r="O3641">
        <v>64131.752625000001</v>
      </c>
      <c r="P3641">
        <v>23</v>
      </c>
    </row>
    <row r="3642" spans="1:16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5"/>
      <c r="L3642" s="455" t="e">
        <f>IF(K3642=0,#REF!,0)</f>
        <v>#REF!</v>
      </c>
      <c r="O3642">
        <v>64756.383973000004</v>
      </c>
      <c r="P3642">
        <v>22</v>
      </c>
    </row>
    <row r="3643" spans="1:16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5"/>
      <c r="L3643" s="455" t="e">
        <f>IF(K3643=0,#REF!,0)</f>
        <v>#REF!</v>
      </c>
      <c r="O3643">
        <v>64105.787689999997</v>
      </c>
      <c r="P3643">
        <v>19</v>
      </c>
    </row>
    <row r="3644" spans="1:16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5"/>
      <c r="L3644" s="455" t="e">
        <f>IF(K3644=0,#REF!,0)</f>
        <v>#REF!</v>
      </c>
      <c r="O3644">
        <v>63580.747833000001</v>
      </c>
      <c r="P3644">
        <v>18</v>
      </c>
    </row>
    <row r="3645" spans="1:16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5"/>
      <c r="L3645" s="455" t="e">
        <f>IF(K3645=0,#REF!,0)</f>
        <v>#REF!</v>
      </c>
      <c r="O3645">
        <v>62188.646605999988</v>
      </c>
      <c r="P3645">
        <v>16</v>
      </c>
    </row>
    <row r="3646" spans="1:16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5"/>
      <c r="L3646" s="455" t="e">
        <f>IF(K3646=0,#REF!,0)</f>
        <v>#REF!</v>
      </c>
      <c r="O3646">
        <v>61578.357238999997</v>
      </c>
      <c r="P3646">
        <v>32</v>
      </c>
    </row>
    <row r="3647" spans="1:16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5"/>
      <c r="L3647" s="455" t="e">
        <f>IF(K3647=0,#REF!,0)</f>
        <v>#REF!</v>
      </c>
      <c r="O3647">
        <v>61045.290803000004</v>
      </c>
      <c r="P3647">
        <v>32</v>
      </c>
    </row>
    <row r="3648" spans="1:16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5"/>
      <c r="L3648" s="455" t="e">
        <f>IF(K3648=0,#REF!,0)</f>
        <v>#REF!</v>
      </c>
      <c r="O3648">
        <v>58909.494477</v>
      </c>
      <c r="P3648">
        <v>35</v>
      </c>
    </row>
    <row r="3649" spans="1:16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5"/>
      <c r="L3649" s="455" t="e">
        <f>IF(K3649=0,#REF!,0)</f>
        <v>#REF!</v>
      </c>
      <c r="O3649">
        <v>56684.820036999998</v>
      </c>
      <c r="P3649">
        <v>34</v>
      </c>
    </row>
    <row r="3650" spans="1:16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5"/>
      <c r="L3650" s="455" t="e">
        <f>IF(K3650=0,#REF!,0)</f>
        <v>#REF!</v>
      </c>
      <c r="O3650">
        <v>54889.250091999987</v>
      </c>
      <c r="P3650">
        <v>30</v>
      </c>
    </row>
    <row r="3651" spans="1:16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5"/>
      <c r="L3651" s="455" t="e">
        <f>IF(K3651=0,#REF!,0)</f>
        <v>#REF!</v>
      </c>
      <c r="O3651">
        <v>53504.102142000003</v>
      </c>
      <c r="P3651">
        <v>21</v>
      </c>
    </row>
    <row r="3652" spans="1:16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5"/>
      <c r="L3652" s="455" t="e">
        <f>IF(K3652=0,#REF!,0)</f>
        <v>#REF!</v>
      </c>
      <c r="O3652">
        <v>51665.486725000002</v>
      </c>
      <c r="P3652">
        <v>17</v>
      </c>
    </row>
    <row r="3653" spans="1:16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5"/>
      <c r="L3653" s="455" t="e">
        <f>IF(K3653=0,#REF!,0)</f>
        <v>#REF!</v>
      </c>
      <c r="O3653">
        <v>51305.925352999999</v>
      </c>
      <c r="P3653">
        <v>15</v>
      </c>
    </row>
    <row r="3654" spans="1:16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5"/>
      <c r="L3654" s="455" t="e">
        <f>IF(K3654=0,#REF!,0)</f>
        <v>#REF!</v>
      </c>
      <c r="O3654">
        <v>51493.153504000002</v>
      </c>
      <c r="P3654">
        <v>13</v>
      </c>
    </row>
    <row r="3655" spans="1:16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5"/>
      <c r="L3655" s="455" t="e">
        <f>IF(K3655=0,#REF!,0)</f>
        <v>#REF!</v>
      </c>
      <c r="O3655">
        <v>51435.676819</v>
      </c>
      <c r="P3655">
        <v>12</v>
      </c>
    </row>
    <row r="3656" spans="1:16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5"/>
      <c r="L3656" s="455" t="e">
        <f>IF(K3656=0,#REF!,0)</f>
        <v>#REF!</v>
      </c>
      <c r="O3656">
        <v>51475.827148999997</v>
      </c>
      <c r="P3656">
        <v>16</v>
      </c>
    </row>
    <row r="3657" spans="1:16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5"/>
      <c r="L3657" s="455" t="e">
        <f>IF(K3657=0,#REF!,0)</f>
        <v>#REF!</v>
      </c>
      <c r="O3657">
        <v>52958.860443000012</v>
      </c>
      <c r="P3657">
        <v>26</v>
      </c>
    </row>
    <row r="3658" spans="1:16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5"/>
      <c r="L3658" s="455" t="e">
        <f>IF(K3658=0,#REF!,0)</f>
        <v>#REF!</v>
      </c>
      <c r="O3658">
        <v>54009.778990999999</v>
      </c>
      <c r="P3658">
        <v>52</v>
      </c>
    </row>
    <row r="3659" spans="1:16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5"/>
      <c r="L3659" s="455" t="e">
        <f>IF(K3659=0,#REF!,0)</f>
        <v>#REF!</v>
      </c>
      <c r="O3659">
        <v>55621.352355000003</v>
      </c>
      <c r="P3659">
        <v>36</v>
      </c>
    </row>
    <row r="3660" spans="1:16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5">
        <v>17188.703666008132</v>
      </c>
      <c r="L3660" s="455">
        <f>IF(K3660=0,#REF!,0)</f>
        <v>0</v>
      </c>
      <c r="O3660">
        <v>58474.806977</v>
      </c>
      <c r="P3660">
        <v>18</v>
      </c>
    </row>
    <row r="3661" spans="1:16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5">
        <v>27995.154534776491</v>
      </c>
      <c r="L3661" s="455">
        <f>IF(K3661=0,#REF!,0)</f>
        <v>0</v>
      </c>
      <c r="O3661">
        <v>59346.102265000001</v>
      </c>
      <c r="P3661">
        <v>23</v>
      </c>
    </row>
    <row r="3662" spans="1:16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5">
        <v>42502.139661235204</v>
      </c>
      <c r="L3662" s="455">
        <f>IF(K3662=0,#REF!,0)</f>
        <v>0</v>
      </c>
      <c r="O3662">
        <v>60105.706023999999</v>
      </c>
      <c r="P3662">
        <v>23</v>
      </c>
    </row>
    <row r="3663" spans="1:16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5">
        <v>40779.89386140283</v>
      </c>
      <c r="L3663" s="455">
        <f>IF(K3663=0,#REF!,0)</f>
        <v>0</v>
      </c>
      <c r="O3663">
        <v>57684.199646000001</v>
      </c>
      <c r="P3663">
        <v>16</v>
      </c>
    </row>
    <row r="3664" spans="1:16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5">
        <v>11258.005251690882</v>
      </c>
      <c r="L3664" s="455">
        <f>IF(K3664=0,#REF!,0)</f>
        <v>0</v>
      </c>
      <c r="O3664">
        <v>57615.828400999999</v>
      </c>
      <c r="P3664">
        <v>22</v>
      </c>
    </row>
    <row r="3665" spans="1:16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5">
        <v>23126.14311357533</v>
      </c>
      <c r="L3665" s="455">
        <f>IF(K3665=0,#REF!,0)</f>
        <v>0</v>
      </c>
      <c r="O3665">
        <v>61155.617767999996</v>
      </c>
      <c r="P3665">
        <v>16</v>
      </c>
    </row>
    <row r="3666" spans="1:16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5">
        <v>5126.0060493875662</v>
      </c>
      <c r="L3666" s="455">
        <f>IF(K3666=0,#REF!,0)</f>
        <v>0</v>
      </c>
      <c r="O3666">
        <v>60984.630066999998</v>
      </c>
      <c r="P3666">
        <v>20</v>
      </c>
    </row>
    <row r="3667" spans="1:16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5"/>
      <c r="L3667" s="455" t="e">
        <f>IF(K3667=0,#REF!,0)</f>
        <v>#REF!</v>
      </c>
      <c r="O3667">
        <v>60866.900787999999</v>
      </c>
      <c r="P3667">
        <v>18</v>
      </c>
    </row>
    <row r="3668" spans="1:16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5"/>
      <c r="L3668" s="455" t="e">
        <f>IF(K3668=0,#REF!,0)</f>
        <v>#REF!</v>
      </c>
      <c r="O3668">
        <v>60728.924957000003</v>
      </c>
      <c r="P3668">
        <v>20</v>
      </c>
    </row>
    <row r="3669" spans="1:16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5"/>
      <c r="L3669" s="455" t="e">
        <f>IF(K3669=0,#REF!,0)</f>
        <v>#REF!</v>
      </c>
      <c r="O3669">
        <v>59633.127411000001</v>
      </c>
      <c r="P3669">
        <v>27</v>
      </c>
    </row>
    <row r="3670" spans="1:16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5"/>
      <c r="L3670" s="455" t="e">
        <f>IF(K3670=0,#REF!,0)</f>
        <v>#REF!</v>
      </c>
      <c r="O3670">
        <v>58711.687317000004</v>
      </c>
      <c r="P3670">
        <v>29</v>
      </c>
    </row>
    <row r="3671" spans="1:16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5"/>
      <c r="L3671" s="455" t="e">
        <f>IF(K3671=0,#REF!,0)</f>
        <v>#REF!</v>
      </c>
      <c r="O3671">
        <v>58664.346008</v>
      </c>
      <c r="P3671">
        <v>28</v>
      </c>
    </row>
    <row r="3672" spans="1:16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5"/>
      <c r="L3672" s="455" t="e">
        <f>IF(K3672=0,#REF!,0)</f>
        <v>#REF!</v>
      </c>
      <c r="O3672">
        <v>57366.659180000002</v>
      </c>
      <c r="P3672">
        <v>28</v>
      </c>
    </row>
    <row r="3673" spans="1:16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5"/>
      <c r="L3673" s="455" t="e">
        <f>IF(K3673=0,#REF!,0)</f>
        <v>#REF!</v>
      </c>
      <c r="O3673">
        <v>55366.999053000007</v>
      </c>
      <c r="P3673">
        <v>25</v>
      </c>
    </row>
    <row r="3674" spans="1:16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5"/>
      <c r="L3674" s="455" t="e">
        <f>IF(K3674=0,#REF!,0)</f>
        <v>#REF!</v>
      </c>
      <c r="O3674">
        <v>54304.930023000001</v>
      </c>
      <c r="P3674">
        <v>25</v>
      </c>
    </row>
    <row r="3675" spans="1:16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5"/>
      <c r="L3675" s="455" t="e">
        <f>IF(K3675=0,#REF!,0)</f>
        <v>#REF!</v>
      </c>
      <c r="O3675">
        <v>52849.635376999999</v>
      </c>
      <c r="P3675">
        <v>20</v>
      </c>
    </row>
    <row r="3676" spans="1:16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5"/>
      <c r="L3676" s="455" t="e">
        <f>IF(K3676=0,#REF!,0)</f>
        <v>#REF!</v>
      </c>
      <c r="O3676">
        <v>51586.118224999998</v>
      </c>
      <c r="P3676">
        <v>10</v>
      </c>
    </row>
    <row r="3677" spans="1:16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5"/>
      <c r="L3677" s="455" t="e">
        <f>IF(K3677=0,#REF!,0)</f>
        <v>#REF!</v>
      </c>
      <c r="O3677">
        <v>50771.762937</v>
      </c>
      <c r="P3677">
        <v>10</v>
      </c>
    </row>
    <row r="3678" spans="1:16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5"/>
      <c r="L3678" s="455" t="e">
        <f>IF(K3678=0,#REF!,0)</f>
        <v>#REF!</v>
      </c>
      <c r="O3678">
        <v>50644.005036000002</v>
      </c>
      <c r="P3678">
        <v>13</v>
      </c>
    </row>
    <row r="3679" spans="1:16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5"/>
      <c r="L3679" s="455" t="e">
        <f>IF(K3679=0,#REF!,0)</f>
        <v>#REF!</v>
      </c>
      <c r="O3679">
        <v>50577.287200999999</v>
      </c>
      <c r="P3679">
        <v>14</v>
      </c>
    </row>
    <row r="3680" spans="1:16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5"/>
      <c r="L3680" s="455" t="e">
        <f>IF(K3680=0,#REF!,0)</f>
        <v>#REF!</v>
      </c>
      <c r="O3680">
        <v>50448.369965999998</v>
      </c>
      <c r="P3680">
        <v>15</v>
      </c>
    </row>
    <row r="3681" spans="1:16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5"/>
      <c r="L3681" s="455" t="e">
        <f>IF(K3681=0,#REF!,0)</f>
        <v>#REF!</v>
      </c>
      <c r="O3681">
        <v>50790.756378999999</v>
      </c>
      <c r="P3681">
        <v>19</v>
      </c>
    </row>
    <row r="3682" spans="1:16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5"/>
      <c r="L3682" s="455" t="e">
        <f>IF(K3682=0,#REF!,0)</f>
        <v>#REF!</v>
      </c>
      <c r="O3682">
        <v>50635.565827999999</v>
      </c>
      <c r="P3682">
        <v>26</v>
      </c>
    </row>
    <row r="3683" spans="1:16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5">
        <v>677.43272163558959</v>
      </c>
      <c r="L3683" s="455">
        <f>IF(K3683=0,#REF!,0)</f>
        <v>0</v>
      </c>
      <c r="O3683">
        <v>50525.835876999998</v>
      </c>
      <c r="P3683">
        <v>37</v>
      </c>
    </row>
    <row r="3684" spans="1:16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5">
        <v>23871.372265621965</v>
      </c>
      <c r="L3684" s="455">
        <f>IF(K3684=0,#REF!,0)</f>
        <v>0</v>
      </c>
      <c r="O3684">
        <v>50439.398194000001</v>
      </c>
      <c r="P3684">
        <v>36</v>
      </c>
    </row>
    <row r="3685" spans="1:16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5">
        <v>35626.902507669081</v>
      </c>
      <c r="L3685" s="455">
        <f>IF(K3685=0,#REF!,0)</f>
        <v>0</v>
      </c>
      <c r="O3685">
        <v>51630.898713000002</v>
      </c>
      <c r="P3685">
        <v>33</v>
      </c>
    </row>
    <row r="3686" spans="1:16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5">
        <v>35357.388125308215</v>
      </c>
      <c r="L3686" s="455">
        <f>IF(K3686=0,#REF!,0)</f>
        <v>0</v>
      </c>
      <c r="O3686">
        <v>52497.508300999987</v>
      </c>
      <c r="P3686">
        <v>29</v>
      </c>
    </row>
    <row r="3687" spans="1:16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5">
        <v>31919.415671519309</v>
      </c>
      <c r="L3687" s="455">
        <f>IF(K3687=0,#REF!,0)</f>
        <v>0</v>
      </c>
      <c r="O3687">
        <v>51784.269317000013</v>
      </c>
      <c r="P3687">
        <v>26</v>
      </c>
    </row>
    <row r="3688" spans="1:16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5">
        <v>31998.178595876569</v>
      </c>
      <c r="L3688" s="455">
        <f>IF(K3688=0,#REF!,0)</f>
        <v>0</v>
      </c>
      <c r="O3688">
        <v>51847.888642999998</v>
      </c>
      <c r="P3688">
        <v>27</v>
      </c>
    </row>
    <row r="3689" spans="1:16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5">
        <v>22298.891873715365</v>
      </c>
      <c r="L3689" s="455">
        <f>IF(K3689=0,#REF!,0)</f>
        <v>0</v>
      </c>
      <c r="O3689">
        <v>52248.195800000001</v>
      </c>
      <c r="P3689">
        <v>23</v>
      </c>
    </row>
    <row r="3690" spans="1:16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5">
        <v>14985.312217422712</v>
      </c>
      <c r="L3690" s="455">
        <f>IF(K3690=0,#REF!,0)</f>
        <v>0</v>
      </c>
      <c r="O3690">
        <v>52068.498138000003</v>
      </c>
      <c r="P3690">
        <v>22</v>
      </c>
    </row>
    <row r="3691" spans="1:16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5"/>
      <c r="L3691" s="455" t="e">
        <f>IF(K3691=0,#REF!,0)</f>
        <v>#REF!</v>
      </c>
      <c r="O3691">
        <v>52511.773865000003</v>
      </c>
      <c r="P3691">
        <v>27</v>
      </c>
    </row>
    <row r="3692" spans="1:16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5"/>
      <c r="L3692" s="455" t="e">
        <f>IF(K3692=0,#REF!,0)</f>
        <v>#REF!</v>
      </c>
      <c r="O3692">
        <v>51724.987975999997</v>
      </c>
      <c r="P3692">
        <v>25</v>
      </c>
    </row>
    <row r="3693" spans="1:16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5"/>
      <c r="L3693" s="455" t="e">
        <f>IF(K3693=0,#REF!,0)</f>
        <v>#REF!</v>
      </c>
      <c r="O3693">
        <v>51158.391111999998</v>
      </c>
      <c r="P3693">
        <v>27</v>
      </c>
    </row>
    <row r="3694" spans="1:16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5"/>
      <c r="L3694" s="455" t="e">
        <f>IF(K3694=0,#REF!,0)</f>
        <v>#REF!</v>
      </c>
      <c r="O3694">
        <v>51557.035492000003</v>
      </c>
      <c r="P3694">
        <v>28</v>
      </c>
    </row>
    <row r="3695" spans="1:16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5"/>
      <c r="L3695" s="455" t="e">
        <f>IF(K3695=0,#REF!,0)</f>
        <v>#REF!</v>
      </c>
      <c r="O3695">
        <v>52343.548127000002</v>
      </c>
      <c r="P3695">
        <v>28</v>
      </c>
    </row>
    <row r="3696" spans="1:16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5"/>
      <c r="L3696" s="455" t="e">
        <f>IF(K3696=0,#REF!,0)</f>
        <v>#REF!</v>
      </c>
      <c r="O3696">
        <v>52114.061827999998</v>
      </c>
      <c r="P3696">
        <v>32</v>
      </c>
    </row>
    <row r="3697" spans="1:16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5"/>
      <c r="L3697" s="455" t="e">
        <f>IF(K3697=0,#REF!,0)</f>
        <v>#REF!</v>
      </c>
      <c r="O3697">
        <v>50992.176879999999</v>
      </c>
      <c r="P3697">
        <v>29</v>
      </c>
    </row>
    <row r="3698" spans="1:16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5"/>
      <c r="L3698" s="455" t="e">
        <f>IF(K3698=0,#REF!,0)</f>
        <v>#REF!</v>
      </c>
      <c r="O3698">
        <v>49963.950256999997</v>
      </c>
      <c r="P3698">
        <v>23</v>
      </c>
    </row>
    <row r="3699" spans="1:16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5"/>
      <c r="L3699" s="455" t="e">
        <f>IF(K3699=0,#REF!,0)</f>
        <v>#REF!</v>
      </c>
      <c r="O3699">
        <v>49598.226226999999</v>
      </c>
      <c r="P3699">
        <v>19</v>
      </c>
    </row>
    <row r="3700" spans="1:16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5"/>
      <c r="L3700" s="455" t="e">
        <f>IF(K3700=0,#REF!,0)</f>
        <v>#REF!</v>
      </c>
      <c r="O3700">
        <v>47601.095610999997</v>
      </c>
      <c r="P3700">
        <v>13</v>
      </c>
    </row>
    <row r="3701" spans="1:16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5"/>
      <c r="L3701" s="455" t="e">
        <f>IF(K3701=0,#REF!,0)</f>
        <v>#REF!</v>
      </c>
      <c r="O3701">
        <v>47127.396546000004</v>
      </c>
      <c r="P3701">
        <v>13</v>
      </c>
    </row>
    <row r="3702" spans="1:16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5"/>
      <c r="L3702" s="455" t="e">
        <f>IF(K3702=0,#REF!,0)</f>
        <v>#REF!</v>
      </c>
      <c r="O3702">
        <v>46828.492767000003</v>
      </c>
      <c r="P3702">
        <v>12</v>
      </c>
    </row>
    <row r="3703" spans="1:16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5"/>
      <c r="L3703" s="455" t="e">
        <f>IF(K3703=0,#REF!,0)</f>
        <v>#REF!</v>
      </c>
      <c r="O3703">
        <v>46704.306670999998</v>
      </c>
      <c r="P3703">
        <v>12</v>
      </c>
    </row>
    <row r="3704" spans="1:16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5"/>
      <c r="L3704" s="455" t="e">
        <f>IF(K3704=0,#REF!,0)</f>
        <v>#REF!</v>
      </c>
      <c r="O3704">
        <v>47121.873261000001</v>
      </c>
      <c r="P3704">
        <v>12</v>
      </c>
    </row>
    <row r="3705" spans="1:16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5"/>
      <c r="L3705" s="455" t="e">
        <f>IF(K3705=0,#REF!,0)</f>
        <v>#REF!</v>
      </c>
      <c r="O3705">
        <v>47309.552673999999</v>
      </c>
      <c r="P3705">
        <v>19</v>
      </c>
    </row>
    <row r="3706" spans="1:16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5"/>
      <c r="L3706" s="455" t="e">
        <f>IF(K3706=0,#REF!,0)</f>
        <v>#REF!</v>
      </c>
      <c r="O3706">
        <v>47248.880127999997</v>
      </c>
      <c r="P3706">
        <v>22</v>
      </c>
    </row>
    <row r="3707" spans="1:16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5">
        <v>8343.6617532314885</v>
      </c>
      <c r="L3707" s="455">
        <f>IF(K3707=0,#REF!,0)</f>
        <v>0</v>
      </c>
      <c r="O3707">
        <v>47152.093474999987</v>
      </c>
      <c r="P3707">
        <v>31</v>
      </c>
    </row>
    <row r="3708" spans="1:16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5">
        <v>30034.954868997145</v>
      </c>
      <c r="L3708" s="455">
        <f>IF(K3708=0,#REF!,0)</f>
        <v>0</v>
      </c>
      <c r="O3708">
        <v>47423.631896999999</v>
      </c>
      <c r="P3708">
        <v>35</v>
      </c>
    </row>
    <row r="3709" spans="1:16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5">
        <v>46644.518562882309</v>
      </c>
      <c r="L3709" s="455">
        <f>IF(K3709=0,#REF!,0)</f>
        <v>0</v>
      </c>
      <c r="O3709">
        <v>47354.724488</v>
      </c>
      <c r="P3709">
        <v>35</v>
      </c>
    </row>
    <row r="3710" spans="1:16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5">
        <v>46677.930541092275</v>
      </c>
      <c r="L3710" s="455">
        <f>IF(K3710=0,#REF!,0)</f>
        <v>0</v>
      </c>
      <c r="O3710">
        <v>48571.242248000002</v>
      </c>
      <c r="P3710">
        <v>29</v>
      </c>
    </row>
    <row r="3711" spans="1:16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5">
        <v>34317.143875178306</v>
      </c>
      <c r="L3711" s="455">
        <f>IF(K3711=0,#REF!,0)</f>
        <v>0</v>
      </c>
      <c r="O3711">
        <v>48333.517059999998</v>
      </c>
      <c r="P3711">
        <v>31</v>
      </c>
    </row>
    <row r="3712" spans="1:16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5">
        <v>48598.915204438221</v>
      </c>
      <c r="L3712" s="455">
        <f>IF(K3712=0,#REF!,0)</f>
        <v>0</v>
      </c>
      <c r="O3712">
        <v>48512.782745999997</v>
      </c>
      <c r="P3712">
        <v>29</v>
      </c>
    </row>
    <row r="3713" spans="1:16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5">
        <v>33516.242848455942</v>
      </c>
      <c r="L3713" s="455">
        <f>IF(K3713=0,#REF!,0)</f>
        <v>0</v>
      </c>
      <c r="O3713">
        <v>47759.391449000002</v>
      </c>
      <c r="P3713">
        <v>25</v>
      </c>
    </row>
    <row r="3714" spans="1:16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5">
        <v>22585.399787163034</v>
      </c>
      <c r="L3714" s="455">
        <f>IF(K3714=0,#REF!,0)</f>
        <v>0</v>
      </c>
      <c r="O3714">
        <v>48570.542969000002</v>
      </c>
      <c r="P3714">
        <v>24</v>
      </c>
    </row>
    <row r="3715" spans="1:16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5"/>
      <c r="L3715" s="455" t="e">
        <f>IF(K3715=0,#REF!,0)</f>
        <v>#REF!</v>
      </c>
      <c r="O3715">
        <v>49139.253051</v>
      </c>
      <c r="P3715">
        <v>24</v>
      </c>
    </row>
    <row r="3716" spans="1:16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5"/>
      <c r="L3716" s="455" t="e">
        <f>IF(K3716=0,#REF!,0)</f>
        <v>#REF!</v>
      </c>
      <c r="O3716">
        <v>50015.590211000002</v>
      </c>
      <c r="P3716">
        <v>26</v>
      </c>
    </row>
    <row r="3717" spans="1:16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5"/>
      <c r="L3717" s="455" t="e">
        <f>IF(K3717=0,#REF!,0)</f>
        <v>#REF!</v>
      </c>
      <c r="O3717">
        <v>50721.876220000013</v>
      </c>
      <c r="P3717">
        <v>31</v>
      </c>
    </row>
    <row r="3718" spans="1:16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5"/>
      <c r="L3718" s="455" t="e">
        <f>IF(K3718=0,#REF!,0)</f>
        <v>#REF!</v>
      </c>
      <c r="O3718">
        <v>51530.113831000002</v>
      </c>
      <c r="P3718">
        <v>33</v>
      </c>
    </row>
    <row r="3719" spans="1:16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5"/>
      <c r="L3719" s="455" t="e">
        <f>IF(K3719=0,#REF!,0)</f>
        <v>#REF!</v>
      </c>
      <c r="O3719">
        <v>52198.030334000003</v>
      </c>
      <c r="P3719">
        <v>35</v>
      </c>
    </row>
    <row r="3720" spans="1:16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5"/>
      <c r="L3720" s="455" t="e">
        <f>IF(K3720=0,#REF!,0)</f>
        <v>#REF!</v>
      </c>
      <c r="O3720">
        <v>51726.911804000003</v>
      </c>
      <c r="P3720">
        <v>42</v>
      </c>
    </row>
    <row r="3721" spans="1:16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5"/>
      <c r="L3721" s="455" t="e">
        <f>IF(K3721=0,#REF!,0)</f>
        <v>#REF!</v>
      </c>
      <c r="O3721">
        <v>51025.026032000002</v>
      </c>
      <c r="P3721">
        <v>27</v>
      </c>
    </row>
    <row r="3722" spans="1:16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5"/>
      <c r="L3722" s="455" t="e">
        <f>IF(K3722=0,#REF!,0)</f>
        <v>#REF!</v>
      </c>
      <c r="O3722">
        <v>49881.259032000002</v>
      </c>
      <c r="P3722">
        <v>24</v>
      </c>
    </row>
    <row r="3723" spans="1:16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5"/>
      <c r="L3723" s="455" t="e">
        <f>IF(K3723=0,#REF!,0)</f>
        <v>#REF!</v>
      </c>
      <c r="O3723">
        <v>47597.171569999999</v>
      </c>
      <c r="P3723">
        <v>18</v>
      </c>
    </row>
    <row r="3724" spans="1:16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5"/>
      <c r="L3724" s="455" t="e">
        <f>IF(K3724=0,#REF!,0)</f>
        <v>#REF!</v>
      </c>
      <c r="O3724">
        <v>47321.695527999997</v>
      </c>
      <c r="P3724">
        <v>11</v>
      </c>
    </row>
    <row r="3725" spans="1:16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5"/>
      <c r="L3725" s="455" t="e">
        <f>IF(K3725=0,#REF!,0)</f>
        <v>#REF!</v>
      </c>
      <c r="O3725">
        <v>47069.665496000001</v>
      </c>
      <c r="P3725">
        <v>9</v>
      </c>
    </row>
    <row r="3726" spans="1:16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5"/>
      <c r="L3726" s="455" t="e">
        <f>IF(K3726=0,#REF!,0)</f>
        <v>#REF!</v>
      </c>
      <c r="O3726">
        <v>46661.852752999999</v>
      </c>
      <c r="P3726">
        <v>10</v>
      </c>
    </row>
    <row r="3727" spans="1:16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5"/>
      <c r="L3727" s="455" t="e">
        <f>IF(K3727=0,#REF!,0)</f>
        <v>#REF!</v>
      </c>
      <c r="O3727">
        <v>47625.745727999987</v>
      </c>
      <c r="P3727">
        <v>9</v>
      </c>
    </row>
    <row r="3728" spans="1:16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5"/>
      <c r="L3728" s="455" t="e">
        <f>IF(K3728=0,#REF!,0)</f>
        <v>#REF!</v>
      </c>
      <c r="O3728">
        <v>47824.717529000001</v>
      </c>
      <c r="P3728">
        <v>13</v>
      </c>
    </row>
    <row r="3729" spans="1:16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5"/>
      <c r="L3729" s="455" t="e">
        <f>IF(K3729=0,#REF!,0)</f>
        <v>#REF!</v>
      </c>
      <c r="O3729">
        <v>50261.679931999999</v>
      </c>
      <c r="P3729">
        <v>30</v>
      </c>
    </row>
    <row r="3730" spans="1:16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5"/>
      <c r="L3730" s="455" t="e">
        <f>IF(K3730=0,#REF!,0)</f>
        <v>#REF!</v>
      </c>
      <c r="O3730">
        <v>51501.874237000004</v>
      </c>
      <c r="P3730">
        <v>49</v>
      </c>
    </row>
    <row r="3731" spans="1:16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5"/>
      <c r="L3731" s="455" t="e">
        <f>IF(K3731=0,#REF!,0)</f>
        <v>#REF!</v>
      </c>
      <c r="O3731">
        <v>53915.946990999997</v>
      </c>
      <c r="P3731">
        <v>34</v>
      </c>
    </row>
    <row r="3732" spans="1:16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5">
        <v>12245.703149008728</v>
      </c>
      <c r="L3732" s="455">
        <f>IF(K3732=0,#REF!,0)</f>
        <v>0</v>
      </c>
      <c r="O3732">
        <v>56577.029784999999</v>
      </c>
      <c r="P3732">
        <v>23</v>
      </c>
    </row>
    <row r="3733" spans="1:16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5">
        <v>20403.274904892121</v>
      </c>
      <c r="L3733" s="455">
        <f>IF(K3733=0,#REF!,0)</f>
        <v>0</v>
      </c>
      <c r="O3733">
        <v>57604.236115</v>
      </c>
      <c r="P3733">
        <v>24</v>
      </c>
    </row>
    <row r="3734" spans="1:16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5">
        <v>17992.053240407229</v>
      </c>
      <c r="L3734" s="455">
        <f>IF(K3734=0,#REF!,0)</f>
        <v>0</v>
      </c>
      <c r="O3734">
        <v>58898.688049999997</v>
      </c>
      <c r="P3734">
        <v>25</v>
      </c>
    </row>
    <row r="3735" spans="1:16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5">
        <v>34528.219643177974</v>
      </c>
      <c r="L3735" s="455">
        <f>IF(K3735=0,#REF!,0)</f>
        <v>0</v>
      </c>
      <c r="O3735">
        <v>56767.909941999998</v>
      </c>
      <c r="P3735">
        <v>28</v>
      </c>
    </row>
    <row r="3736" spans="1:16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5">
        <v>25459.378171247343</v>
      </c>
      <c r="L3736" s="455">
        <f>IF(K3736=0,#REF!,0)</f>
        <v>0</v>
      </c>
      <c r="O3736">
        <v>55908.367828000002</v>
      </c>
      <c r="P3736">
        <v>21</v>
      </c>
    </row>
    <row r="3737" spans="1:16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5">
        <v>17195.392172320113</v>
      </c>
      <c r="L3737" s="455">
        <f>IF(K3737=0,#REF!,0)</f>
        <v>0</v>
      </c>
      <c r="O3737">
        <v>59206.611693999999</v>
      </c>
      <c r="P3737">
        <v>23</v>
      </c>
    </row>
    <row r="3738" spans="1:16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5">
        <v>5017.6796544923473</v>
      </c>
      <c r="L3738" s="455">
        <f>IF(K3738=0,#REF!,0)</f>
        <v>0</v>
      </c>
      <c r="O3738">
        <v>59360.416810000002</v>
      </c>
      <c r="P3738">
        <v>23</v>
      </c>
    </row>
    <row r="3739" spans="1:16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5"/>
      <c r="L3739" s="455" t="e">
        <f>IF(K3739=0,#REF!,0)</f>
        <v>#REF!</v>
      </c>
      <c r="O3739">
        <v>60189.152069999996</v>
      </c>
      <c r="P3739">
        <v>16</v>
      </c>
    </row>
    <row r="3740" spans="1:16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5"/>
      <c r="L3740" s="455" t="e">
        <f>IF(K3740=0,#REF!,0)</f>
        <v>#REF!</v>
      </c>
      <c r="O3740">
        <v>60510.220611999997</v>
      </c>
      <c r="P3740">
        <v>21</v>
      </c>
    </row>
    <row r="3741" spans="1:16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5"/>
      <c r="L3741" s="455" t="e">
        <f>IF(K3741=0,#REF!,0)</f>
        <v>#REF!</v>
      </c>
      <c r="O3741">
        <v>59305.616729000001</v>
      </c>
      <c r="P3741">
        <v>24</v>
      </c>
    </row>
    <row r="3742" spans="1:16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5"/>
      <c r="L3742" s="455" t="e">
        <f>IF(K3742=0,#REF!,0)</f>
        <v>#REF!</v>
      </c>
      <c r="O3742">
        <v>58699.309875999999</v>
      </c>
      <c r="P3742">
        <v>26</v>
      </c>
    </row>
    <row r="3743" spans="1:16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5"/>
      <c r="L3743" s="455" t="e">
        <f>IF(K3743=0,#REF!,0)</f>
        <v>#REF!</v>
      </c>
      <c r="O3743">
        <v>58314.311462999998</v>
      </c>
      <c r="P3743">
        <v>29</v>
      </c>
    </row>
    <row r="3744" spans="1:16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5"/>
      <c r="L3744" s="455" t="e">
        <f>IF(K3744=0,#REF!,0)</f>
        <v>#REF!</v>
      </c>
      <c r="O3744">
        <v>56973.846954000001</v>
      </c>
      <c r="P3744">
        <v>37</v>
      </c>
    </row>
    <row r="3745" spans="1:16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5"/>
      <c r="L3745" s="455" t="e">
        <f>IF(K3745=0,#REF!,0)</f>
        <v>#REF!</v>
      </c>
      <c r="O3745">
        <v>54667.040252999999</v>
      </c>
      <c r="P3745">
        <v>31</v>
      </c>
    </row>
    <row r="3746" spans="1:16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5"/>
      <c r="L3746" s="455" t="e">
        <f>IF(K3746=0,#REF!,0)</f>
        <v>#REF!</v>
      </c>
      <c r="O3746">
        <v>53625.362730999987</v>
      </c>
      <c r="P3746">
        <v>26</v>
      </c>
    </row>
    <row r="3747" spans="1:16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5"/>
      <c r="L3747" s="455" t="e">
        <f>IF(K3747=0,#REF!,0)</f>
        <v>#REF!</v>
      </c>
      <c r="O3747">
        <v>52301.977080999997</v>
      </c>
      <c r="P3747">
        <v>21</v>
      </c>
    </row>
    <row r="3748" spans="1:16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5"/>
      <c r="L3748" s="455" t="e">
        <f>IF(K3748=0,#REF!,0)</f>
        <v>#REF!</v>
      </c>
      <c r="O3748">
        <v>50920.430907000002</v>
      </c>
      <c r="P3748">
        <v>17</v>
      </c>
    </row>
    <row r="3749" spans="1:16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5"/>
      <c r="L3749" s="455" t="e">
        <f>IF(K3749=0,#REF!,0)</f>
        <v>#REF!</v>
      </c>
      <c r="O3749">
        <v>50665.418823</v>
      </c>
      <c r="P3749">
        <v>17</v>
      </c>
    </row>
    <row r="3750" spans="1:16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5"/>
      <c r="L3750" s="455" t="e">
        <f>IF(K3750=0,#REF!,0)</f>
        <v>#REF!</v>
      </c>
      <c r="O3750">
        <v>50099.053313999997</v>
      </c>
      <c r="P3750">
        <v>12</v>
      </c>
    </row>
    <row r="3751" spans="1:16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5"/>
      <c r="L3751" s="455" t="e">
        <f>IF(K3751=0,#REF!,0)</f>
        <v>#REF!</v>
      </c>
      <c r="O3751">
        <v>50252.805664</v>
      </c>
      <c r="P3751">
        <v>12</v>
      </c>
    </row>
    <row r="3752" spans="1:16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5"/>
      <c r="L3752" s="455" t="e">
        <f>IF(K3752=0,#REF!,0)</f>
        <v>#REF!</v>
      </c>
      <c r="O3752">
        <v>50340.441742000003</v>
      </c>
      <c r="P3752">
        <v>16</v>
      </c>
    </row>
    <row r="3753" spans="1:16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5"/>
      <c r="L3753" s="455" t="e">
        <f>IF(K3753=0,#REF!,0)</f>
        <v>#REF!</v>
      </c>
      <c r="O3753">
        <v>50968.732207999987</v>
      </c>
      <c r="P3753">
        <v>16</v>
      </c>
    </row>
    <row r="3754" spans="1:16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5"/>
      <c r="L3754" s="455" t="e">
        <f>IF(K3754=0,#REF!,0)</f>
        <v>#REF!</v>
      </c>
      <c r="O3754">
        <v>51053.508422999999</v>
      </c>
      <c r="P3754">
        <v>24</v>
      </c>
    </row>
    <row r="3755" spans="1:16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5"/>
      <c r="L3755" s="455" t="e">
        <f>IF(K3755=0,#REF!,0)</f>
        <v>#REF!</v>
      </c>
      <c r="O3755">
        <v>50792.074248999998</v>
      </c>
      <c r="P3755">
        <v>27</v>
      </c>
    </row>
    <row r="3756" spans="1:16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5"/>
      <c r="L3756" s="455" t="e">
        <f>IF(K3756=0,#REF!,0)</f>
        <v>#REF!</v>
      </c>
      <c r="O3756">
        <v>54074.089507999997</v>
      </c>
      <c r="P3756">
        <v>30</v>
      </c>
    </row>
    <row r="3757" spans="1:16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5"/>
      <c r="L3757" s="455" t="e">
        <f>IF(K3757=0,#REF!,0)</f>
        <v>#REF!</v>
      </c>
      <c r="O3757">
        <v>55880.197877999999</v>
      </c>
      <c r="P3757">
        <v>29</v>
      </c>
    </row>
    <row r="3758" spans="1:16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5"/>
      <c r="L3758" s="455" t="e">
        <f>IF(K3758=0,#REF!,0)</f>
        <v>#REF!</v>
      </c>
      <c r="O3758">
        <v>56723.162475999998</v>
      </c>
      <c r="P3758">
        <v>27</v>
      </c>
    </row>
    <row r="3759" spans="1:16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5"/>
      <c r="L3759" s="455" t="e">
        <f>IF(K3759=0,#REF!,0)</f>
        <v>#REF!</v>
      </c>
      <c r="O3759">
        <v>54956.387512000001</v>
      </c>
      <c r="P3759">
        <v>24</v>
      </c>
    </row>
    <row r="3760" spans="1:16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5"/>
      <c r="L3760" s="455" t="e">
        <f>IF(K3760=0,#REF!,0)</f>
        <v>#REF!</v>
      </c>
      <c r="O3760">
        <v>54882.796386000002</v>
      </c>
      <c r="P3760">
        <v>21</v>
      </c>
    </row>
    <row r="3761" spans="1:16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5"/>
      <c r="L3761" s="455" t="e">
        <f>IF(K3761=0,#REF!,0)</f>
        <v>#REF!</v>
      </c>
      <c r="O3761">
        <v>56759.892304000001</v>
      </c>
      <c r="P3761">
        <v>19</v>
      </c>
    </row>
    <row r="3762" spans="1:16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5"/>
      <c r="L3762" s="455" t="e">
        <f>IF(K3762=0,#REF!,0)</f>
        <v>#REF!</v>
      </c>
      <c r="O3762">
        <v>56664.856077999997</v>
      </c>
      <c r="P3762">
        <v>21</v>
      </c>
    </row>
    <row r="3763" spans="1:16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5"/>
      <c r="L3763" s="455" t="e">
        <f>IF(K3763=0,#REF!,0)</f>
        <v>#REF!</v>
      </c>
      <c r="O3763">
        <v>56644.685791999997</v>
      </c>
      <c r="P3763">
        <v>21</v>
      </c>
    </row>
    <row r="3764" spans="1:16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5"/>
      <c r="L3764" s="455" t="e">
        <f>IF(K3764=0,#REF!,0)</f>
        <v>#REF!</v>
      </c>
      <c r="O3764">
        <v>55500.191467999997</v>
      </c>
      <c r="P3764">
        <v>25</v>
      </c>
    </row>
    <row r="3765" spans="1:16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5"/>
      <c r="L3765" s="455" t="e">
        <f>IF(K3765=0,#REF!,0)</f>
        <v>#REF!</v>
      </c>
      <c r="O3765">
        <v>54966.046050999998</v>
      </c>
      <c r="P3765">
        <v>28</v>
      </c>
    </row>
    <row r="3766" spans="1:16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5"/>
      <c r="L3766" s="455" t="e">
        <f>IF(K3766=0,#REF!,0)</f>
        <v>#REF!</v>
      </c>
      <c r="O3766">
        <v>54937.710755</v>
      </c>
      <c r="P3766">
        <v>32</v>
      </c>
    </row>
    <row r="3767" spans="1:16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5"/>
      <c r="L3767" s="455" t="e">
        <f>IF(K3767=0,#REF!,0)</f>
        <v>#REF!</v>
      </c>
      <c r="O3767">
        <v>55461.223816999998</v>
      </c>
      <c r="P3767">
        <v>35</v>
      </c>
    </row>
    <row r="3768" spans="1:16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5"/>
      <c r="L3768" s="455" t="e">
        <f>IF(K3768=0,#REF!,0)</f>
        <v>#REF!</v>
      </c>
      <c r="O3768">
        <v>54690.256776000002</v>
      </c>
      <c r="P3768">
        <v>37</v>
      </c>
    </row>
    <row r="3769" spans="1:16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5"/>
      <c r="L3769" s="455" t="e">
        <f>IF(K3769=0,#REF!,0)</f>
        <v>#REF!</v>
      </c>
      <c r="O3769">
        <v>53610.642760000002</v>
      </c>
      <c r="P3769">
        <v>30</v>
      </c>
    </row>
    <row r="3770" spans="1:16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5"/>
      <c r="L3770" s="455" t="e">
        <f>IF(K3770=0,#REF!,0)</f>
        <v>#REF!</v>
      </c>
      <c r="O3770">
        <v>52642.065734000003</v>
      </c>
      <c r="P3770">
        <v>25</v>
      </c>
    </row>
    <row r="3771" spans="1:16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5"/>
      <c r="L3771" s="455" t="e">
        <f>IF(K3771=0,#REF!,0)</f>
        <v>#REF!</v>
      </c>
      <c r="O3771">
        <v>50859.321167000002</v>
      </c>
      <c r="P3771">
        <v>17</v>
      </c>
    </row>
    <row r="3772" spans="1:16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5"/>
      <c r="L3772" s="455" t="e">
        <f>IF(K3772=0,#REF!,0)</f>
        <v>#REF!</v>
      </c>
      <c r="O3772">
        <v>49433.235991000001</v>
      </c>
      <c r="P3772">
        <v>16</v>
      </c>
    </row>
    <row r="3773" spans="1:16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5"/>
      <c r="L3773" s="455" t="e">
        <f>IF(K3773=0,#REF!,0)</f>
        <v>#REF!</v>
      </c>
      <c r="O3773">
        <v>48587.30719</v>
      </c>
      <c r="P3773">
        <v>16</v>
      </c>
    </row>
    <row r="3774" spans="1:16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5"/>
      <c r="L3774" s="455" t="e">
        <f>IF(K3774=0,#REF!,0)</f>
        <v>#REF!</v>
      </c>
      <c r="O3774">
        <v>48942.415159999997</v>
      </c>
      <c r="P3774">
        <v>16</v>
      </c>
    </row>
    <row r="3775" spans="1:16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5"/>
      <c r="L3775" s="455" t="e">
        <f>IF(K3775=0,#REF!,0)</f>
        <v>#REF!</v>
      </c>
      <c r="O3775">
        <v>49134.743865999997</v>
      </c>
      <c r="P3775">
        <v>13</v>
      </c>
    </row>
    <row r="3776" spans="1:16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5"/>
      <c r="L3776" s="455" t="e">
        <f>IF(K3776=0,#REF!,0)</f>
        <v>#REF!</v>
      </c>
      <c r="O3776">
        <v>49062.906494000003</v>
      </c>
      <c r="P3776">
        <v>18</v>
      </c>
    </row>
    <row r="3777" spans="1:16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5"/>
      <c r="L3777" s="455" t="e">
        <f>IF(K3777=0,#REF!,0)</f>
        <v>#REF!</v>
      </c>
      <c r="O3777">
        <v>51014.127532999999</v>
      </c>
      <c r="P3777">
        <v>35</v>
      </c>
    </row>
    <row r="3778" spans="1:16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5"/>
      <c r="L3778" s="455" t="e">
        <f>IF(K3778=0,#REF!,0)</f>
        <v>#REF!</v>
      </c>
      <c r="O3778">
        <v>52649.433746000002</v>
      </c>
      <c r="P3778">
        <v>52</v>
      </c>
    </row>
    <row r="3779" spans="1:16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5"/>
      <c r="L3779" s="455" t="e">
        <f>IF(K3779=0,#REF!,0)</f>
        <v>#REF!</v>
      </c>
      <c r="O3779">
        <v>55837.447541000001</v>
      </c>
      <c r="P3779">
        <v>32</v>
      </c>
    </row>
    <row r="3780" spans="1:16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5"/>
      <c r="L3780" s="455" t="e">
        <f>IF(K3780=0,#REF!,0)</f>
        <v>#REF!</v>
      </c>
      <c r="O3780">
        <v>59186.845367000002</v>
      </c>
      <c r="P3780">
        <v>23</v>
      </c>
    </row>
    <row r="3781" spans="1:16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5"/>
      <c r="L3781" s="455" t="e">
        <f>IF(K3781=0,#REF!,0)</f>
        <v>#REF!</v>
      </c>
      <c r="O3781">
        <v>61200.492371</v>
      </c>
      <c r="P3781">
        <v>19</v>
      </c>
    </row>
    <row r="3782" spans="1:16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5"/>
      <c r="L3782" s="455" t="e">
        <f>IF(K3782=0,#REF!,0)</f>
        <v>#REF!</v>
      </c>
      <c r="O3782">
        <v>61692.790923</v>
      </c>
      <c r="P3782">
        <v>18</v>
      </c>
    </row>
    <row r="3783" spans="1:16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5"/>
      <c r="L3783" s="455" t="e">
        <f>IF(K3783=0,#REF!,0)</f>
        <v>#REF!</v>
      </c>
      <c r="O3783">
        <v>60022.843812999999</v>
      </c>
      <c r="P3783">
        <v>19</v>
      </c>
    </row>
    <row r="3784" spans="1:16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5"/>
      <c r="L3784" s="455" t="e">
        <f>IF(K3784=0,#REF!,0)</f>
        <v>#REF!</v>
      </c>
      <c r="O3784">
        <v>59095.755125999996</v>
      </c>
      <c r="P3784">
        <v>19</v>
      </c>
    </row>
    <row r="3785" spans="1:16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5"/>
      <c r="L3785" s="455" t="e">
        <f>IF(K3785=0,#REF!,0)</f>
        <v>#REF!</v>
      </c>
      <c r="O3785">
        <v>62084.853058000001</v>
      </c>
      <c r="P3785">
        <v>17</v>
      </c>
    </row>
    <row r="3786" spans="1:16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5"/>
      <c r="L3786" s="455" t="e">
        <f>IF(K3786=0,#REF!,0)</f>
        <v>#REF!</v>
      </c>
      <c r="O3786">
        <v>61996.496369</v>
      </c>
      <c r="P3786">
        <v>18</v>
      </c>
    </row>
    <row r="3787" spans="1:16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5"/>
      <c r="L3787" s="455" t="e">
        <f>IF(K3787=0,#REF!,0)</f>
        <v>#REF!</v>
      </c>
      <c r="O3787">
        <v>62139.436736000003</v>
      </c>
      <c r="P3787">
        <v>24</v>
      </c>
    </row>
    <row r="3788" spans="1:16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5"/>
      <c r="L3788" s="455" t="e">
        <f>IF(K3788=0,#REF!,0)</f>
        <v>#REF!</v>
      </c>
      <c r="O3788">
        <v>61077.542051999997</v>
      </c>
      <c r="P3788">
        <v>26</v>
      </c>
    </row>
    <row r="3789" spans="1:16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5"/>
      <c r="L3789" s="455" t="e">
        <f>IF(K3789=0,#REF!,0)</f>
        <v>#REF!</v>
      </c>
      <c r="O3789">
        <v>59901.426667</v>
      </c>
      <c r="P3789">
        <v>29</v>
      </c>
    </row>
    <row r="3790" spans="1:16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5"/>
      <c r="L3790" s="455" t="e">
        <f>IF(K3790=0,#REF!,0)</f>
        <v>#REF!</v>
      </c>
      <c r="O3790">
        <v>59885.469450999997</v>
      </c>
      <c r="P3790">
        <v>30</v>
      </c>
    </row>
    <row r="3791" spans="1:16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5"/>
      <c r="L3791" s="455" t="e">
        <f>IF(K3791=0,#REF!,0)</f>
        <v>#REF!</v>
      </c>
      <c r="O3791">
        <v>59125.031311000013</v>
      </c>
      <c r="P3791">
        <v>33</v>
      </c>
    </row>
    <row r="3792" spans="1:16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5"/>
      <c r="L3792" s="455" t="e">
        <f>IF(K3792=0,#REF!,0)</f>
        <v>#REF!</v>
      </c>
      <c r="O3792">
        <v>57633.892823000002</v>
      </c>
      <c r="P3792">
        <v>29</v>
      </c>
    </row>
    <row r="3793" spans="1:16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5"/>
      <c r="L3793" s="455" t="e">
        <f>IF(K3793=0,#REF!,0)</f>
        <v>#REF!</v>
      </c>
      <c r="O3793">
        <v>56034.445403000012</v>
      </c>
      <c r="P3793">
        <v>31</v>
      </c>
    </row>
    <row r="3794" spans="1:16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5"/>
      <c r="L3794" s="455" t="e">
        <f>IF(K3794=0,#REF!,0)</f>
        <v>#REF!</v>
      </c>
      <c r="O3794">
        <v>54314.972503999998</v>
      </c>
      <c r="P3794">
        <v>24</v>
      </c>
    </row>
    <row r="3795" spans="1:16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5"/>
      <c r="L3795" s="455" t="e">
        <f>IF(K3795=0,#REF!,0)</f>
        <v>#REF!</v>
      </c>
      <c r="O3795">
        <v>53255.557647000001</v>
      </c>
      <c r="P3795">
        <v>21</v>
      </c>
    </row>
    <row r="3796" spans="1:16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5"/>
      <c r="L3796" s="455" t="e">
        <f>IF(K3796=0,#REF!,0)</f>
        <v>#REF!</v>
      </c>
      <c r="O3796">
        <v>51759.635132000003</v>
      </c>
      <c r="P3796">
        <v>16</v>
      </c>
    </row>
    <row r="3797" spans="1:16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5"/>
      <c r="L3797" s="455" t="e">
        <f>IF(K3797=0,#REF!,0)</f>
        <v>#REF!</v>
      </c>
      <c r="O3797">
        <v>51657.290741999997</v>
      </c>
      <c r="P3797">
        <v>14</v>
      </c>
    </row>
    <row r="3798" spans="1:16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5"/>
      <c r="L3798" s="455" t="e">
        <f>IF(K3798=0,#REF!,0)</f>
        <v>#REF!</v>
      </c>
      <c r="O3798">
        <v>51141.338806</v>
      </c>
      <c r="P3798">
        <v>13</v>
      </c>
    </row>
    <row r="3799" spans="1:16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5"/>
      <c r="L3799" s="455" t="e">
        <f>IF(K3799=0,#REF!,0)</f>
        <v>#REF!</v>
      </c>
      <c r="O3799">
        <v>51002.044952999997</v>
      </c>
      <c r="P3799">
        <v>13</v>
      </c>
    </row>
    <row r="3800" spans="1:16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5"/>
      <c r="L3800" s="455" t="e">
        <f>IF(K3800=0,#REF!,0)</f>
        <v>#REF!</v>
      </c>
      <c r="O3800">
        <v>51268.002013999998</v>
      </c>
      <c r="P3800">
        <v>15</v>
      </c>
    </row>
    <row r="3801" spans="1:16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5"/>
      <c r="L3801" s="455" t="e">
        <f>IF(K3801=0,#REF!,0)</f>
        <v>#REF!</v>
      </c>
      <c r="O3801">
        <v>52656.519560000001</v>
      </c>
      <c r="P3801">
        <v>33</v>
      </c>
    </row>
    <row r="3802" spans="1:16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5"/>
      <c r="L3802" s="455" t="e">
        <f>IF(K3802=0,#REF!,0)</f>
        <v>#REF!</v>
      </c>
      <c r="O3802">
        <v>55430.842682000002</v>
      </c>
      <c r="P3802">
        <v>55</v>
      </c>
    </row>
    <row r="3803" spans="1:16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5"/>
      <c r="L3803" s="455" t="e">
        <f>IF(K3803=0,#REF!,0)</f>
        <v>#REF!</v>
      </c>
      <c r="O3803">
        <v>56726.268615999987</v>
      </c>
      <c r="P3803">
        <v>36</v>
      </c>
    </row>
    <row r="3804" spans="1:16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5"/>
      <c r="L3804" s="455" t="e">
        <f>IF(K3804=0,#REF!,0)</f>
        <v>#REF!</v>
      </c>
      <c r="O3804">
        <v>59383.725708000013</v>
      </c>
      <c r="P3804">
        <v>27</v>
      </c>
    </row>
    <row r="3805" spans="1:16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5">
        <v>18002.925220809338</v>
      </c>
      <c r="L3805" s="455">
        <f>IF(K3805=0,#REF!,0)</f>
        <v>0</v>
      </c>
      <c r="O3805">
        <v>59800.042815000001</v>
      </c>
      <c r="P3805">
        <v>24</v>
      </c>
    </row>
    <row r="3806" spans="1:16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5">
        <v>31312.08776995874</v>
      </c>
      <c r="L3806" s="455">
        <f>IF(K3806=0,#REF!,0)</f>
        <v>0</v>
      </c>
      <c r="O3806">
        <v>59927.516478999998</v>
      </c>
      <c r="P3806">
        <v>23</v>
      </c>
    </row>
    <row r="3807" spans="1:16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5">
        <v>35563.898724609302</v>
      </c>
      <c r="L3807" s="455">
        <f>IF(K3807=0,#REF!,0)</f>
        <v>0</v>
      </c>
      <c r="O3807">
        <v>57291.051482000003</v>
      </c>
      <c r="P3807">
        <v>23</v>
      </c>
    </row>
    <row r="3808" spans="1:16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5">
        <v>18195.761184754556</v>
      </c>
      <c r="L3808" s="455">
        <f>IF(K3808=0,#REF!,0)</f>
        <v>0</v>
      </c>
      <c r="O3808">
        <v>57419.207214000002</v>
      </c>
      <c r="P3808">
        <v>23</v>
      </c>
    </row>
    <row r="3809" spans="1:16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5">
        <v>16995.131234366541</v>
      </c>
      <c r="L3809" s="455">
        <f>IF(K3809=0,#REF!,0)</f>
        <v>0</v>
      </c>
      <c r="O3809">
        <v>61318.331602999999</v>
      </c>
      <c r="P3809">
        <v>20</v>
      </c>
    </row>
    <row r="3810" spans="1:16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5">
        <v>10053.792343910378</v>
      </c>
      <c r="L3810" s="455">
        <f>IF(K3810=0,#REF!,0)</f>
        <v>0</v>
      </c>
      <c r="O3810">
        <v>61074.80719</v>
      </c>
      <c r="P3810">
        <v>22</v>
      </c>
    </row>
    <row r="3811" spans="1:16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5"/>
      <c r="L3811" s="455" t="e">
        <f>IF(K3811=0,#REF!,0)</f>
        <v>#REF!</v>
      </c>
      <c r="O3811">
        <v>61519.437682999996</v>
      </c>
      <c r="P3811">
        <v>20</v>
      </c>
    </row>
    <row r="3812" spans="1:16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5"/>
      <c r="L3812" s="455" t="e">
        <f>IF(K3812=0,#REF!,0)</f>
        <v>#REF!</v>
      </c>
      <c r="O3812">
        <v>61049.013397000002</v>
      </c>
      <c r="P3812">
        <v>23</v>
      </c>
    </row>
    <row r="3813" spans="1:16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5"/>
      <c r="L3813" s="455" t="e">
        <f>IF(K3813=0,#REF!,0)</f>
        <v>#REF!</v>
      </c>
      <c r="O3813">
        <v>60280.846770999997</v>
      </c>
      <c r="P3813">
        <v>28</v>
      </c>
    </row>
    <row r="3814" spans="1:16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5"/>
      <c r="L3814" s="455" t="e">
        <f>IF(K3814=0,#REF!,0)</f>
        <v>#REF!</v>
      </c>
      <c r="O3814">
        <v>59679.331787000003</v>
      </c>
      <c r="P3814">
        <v>32</v>
      </c>
    </row>
    <row r="3815" spans="1:16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5"/>
      <c r="L3815" s="455" t="e">
        <f>IF(K3815=0,#REF!,0)</f>
        <v>#REF!</v>
      </c>
      <c r="O3815">
        <v>59537.709594</v>
      </c>
      <c r="P3815">
        <v>34</v>
      </c>
    </row>
    <row r="3816" spans="1:16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5"/>
      <c r="L3816" s="455" t="e">
        <f>IF(K3816=0,#REF!,0)</f>
        <v>#REF!</v>
      </c>
      <c r="O3816">
        <v>57890.233704000013</v>
      </c>
      <c r="P3816">
        <v>36</v>
      </c>
    </row>
    <row r="3817" spans="1:16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5"/>
      <c r="L3817" s="455" t="e">
        <f>IF(K3817=0,#REF!,0)</f>
        <v>#REF!</v>
      </c>
      <c r="O3817">
        <v>56182.613403000003</v>
      </c>
      <c r="P3817">
        <v>30</v>
      </c>
    </row>
    <row r="3818" spans="1:16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5"/>
      <c r="L3818" s="455" t="e">
        <f>IF(K3818=0,#REF!,0)</f>
        <v>#REF!</v>
      </c>
      <c r="O3818">
        <v>53868.628144000002</v>
      </c>
      <c r="P3818">
        <v>28</v>
      </c>
    </row>
    <row r="3819" spans="1:16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5"/>
      <c r="L3819" s="455" t="e">
        <f>IF(K3819=0,#REF!,0)</f>
        <v>#REF!</v>
      </c>
      <c r="O3819">
        <v>52843.228880000002</v>
      </c>
      <c r="P3819">
        <v>16</v>
      </c>
    </row>
    <row r="3820" spans="1:16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5"/>
      <c r="L3820" s="455" t="e">
        <f>IF(K3820=0,#REF!,0)</f>
        <v>#REF!</v>
      </c>
      <c r="O3820">
        <v>51601.955719999998</v>
      </c>
      <c r="P3820">
        <v>13</v>
      </c>
    </row>
    <row r="3821" spans="1:16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5"/>
      <c r="L3821" s="455" t="e">
        <f>IF(K3821=0,#REF!,0)</f>
        <v>#REF!</v>
      </c>
      <c r="O3821">
        <v>51258.780273999997</v>
      </c>
      <c r="P3821">
        <v>13</v>
      </c>
    </row>
    <row r="3822" spans="1:16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5"/>
      <c r="L3822" s="455" t="e">
        <f>IF(K3822=0,#REF!,0)</f>
        <v>#REF!</v>
      </c>
      <c r="O3822">
        <v>50721.382569000001</v>
      </c>
      <c r="P3822">
        <v>12</v>
      </c>
    </row>
    <row r="3823" spans="1:16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5"/>
      <c r="L3823" s="455" t="e">
        <f>IF(K3823=0,#REF!,0)</f>
        <v>#REF!</v>
      </c>
      <c r="O3823">
        <v>50445.527160999998</v>
      </c>
      <c r="P3823">
        <v>11</v>
      </c>
    </row>
    <row r="3824" spans="1:16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5"/>
      <c r="L3824" s="455" t="e">
        <f>IF(K3824=0,#REF!,0)</f>
        <v>#REF!</v>
      </c>
      <c r="O3824">
        <v>50793.257536999998</v>
      </c>
      <c r="P3824">
        <v>15</v>
      </c>
    </row>
    <row r="3825" spans="1:16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5"/>
      <c r="L3825" s="455" t="e">
        <f>IF(K3825=0,#REF!,0)</f>
        <v>#REF!</v>
      </c>
      <c r="O3825">
        <v>51606.025513000001</v>
      </c>
      <c r="P3825">
        <v>27</v>
      </c>
    </row>
    <row r="3826" spans="1:16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5"/>
      <c r="L3826" s="455" t="e">
        <f>IF(K3826=0,#REF!,0)</f>
        <v>#REF!</v>
      </c>
      <c r="O3826">
        <v>54150.018097</v>
      </c>
      <c r="P3826">
        <v>51</v>
      </c>
    </row>
    <row r="3827" spans="1:16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5"/>
      <c r="L3827" s="455" t="e">
        <f>IF(K3827=0,#REF!,0)</f>
        <v>#REF!</v>
      </c>
      <c r="O3827">
        <v>55565.180908000002</v>
      </c>
      <c r="P3827">
        <v>31</v>
      </c>
    </row>
    <row r="3828" spans="1:16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5">
        <v>973.31417799512519</v>
      </c>
      <c r="L3828" s="455">
        <f>IF(K3828=0,#REF!,0)</f>
        <v>0</v>
      </c>
      <c r="O3828">
        <v>58586.475982999997</v>
      </c>
      <c r="P3828">
        <v>22</v>
      </c>
    </row>
    <row r="3829" spans="1:16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5">
        <v>19835.870329564859</v>
      </c>
      <c r="L3829" s="455">
        <f>IF(K3829=0,#REF!,0)</f>
        <v>0</v>
      </c>
      <c r="O3829">
        <v>59404.195954000003</v>
      </c>
      <c r="P3829">
        <v>19</v>
      </c>
    </row>
    <row r="3830" spans="1:16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5">
        <v>24192.428936973964</v>
      </c>
      <c r="L3830" s="455">
        <f>IF(K3830=0,#REF!,0)</f>
        <v>0</v>
      </c>
      <c r="O3830">
        <v>60272.442839000003</v>
      </c>
      <c r="P3830">
        <v>20</v>
      </c>
    </row>
    <row r="3831" spans="1:16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5">
        <v>22320.640132510292</v>
      </c>
      <c r="L3831" s="455">
        <f>IF(K3831=0,#REF!,0)</f>
        <v>0</v>
      </c>
      <c r="O3831">
        <v>57884.030882999999</v>
      </c>
      <c r="P3831">
        <v>19</v>
      </c>
    </row>
    <row r="3832" spans="1:16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5">
        <v>33497.86265413151</v>
      </c>
      <c r="L3832" s="455">
        <f>IF(K3832=0,#REF!,0)</f>
        <v>0</v>
      </c>
      <c r="O3832">
        <v>57595.383515000001</v>
      </c>
      <c r="P3832">
        <v>24</v>
      </c>
    </row>
    <row r="3833" spans="1:16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5">
        <v>24252.329685949495</v>
      </c>
      <c r="L3833" s="455">
        <f>IF(K3833=0,#REF!,0)</f>
        <v>0</v>
      </c>
      <c r="O3833">
        <v>61040.36148</v>
      </c>
      <c r="P3833">
        <v>20</v>
      </c>
    </row>
    <row r="3834" spans="1:16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5">
        <v>6025.6374004346035</v>
      </c>
      <c r="L3834" s="455">
        <f>IF(K3834=0,#REF!,0)</f>
        <v>0</v>
      </c>
      <c r="O3834">
        <v>61403.093077999998</v>
      </c>
      <c r="P3834">
        <v>19</v>
      </c>
    </row>
    <row r="3835" spans="1:16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5"/>
      <c r="L3835" s="455" t="e">
        <f>IF(K3835=0,#REF!,0)</f>
        <v>#REF!</v>
      </c>
      <c r="O3835">
        <v>61358.470946999987</v>
      </c>
      <c r="P3835">
        <v>18</v>
      </c>
    </row>
    <row r="3836" spans="1:16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5"/>
      <c r="L3836" s="455" t="e">
        <f>IF(K3836=0,#REF!,0)</f>
        <v>#REF!</v>
      </c>
      <c r="O3836">
        <v>61062.772583999998</v>
      </c>
      <c r="P3836">
        <v>21</v>
      </c>
    </row>
    <row r="3837" spans="1:16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5"/>
      <c r="L3837" s="455" t="e">
        <f>IF(K3837=0,#REF!,0)</f>
        <v>#REF!</v>
      </c>
      <c r="O3837">
        <v>59390.922942999998</v>
      </c>
      <c r="P3837">
        <v>24</v>
      </c>
    </row>
    <row r="3838" spans="1:16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5"/>
      <c r="L3838" s="455" t="e">
        <f>IF(K3838=0,#REF!,0)</f>
        <v>#REF!</v>
      </c>
      <c r="O3838">
        <v>58514.269897999999</v>
      </c>
      <c r="P3838">
        <v>25</v>
      </c>
    </row>
    <row r="3839" spans="1:16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5"/>
      <c r="L3839" s="455" t="e">
        <f>IF(K3839=0,#REF!,0)</f>
        <v>#REF!</v>
      </c>
      <c r="O3839">
        <v>58932.445678999997</v>
      </c>
      <c r="P3839">
        <v>27</v>
      </c>
    </row>
    <row r="3840" spans="1:16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5"/>
      <c r="L3840" s="455" t="e">
        <f>IF(K3840=0,#REF!,0)</f>
        <v>#REF!</v>
      </c>
      <c r="O3840">
        <v>57780.726013</v>
      </c>
      <c r="P3840">
        <v>27</v>
      </c>
    </row>
    <row r="3841" spans="1:16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5"/>
      <c r="L3841" s="455" t="e">
        <f>IF(K3841=0,#REF!,0)</f>
        <v>#REF!</v>
      </c>
      <c r="O3841">
        <v>55896.195557000006</v>
      </c>
      <c r="P3841">
        <v>30</v>
      </c>
    </row>
    <row r="3842" spans="1:16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5"/>
      <c r="L3842" s="455" t="e">
        <f>IF(K3842=0,#REF!,0)</f>
        <v>#REF!</v>
      </c>
      <c r="O3842">
        <v>53957.041045999998</v>
      </c>
      <c r="P3842">
        <v>29</v>
      </c>
    </row>
    <row r="3843" spans="1:16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5"/>
      <c r="L3843" s="455" t="e">
        <f>IF(K3843=0,#REF!,0)</f>
        <v>#REF!</v>
      </c>
      <c r="O3843">
        <v>52666.429199999999</v>
      </c>
      <c r="P3843">
        <v>19</v>
      </c>
    </row>
    <row r="3844" spans="1:16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5"/>
      <c r="L3844" s="455" t="e">
        <f>IF(K3844=0,#REF!,0)</f>
        <v>#REF!</v>
      </c>
      <c r="O3844">
        <v>50679.396026000002</v>
      </c>
      <c r="P3844">
        <v>18</v>
      </c>
    </row>
    <row r="3845" spans="1:16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5"/>
      <c r="L3845" s="455" t="e">
        <f>IF(K3845=0,#REF!,0)</f>
        <v>#REF!</v>
      </c>
      <c r="O3845">
        <v>49842.250243000002</v>
      </c>
      <c r="P3845">
        <v>20</v>
      </c>
    </row>
    <row r="3846" spans="1:16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5"/>
      <c r="L3846" s="455" t="e">
        <f>IF(K3846=0,#REF!,0)</f>
        <v>#REF!</v>
      </c>
      <c r="O3846">
        <v>49465.095855</v>
      </c>
      <c r="P3846">
        <v>13</v>
      </c>
    </row>
    <row r="3847" spans="1:16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5"/>
      <c r="L3847" s="455" t="e">
        <f>IF(K3847=0,#REF!,0)</f>
        <v>#REF!</v>
      </c>
      <c r="O3847">
        <v>49495.788879</v>
      </c>
      <c r="P3847">
        <v>14</v>
      </c>
    </row>
    <row r="3848" spans="1:16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5"/>
      <c r="L3848" s="455" t="e">
        <f>IF(K3848=0,#REF!,0)</f>
        <v>#REF!</v>
      </c>
      <c r="O3848">
        <v>49047.263121999997</v>
      </c>
      <c r="P3848">
        <v>17</v>
      </c>
    </row>
    <row r="3849" spans="1:16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5"/>
      <c r="L3849" s="455" t="e">
        <f>IF(K3849=0,#REF!,0)</f>
        <v>#REF!</v>
      </c>
      <c r="O3849">
        <v>50548.708312000002</v>
      </c>
      <c r="P3849">
        <v>16</v>
      </c>
    </row>
    <row r="3850" spans="1:16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5"/>
      <c r="L3850" s="455" t="e">
        <f>IF(K3850=0,#REF!,0)</f>
        <v>#REF!</v>
      </c>
      <c r="O3850">
        <v>51107.135009000012</v>
      </c>
      <c r="P3850">
        <v>26</v>
      </c>
    </row>
    <row r="3851" spans="1:16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5"/>
      <c r="L3851" s="455" t="e">
        <f>IF(K3851=0,#REF!,0)</f>
        <v>#REF!</v>
      </c>
      <c r="O3851">
        <v>51636.216798000001</v>
      </c>
      <c r="P3851">
        <v>32</v>
      </c>
    </row>
    <row r="3852" spans="1:16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5"/>
      <c r="L3852" s="455" t="e">
        <f>IF(K3852=0,#REF!,0)</f>
        <v>#REF!</v>
      </c>
      <c r="O3852">
        <v>53558.712219999987</v>
      </c>
      <c r="P3852">
        <v>33</v>
      </c>
    </row>
    <row r="3853" spans="1:16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5"/>
      <c r="L3853" s="455" t="e">
        <f>IF(K3853=0,#REF!,0)</f>
        <v>#REF!</v>
      </c>
      <c r="O3853">
        <v>54104.813354999998</v>
      </c>
      <c r="P3853">
        <v>30</v>
      </c>
    </row>
    <row r="3854" spans="1:16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5">
        <v>6390.3207174103827</v>
      </c>
      <c r="L3854" s="455">
        <f>IF(K3854=0,#REF!,0)</f>
        <v>0</v>
      </c>
      <c r="O3854">
        <v>54590.371155000001</v>
      </c>
      <c r="P3854">
        <v>26</v>
      </c>
    </row>
    <row r="3855" spans="1:16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5"/>
      <c r="L3855" s="455" t="e">
        <f>IF(K3855=0,#REF!,0)</f>
        <v>#REF!</v>
      </c>
      <c r="O3855">
        <v>52649.621857000013</v>
      </c>
      <c r="P3855">
        <v>26</v>
      </c>
    </row>
    <row r="3856" spans="1:16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5">
        <v>6742.7591502141067</v>
      </c>
      <c r="L3856" s="455">
        <f>IF(K3856=0,#REF!,0)</f>
        <v>0</v>
      </c>
      <c r="O3856">
        <v>52287.397002999998</v>
      </c>
      <c r="P3856">
        <v>23</v>
      </c>
    </row>
    <row r="3857" spans="1:16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5"/>
      <c r="L3857" s="455" t="e">
        <f>IF(K3857=0,#REF!,0)</f>
        <v>#REF!</v>
      </c>
      <c r="O3857">
        <v>53958.758544999997</v>
      </c>
      <c r="P3857">
        <v>24</v>
      </c>
    </row>
    <row r="3858" spans="1:16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5"/>
      <c r="L3858" s="455" t="e">
        <f>IF(K3858=0,#REF!,0)</f>
        <v>#REF!</v>
      </c>
      <c r="O3858">
        <v>53587.627746999999</v>
      </c>
      <c r="P3858">
        <v>21</v>
      </c>
    </row>
    <row r="3859" spans="1:16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5"/>
      <c r="L3859" s="455" t="e">
        <f>IF(K3859=0,#REF!,0)</f>
        <v>#REF!</v>
      </c>
      <c r="O3859">
        <v>52681.018645999997</v>
      </c>
      <c r="P3859">
        <v>21</v>
      </c>
    </row>
    <row r="3860" spans="1:16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5"/>
      <c r="L3860" s="455" t="e">
        <f>IF(K3860=0,#REF!,0)</f>
        <v>#REF!</v>
      </c>
      <c r="O3860">
        <v>52093.020599000003</v>
      </c>
      <c r="P3860">
        <v>22</v>
      </c>
    </row>
    <row r="3861" spans="1:16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5"/>
      <c r="L3861" s="455" t="e">
        <f>IF(K3861=0,#REF!,0)</f>
        <v>#REF!</v>
      </c>
      <c r="O3861">
        <v>51886.234009</v>
      </c>
      <c r="P3861">
        <v>24</v>
      </c>
    </row>
    <row r="3862" spans="1:16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5"/>
      <c r="L3862" s="455" t="e">
        <f>IF(K3862=0,#REF!,0)</f>
        <v>#REF!</v>
      </c>
      <c r="O3862">
        <v>52108.087892000003</v>
      </c>
      <c r="P3862">
        <v>25</v>
      </c>
    </row>
    <row r="3863" spans="1:16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5"/>
      <c r="L3863" s="455" t="e">
        <f>IF(K3863=0,#REF!,0)</f>
        <v>#REF!</v>
      </c>
      <c r="O3863">
        <v>52721.446839999997</v>
      </c>
      <c r="P3863">
        <v>25</v>
      </c>
    </row>
    <row r="3864" spans="1:16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5"/>
      <c r="L3864" s="455" t="e">
        <f>IF(K3864=0,#REF!,0)</f>
        <v>#REF!</v>
      </c>
      <c r="O3864">
        <v>52510.905151000014</v>
      </c>
      <c r="P3864">
        <v>27</v>
      </c>
    </row>
    <row r="3865" spans="1:16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5"/>
      <c r="L3865" s="455" t="e">
        <f>IF(K3865=0,#REF!,0)</f>
        <v>#REF!</v>
      </c>
      <c r="O3865">
        <v>52329.119201000001</v>
      </c>
      <c r="P3865">
        <v>23</v>
      </c>
    </row>
    <row r="3866" spans="1:16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5"/>
      <c r="L3866" s="455" t="e">
        <f>IF(K3866=0,#REF!,0)</f>
        <v>#REF!</v>
      </c>
      <c r="O3866">
        <v>51317.743896</v>
      </c>
      <c r="P3866">
        <v>21</v>
      </c>
    </row>
    <row r="3867" spans="1:16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5"/>
      <c r="L3867" s="455" t="e">
        <f>IF(K3867=0,#REF!,0)</f>
        <v>#REF!</v>
      </c>
      <c r="O3867">
        <v>49815.278838999999</v>
      </c>
      <c r="P3867">
        <v>18</v>
      </c>
    </row>
    <row r="3868" spans="1:16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5"/>
      <c r="L3868" s="455" t="e">
        <f>IF(K3868=0,#REF!,0)</f>
        <v>#REF!</v>
      </c>
      <c r="O3868">
        <v>47888.400572999999</v>
      </c>
      <c r="P3868">
        <v>14</v>
      </c>
    </row>
    <row r="3869" spans="1:16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5"/>
      <c r="L3869" s="455" t="e">
        <f>IF(K3869=0,#REF!,0)</f>
        <v>#REF!</v>
      </c>
      <c r="O3869">
        <v>47077.606231999998</v>
      </c>
      <c r="P3869">
        <v>15</v>
      </c>
    </row>
    <row r="3870" spans="1:16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5"/>
      <c r="L3870" s="455" t="e">
        <f>IF(K3870=0,#REF!,0)</f>
        <v>#REF!</v>
      </c>
      <c r="O3870">
        <v>46716.096649999999</v>
      </c>
      <c r="P3870">
        <v>13</v>
      </c>
    </row>
    <row r="3871" spans="1:16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5"/>
      <c r="L3871" s="455" t="e">
        <f>IF(K3871=0,#REF!,0)</f>
        <v>#REF!</v>
      </c>
      <c r="O3871">
        <v>46783.998352000002</v>
      </c>
      <c r="P3871">
        <v>13</v>
      </c>
    </row>
    <row r="3872" spans="1:16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5"/>
      <c r="L3872" s="455" t="e">
        <f>IF(K3872=0,#REF!,0)</f>
        <v>#REF!</v>
      </c>
      <c r="O3872">
        <v>46468.179900000003</v>
      </c>
      <c r="P3872">
        <v>15</v>
      </c>
    </row>
    <row r="3873" spans="1:16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5"/>
      <c r="L3873" s="455" t="e">
        <f>IF(K3873=0,#REF!,0)</f>
        <v>#REF!</v>
      </c>
      <c r="O3873">
        <v>47012.782073000002</v>
      </c>
      <c r="P3873">
        <v>16</v>
      </c>
    </row>
    <row r="3874" spans="1:16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5"/>
      <c r="L3874" s="455" t="e">
        <f>IF(K3874=0,#REF!,0)</f>
        <v>#REF!</v>
      </c>
      <c r="O3874">
        <v>48274.761841</v>
      </c>
      <c r="P3874">
        <v>22</v>
      </c>
    </row>
    <row r="3875" spans="1:16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5"/>
      <c r="L3875" s="455" t="e">
        <f>IF(K3875=0,#REF!,0)</f>
        <v>#REF!</v>
      </c>
      <c r="O3875">
        <v>48506.170165000003</v>
      </c>
      <c r="P3875">
        <v>29</v>
      </c>
    </row>
    <row r="3876" spans="1:16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5">
        <v>3535.7505575147125</v>
      </c>
      <c r="L3876" s="455">
        <f>IF(K3876=0,#REF!,0)</f>
        <v>0</v>
      </c>
      <c r="O3876">
        <v>49466.380828000001</v>
      </c>
      <c r="P3876">
        <v>33</v>
      </c>
    </row>
    <row r="3877" spans="1:16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5">
        <v>16540.135364536458</v>
      </c>
      <c r="L3877" s="455">
        <f>IF(K3877=0,#REF!,0)</f>
        <v>0</v>
      </c>
      <c r="O3877">
        <v>50334.405639999997</v>
      </c>
      <c r="P3877">
        <v>31</v>
      </c>
    </row>
    <row r="3878" spans="1:16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5">
        <v>22509.473865322427</v>
      </c>
      <c r="L3878" s="455">
        <f>IF(K3878=0,#REF!,0)</f>
        <v>0</v>
      </c>
      <c r="O3878">
        <v>50007.821563999998</v>
      </c>
      <c r="P3878">
        <v>29</v>
      </c>
    </row>
    <row r="3879" spans="1:16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5">
        <v>13400.314479388815</v>
      </c>
      <c r="L3879" s="455">
        <f>IF(K3879=0,#REF!,0)</f>
        <v>0</v>
      </c>
      <c r="O3879">
        <v>49868.631438999997</v>
      </c>
      <c r="P3879">
        <v>25</v>
      </c>
    </row>
    <row r="3880" spans="1:16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5">
        <v>29714.888142217496</v>
      </c>
      <c r="L3880" s="455">
        <f>IF(K3880=0,#REF!,0)</f>
        <v>0</v>
      </c>
      <c r="O3880">
        <v>49719.566618999997</v>
      </c>
      <c r="P3880">
        <v>25</v>
      </c>
    </row>
    <row r="3881" spans="1:16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5">
        <v>26817.060018855249</v>
      </c>
      <c r="L3881" s="455">
        <f>IF(K3881=0,#REF!,0)</f>
        <v>0</v>
      </c>
      <c r="O3881">
        <v>50093.013427999998</v>
      </c>
      <c r="P3881">
        <v>21</v>
      </c>
    </row>
    <row r="3882" spans="1:16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5">
        <v>12133.520077470786</v>
      </c>
      <c r="L3882" s="455">
        <f>IF(K3882=0,#REF!,0)</f>
        <v>0</v>
      </c>
      <c r="O3882">
        <v>49952.213318000002</v>
      </c>
      <c r="P3882">
        <v>22</v>
      </c>
    </row>
    <row r="3883" spans="1:16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5"/>
      <c r="L3883" s="455" t="e">
        <f>IF(K3883=0,#REF!,0)</f>
        <v>#REF!</v>
      </c>
      <c r="O3883">
        <v>50045.626830000001</v>
      </c>
      <c r="P3883">
        <v>25</v>
      </c>
    </row>
    <row r="3884" spans="1:16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5"/>
      <c r="L3884" s="455" t="e">
        <f>IF(K3884=0,#REF!,0)</f>
        <v>#REF!</v>
      </c>
      <c r="O3884">
        <v>50623.150512</v>
      </c>
      <c r="P3884">
        <v>23</v>
      </c>
    </row>
    <row r="3885" spans="1:16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5"/>
      <c r="L3885" s="455" t="e">
        <f>IF(K3885=0,#REF!,0)</f>
        <v>#REF!</v>
      </c>
      <c r="O3885">
        <v>51503.346863999999</v>
      </c>
      <c r="P3885">
        <v>28</v>
      </c>
    </row>
    <row r="3886" spans="1:16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5"/>
      <c r="L3886" s="455" t="e">
        <f>IF(K3886=0,#REF!,0)</f>
        <v>#REF!</v>
      </c>
      <c r="O3886">
        <v>52605.569518999997</v>
      </c>
      <c r="P3886">
        <v>30</v>
      </c>
    </row>
    <row r="3887" spans="1:16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5"/>
      <c r="L3887" s="455" t="e">
        <f>IF(K3887=0,#REF!,0)</f>
        <v>#REF!</v>
      </c>
      <c r="O3887">
        <v>54007.727845000001</v>
      </c>
      <c r="P3887">
        <v>38</v>
      </c>
    </row>
    <row r="3888" spans="1:16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5"/>
      <c r="L3888" s="455" t="e">
        <f>IF(K3888=0,#REF!,0)</f>
        <v>#REF!</v>
      </c>
      <c r="O3888">
        <v>53802.486755999998</v>
      </c>
      <c r="P3888">
        <v>39</v>
      </c>
    </row>
    <row r="3889" spans="1:16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5"/>
      <c r="L3889" s="455" t="e">
        <f>IF(K3889=0,#REF!,0)</f>
        <v>#REF!</v>
      </c>
      <c r="O3889">
        <v>52768.676665999999</v>
      </c>
      <c r="P3889">
        <v>29</v>
      </c>
    </row>
    <row r="3890" spans="1:16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5"/>
      <c r="L3890" s="455" t="e">
        <f>IF(K3890=0,#REF!,0)</f>
        <v>#REF!</v>
      </c>
      <c r="O3890">
        <v>50914.842131999998</v>
      </c>
      <c r="P3890">
        <v>27</v>
      </c>
    </row>
    <row r="3891" spans="1:16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5"/>
      <c r="L3891" s="455" t="e">
        <f>IF(K3891=0,#REF!,0)</f>
        <v>#REF!</v>
      </c>
      <c r="O3891">
        <v>48864.552092999998</v>
      </c>
      <c r="P3891">
        <v>14</v>
      </c>
    </row>
    <row r="3892" spans="1:16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5"/>
      <c r="L3892" s="455" t="e">
        <f>IF(K3892=0,#REF!,0)</f>
        <v>#REF!</v>
      </c>
      <c r="O3892">
        <v>47533.586883999997</v>
      </c>
      <c r="P3892">
        <v>16</v>
      </c>
    </row>
    <row r="3893" spans="1:16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5"/>
      <c r="L3893" s="455" t="e">
        <f>IF(K3893=0,#REF!,0)</f>
        <v>#REF!</v>
      </c>
      <c r="O3893">
        <v>47831.625335999997</v>
      </c>
      <c r="P3893">
        <v>13</v>
      </c>
    </row>
    <row r="3894" spans="1:16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5"/>
      <c r="L3894" s="455" t="e">
        <f>IF(K3894=0,#REF!,0)</f>
        <v>#REF!</v>
      </c>
      <c r="O3894">
        <v>47876.915160999997</v>
      </c>
      <c r="P3894">
        <v>11</v>
      </c>
    </row>
    <row r="3895" spans="1:16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5"/>
      <c r="L3895" s="455" t="e">
        <f>IF(K3895=0,#REF!,0)</f>
        <v>#REF!</v>
      </c>
      <c r="O3895">
        <v>47910.424195</v>
      </c>
      <c r="P3895">
        <v>9</v>
      </c>
    </row>
    <row r="3896" spans="1:16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5"/>
      <c r="L3896" s="455" t="e">
        <f>IF(K3896=0,#REF!,0)</f>
        <v>#REF!</v>
      </c>
      <c r="O3896">
        <v>48121.738891000001</v>
      </c>
      <c r="P3896">
        <v>18</v>
      </c>
    </row>
    <row r="3897" spans="1:16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5"/>
      <c r="L3897" s="455" t="e">
        <f>IF(K3897=0,#REF!,0)</f>
        <v>#REF!</v>
      </c>
      <c r="O3897">
        <v>49474.305939000013</v>
      </c>
      <c r="P3897">
        <v>32</v>
      </c>
    </row>
    <row r="3898" spans="1:16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5"/>
      <c r="L3898" s="455" t="e">
        <f>IF(K3898=0,#REF!,0)</f>
        <v>#REF!</v>
      </c>
      <c r="O3898">
        <v>53027.831450999998</v>
      </c>
      <c r="P3898">
        <v>54</v>
      </c>
    </row>
    <row r="3899" spans="1:16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5"/>
      <c r="L3899" s="455" t="e">
        <f>IF(K3899=0,#REF!,0)</f>
        <v>#REF!</v>
      </c>
      <c r="O3899">
        <v>55081.955443999999</v>
      </c>
      <c r="P3899">
        <v>35</v>
      </c>
    </row>
    <row r="3900" spans="1:16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5"/>
      <c r="L3900" s="455" t="e">
        <f>IF(K3900=0,#REF!,0)</f>
        <v>#REF!</v>
      </c>
      <c r="O3900">
        <v>58506.842406999996</v>
      </c>
      <c r="P3900">
        <v>25</v>
      </c>
    </row>
    <row r="3901" spans="1:16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5">
        <v>3618.7598063582791</v>
      </c>
      <c r="L3901" s="455">
        <f>IF(K3901=0,#REF!,0)</f>
        <v>0</v>
      </c>
      <c r="O3901">
        <v>60176.438140999999</v>
      </c>
      <c r="P3901">
        <v>20</v>
      </c>
    </row>
    <row r="3902" spans="1:16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5"/>
      <c r="L3902" s="455" t="e">
        <f>IF(K3902=0,#REF!,0)</f>
        <v>#REF!</v>
      </c>
      <c r="O3902">
        <v>60968.789459</v>
      </c>
      <c r="P3902">
        <v>18</v>
      </c>
    </row>
    <row r="3903" spans="1:16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5"/>
      <c r="L3903" s="455" t="e">
        <f>IF(K3903=0,#REF!,0)</f>
        <v>#REF!</v>
      </c>
      <c r="O3903">
        <v>58874.788666</v>
      </c>
      <c r="P3903">
        <v>21</v>
      </c>
    </row>
    <row r="3904" spans="1:16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5">
        <v>6839.146592490385</v>
      </c>
      <c r="L3904" s="455">
        <f>IF(K3904=0,#REF!,0)</f>
        <v>0</v>
      </c>
      <c r="O3904">
        <v>58174.096709999998</v>
      </c>
      <c r="P3904">
        <v>21</v>
      </c>
    </row>
    <row r="3905" spans="1:16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5"/>
      <c r="L3905" s="455" t="e">
        <f>IF(K3905=0,#REF!,0)</f>
        <v>#REF!</v>
      </c>
      <c r="O3905">
        <v>62101.909119000004</v>
      </c>
      <c r="P3905">
        <v>21</v>
      </c>
    </row>
    <row r="3906" spans="1:16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5"/>
      <c r="L3906" s="455" t="e">
        <f>IF(K3906=0,#REF!,0)</f>
        <v>#REF!</v>
      </c>
      <c r="O3906">
        <v>62682.046234000001</v>
      </c>
      <c r="P3906">
        <v>19</v>
      </c>
    </row>
    <row r="3907" spans="1:16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5"/>
      <c r="L3907" s="455" t="e">
        <f>IF(K3907=0,#REF!,0)</f>
        <v>#REF!</v>
      </c>
      <c r="O3907">
        <v>63312.043211999997</v>
      </c>
      <c r="P3907">
        <v>18</v>
      </c>
    </row>
    <row r="3908" spans="1:16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5"/>
      <c r="L3908" s="455" t="e">
        <f>IF(K3908=0,#REF!,0)</f>
        <v>#REF!</v>
      </c>
      <c r="O3908">
        <v>62554.625336999998</v>
      </c>
      <c r="P3908">
        <v>21</v>
      </c>
    </row>
    <row r="3909" spans="1:16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5"/>
      <c r="L3909" s="455" t="e">
        <f>IF(K3909=0,#REF!,0)</f>
        <v>#REF!</v>
      </c>
      <c r="O3909">
        <v>61061.933533000003</v>
      </c>
      <c r="P3909">
        <v>23</v>
      </c>
    </row>
    <row r="3910" spans="1:16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5"/>
      <c r="L3910" s="455" t="e">
        <f>IF(K3910=0,#REF!,0)</f>
        <v>#REF!</v>
      </c>
      <c r="O3910">
        <v>60176.172699000002</v>
      </c>
      <c r="P3910">
        <v>29</v>
      </c>
    </row>
    <row r="3911" spans="1:16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5"/>
      <c r="L3911" s="455" t="e">
        <f>IF(K3911=0,#REF!,0)</f>
        <v>#REF!</v>
      </c>
      <c r="O3911">
        <v>59623.787992999998</v>
      </c>
      <c r="P3911">
        <v>33</v>
      </c>
    </row>
    <row r="3912" spans="1:16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5"/>
      <c r="L3912" s="455" t="e">
        <f>IF(K3912=0,#REF!,0)</f>
        <v>#REF!</v>
      </c>
      <c r="O3912">
        <v>58493.185974</v>
      </c>
      <c r="P3912">
        <v>39</v>
      </c>
    </row>
    <row r="3913" spans="1:16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5"/>
      <c r="L3913" s="455" t="e">
        <f>IF(K3913=0,#REF!,0)</f>
        <v>#REF!</v>
      </c>
      <c r="O3913">
        <v>57080.575743999987</v>
      </c>
      <c r="P3913">
        <v>31</v>
      </c>
    </row>
    <row r="3914" spans="1:16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5"/>
      <c r="L3914" s="455" t="e">
        <f>IF(K3914=0,#REF!,0)</f>
        <v>#REF!</v>
      </c>
      <c r="O3914">
        <v>55177.386017999997</v>
      </c>
      <c r="P3914">
        <v>29</v>
      </c>
    </row>
    <row r="3915" spans="1:16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5"/>
      <c r="L3915" s="455" t="e">
        <f>IF(K3915=0,#REF!,0)</f>
        <v>#REF!</v>
      </c>
      <c r="O3915">
        <v>53996.277587999997</v>
      </c>
      <c r="P3915">
        <v>16</v>
      </c>
    </row>
    <row r="3916" spans="1:16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5"/>
      <c r="L3916" s="455" t="e">
        <f>IF(K3916=0,#REF!,0)</f>
        <v>#REF!</v>
      </c>
      <c r="O3916">
        <v>51761.078368000002</v>
      </c>
      <c r="P3916">
        <v>13</v>
      </c>
    </row>
    <row r="3917" spans="1:16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5"/>
      <c r="L3917" s="455" t="e">
        <f>IF(K3917=0,#REF!,0)</f>
        <v>#REF!</v>
      </c>
      <c r="O3917">
        <v>51722.392365000007</v>
      </c>
      <c r="P3917">
        <v>14</v>
      </c>
    </row>
    <row r="3918" spans="1:16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5"/>
      <c r="L3918" s="455" t="e">
        <f>IF(K3918=0,#REF!,0)</f>
        <v>#REF!</v>
      </c>
      <c r="O3918">
        <v>51397.192626999997</v>
      </c>
      <c r="P3918">
        <v>14</v>
      </c>
    </row>
    <row r="3919" spans="1:16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5"/>
      <c r="L3919" s="455" t="e">
        <f>IF(K3919=0,#REF!,0)</f>
        <v>#REF!</v>
      </c>
      <c r="O3919">
        <v>51085.243957999999</v>
      </c>
      <c r="P3919">
        <v>12</v>
      </c>
    </row>
    <row r="3920" spans="1:16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5"/>
      <c r="L3920" s="455" t="e">
        <f>IF(K3920=0,#REF!,0)</f>
        <v>#REF!</v>
      </c>
      <c r="O3920">
        <v>51287.958741000002</v>
      </c>
      <c r="P3920">
        <v>14</v>
      </c>
    </row>
    <row r="3921" spans="1:16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5"/>
      <c r="L3921" s="455" t="e">
        <f>IF(K3921=0,#REF!,0)</f>
        <v>#REF!</v>
      </c>
      <c r="O3921">
        <v>52359.494262</v>
      </c>
      <c r="P3921">
        <v>29</v>
      </c>
    </row>
    <row r="3922" spans="1:16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5"/>
      <c r="L3922" s="455" t="e">
        <f>IF(K3922=0,#REF!,0)</f>
        <v>#REF!</v>
      </c>
      <c r="O3922">
        <v>54030.665649000002</v>
      </c>
      <c r="P3922">
        <v>54</v>
      </c>
    </row>
    <row r="3923" spans="1:16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5"/>
      <c r="L3923" s="455" t="e">
        <f>IF(K3923=0,#REF!,0)</f>
        <v>#REF!</v>
      </c>
      <c r="O3923">
        <v>56250.648192000001</v>
      </c>
      <c r="P3923">
        <v>32</v>
      </c>
    </row>
    <row r="3924" spans="1:16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5"/>
      <c r="L3924" s="455" t="e">
        <f>IF(K3924=0,#REF!,0)</f>
        <v>#REF!</v>
      </c>
      <c r="O3924">
        <v>60118.171416999998</v>
      </c>
      <c r="P3924">
        <v>22</v>
      </c>
    </row>
    <row r="3925" spans="1:16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5">
        <v>6045.9553892151762</v>
      </c>
      <c r="L3925" s="455">
        <f>IF(K3925=0,#REF!,0)</f>
        <v>0</v>
      </c>
      <c r="O3925">
        <v>61857.081877999997</v>
      </c>
      <c r="P3925">
        <v>22</v>
      </c>
    </row>
    <row r="3926" spans="1:16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5">
        <v>14121.556374623264</v>
      </c>
      <c r="L3926" s="455">
        <f>IF(K3926=0,#REF!,0)</f>
        <v>0</v>
      </c>
      <c r="O3926">
        <v>62452.320617999998</v>
      </c>
      <c r="P3926">
        <v>16</v>
      </c>
    </row>
    <row r="3927" spans="1:16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5"/>
      <c r="L3927" s="455" t="e">
        <f>IF(K3927=0,#REF!,0)</f>
        <v>#REF!</v>
      </c>
      <c r="O3927">
        <v>59195.654296999986</v>
      </c>
      <c r="P3927">
        <v>18</v>
      </c>
    </row>
    <row r="3928" spans="1:16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5">
        <v>12859.020311060936</v>
      </c>
      <c r="L3928" s="455">
        <f>IF(K3928=0,#REF!,0)</f>
        <v>0</v>
      </c>
      <c r="O3928">
        <v>59285.805876000013</v>
      </c>
      <c r="P3928">
        <v>16</v>
      </c>
    </row>
    <row r="3929" spans="1:16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5"/>
      <c r="L3929" s="455" t="e">
        <f>IF(K3929=0,#REF!,0)</f>
        <v>#REF!</v>
      </c>
      <c r="O3929">
        <v>62942.148832999999</v>
      </c>
      <c r="P3929">
        <v>20</v>
      </c>
    </row>
    <row r="3930" spans="1:16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5"/>
      <c r="L3930" s="455" t="e">
        <f>IF(K3930=0,#REF!,0)</f>
        <v>#REF!</v>
      </c>
      <c r="O3930">
        <v>62748.192078</v>
      </c>
      <c r="P3930">
        <v>17</v>
      </c>
    </row>
    <row r="3931" spans="1:16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5"/>
      <c r="L3931" s="455" t="e">
        <f>IF(K3931=0,#REF!,0)</f>
        <v>#REF!</v>
      </c>
      <c r="O3931">
        <v>63215.837492999999</v>
      </c>
      <c r="P3931">
        <v>22</v>
      </c>
    </row>
    <row r="3932" spans="1:16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5"/>
      <c r="L3932" s="455" t="e">
        <f>IF(K3932=0,#REF!,0)</f>
        <v>#REF!</v>
      </c>
      <c r="O3932">
        <v>63161.835357999997</v>
      </c>
      <c r="P3932">
        <v>21</v>
      </c>
    </row>
    <row r="3933" spans="1:16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5"/>
      <c r="L3933" s="455" t="e">
        <f>IF(K3933=0,#REF!,0)</f>
        <v>#REF!</v>
      </c>
      <c r="O3933">
        <v>61528.771515</v>
      </c>
      <c r="P3933">
        <v>24</v>
      </c>
    </row>
    <row r="3934" spans="1:16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5"/>
      <c r="L3934" s="455" t="e">
        <f>IF(K3934=0,#REF!,0)</f>
        <v>#REF!</v>
      </c>
      <c r="O3934">
        <v>60995.773621</v>
      </c>
      <c r="P3934">
        <v>29</v>
      </c>
    </row>
    <row r="3935" spans="1:16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5"/>
      <c r="L3935" s="455" t="e">
        <f>IF(K3935=0,#REF!,0)</f>
        <v>#REF!</v>
      </c>
      <c r="O3935">
        <v>60258.262267999999</v>
      </c>
      <c r="P3935">
        <v>31</v>
      </c>
    </row>
    <row r="3936" spans="1:16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5"/>
      <c r="L3936" s="455" t="e">
        <f>IF(K3936=0,#REF!,0)</f>
        <v>#REF!</v>
      </c>
      <c r="O3936">
        <v>58794.403992</v>
      </c>
      <c r="P3936">
        <v>31</v>
      </c>
    </row>
    <row r="3937" spans="1:16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5"/>
      <c r="L3937" s="455" t="e">
        <f>IF(K3937=0,#REF!,0)</f>
        <v>#REF!</v>
      </c>
      <c r="O3937">
        <v>57366.554077000001</v>
      </c>
      <c r="P3937">
        <v>26</v>
      </c>
    </row>
    <row r="3938" spans="1:16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5"/>
      <c r="L3938" s="455" t="e">
        <f>IF(K3938=0,#REF!,0)</f>
        <v>#REF!</v>
      </c>
      <c r="O3938">
        <v>55764.774871000001</v>
      </c>
      <c r="P3938">
        <v>25</v>
      </c>
    </row>
    <row r="3939" spans="1:16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5"/>
      <c r="L3939" s="455" t="e">
        <f>IF(K3939=0,#REF!,0)</f>
        <v>#REF!</v>
      </c>
      <c r="O3939">
        <v>53887.391572</v>
      </c>
      <c r="P3939">
        <v>19</v>
      </c>
    </row>
    <row r="3940" spans="1:16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5"/>
      <c r="L3940" s="455" t="e">
        <f>IF(K3940=0,#REF!,0)</f>
        <v>#REF!</v>
      </c>
      <c r="O3940">
        <v>52910.761720000002</v>
      </c>
      <c r="P3940">
        <v>18</v>
      </c>
    </row>
    <row r="3941" spans="1:16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5"/>
      <c r="L3941" s="455" t="e">
        <f>IF(K3941=0,#REF!,0)</f>
        <v>#REF!</v>
      </c>
      <c r="O3941">
        <v>52287.345244999997</v>
      </c>
      <c r="P3941">
        <v>15</v>
      </c>
    </row>
    <row r="3942" spans="1:16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5"/>
      <c r="L3942" s="455" t="e">
        <f>IF(K3942=0,#REF!,0)</f>
        <v>#REF!</v>
      </c>
      <c r="O3942">
        <v>51219.289856000003</v>
      </c>
      <c r="P3942">
        <v>13</v>
      </c>
    </row>
    <row r="3943" spans="1:16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5"/>
      <c r="L3943" s="455" t="e">
        <f>IF(K3943=0,#REF!,0)</f>
        <v>#REF!</v>
      </c>
      <c r="O3943">
        <v>51310.080109000002</v>
      </c>
      <c r="P3943">
        <v>13</v>
      </c>
    </row>
    <row r="3944" spans="1:16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5"/>
      <c r="L3944" s="455" t="e">
        <f>IF(K3944=0,#REF!,0)</f>
        <v>#REF!</v>
      </c>
      <c r="O3944">
        <v>51039.145569</v>
      </c>
      <c r="P3944">
        <v>16</v>
      </c>
    </row>
    <row r="3945" spans="1:16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5"/>
      <c r="L3945" s="455" t="e">
        <f>IF(K3945=0,#REF!,0)</f>
        <v>#REF!</v>
      </c>
      <c r="O3945">
        <v>52757.577605999999</v>
      </c>
      <c r="P3945">
        <v>28</v>
      </c>
    </row>
    <row r="3946" spans="1:16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5"/>
      <c r="L3946" s="455" t="e">
        <f>IF(K3946=0,#REF!,0)</f>
        <v>#REF!</v>
      </c>
      <c r="O3946">
        <v>55771.916717</v>
      </c>
      <c r="P3946">
        <v>48</v>
      </c>
    </row>
    <row r="3947" spans="1:16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5"/>
      <c r="L3947" s="455" t="e">
        <f>IF(K3947=0,#REF!,0)</f>
        <v>#REF!</v>
      </c>
      <c r="O3947">
        <v>57499.147857999997</v>
      </c>
      <c r="P3947">
        <v>32</v>
      </c>
    </row>
    <row r="3948" spans="1:16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5">
        <v>5773.1803168810184</v>
      </c>
      <c r="L3948" s="455">
        <f>IF(K3948=0,#REF!,0)</f>
        <v>0</v>
      </c>
      <c r="O3948">
        <v>59883.952971999999</v>
      </c>
      <c r="P3948">
        <v>23</v>
      </c>
    </row>
    <row r="3949" spans="1:16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5">
        <v>16257.422261653812</v>
      </c>
      <c r="L3949" s="455">
        <f>IF(K3949=0,#REF!,0)</f>
        <v>0</v>
      </c>
      <c r="O3949">
        <v>60631.953521000003</v>
      </c>
      <c r="P3949">
        <v>21</v>
      </c>
    </row>
    <row r="3950" spans="1:16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5">
        <v>28633.347736558448</v>
      </c>
      <c r="L3950" s="455">
        <f>IF(K3950=0,#REF!,0)</f>
        <v>0</v>
      </c>
      <c r="O3950">
        <v>61301.410095000007</v>
      </c>
      <c r="P3950">
        <v>18</v>
      </c>
    </row>
    <row r="3951" spans="1:16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5">
        <v>18612.933868657499</v>
      </c>
      <c r="L3951" s="455">
        <f>IF(K3951=0,#REF!,0)</f>
        <v>0</v>
      </c>
      <c r="O3951">
        <v>58853.245849999999</v>
      </c>
      <c r="P3951">
        <v>21</v>
      </c>
    </row>
    <row r="3952" spans="1:16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5">
        <v>28264.535252874419</v>
      </c>
      <c r="L3952" s="455">
        <f>IF(K3952=0,#REF!,0)</f>
        <v>0</v>
      </c>
      <c r="O3952">
        <v>58965.950745000002</v>
      </c>
      <c r="P3952">
        <v>19</v>
      </c>
    </row>
    <row r="3953" spans="1:16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5">
        <v>19596.185570717702</v>
      </c>
      <c r="L3953" s="455">
        <f>IF(K3953=0,#REF!,0)</f>
        <v>0</v>
      </c>
      <c r="O3953">
        <v>62762.100066999999</v>
      </c>
      <c r="P3953">
        <v>30</v>
      </c>
    </row>
    <row r="3954" spans="1:16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5">
        <v>806.78418868860354</v>
      </c>
      <c r="L3954" s="455">
        <f>IF(K3954=0,#REF!,0)</f>
        <v>0</v>
      </c>
      <c r="O3954">
        <v>62829.494751000013</v>
      </c>
      <c r="P3954">
        <v>23</v>
      </c>
    </row>
    <row r="3955" spans="1:16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5"/>
      <c r="L3955" s="455" t="e">
        <f>IF(K3955=0,#REF!,0)</f>
        <v>#REF!</v>
      </c>
      <c r="O3955">
        <v>62977.182374000004</v>
      </c>
      <c r="P3955">
        <v>24</v>
      </c>
    </row>
    <row r="3956" spans="1:16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5"/>
      <c r="L3956" s="455" t="e">
        <f>IF(K3956=0,#REF!,0)</f>
        <v>#REF!</v>
      </c>
      <c r="O3956">
        <v>62580.088379000001</v>
      </c>
      <c r="P3956">
        <v>17</v>
      </c>
    </row>
    <row r="3957" spans="1:16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5"/>
      <c r="L3957" s="455" t="e">
        <f>IF(K3957=0,#REF!,0)</f>
        <v>#REF!</v>
      </c>
      <c r="O3957">
        <v>60991.711455999997</v>
      </c>
      <c r="P3957">
        <v>22</v>
      </c>
    </row>
    <row r="3958" spans="1:16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5"/>
      <c r="L3958" s="455" t="e">
        <f>IF(K3958=0,#REF!,0)</f>
        <v>#REF!</v>
      </c>
      <c r="O3958">
        <v>60025.855377</v>
      </c>
      <c r="P3958">
        <v>26</v>
      </c>
    </row>
    <row r="3959" spans="1:16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5"/>
      <c r="L3959" s="455" t="e">
        <f>IF(K3959=0,#REF!,0)</f>
        <v>#REF!</v>
      </c>
      <c r="O3959">
        <v>60665.132690000013</v>
      </c>
      <c r="P3959">
        <v>33</v>
      </c>
    </row>
    <row r="3960" spans="1:16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5"/>
      <c r="L3960" s="455" t="e">
        <f>IF(K3960=0,#REF!,0)</f>
        <v>#REF!</v>
      </c>
      <c r="O3960">
        <v>59032.961150000003</v>
      </c>
      <c r="P3960">
        <v>30</v>
      </c>
    </row>
    <row r="3961" spans="1:16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5"/>
      <c r="L3961" s="455" t="e">
        <f>IF(K3961=0,#REF!,0)</f>
        <v>#REF!</v>
      </c>
      <c r="O3961">
        <v>56635.708648</v>
      </c>
      <c r="P3961">
        <v>26</v>
      </c>
    </row>
    <row r="3962" spans="1:16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5"/>
      <c r="L3962" s="455" t="e">
        <f>IF(K3962=0,#REF!,0)</f>
        <v>#REF!</v>
      </c>
      <c r="O3962">
        <v>54768.539550000001</v>
      </c>
      <c r="P3962">
        <v>21</v>
      </c>
    </row>
    <row r="3963" spans="1:16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5"/>
      <c r="L3963" s="455" t="e">
        <f>IF(K3963=0,#REF!,0)</f>
        <v>#REF!</v>
      </c>
      <c r="O3963">
        <v>54324.446716999999</v>
      </c>
      <c r="P3963">
        <v>22</v>
      </c>
    </row>
    <row r="3964" spans="1:16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5"/>
      <c r="L3964" s="455" t="e">
        <f>IF(K3964=0,#REF!,0)</f>
        <v>#REF!</v>
      </c>
      <c r="O3964">
        <v>51671.450103000003</v>
      </c>
      <c r="P3964">
        <v>13</v>
      </c>
    </row>
    <row r="3965" spans="1:16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5"/>
      <c r="L3965" s="455" t="e">
        <f>IF(K3965=0,#REF!,0)</f>
        <v>#REF!</v>
      </c>
      <c r="O3965">
        <v>51561.215699</v>
      </c>
      <c r="P3965">
        <v>17</v>
      </c>
    </row>
    <row r="3966" spans="1:16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5"/>
      <c r="L3966" s="455" t="e">
        <f>IF(K3966=0,#REF!,0)</f>
        <v>#REF!</v>
      </c>
      <c r="O3966">
        <v>51412.451658999998</v>
      </c>
      <c r="P3966">
        <v>11</v>
      </c>
    </row>
    <row r="3967" spans="1:16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5"/>
      <c r="L3967" s="455" t="e">
        <f>IF(K3967=0,#REF!,0)</f>
        <v>#REF!</v>
      </c>
      <c r="O3967">
        <v>51741.379517000001</v>
      </c>
      <c r="P3967">
        <v>13</v>
      </c>
    </row>
    <row r="3968" spans="1:16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5"/>
      <c r="L3968" s="455" t="e">
        <f>IF(K3968=0,#REF!,0)</f>
        <v>#REF!</v>
      </c>
      <c r="O3968">
        <v>51676.009856999997</v>
      </c>
      <c r="P3968">
        <v>19</v>
      </c>
    </row>
    <row r="3969" spans="1:16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5"/>
      <c r="L3969" s="455" t="e">
        <f>IF(K3969=0,#REF!,0)</f>
        <v>#REF!</v>
      </c>
      <c r="O3969">
        <v>52491.808044999998</v>
      </c>
      <c r="P3969">
        <v>32</v>
      </c>
    </row>
    <row r="3970" spans="1:16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5"/>
      <c r="L3970" s="455" t="e">
        <f>IF(K3970=0,#REF!,0)</f>
        <v>#REF!</v>
      </c>
      <c r="O3970">
        <v>54590.275208000006</v>
      </c>
      <c r="P3970">
        <v>50</v>
      </c>
    </row>
    <row r="3971" spans="1:16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5"/>
      <c r="L3971" s="455" t="e">
        <f>IF(K3971=0,#REF!,0)</f>
        <v>#REF!</v>
      </c>
      <c r="O3971">
        <v>56893.797058999997</v>
      </c>
      <c r="P3971">
        <v>39</v>
      </c>
    </row>
    <row r="3972" spans="1:16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5">
        <v>11416.86697684819</v>
      </c>
      <c r="L3972" s="455">
        <f>IF(K3972=0,#REF!,0)</f>
        <v>0</v>
      </c>
      <c r="O3972">
        <v>60280.142363999999</v>
      </c>
      <c r="P3972">
        <v>25</v>
      </c>
    </row>
    <row r="3973" spans="1:16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5">
        <v>23945.440517448555</v>
      </c>
      <c r="L3973" s="455">
        <f>IF(K3973=0,#REF!,0)</f>
        <v>0</v>
      </c>
      <c r="O3973">
        <v>61615.476165</v>
      </c>
      <c r="P3973">
        <v>29</v>
      </c>
    </row>
    <row r="3974" spans="1:16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5">
        <v>22795.574768352475</v>
      </c>
      <c r="L3974" s="455">
        <f>IF(K3974=0,#REF!,0)</f>
        <v>0</v>
      </c>
      <c r="O3974">
        <v>62730.540008000004</v>
      </c>
      <c r="P3974">
        <v>22</v>
      </c>
    </row>
    <row r="3975" spans="1:16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5">
        <v>22368.670132104686</v>
      </c>
      <c r="L3975" s="455">
        <f>IF(K3975=0,#REF!,0)</f>
        <v>0</v>
      </c>
      <c r="O3975">
        <v>60834.516632000013</v>
      </c>
      <c r="P3975">
        <v>23</v>
      </c>
    </row>
    <row r="3976" spans="1:16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5">
        <v>24689.468583702102</v>
      </c>
      <c r="L3976" s="455">
        <f>IF(K3976=0,#REF!,0)</f>
        <v>0</v>
      </c>
      <c r="O3976">
        <v>61306.509277999998</v>
      </c>
      <c r="P3976">
        <v>25</v>
      </c>
    </row>
    <row r="3977" spans="1:16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5">
        <v>15589.796521308121</v>
      </c>
      <c r="L3977" s="455">
        <f>IF(K3977=0,#REF!,0)</f>
        <v>0</v>
      </c>
      <c r="O3977">
        <v>64580.365144000003</v>
      </c>
      <c r="P3977">
        <v>24</v>
      </c>
    </row>
    <row r="3978" spans="1:16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5"/>
      <c r="L3978" s="455" t="e">
        <f>IF(K3978=0,#REF!,0)</f>
        <v>#REF!</v>
      </c>
      <c r="O3978">
        <v>65298.153258999999</v>
      </c>
      <c r="P3978">
        <v>20</v>
      </c>
    </row>
    <row r="3979" spans="1:16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5"/>
      <c r="L3979" s="455" t="e">
        <f>IF(K3979=0,#REF!,0)</f>
        <v>#REF!</v>
      </c>
      <c r="O3979">
        <v>65690.726928999997</v>
      </c>
      <c r="P3979">
        <v>24</v>
      </c>
    </row>
    <row r="3980" spans="1:16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5"/>
      <c r="L3980" s="455" t="e">
        <f>IF(K3980=0,#REF!,0)</f>
        <v>#REF!</v>
      </c>
      <c r="O3980">
        <v>65563.490539000006</v>
      </c>
      <c r="P3980">
        <v>19</v>
      </c>
    </row>
    <row r="3981" spans="1:16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5"/>
      <c r="L3981" s="455" t="e">
        <f>IF(K3981=0,#REF!,0)</f>
        <v>#REF!</v>
      </c>
      <c r="O3981">
        <v>63888.705566999997</v>
      </c>
      <c r="P3981">
        <v>19</v>
      </c>
    </row>
    <row r="3982" spans="1:16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5"/>
      <c r="L3982" s="455" t="e">
        <f>IF(K3982=0,#REF!,0)</f>
        <v>#REF!</v>
      </c>
      <c r="O3982">
        <v>62924.986571000001</v>
      </c>
      <c r="P3982">
        <v>25</v>
      </c>
    </row>
    <row r="3983" spans="1:16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5"/>
      <c r="L3983" s="455" t="e">
        <f>IF(K3983=0,#REF!,0)</f>
        <v>#REF!</v>
      </c>
      <c r="O3983">
        <v>61901.690124000001</v>
      </c>
      <c r="P3983">
        <v>30</v>
      </c>
    </row>
    <row r="3984" spans="1:16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5"/>
      <c r="L3984" s="455" t="e">
        <f>IF(K3984=0,#REF!,0)</f>
        <v>#REF!</v>
      </c>
      <c r="O3984">
        <v>59913.712189000013</v>
      </c>
      <c r="P3984">
        <v>32</v>
      </c>
    </row>
    <row r="3985" spans="1:16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5"/>
      <c r="L3985" s="455" t="e">
        <f>IF(K3985=0,#REF!,0)</f>
        <v>#REF!</v>
      </c>
      <c r="O3985">
        <v>57924.386597999997</v>
      </c>
      <c r="P3985">
        <v>28</v>
      </c>
    </row>
    <row r="3986" spans="1:16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5"/>
      <c r="L3986" s="455" t="e">
        <f>IF(K3986=0,#REF!,0)</f>
        <v>#REF!</v>
      </c>
      <c r="O3986">
        <v>55969.310454999999</v>
      </c>
      <c r="P3986">
        <v>24</v>
      </c>
    </row>
    <row r="3987" spans="1:16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5"/>
      <c r="L3987" s="455" t="e">
        <f>IF(K3987=0,#REF!,0)</f>
        <v>#REF!</v>
      </c>
      <c r="O3987">
        <v>53940.269561999987</v>
      </c>
      <c r="P3987">
        <v>12</v>
      </c>
    </row>
    <row r="3988" spans="1:16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5"/>
      <c r="L3988" s="455" t="e">
        <f>IF(K3988=0,#REF!,0)</f>
        <v>#REF!</v>
      </c>
      <c r="O3988">
        <v>52819.454406999997</v>
      </c>
      <c r="P3988">
        <v>13</v>
      </c>
    </row>
    <row r="3989" spans="1:16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5"/>
      <c r="L3989" s="455" t="e">
        <f>IF(K3989=0,#REF!,0)</f>
        <v>#REF!</v>
      </c>
      <c r="O3989">
        <v>52279.402253</v>
      </c>
      <c r="P3989">
        <v>13</v>
      </c>
    </row>
    <row r="3990" spans="1:16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5"/>
      <c r="L3990" s="455" t="e">
        <f>IF(K3990=0,#REF!,0)</f>
        <v>#REF!</v>
      </c>
      <c r="O3990">
        <v>51693.762909999998</v>
      </c>
      <c r="P3990">
        <v>12</v>
      </c>
    </row>
    <row r="3991" spans="1:16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5"/>
      <c r="L3991" s="455" t="e">
        <f>IF(K3991=0,#REF!,0)</f>
        <v>#REF!</v>
      </c>
      <c r="O3991">
        <v>51947.937072999986</v>
      </c>
      <c r="P3991">
        <v>15</v>
      </c>
    </row>
    <row r="3992" spans="1:16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5"/>
      <c r="L3992" s="455" t="e">
        <f>IF(K3992=0,#REF!,0)</f>
        <v>#REF!</v>
      </c>
      <c r="O3992">
        <v>52157.427703000001</v>
      </c>
      <c r="P3992">
        <v>19</v>
      </c>
    </row>
    <row r="3993" spans="1:16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5"/>
      <c r="L3993" s="455" t="e">
        <f>IF(K3993=0,#REF!,0)</f>
        <v>#REF!</v>
      </c>
      <c r="O3993">
        <v>53431.789674</v>
      </c>
      <c r="P3993">
        <v>28</v>
      </c>
    </row>
    <row r="3994" spans="1:16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5"/>
      <c r="L3994" s="455" t="e">
        <f>IF(K3994=0,#REF!,0)</f>
        <v>#REF!</v>
      </c>
      <c r="O3994">
        <v>55059.664428999997</v>
      </c>
      <c r="P3994">
        <v>50</v>
      </c>
    </row>
    <row r="3995" spans="1:16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5"/>
      <c r="L3995" s="455" t="e">
        <f>IF(K3995=0,#REF!,0)</f>
        <v>#REF!</v>
      </c>
      <c r="O3995">
        <v>57817.097199000003</v>
      </c>
      <c r="P3995">
        <v>35</v>
      </c>
    </row>
    <row r="3996" spans="1:16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5"/>
      <c r="L3996" s="455" t="e">
        <f>IF(K3996=0,#REF!,0)</f>
        <v>#REF!</v>
      </c>
      <c r="O3996">
        <v>61576.195984999998</v>
      </c>
      <c r="P3996">
        <v>22</v>
      </c>
    </row>
    <row r="3997" spans="1:16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5">
        <v>15454.28636208868</v>
      </c>
      <c r="L3997" s="455">
        <f>IF(K3997=0,#REF!,0)</f>
        <v>0</v>
      </c>
      <c r="O3997">
        <v>62054.407714000001</v>
      </c>
      <c r="P3997">
        <v>29</v>
      </c>
    </row>
    <row r="3998" spans="1:16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5">
        <v>16241.822426349814</v>
      </c>
      <c r="L3998" s="455">
        <f>IF(K3998=0,#REF!,0)</f>
        <v>0</v>
      </c>
      <c r="O3998">
        <v>63816.070250999997</v>
      </c>
      <c r="P3998">
        <v>23</v>
      </c>
    </row>
    <row r="3999" spans="1:16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5">
        <v>20551.642502111354</v>
      </c>
      <c r="L3999" s="455">
        <f>IF(K3999=0,#REF!,0)</f>
        <v>0</v>
      </c>
      <c r="O3999">
        <v>62019.868743999999</v>
      </c>
      <c r="P3999">
        <v>21</v>
      </c>
    </row>
    <row r="4000" spans="1:16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5">
        <v>20729.61529066939</v>
      </c>
      <c r="L4000" s="455">
        <f>IF(K4000=0,#REF!,0)</f>
        <v>0</v>
      </c>
      <c r="O4000">
        <v>62124.587248999997</v>
      </c>
      <c r="P4000">
        <v>26</v>
      </c>
    </row>
    <row r="4001" spans="1:16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5">
        <v>11747.863121409422</v>
      </c>
      <c r="L4001" s="455">
        <f>IF(K4001=0,#REF!,0)</f>
        <v>0</v>
      </c>
      <c r="O4001">
        <v>66297.460999000003</v>
      </c>
      <c r="P4001">
        <v>25</v>
      </c>
    </row>
    <row r="4002" spans="1:16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5"/>
      <c r="L4002" s="455" t="e">
        <f>IF(K4002=0,#REF!,0)</f>
        <v>#REF!</v>
      </c>
      <c r="O4002">
        <v>66329.524627999999</v>
      </c>
      <c r="P4002">
        <v>20</v>
      </c>
    </row>
    <row r="4003" spans="1:16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5"/>
      <c r="L4003" s="455" t="e">
        <f>IF(K4003=0,#REF!,0)</f>
        <v>#REF!</v>
      </c>
      <c r="O4003">
        <v>66797.94857800001</v>
      </c>
      <c r="P4003">
        <v>24</v>
      </c>
    </row>
    <row r="4004" spans="1:16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5"/>
      <c r="L4004" s="455" t="e">
        <f>IF(K4004=0,#REF!,0)</f>
        <v>#REF!</v>
      </c>
      <c r="O4004">
        <v>66345.464357000004</v>
      </c>
      <c r="P4004">
        <v>18</v>
      </c>
    </row>
    <row r="4005" spans="1:16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5"/>
      <c r="L4005" s="455" t="e">
        <f>IF(K4005=0,#REF!,0)</f>
        <v>#REF!</v>
      </c>
      <c r="O4005">
        <v>64089.532836999999</v>
      </c>
      <c r="P4005">
        <v>25</v>
      </c>
    </row>
    <row r="4006" spans="1:16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5"/>
      <c r="L4006" s="455" t="e">
        <f>IF(K4006=0,#REF!,0)</f>
        <v>#REF!</v>
      </c>
      <c r="O4006">
        <v>62205.605896000001</v>
      </c>
      <c r="P4006">
        <v>24</v>
      </c>
    </row>
    <row r="4007" spans="1:16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5"/>
      <c r="L4007" s="455" t="e">
        <f>IF(K4007=0,#REF!,0)</f>
        <v>#REF!</v>
      </c>
      <c r="O4007">
        <v>61549.695435000001</v>
      </c>
      <c r="P4007">
        <v>26</v>
      </c>
    </row>
    <row r="4008" spans="1:16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5"/>
      <c r="L4008" s="455" t="e">
        <f>IF(K4008=0,#REF!,0)</f>
        <v>#REF!</v>
      </c>
      <c r="O4008">
        <v>60111.572203999996</v>
      </c>
      <c r="P4008">
        <v>27</v>
      </c>
    </row>
    <row r="4009" spans="1:16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5"/>
      <c r="L4009" s="455" t="e">
        <f>IF(K4009=0,#REF!,0)</f>
        <v>#REF!</v>
      </c>
      <c r="O4009">
        <v>57693.688354000013</v>
      </c>
      <c r="P4009">
        <v>26</v>
      </c>
    </row>
    <row r="4010" spans="1:16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5"/>
      <c r="L4010" s="455" t="e">
        <f>IF(K4010=0,#REF!,0)</f>
        <v>#REF!</v>
      </c>
      <c r="O4010">
        <v>55996.300048999998</v>
      </c>
      <c r="P4010">
        <v>22</v>
      </c>
    </row>
    <row r="4011" spans="1:16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5"/>
      <c r="L4011" s="455" t="e">
        <f>IF(K4011=0,#REF!,0)</f>
        <v>#REF!</v>
      </c>
      <c r="O4011">
        <v>54269.656067000004</v>
      </c>
      <c r="P4011">
        <v>33</v>
      </c>
    </row>
    <row r="4012" spans="1:16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5"/>
      <c r="L4012" s="455" t="e">
        <f>IF(K4012=0,#REF!,0)</f>
        <v>#REF!</v>
      </c>
      <c r="O4012">
        <v>52457.350402999997</v>
      </c>
      <c r="P4012">
        <v>34</v>
      </c>
    </row>
    <row r="4013" spans="1:16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5"/>
      <c r="L4013" s="455" t="e">
        <f>IF(K4013=0,#REF!,0)</f>
        <v>#REF!</v>
      </c>
      <c r="O4013">
        <v>52175.416229000002</v>
      </c>
      <c r="P4013">
        <v>29</v>
      </c>
    </row>
    <row r="4014" spans="1:16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5"/>
      <c r="L4014" s="455" t="e">
        <f>IF(K4014=0,#REF!,0)</f>
        <v>#REF!</v>
      </c>
      <c r="O4014">
        <v>51276.059906000002</v>
      </c>
      <c r="P4014">
        <v>38</v>
      </c>
    </row>
    <row r="4015" spans="1:16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5"/>
      <c r="L4015" s="455" t="e">
        <f>IF(K4015=0,#REF!,0)</f>
        <v>#REF!</v>
      </c>
      <c r="O4015">
        <v>51324.782316999997</v>
      </c>
      <c r="P4015">
        <v>36</v>
      </c>
    </row>
    <row r="4016" spans="1:16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5"/>
      <c r="L4016" s="455" t="e">
        <f>IF(K4016=0,#REF!,0)</f>
        <v>#REF!</v>
      </c>
      <c r="O4016">
        <v>50557.438994999997</v>
      </c>
      <c r="P4016">
        <v>32</v>
      </c>
    </row>
    <row r="4017" spans="1:16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5"/>
      <c r="L4017" s="455" t="e">
        <f>IF(K4017=0,#REF!,0)</f>
        <v>#REF!</v>
      </c>
      <c r="O4017">
        <v>52369.473418999987</v>
      </c>
      <c r="P4017">
        <v>44</v>
      </c>
    </row>
    <row r="4018" spans="1:16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5"/>
      <c r="L4018" s="455" t="e">
        <f>IF(K4018=0,#REF!,0)</f>
        <v>#REF!</v>
      </c>
      <c r="O4018">
        <v>52530.875458000002</v>
      </c>
      <c r="P4018">
        <v>49</v>
      </c>
    </row>
    <row r="4019" spans="1:16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5"/>
      <c r="L4019" s="455" t="e">
        <f>IF(K4019=0,#REF!,0)</f>
        <v>#REF!</v>
      </c>
      <c r="O4019">
        <v>53211.413544000003</v>
      </c>
      <c r="P4019">
        <v>56</v>
      </c>
    </row>
    <row r="4020" spans="1:16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5">
        <v>9550.1089774941229</v>
      </c>
      <c r="L4020" s="455">
        <f>IF(K4020=0,#REF!,0)</f>
        <v>0</v>
      </c>
      <c r="O4020">
        <v>54695.297545999987</v>
      </c>
      <c r="P4020">
        <v>53</v>
      </c>
    </row>
    <row r="4021" spans="1:16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5">
        <v>16772.517391139911</v>
      </c>
      <c r="L4021" s="455">
        <f>IF(K4021=0,#REF!,0)</f>
        <v>0</v>
      </c>
      <c r="O4021">
        <v>55482.997496000004</v>
      </c>
      <c r="P4021">
        <v>53</v>
      </c>
    </row>
    <row r="4022" spans="1:16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5">
        <v>23742.488959048176</v>
      </c>
      <c r="L4022" s="455">
        <f>IF(K4022=0,#REF!,0)</f>
        <v>0</v>
      </c>
      <c r="O4022">
        <v>56715.993071999997</v>
      </c>
      <c r="P4022">
        <v>55</v>
      </c>
    </row>
    <row r="4023" spans="1:16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5">
        <v>13233.659793948782</v>
      </c>
      <c r="L4023" s="455">
        <f>IF(K4023=0,#REF!,0)</f>
        <v>0</v>
      </c>
      <c r="O4023">
        <v>55673.998688</v>
      </c>
      <c r="P4023">
        <v>43</v>
      </c>
    </row>
    <row r="4024" spans="1:16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5">
        <v>26132.534838730142</v>
      </c>
      <c r="L4024" s="455">
        <f>IF(K4024=0,#REF!,0)</f>
        <v>0</v>
      </c>
      <c r="O4024">
        <v>55772.921599999987</v>
      </c>
      <c r="P4024">
        <v>41</v>
      </c>
    </row>
    <row r="4025" spans="1:16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5">
        <v>19698.861858867389</v>
      </c>
      <c r="L4025" s="455">
        <f>IF(K4025=0,#REF!,0)</f>
        <v>0</v>
      </c>
      <c r="O4025">
        <v>57669.610075999997</v>
      </c>
      <c r="P4025">
        <v>44</v>
      </c>
    </row>
    <row r="4026" spans="1:16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5"/>
      <c r="L4026" s="455" t="e">
        <f>IF(K4026=0,#REF!,0)</f>
        <v>#REF!</v>
      </c>
      <c r="O4026">
        <v>57248.240875000003</v>
      </c>
      <c r="P4026">
        <v>43</v>
      </c>
    </row>
    <row r="4027" spans="1:16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5"/>
      <c r="L4027" s="455" t="e">
        <f>IF(K4027=0,#REF!,0)</f>
        <v>#REF!</v>
      </c>
      <c r="O4027">
        <v>57449.308837999997</v>
      </c>
      <c r="P4027">
        <v>46</v>
      </c>
    </row>
    <row r="4028" spans="1:16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5"/>
      <c r="L4028" s="455" t="e">
        <f>IF(K4028=0,#REF!,0)</f>
        <v>#REF!</v>
      </c>
      <c r="O4028">
        <v>56152.079102000003</v>
      </c>
      <c r="P4028">
        <v>43</v>
      </c>
    </row>
    <row r="4029" spans="1:16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5"/>
      <c r="L4029" s="455" t="e">
        <f>IF(K4029=0,#REF!,0)</f>
        <v>#REF!</v>
      </c>
      <c r="O4029">
        <v>55364.093353999997</v>
      </c>
      <c r="P4029">
        <v>49</v>
      </c>
    </row>
    <row r="4030" spans="1:16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5"/>
      <c r="L4030" s="455" t="e">
        <f>IF(K4030=0,#REF!,0)</f>
        <v>#REF!</v>
      </c>
      <c r="O4030">
        <v>55621.610718000004</v>
      </c>
      <c r="P4030">
        <v>43</v>
      </c>
    </row>
    <row r="4031" spans="1:16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5"/>
      <c r="L4031" s="455" t="e">
        <f>IF(K4031=0,#REF!,0)</f>
        <v>#REF!</v>
      </c>
      <c r="O4031">
        <v>56414.260681</v>
      </c>
      <c r="P4031">
        <v>42</v>
      </c>
    </row>
    <row r="4032" spans="1:16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5"/>
      <c r="L4032" s="455" t="e">
        <f>IF(K4032=0,#REF!,0)</f>
        <v>#REF!</v>
      </c>
      <c r="O4032">
        <v>55406.149901999997</v>
      </c>
      <c r="P4032">
        <v>51</v>
      </c>
    </row>
    <row r="4033" spans="1:16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5"/>
      <c r="L4033" s="455" t="e">
        <f>IF(K4033=0,#REF!,0)</f>
        <v>#REF!</v>
      </c>
      <c r="O4033">
        <v>53890.101806999999</v>
      </c>
      <c r="P4033">
        <v>39</v>
      </c>
    </row>
    <row r="4034" spans="1:16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5"/>
      <c r="L4034" s="455" t="e">
        <f>IF(K4034=0,#REF!,0)</f>
        <v>#REF!</v>
      </c>
      <c r="O4034">
        <v>52468.185547000001</v>
      </c>
      <c r="P4034">
        <v>39</v>
      </c>
    </row>
    <row r="4035" spans="1:16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5"/>
      <c r="L4035" s="455" t="e">
        <f>IF(K4035=0,#REF!,0)</f>
        <v>#REF!</v>
      </c>
      <c r="O4035">
        <v>51771.156647000003</v>
      </c>
      <c r="P4035">
        <v>33</v>
      </c>
    </row>
    <row r="4036" spans="1:16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5"/>
      <c r="L4036" s="455" t="e">
        <f>IF(K4036=0,#REF!,0)</f>
        <v>#REF!</v>
      </c>
      <c r="O4036">
        <v>48747.504273000013</v>
      </c>
      <c r="P4036">
        <v>34</v>
      </c>
    </row>
    <row r="4037" spans="1:16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5"/>
      <c r="L4037" s="455" t="e">
        <f>IF(K4037=0,#REF!,0)</f>
        <v>#REF!</v>
      </c>
      <c r="O4037">
        <v>49565.929839999997</v>
      </c>
      <c r="P4037">
        <v>32</v>
      </c>
    </row>
    <row r="4038" spans="1:16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5"/>
      <c r="L4038" s="455" t="e">
        <f>IF(K4038=0,#REF!,0)</f>
        <v>#REF!</v>
      </c>
      <c r="O4038">
        <v>48878.716855999999</v>
      </c>
      <c r="P4038">
        <v>29</v>
      </c>
    </row>
    <row r="4039" spans="1:16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5"/>
      <c r="L4039" s="455" t="e">
        <f>IF(K4039=0,#REF!,0)</f>
        <v>#REF!</v>
      </c>
      <c r="O4039">
        <v>48603.033753000003</v>
      </c>
      <c r="P4039">
        <v>30</v>
      </c>
    </row>
    <row r="4040" spans="1:16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5"/>
      <c r="L4040" s="455" t="e">
        <f>IF(K4040=0,#REF!,0)</f>
        <v>#REF!</v>
      </c>
      <c r="O4040">
        <v>48776.845306000003</v>
      </c>
      <c r="P4040">
        <v>33</v>
      </c>
    </row>
    <row r="4041" spans="1:16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5"/>
      <c r="L4041" s="455" t="e">
        <f>IF(K4041=0,#REF!,0)</f>
        <v>#REF!</v>
      </c>
      <c r="O4041">
        <v>49065.388701000003</v>
      </c>
      <c r="P4041">
        <v>34</v>
      </c>
    </row>
    <row r="4042" spans="1:16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5"/>
      <c r="L4042" s="455" t="e">
        <f>IF(K4042=0,#REF!,0)</f>
        <v>#REF!</v>
      </c>
      <c r="O4042">
        <v>49629.449705999999</v>
      </c>
      <c r="P4042">
        <v>41</v>
      </c>
    </row>
    <row r="4043" spans="1:16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5"/>
      <c r="L4043" s="455" t="e">
        <f>IF(K4043=0,#REF!,0)</f>
        <v>#REF!</v>
      </c>
      <c r="O4043">
        <v>49905.880159</v>
      </c>
      <c r="P4043">
        <v>50</v>
      </c>
    </row>
    <row r="4044" spans="1:16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5">
        <v>10473.751442180483</v>
      </c>
      <c r="L4044" s="455">
        <f>IF(K4044=0,#REF!,0)</f>
        <v>0</v>
      </c>
      <c r="O4044">
        <v>50548.754181999997</v>
      </c>
      <c r="P4044">
        <v>48</v>
      </c>
    </row>
    <row r="4045" spans="1:16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5">
        <v>29844.699778108996</v>
      </c>
      <c r="L4045" s="455">
        <f>IF(K4045=0,#REF!,0)</f>
        <v>0</v>
      </c>
      <c r="O4045">
        <v>50930.230683000002</v>
      </c>
      <c r="P4045">
        <v>49</v>
      </c>
    </row>
    <row r="4046" spans="1:16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5">
        <v>34568.178451436368</v>
      </c>
      <c r="L4046" s="455">
        <f>IF(K4046=0,#REF!,0)</f>
        <v>0</v>
      </c>
      <c r="O4046">
        <v>50906.976592999999</v>
      </c>
      <c r="P4046">
        <v>48</v>
      </c>
    </row>
    <row r="4047" spans="1:16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5">
        <v>16340.724237863926</v>
      </c>
      <c r="L4047" s="455">
        <f>IF(K4047=0,#REF!,0)</f>
        <v>0</v>
      </c>
      <c r="O4047">
        <v>50759.795929</v>
      </c>
      <c r="P4047">
        <v>46</v>
      </c>
    </row>
    <row r="4048" spans="1:16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5">
        <v>40287.221262992578</v>
      </c>
      <c r="L4048" s="455">
        <f>IF(K4048=0,#REF!,0)</f>
        <v>0</v>
      </c>
      <c r="O4048">
        <v>51269.150756000003</v>
      </c>
      <c r="P4048">
        <v>50</v>
      </c>
    </row>
    <row r="4049" spans="1:16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5">
        <v>25504.217103272433</v>
      </c>
      <c r="L4049" s="455">
        <f>IF(K4049=0,#REF!,0)</f>
        <v>0</v>
      </c>
      <c r="O4049">
        <v>51483.272002000012</v>
      </c>
      <c r="P4049">
        <v>45</v>
      </c>
    </row>
    <row r="4050" spans="1:16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5">
        <v>8536.5361192687033</v>
      </c>
      <c r="L4050" s="455">
        <f>IF(K4050=0,#REF!,0)</f>
        <v>0</v>
      </c>
      <c r="O4050">
        <v>51998.050292</v>
      </c>
      <c r="P4050">
        <v>40</v>
      </c>
    </row>
    <row r="4051" spans="1:16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5"/>
      <c r="L4051" s="455" t="e">
        <f>IF(K4051=0,#REF!,0)</f>
        <v>#REF!</v>
      </c>
      <c r="O4051">
        <v>52555.069457999998</v>
      </c>
      <c r="P4051">
        <v>43</v>
      </c>
    </row>
    <row r="4052" spans="1:16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5"/>
      <c r="L4052" s="455" t="e">
        <f>IF(K4052=0,#REF!,0)</f>
        <v>#REF!</v>
      </c>
      <c r="O4052">
        <v>53222.701507000012</v>
      </c>
      <c r="P4052">
        <v>45</v>
      </c>
    </row>
    <row r="4053" spans="1:16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5"/>
      <c r="L4053" s="455" t="e">
        <f>IF(K4053=0,#REF!,0)</f>
        <v>#REF!</v>
      </c>
      <c r="O4053">
        <v>53870.872834000002</v>
      </c>
      <c r="P4053">
        <v>45</v>
      </c>
    </row>
    <row r="4054" spans="1:16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5"/>
      <c r="L4054" s="455" t="e">
        <f>IF(K4054=0,#REF!,0)</f>
        <v>#REF!</v>
      </c>
      <c r="O4054">
        <v>54105.163116000003</v>
      </c>
      <c r="P4054">
        <v>48</v>
      </c>
    </row>
    <row r="4055" spans="1:16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5"/>
      <c r="L4055" s="455" t="e">
        <f>IF(K4055=0,#REF!,0)</f>
        <v>#REF!</v>
      </c>
      <c r="O4055">
        <v>54569.585267000002</v>
      </c>
      <c r="P4055">
        <v>50</v>
      </c>
    </row>
    <row r="4056" spans="1:16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5"/>
      <c r="L4056" s="455" t="e">
        <f>IF(K4056=0,#REF!,0)</f>
        <v>#REF!</v>
      </c>
      <c r="O4056">
        <v>53646.018250000001</v>
      </c>
      <c r="P4056">
        <v>59</v>
      </c>
    </row>
    <row r="4057" spans="1:16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5"/>
      <c r="L4057" s="455" t="e">
        <f>IF(K4057=0,#REF!,0)</f>
        <v>#REF!</v>
      </c>
      <c r="O4057">
        <v>52864.411682000013</v>
      </c>
      <c r="P4057">
        <v>52</v>
      </c>
    </row>
    <row r="4058" spans="1:16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5"/>
      <c r="L4058" s="455" t="e">
        <f>IF(K4058=0,#REF!,0)</f>
        <v>#REF!</v>
      </c>
      <c r="O4058">
        <v>50847.835142999997</v>
      </c>
      <c r="P4058">
        <v>50</v>
      </c>
    </row>
    <row r="4059" spans="1:16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5"/>
      <c r="L4059" s="455" t="e">
        <f>IF(K4059=0,#REF!,0)</f>
        <v>#REF!</v>
      </c>
      <c r="O4059">
        <v>50221.482239999998</v>
      </c>
      <c r="P4059">
        <v>37</v>
      </c>
    </row>
    <row r="4060" spans="1:16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5"/>
      <c r="L4060" s="455" t="e">
        <f>IF(K4060=0,#REF!,0)</f>
        <v>#REF!</v>
      </c>
      <c r="O4060">
        <v>49398.160430999997</v>
      </c>
      <c r="P4060">
        <v>34</v>
      </c>
    </row>
    <row r="4061" spans="1:16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5"/>
      <c r="L4061" s="455" t="e">
        <f>IF(K4061=0,#REF!,0)</f>
        <v>#REF!</v>
      </c>
      <c r="O4061">
        <v>49200.571044999997</v>
      </c>
      <c r="P4061">
        <v>36</v>
      </c>
    </row>
    <row r="4062" spans="1:16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5"/>
      <c r="L4062" s="455" t="e">
        <f>IF(K4062=0,#REF!,0)</f>
        <v>#REF!</v>
      </c>
      <c r="O4062">
        <v>48504.321196999997</v>
      </c>
      <c r="P4062">
        <v>33</v>
      </c>
    </row>
    <row r="4063" spans="1:16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5"/>
      <c r="L4063" s="455" t="e">
        <f>IF(K4063=0,#REF!,0)</f>
        <v>#REF!</v>
      </c>
      <c r="O4063">
        <v>48812.880920000003</v>
      </c>
      <c r="P4063">
        <v>34</v>
      </c>
    </row>
    <row r="4064" spans="1:16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5"/>
      <c r="L4064" s="455" t="e">
        <f>IF(K4064=0,#REF!,0)</f>
        <v>#REF!</v>
      </c>
      <c r="O4064">
        <v>49455.977448000012</v>
      </c>
      <c r="P4064">
        <v>36</v>
      </c>
    </row>
    <row r="4065" spans="1:16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5"/>
      <c r="L4065" s="455" t="e">
        <f>IF(K4065=0,#REF!,0)</f>
        <v>#REF!</v>
      </c>
      <c r="O4065">
        <v>51499.991670000003</v>
      </c>
      <c r="P4065">
        <v>53</v>
      </c>
    </row>
    <row r="4066" spans="1:16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5"/>
      <c r="L4066" s="455" t="e">
        <f>IF(K4066=0,#REF!,0)</f>
        <v>#REF!</v>
      </c>
      <c r="O4066">
        <v>53658.954467000003</v>
      </c>
      <c r="P4066">
        <v>66</v>
      </c>
    </row>
    <row r="4067" spans="1:16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5"/>
      <c r="L4067" s="455" t="e">
        <f>IF(K4067=0,#REF!,0)</f>
        <v>#REF!</v>
      </c>
      <c r="O4067">
        <v>56731.588013000001</v>
      </c>
      <c r="P4067">
        <v>46</v>
      </c>
    </row>
    <row r="4068" spans="1:16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5"/>
      <c r="L4068" s="455" t="e">
        <f>IF(K4068=0,#REF!,0)</f>
        <v>#REF!</v>
      </c>
      <c r="O4068">
        <v>62112.105469000002</v>
      </c>
      <c r="P4068">
        <v>42</v>
      </c>
    </row>
    <row r="4069" spans="1:16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5">
        <v>4605.3468259108322</v>
      </c>
      <c r="L4069" s="455">
        <f>IF(K4069=0,#REF!,0)</f>
        <v>0</v>
      </c>
      <c r="O4069">
        <v>64650.283538999996</v>
      </c>
      <c r="P4069">
        <v>50</v>
      </c>
    </row>
    <row r="4070" spans="1:16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5">
        <v>8274.7239685855766</v>
      </c>
      <c r="L4070" s="455">
        <f>IF(K4070=0,#REF!,0)</f>
        <v>0</v>
      </c>
      <c r="O4070">
        <v>65549.637816999995</v>
      </c>
      <c r="P4070">
        <v>38</v>
      </c>
    </row>
    <row r="4071" spans="1:16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5"/>
      <c r="L4071" s="455" t="e">
        <f>IF(K4071=0,#REF!,0)</f>
        <v>#REF!</v>
      </c>
      <c r="O4071">
        <v>63659.587952000002</v>
      </c>
      <c r="P4071">
        <v>49</v>
      </c>
    </row>
    <row r="4072" spans="1:16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5"/>
      <c r="L4072" s="455" t="e">
        <f>IF(K4072=0,#REF!,0)</f>
        <v>#REF!</v>
      </c>
      <c r="O4072">
        <v>63238.132903999998</v>
      </c>
      <c r="P4072">
        <v>45</v>
      </c>
    </row>
    <row r="4073" spans="1:16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5">
        <v>4690.0415512988775</v>
      </c>
      <c r="L4073" s="455">
        <f>IF(K4073=0,#REF!,0)</f>
        <v>0</v>
      </c>
      <c r="O4073">
        <v>66891.584015</v>
      </c>
      <c r="P4073">
        <v>44</v>
      </c>
    </row>
    <row r="4074" spans="1:16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5"/>
      <c r="L4074" s="455" t="e">
        <f>IF(K4074=0,#REF!,0)</f>
        <v>#REF!</v>
      </c>
      <c r="O4074">
        <v>66879.434508999999</v>
      </c>
      <c r="P4074">
        <v>46</v>
      </c>
    </row>
    <row r="4075" spans="1:16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5"/>
      <c r="L4075" s="455" t="e">
        <f>IF(K4075=0,#REF!,0)</f>
        <v>#REF!</v>
      </c>
      <c r="O4075">
        <v>67727.01885800001</v>
      </c>
      <c r="P4075">
        <v>40</v>
      </c>
    </row>
    <row r="4076" spans="1:16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5"/>
      <c r="L4076" s="455" t="e">
        <f>IF(K4076=0,#REF!,0)</f>
        <v>#REF!</v>
      </c>
      <c r="O4076">
        <v>67509.74859599999</v>
      </c>
      <c r="P4076">
        <v>40</v>
      </c>
    </row>
    <row r="4077" spans="1:16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5"/>
      <c r="L4077" s="455" t="e">
        <f>IF(K4077=0,#REF!,0)</f>
        <v>#REF!</v>
      </c>
      <c r="O4077">
        <v>65921.605895999994</v>
      </c>
      <c r="P4077">
        <v>44</v>
      </c>
    </row>
    <row r="4078" spans="1:16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5"/>
      <c r="L4078" s="455" t="e">
        <f>IF(K4078=0,#REF!,0)</f>
        <v>#REF!</v>
      </c>
      <c r="O4078">
        <v>65003.046325000003</v>
      </c>
      <c r="P4078">
        <v>38</v>
      </c>
    </row>
    <row r="4079" spans="1:16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5"/>
      <c r="L4079" s="455" t="e">
        <f>IF(K4079=0,#REF!,0)</f>
        <v>#REF!</v>
      </c>
      <c r="O4079">
        <v>64410.728394000012</v>
      </c>
      <c r="P4079">
        <v>49</v>
      </c>
    </row>
    <row r="4080" spans="1:16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5"/>
      <c r="L4080" s="455" t="e">
        <f>IF(K4080=0,#REF!,0)</f>
        <v>#REF!</v>
      </c>
      <c r="O4080">
        <v>62546.030092000001</v>
      </c>
      <c r="P4080">
        <v>46</v>
      </c>
    </row>
    <row r="4081" spans="1:16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5"/>
      <c r="L4081" s="455" t="e">
        <f>IF(K4081=0,#REF!,0)</f>
        <v>#REF!</v>
      </c>
      <c r="O4081">
        <v>59653.84549</v>
      </c>
      <c r="P4081">
        <v>36</v>
      </c>
    </row>
    <row r="4082" spans="1:16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5"/>
      <c r="L4082" s="455" t="e">
        <f>IF(K4082=0,#REF!,0)</f>
        <v>#REF!</v>
      </c>
      <c r="O4082">
        <v>57252.273926000002</v>
      </c>
      <c r="P4082">
        <v>36</v>
      </c>
    </row>
    <row r="4083" spans="1:16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5"/>
      <c r="L4083" s="455" t="e">
        <f>IF(K4083=0,#REF!,0)</f>
        <v>#REF!</v>
      </c>
      <c r="O4083">
        <v>54378.075133999999</v>
      </c>
      <c r="P4083">
        <v>30</v>
      </c>
    </row>
    <row r="4084" spans="1:16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5"/>
      <c r="L4084" s="455" t="e">
        <f>IF(K4084=0,#REF!,0)</f>
        <v>#REF!</v>
      </c>
      <c r="O4084">
        <v>52088.839293999998</v>
      </c>
      <c r="P4084">
        <v>27</v>
      </c>
    </row>
    <row r="4085" spans="1:16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5"/>
      <c r="L4085" s="455" t="e">
        <f>IF(K4085=0,#REF!,0)</f>
        <v>#REF!</v>
      </c>
      <c r="O4085">
        <v>52472.622253999987</v>
      </c>
      <c r="P4085">
        <v>26</v>
      </c>
    </row>
    <row r="4086" spans="1:16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5"/>
      <c r="L4086" s="455" t="e">
        <f>IF(K4086=0,#REF!,0)</f>
        <v>#REF!</v>
      </c>
      <c r="O4086">
        <v>52099.372040000002</v>
      </c>
      <c r="P4086">
        <v>28</v>
      </c>
    </row>
    <row r="4087" spans="1:16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5"/>
      <c r="L4087" s="455" t="e">
        <f>IF(K4087=0,#REF!,0)</f>
        <v>#REF!</v>
      </c>
      <c r="O4087">
        <v>51756.387513000001</v>
      </c>
      <c r="P4087">
        <v>28</v>
      </c>
    </row>
    <row r="4088" spans="1:16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5"/>
      <c r="L4088" s="455" t="e">
        <f>IF(K4088=0,#REF!,0)</f>
        <v>#REF!</v>
      </c>
      <c r="O4088">
        <v>51839.689180000001</v>
      </c>
      <c r="P4088">
        <v>31</v>
      </c>
    </row>
    <row r="4089" spans="1:16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5"/>
      <c r="L4089" s="455" t="e">
        <f>IF(K4089=0,#REF!,0)</f>
        <v>#REF!</v>
      </c>
      <c r="O4089">
        <v>53525.039551000002</v>
      </c>
      <c r="P4089">
        <v>38</v>
      </c>
    </row>
    <row r="4090" spans="1:16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5"/>
      <c r="L4090" s="455" t="e">
        <f>IF(K4090=0,#REF!,0)</f>
        <v>#REF!</v>
      </c>
      <c r="O4090">
        <v>56262.401184000002</v>
      </c>
      <c r="P4090">
        <v>57</v>
      </c>
    </row>
    <row r="4091" spans="1:16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5"/>
      <c r="L4091" s="455" t="e">
        <f>IF(K4091=0,#REF!,0)</f>
        <v>#REF!</v>
      </c>
      <c r="O4091">
        <v>59016.445527000003</v>
      </c>
      <c r="P4091">
        <v>51</v>
      </c>
    </row>
    <row r="4092" spans="1:16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5"/>
      <c r="L4092" s="455" t="e">
        <f>IF(K4092=0,#REF!,0)</f>
        <v>#REF!</v>
      </c>
      <c r="O4092">
        <v>63740.580689000002</v>
      </c>
      <c r="P4092">
        <v>40</v>
      </c>
    </row>
    <row r="4093" spans="1:16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5"/>
      <c r="L4093" s="455" t="e">
        <f>IF(K4093=0,#REF!,0)</f>
        <v>#REF!</v>
      </c>
      <c r="O4093">
        <v>65164.56308</v>
      </c>
      <c r="P4093">
        <v>30</v>
      </c>
    </row>
    <row r="4094" spans="1:16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5"/>
      <c r="L4094" s="455" t="e">
        <f>IF(K4094=0,#REF!,0)</f>
        <v>#REF!</v>
      </c>
      <c r="O4094">
        <v>66458.673767</v>
      </c>
      <c r="P4094">
        <v>52</v>
      </c>
    </row>
    <row r="4095" spans="1:16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5"/>
      <c r="L4095" s="455" t="e">
        <f>IF(K4095=0,#REF!,0)</f>
        <v>#REF!</v>
      </c>
      <c r="O4095">
        <v>64344.406921000002</v>
      </c>
      <c r="P4095">
        <v>41</v>
      </c>
    </row>
    <row r="4096" spans="1:16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5"/>
      <c r="L4096" s="455" t="e">
        <f>IF(K4096=0,#REF!,0)</f>
        <v>#REF!</v>
      </c>
      <c r="O4096">
        <v>64879.111938000002</v>
      </c>
      <c r="P4096">
        <v>42</v>
      </c>
    </row>
    <row r="4097" spans="1:16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5"/>
      <c r="L4097" s="455" t="e">
        <f>IF(K4097=0,#REF!,0)</f>
        <v>#REF!</v>
      </c>
      <c r="O4097">
        <v>68609.065306999997</v>
      </c>
      <c r="P4097">
        <v>50</v>
      </c>
    </row>
    <row r="4098" spans="1:16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5"/>
      <c r="L4098" s="455" t="e">
        <f>IF(K4098=0,#REF!,0)</f>
        <v>#REF!</v>
      </c>
      <c r="O4098">
        <v>68644.049866000001</v>
      </c>
      <c r="P4098">
        <v>39</v>
      </c>
    </row>
    <row r="4099" spans="1:16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5"/>
      <c r="L4099" s="455" t="e">
        <f>IF(K4099=0,#REF!,0)</f>
        <v>#REF!</v>
      </c>
      <c r="O4099">
        <v>68417.792449999994</v>
      </c>
      <c r="P4099">
        <v>43</v>
      </c>
    </row>
    <row r="4100" spans="1:16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5"/>
      <c r="L4100" s="455" t="e">
        <f>IF(K4100=0,#REF!,0)</f>
        <v>#REF!</v>
      </c>
      <c r="O4100">
        <v>67329.694852999994</v>
      </c>
      <c r="P4100">
        <v>40</v>
      </c>
    </row>
    <row r="4101" spans="1:16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5"/>
      <c r="L4101" s="455" t="e">
        <f>IF(K4101=0,#REF!,0)</f>
        <v>#REF!</v>
      </c>
      <c r="O4101">
        <v>65707.573302999997</v>
      </c>
      <c r="P4101">
        <v>41</v>
      </c>
    </row>
    <row r="4102" spans="1:16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5"/>
      <c r="L4102" s="455" t="e">
        <f>IF(K4102=0,#REF!,0)</f>
        <v>#REF!</v>
      </c>
      <c r="O4102">
        <v>64460.337463000003</v>
      </c>
      <c r="P4102">
        <v>42</v>
      </c>
    </row>
    <row r="4103" spans="1:16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5"/>
      <c r="L4103" s="455" t="e">
        <f>IF(K4103=0,#REF!,0)</f>
        <v>#REF!</v>
      </c>
      <c r="O4103">
        <v>62969.358336999998</v>
      </c>
      <c r="P4103">
        <v>47</v>
      </c>
    </row>
    <row r="4104" spans="1:16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5"/>
      <c r="L4104" s="455" t="e">
        <f>IF(K4104=0,#REF!,0)</f>
        <v>#REF!</v>
      </c>
      <c r="O4104">
        <v>61321.905579999999</v>
      </c>
      <c r="P4104">
        <v>42</v>
      </c>
    </row>
    <row r="4105" spans="1:16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5"/>
      <c r="L4105" s="455" t="e">
        <f>IF(K4105=0,#REF!,0)</f>
        <v>#REF!</v>
      </c>
      <c r="O4105">
        <v>58926.453002000002</v>
      </c>
      <c r="P4105">
        <v>45</v>
      </c>
    </row>
    <row r="4106" spans="1:16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5"/>
      <c r="L4106" s="455" t="e">
        <f>IF(K4106=0,#REF!,0)</f>
        <v>#REF!</v>
      </c>
      <c r="O4106">
        <v>56240.976073999998</v>
      </c>
      <c r="P4106">
        <v>38</v>
      </c>
    </row>
    <row r="4107" spans="1:16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5"/>
      <c r="L4107" s="455" t="e">
        <f>IF(K4107=0,#REF!,0)</f>
        <v>#REF!</v>
      </c>
      <c r="O4107">
        <v>54749.379546999997</v>
      </c>
      <c r="P4107">
        <v>36</v>
      </c>
    </row>
    <row r="4108" spans="1:16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5"/>
      <c r="L4108" s="455" t="e">
        <f>IF(K4108=0,#REF!,0)</f>
        <v>#REF!</v>
      </c>
      <c r="O4108">
        <v>53150.848998000001</v>
      </c>
      <c r="P4108">
        <v>30</v>
      </c>
    </row>
    <row r="4109" spans="1:16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5"/>
      <c r="L4109" s="455" t="e">
        <f>IF(K4109=0,#REF!,0)</f>
        <v>#REF!</v>
      </c>
      <c r="O4109">
        <v>53131.935516000012</v>
      </c>
      <c r="P4109">
        <v>27</v>
      </c>
    </row>
    <row r="4110" spans="1:16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5"/>
      <c r="L4110" s="455" t="e">
        <f>IF(K4110=0,#REF!,0)</f>
        <v>#REF!</v>
      </c>
      <c r="O4110">
        <v>52672.159668</v>
      </c>
      <c r="P4110">
        <v>28</v>
      </c>
    </row>
    <row r="4111" spans="1:16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5"/>
      <c r="L4111" s="455" t="e">
        <f>IF(K4111=0,#REF!,0)</f>
        <v>#REF!</v>
      </c>
      <c r="O4111">
        <v>52688.733061999999</v>
      </c>
      <c r="P4111">
        <v>28</v>
      </c>
    </row>
    <row r="4112" spans="1:16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5"/>
      <c r="L4112" s="455" t="e">
        <f>IF(K4112=0,#REF!,0)</f>
        <v>#REF!</v>
      </c>
      <c r="O4112">
        <v>52994.806031</v>
      </c>
      <c r="P4112">
        <v>29</v>
      </c>
    </row>
    <row r="4113" spans="1:16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5"/>
      <c r="L4113" s="455" t="e">
        <f>IF(K4113=0,#REF!,0)</f>
        <v>#REF!</v>
      </c>
      <c r="O4113">
        <v>54119.222168</v>
      </c>
      <c r="P4113">
        <v>44</v>
      </c>
    </row>
    <row r="4114" spans="1:16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5"/>
      <c r="L4114" s="455" t="e">
        <f>IF(K4114=0,#REF!,0)</f>
        <v>#REF!</v>
      </c>
      <c r="O4114">
        <v>56153.447846000003</v>
      </c>
      <c r="P4114">
        <v>55</v>
      </c>
    </row>
    <row r="4115" spans="1:16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5"/>
      <c r="L4115" s="455" t="e">
        <f>IF(K4115=0,#REF!,0)</f>
        <v>#REF!</v>
      </c>
      <c r="O4115">
        <v>58501.632690999999</v>
      </c>
      <c r="P4115">
        <v>45</v>
      </c>
    </row>
    <row r="4116" spans="1:16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5"/>
      <c r="L4116" s="455" t="e">
        <f>IF(K4116=0,#REF!,0)</f>
        <v>#REF!</v>
      </c>
      <c r="O4116">
        <v>63369.477722000003</v>
      </c>
      <c r="P4116">
        <v>44</v>
      </c>
    </row>
    <row r="4117" spans="1:16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5"/>
      <c r="L4117" s="455" t="e">
        <f>IF(K4117=0,#REF!,0)</f>
        <v>#REF!</v>
      </c>
      <c r="O4117">
        <v>64968.397399000001</v>
      </c>
      <c r="P4117">
        <v>44</v>
      </c>
    </row>
    <row r="4118" spans="1:16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5"/>
      <c r="L4118" s="455" t="e">
        <f>IF(K4118=0,#REF!,0)</f>
        <v>#REF!</v>
      </c>
      <c r="O4118">
        <v>65772.517211999992</v>
      </c>
      <c r="P4118">
        <v>43</v>
      </c>
    </row>
    <row r="4119" spans="1:16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5"/>
      <c r="L4119" s="455" t="e">
        <f>IF(K4119=0,#REF!,0)</f>
        <v>#REF!</v>
      </c>
      <c r="O4119">
        <v>64966.722502999997</v>
      </c>
      <c r="P4119">
        <v>38</v>
      </c>
    </row>
    <row r="4120" spans="1:16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5"/>
      <c r="L4120" s="455" t="e">
        <f>IF(K4120=0,#REF!,0)</f>
        <v>#REF!</v>
      </c>
      <c r="O4120">
        <v>64743.960907000001</v>
      </c>
      <c r="P4120">
        <v>46</v>
      </c>
    </row>
    <row r="4121" spans="1:16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5"/>
      <c r="L4121" s="455" t="e">
        <f>IF(K4121=0,#REF!,0)</f>
        <v>#REF!</v>
      </c>
      <c r="O4121">
        <v>68287.798340000008</v>
      </c>
      <c r="P4121">
        <v>43</v>
      </c>
    </row>
    <row r="4122" spans="1:16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5"/>
      <c r="L4122" s="455" t="e">
        <f>IF(K4122=0,#REF!,0)</f>
        <v>#REF!</v>
      </c>
      <c r="O4122">
        <v>68289.688048999989</v>
      </c>
      <c r="P4122">
        <v>47</v>
      </c>
    </row>
    <row r="4123" spans="1:16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5"/>
      <c r="L4123" s="455" t="e">
        <f>IF(K4123=0,#REF!,0)</f>
        <v>#REF!</v>
      </c>
      <c r="O4123">
        <v>68353.530639999997</v>
      </c>
      <c r="P4123">
        <v>44</v>
      </c>
    </row>
    <row r="4124" spans="1:16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5"/>
      <c r="L4124" s="455" t="e">
        <f>IF(K4124=0,#REF!,0)</f>
        <v>#REF!</v>
      </c>
      <c r="O4124">
        <v>67219.867371</v>
      </c>
      <c r="P4124">
        <v>38</v>
      </c>
    </row>
    <row r="4125" spans="1:16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5"/>
      <c r="L4125" s="455" t="e">
        <f>IF(K4125=0,#REF!,0)</f>
        <v>#REF!</v>
      </c>
      <c r="O4125">
        <v>64824.881714000003</v>
      </c>
      <c r="P4125">
        <v>38</v>
      </c>
    </row>
    <row r="4126" spans="1:16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5"/>
      <c r="L4126" s="455" t="e">
        <f>IF(K4126=0,#REF!,0)</f>
        <v>#REF!</v>
      </c>
      <c r="O4126">
        <v>63413.615903999998</v>
      </c>
      <c r="P4126">
        <v>37</v>
      </c>
    </row>
    <row r="4127" spans="1:16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5"/>
      <c r="L4127" s="455" t="e">
        <f>IF(K4127=0,#REF!,0)</f>
        <v>#REF!</v>
      </c>
      <c r="O4127">
        <v>62808.659180000002</v>
      </c>
      <c r="P4127">
        <v>62</v>
      </c>
    </row>
    <row r="4128" spans="1:16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5"/>
      <c r="L4128" s="455" t="e">
        <f>IF(K4128=0,#REF!,0)</f>
        <v>#REF!</v>
      </c>
      <c r="O4128">
        <v>60891.963379000001</v>
      </c>
      <c r="P4128">
        <v>63</v>
      </c>
    </row>
    <row r="4129" spans="1:16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5"/>
      <c r="L4129" s="455" t="e">
        <f>IF(K4129=0,#REF!,0)</f>
        <v>#REF!</v>
      </c>
      <c r="O4129">
        <v>58416.449219000002</v>
      </c>
      <c r="P4129">
        <v>56</v>
      </c>
    </row>
    <row r="4130" spans="1:16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5"/>
      <c r="L4130" s="455" t="e">
        <f>IF(K4130=0,#REF!,0)</f>
        <v>#REF!</v>
      </c>
      <c r="O4130">
        <v>56657.364287999997</v>
      </c>
      <c r="P4130">
        <v>45</v>
      </c>
    </row>
    <row r="4131" spans="1:16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5"/>
      <c r="L4131" s="455" t="e">
        <f>IF(K4131=0,#REF!,0)</f>
        <v>#REF!</v>
      </c>
      <c r="O4131">
        <v>56065.014253000001</v>
      </c>
      <c r="P4131">
        <v>46</v>
      </c>
    </row>
    <row r="4132" spans="1:16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5"/>
      <c r="L4132" s="455" t="e">
        <f>IF(K4132=0,#REF!,0)</f>
        <v>#REF!</v>
      </c>
      <c r="O4132">
        <v>52805.933502</v>
      </c>
      <c r="P4132">
        <v>38</v>
      </c>
    </row>
    <row r="4133" spans="1:16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5"/>
      <c r="L4133" s="455" t="e">
        <f>IF(K4133=0,#REF!,0)</f>
        <v>#REF!</v>
      </c>
      <c r="O4133">
        <v>53019.588013000001</v>
      </c>
      <c r="P4133">
        <v>38</v>
      </c>
    </row>
    <row r="4134" spans="1:16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5"/>
      <c r="L4134" s="455" t="e">
        <f>IF(K4134=0,#REF!,0)</f>
        <v>#REF!</v>
      </c>
      <c r="O4134">
        <v>53115.230194999996</v>
      </c>
      <c r="P4134">
        <v>34</v>
      </c>
    </row>
    <row r="4135" spans="1:16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5"/>
      <c r="L4135" s="455" t="e">
        <f>IF(K4135=0,#REF!,0)</f>
        <v>#REF!</v>
      </c>
      <c r="O4135">
        <v>52921.280701000003</v>
      </c>
      <c r="P4135">
        <v>34</v>
      </c>
    </row>
    <row r="4136" spans="1:16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5"/>
      <c r="L4136" s="455" t="e">
        <f>IF(K4136=0,#REF!,0)</f>
        <v>#REF!</v>
      </c>
      <c r="O4136">
        <v>53097.346404999997</v>
      </c>
      <c r="P4136">
        <v>33</v>
      </c>
    </row>
    <row r="4137" spans="1:16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5"/>
      <c r="L4137" s="455" t="e">
        <f>IF(K4137=0,#REF!,0)</f>
        <v>#REF!</v>
      </c>
      <c r="O4137">
        <v>54355.758148999987</v>
      </c>
      <c r="P4137">
        <v>50</v>
      </c>
    </row>
    <row r="4138" spans="1:16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5"/>
      <c r="L4138" s="455" t="e">
        <f>IF(K4138=0,#REF!,0)</f>
        <v>#REF!</v>
      </c>
      <c r="O4138">
        <v>55543.810668999999</v>
      </c>
      <c r="P4138">
        <v>63</v>
      </c>
    </row>
    <row r="4139" spans="1:16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5"/>
      <c r="L4139" s="455" t="e">
        <f>IF(K4139=0,#REF!,0)</f>
        <v>#REF!</v>
      </c>
      <c r="O4139">
        <v>58894.808289000001</v>
      </c>
      <c r="P4139">
        <v>46</v>
      </c>
    </row>
    <row r="4140" spans="1:16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5"/>
      <c r="L4140" s="455" t="e">
        <f>IF(K4140=0,#REF!,0)</f>
        <v>#REF!</v>
      </c>
      <c r="O4140">
        <v>63038.448729999996</v>
      </c>
      <c r="P4140">
        <v>48</v>
      </c>
    </row>
    <row r="4141" spans="1:16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5"/>
      <c r="L4141" s="455" t="e">
        <f>IF(K4141=0,#REF!,0)</f>
        <v>#REF!</v>
      </c>
      <c r="O4141">
        <v>64613.618897</v>
      </c>
      <c r="P4141">
        <v>47</v>
      </c>
    </row>
    <row r="4142" spans="1:16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5">
        <v>5832.0296256940019</v>
      </c>
      <c r="L4142" s="455">
        <f>IF(K4142=0,#REF!,0)</f>
        <v>0</v>
      </c>
      <c r="O4142">
        <v>65677.292845999997</v>
      </c>
      <c r="P4142">
        <v>44</v>
      </c>
    </row>
    <row r="4143" spans="1:16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5"/>
      <c r="L4143" s="455" t="e">
        <f>IF(K4143=0,#REF!,0)</f>
        <v>#REF!</v>
      </c>
      <c r="O4143">
        <v>63956.417021999987</v>
      </c>
      <c r="P4143">
        <v>45</v>
      </c>
    </row>
    <row r="4144" spans="1:16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5">
        <v>3858.4179618098415</v>
      </c>
      <c r="L4144" s="455">
        <f>IF(K4144=0,#REF!,0)</f>
        <v>0</v>
      </c>
      <c r="O4144">
        <v>63892.405182000002</v>
      </c>
      <c r="P4144">
        <v>46</v>
      </c>
    </row>
    <row r="4145" spans="1:16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5">
        <v>1017.3298889234236</v>
      </c>
      <c r="L4145" s="455">
        <f>IF(K4145=0,#REF!,0)</f>
        <v>0</v>
      </c>
      <c r="O4145">
        <v>67421.269776000001</v>
      </c>
      <c r="P4145">
        <v>48</v>
      </c>
    </row>
    <row r="4146" spans="1:16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5"/>
      <c r="L4146" s="455" t="e">
        <f>IF(K4146=0,#REF!,0)</f>
        <v>#REF!</v>
      </c>
      <c r="O4146">
        <v>67732.88049299999</v>
      </c>
      <c r="P4146">
        <v>50</v>
      </c>
    </row>
    <row r="4147" spans="1:16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5"/>
      <c r="L4147" s="455" t="e">
        <f>IF(K4147=0,#REF!,0)</f>
        <v>#REF!</v>
      </c>
      <c r="O4147">
        <v>68379.116151000009</v>
      </c>
      <c r="P4147">
        <v>36</v>
      </c>
    </row>
    <row r="4148" spans="1:16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5"/>
      <c r="L4148" s="455" t="e">
        <f>IF(K4148=0,#REF!,0)</f>
        <v>#REF!</v>
      </c>
      <c r="O4148">
        <v>67756.837524000002</v>
      </c>
      <c r="P4148">
        <v>47</v>
      </c>
    </row>
    <row r="4149" spans="1:16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5"/>
      <c r="L4149" s="455" t="e">
        <f>IF(K4149=0,#REF!,0)</f>
        <v>#REF!</v>
      </c>
      <c r="O4149">
        <v>66220.995728000009</v>
      </c>
      <c r="P4149">
        <v>45</v>
      </c>
    </row>
    <row r="4150" spans="1:16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5"/>
      <c r="L4150" s="455" t="e">
        <f>IF(K4150=0,#REF!,0)</f>
        <v>#REF!</v>
      </c>
      <c r="O4150">
        <v>64968.821044999997</v>
      </c>
      <c r="P4150">
        <v>48</v>
      </c>
    </row>
    <row r="4151" spans="1:16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5"/>
      <c r="L4151" s="455" t="e">
        <f>IF(K4151=0,#REF!,0)</f>
        <v>#REF!</v>
      </c>
      <c r="O4151">
        <v>63680.105957</v>
      </c>
      <c r="P4151">
        <v>46</v>
      </c>
    </row>
    <row r="4152" spans="1:16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5"/>
      <c r="L4152" s="455" t="e">
        <f>IF(K4152=0,#REF!,0)</f>
        <v>#REF!</v>
      </c>
      <c r="O4152">
        <v>61693.722229999999</v>
      </c>
      <c r="P4152">
        <v>53</v>
      </c>
    </row>
    <row r="4153" spans="1:16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5"/>
      <c r="L4153" s="455" t="e">
        <f>IF(K4153=0,#REF!,0)</f>
        <v>#REF!</v>
      </c>
      <c r="O4153">
        <v>59151.141724000001</v>
      </c>
      <c r="P4153">
        <v>43</v>
      </c>
    </row>
    <row r="4154" spans="1:16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5"/>
      <c r="L4154" s="455" t="e">
        <f>IF(K4154=0,#REF!,0)</f>
        <v>#REF!</v>
      </c>
      <c r="O4154">
        <v>57200.762878000001</v>
      </c>
      <c r="P4154">
        <v>41</v>
      </c>
    </row>
    <row r="4155" spans="1:16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5"/>
      <c r="L4155" s="455" t="e">
        <f>IF(K4155=0,#REF!,0)</f>
        <v>#REF!</v>
      </c>
      <c r="O4155">
        <v>56648.267090000001</v>
      </c>
      <c r="P4155">
        <v>35</v>
      </c>
    </row>
    <row r="4156" spans="1:16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5"/>
      <c r="L4156" s="455" t="e">
        <f>IF(K4156=0,#REF!,0)</f>
        <v>#REF!</v>
      </c>
      <c r="O4156">
        <v>53300.246459999988</v>
      </c>
      <c r="P4156">
        <v>37</v>
      </c>
    </row>
    <row r="4157" spans="1:16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5"/>
      <c r="L4157" s="455" t="e">
        <f>IF(K4157=0,#REF!,0)</f>
        <v>#REF!</v>
      </c>
      <c r="O4157">
        <v>53633.557525999997</v>
      </c>
      <c r="P4157">
        <v>33</v>
      </c>
    </row>
    <row r="4158" spans="1:16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5"/>
      <c r="L4158" s="455" t="e">
        <f>IF(K4158=0,#REF!,0)</f>
        <v>#REF!</v>
      </c>
      <c r="O4158">
        <v>53013.962462000003</v>
      </c>
      <c r="P4158">
        <v>31</v>
      </c>
    </row>
    <row r="4159" spans="1:16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5"/>
      <c r="L4159" s="455" t="e">
        <f>IF(K4159=0,#REF!,0)</f>
        <v>#REF!</v>
      </c>
      <c r="O4159">
        <v>53644.513978000003</v>
      </c>
      <c r="P4159">
        <v>30</v>
      </c>
    </row>
    <row r="4160" spans="1:16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5"/>
      <c r="L4160" s="455" t="e">
        <f>IF(K4160=0,#REF!,0)</f>
        <v>#REF!</v>
      </c>
      <c r="O4160">
        <v>53670.176453</v>
      </c>
      <c r="P4160">
        <v>34</v>
      </c>
    </row>
    <row r="4161" spans="1:16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5"/>
      <c r="L4161" s="455" t="e">
        <f>IF(K4161=0,#REF!,0)</f>
        <v>#REF!</v>
      </c>
      <c r="O4161">
        <v>55018.344786999987</v>
      </c>
      <c r="P4161">
        <v>47</v>
      </c>
    </row>
    <row r="4162" spans="1:16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5"/>
      <c r="L4162" s="455" t="e">
        <f>IF(K4162=0,#REF!,0)</f>
        <v>#REF!</v>
      </c>
      <c r="O4162">
        <v>55976.230223999999</v>
      </c>
      <c r="P4162">
        <v>56</v>
      </c>
    </row>
    <row r="4163" spans="1:16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5"/>
      <c r="L4163" s="455" t="e">
        <f>IF(K4163=0,#REF!,0)</f>
        <v>#REF!</v>
      </c>
      <c r="O4163">
        <v>58575.298797000003</v>
      </c>
      <c r="P4163">
        <v>52</v>
      </c>
    </row>
    <row r="4164" spans="1:16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5"/>
      <c r="L4164" s="455" t="e">
        <f>IF(K4164=0,#REF!,0)</f>
        <v>#REF!</v>
      </c>
      <c r="O4164">
        <v>63260.462158000002</v>
      </c>
      <c r="P4164">
        <v>48</v>
      </c>
    </row>
    <row r="4165" spans="1:16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5"/>
      <c r="L4165" s="455" t="e">
        <f>IF(K4165=0,#REF!,0)</f>
        <v>#REF!</v>
      </c>
      <c r="O4165">
        <v>65260.357665000003</v>
      </c>
      <c r="P4165">
        <v>49</v>
      </c>
    </row>
    <row r="4166" spans="1:16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5"/>
      <c r="L4166" s="455" t="e">
        <f>IF(K4166=0,#REF!,0)</f>
        <v>#REF!</v>
      </c>
      <c r="O4166">
        <v>66713.197326000009</v>
      </c>
      <c r="P4166">
        <v>44</v>
      </c>
    </row>
    <row r="4167" spans="1:16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5"/>
      <c r="L4167" s="455" t="e">
        <f>IF(K4167=0,#REF!,0)</f>
        <v>#REF!</v>
      </c>
      <c r="O4167">
        <v>65401.445495</v>
      </c>
      <c r="P4167">
        <v>42</v>
      </c>
    </row>
    <row r="4168" spans="1:16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5">
        <v>2370.5561410689106</v>
      </c>
      <c r="L4168" s="455">
        <f>IF(K4168=0,#REF!,0)</f>
        <v>0</v>
      </c>
      <c r="O4168">
        <v>65357.413696000003</v>
      </c>
      <c r="P4168">
        <v>46</v>
      </c>
    </row>
    <row r="4169" spans="1:16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5"/>
      <c r="L4169" s="455" t="e">
        <f>IF(K4169=0,#REF!,0)</f>
        <v>#REF!</v>
      </c>
      <c r="O4169">
        <v>69019.132142000002</v>
      </c>
      <c r="P4169">
        <v>46</v>
      </c>
    </row>
    <row r="4170" spans="1:16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5"/>
      <c r="L4170" s="455" t="e">
        <f>IF(K4170=0,#REF!,0)</f>
        <v>#REF!</v>
      </c>
      <c r="O4170">
        <v>69237.611999999994</v>
      </c>
      <c r="P4170">
        <v>42</v>
      </c>
    </row>
    <row r="4171" spans="1:16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5"/>
      <c r="L4171" s="455" t="e">
        <f>IF(K4171=0,#REF!,0)</f>
        <v>#REF!</v>
      </c>
      <c r="O4171">
        <v>69044.39190599999</v>
      </c>
      <c r="P4171">
        <v>42</v>
      </c>
    </row>
    <row r="4172" spans="1:16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5"/>
      <c r="L4172" s="455" t="e">
        <f>IF(K4172=0,#REF!,0)</f>
        <v>#REF!</v>
      </c>
      <c r="O4172">
        <v>68306.936828999998</v>
      </c>
      <c r="P4172">
        <v>43</v>
      </c>
    </row>
    <row r="4173" spans="1:16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5"/>
      <c r="L4173" s="455" t="e">
        <f>IF(K4173=0,#REF!,0)</f>
        <v>#REF!</v>
      </c>
      <c r="O4173">
        <v>66017.873290999996</v>
      </c>
      <c r="P4173">
        <v>47</v>
      </c>
    </row>
    <row r="4174" spans="1:16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5"/>
      <c r="L4174" s="455" t="e">
        <f>IF(K4174=0,#REF!,0)</f>
        <v>#REF!</v>
      </c>
      <c r="O4174">
        <v>64787.230408000003</v>
      </c>
      <c r="P4174">
        <v>51</v>
      </c>
    </row>
    <row r="4175" spans="1:16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5"/>
      <c r="L4175" s="455" t="e">
        <f>IF(K4175=0,#REF!,0)</f>
        <v>#REF!</v>
      </c>
      <c r="O4175">
        <v>63843.838380000001</v>
      </c>
      <c r="P4175">
        <v>48</v>
      </c>
    </row>
    <row r="4176" spans="1:16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5"/>
      <c r="L4176" s="455" t="e">
        <f>IF(K4176=0,#REF!,0)</f>
        <v>#REF!</v>
      </c>
      <c r="O4176">
        <v>61793.830504999998</v>
      </c>
      <c r="P4176">
        <v>49</v>
      </c>
    </row>
    <row r="4177" spans="1:16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5"/>
      <c r="L4177" s="455" t="e">
        <f>IF(K4177=0,#REF!,0)</f>
        <v>#REF!</v>
      </c>
      <c r="O4177">
        <v>59267.926331000002</v>
      </c>
      <c r="P4177">
        <v>46</v>
      </c>
    </row>
    <row r="4178" spans="1:16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5"/>
      <c r="L4178" s="455" t="e">
        <f>IF(K4178=0,#REF!,0)</f>
        <v>#REF!</v>
      </c>
      <c r="O4178">
        <v>56627.893403000002</v>
      </c>
      <c r="P4178">
        <v>41</v>
      </c>
    </row>
    <row r="4179" spans="1:16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5"/>
      <c r="L4179" s="455" t="e">
        <f>IF(K4179=0,#REF!,0)</f>
        <v>#REF!</v>
      </c>
      <c r="O4179">
        <v>54369.656464</v>
      </c>
      <c r="P4179">
        <v>42</v>
      </c>
    </row>
    <row r="4180" spans="1:16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5"/>
      <c r="L4180" s="455" t="e">
        <f>IF(K4180=0,#REF!,0)</f>
        <v>#REF!</v>
      </c>
      <c r="O4180">
        <v>52577.647462000001</v>
      </c>
      <c r="P4180">
        <v>36</v>
      </c>
    </row>
    <row r="4181" spans="1:16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5"/>
      <c r="L4181" s="455" t="e">
        <f>IF(K4181=0,#REF!,0)</f>
        <v>#REF!</v>
      </c>
      <c r="O4181">
        <v>51608.585694000001</v>
      </c>
      <c r="P4181">
        <v>37</v>
      </c>
    </row>
    <row r="4182" spans="1:16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5"/>
      <c r="L4182" s="455" t="e">
        <f>IF(K4182=0,#REF!,0)</f>
        <v>#REF!</v>
      </c>
      <c r="O4182">
        <v>51249.281646000003</v>
      </c>
      <c r="P4182">
        <v>35</v>
      </c>
    </row>
    <row r="4183" spans="1:16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5"/>
      <c r="L4183" s="455" t="e">
        <f>IF(K4183=0,#REF!,0)</f>
        <v>#REF!</v>
      </c>
      <c r="O4183">
        <v>50785.756804999997</v>
      </c>
      <c r="P4183">
        <v>35</v>
      </c>
    </row>
    <row r="4184" spans="1:16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5"/>
      <c r="L4184" s="455" t="e">
        <f>IF(K4184=0,#REF!,0)</f>
        <v>#REF!</v>
      </c>
      <c r="O4184">
        <v>50421.284758000002</v>
      </c>
      <c r="P4184">
        <v>34</v>
      </c>
    </row>
    <row r="4185" spans="1:16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5"/>
      <c r="L4185" s="455" t="e">
        <f>IF(K4185=0,#REF!,0)</f>
        <v>#REF!</v>
      </c>
      <c r="O4185">
        <v>50919.710600999999</v>
      </c>
      <c r="P4185">
        <v>37</v>
      </c>
    </row>
    <row r="4186" spans="1:16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5"/>
      <c r="L4186" s="455" t="e">
        <f>IF(K4186=0,#REF!,0)</f>
        <v>#REF!</v>
      </c>
      <c r="O4186">
        <v>52017.137145000001</v>
      </c>
      <c r="P4186">
        <v>42</v>
      </c>
    </row>
    <row r="4187" spans="1:16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5"/>
      <c r="L4187" s="455" t="e">
        <f>IF(K4187=0,#REF!,0)</f>
        <v>#REF!</v>
      </c>
      <c r="O4187">
        <v>53251.764952999998</v>
      </c>
      <c r="P4187">
        <v>51</v>
      </c>
    </row>
    <row r="4188" spans="1:16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5"/>
      <c r="L4188" s="455" t="e">
        <f>IF(K4188=0,#REF!,0)</f>
        <v>#REF!</v>
      </c>
      <c r="O4188">
        <v>55510.162108999997</v>
      </c>
      <c r="P4188">
        <v>53</v>
      </c>
    </row>
    <row r="4189" spans="1:16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5"/>
      <c r="L4189" s="455" t="e">
        <f>IF(K4189=0,#REF!,0)</f>
        <v>#REF!</v>
      </c>
      <c r="O4189">
        <v>57175.163971000002</v>
      </c>
      <c r="P4189">
        <v>56</v>
      </c>
    </row>
    <row r="4190" spans="1:16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5"/>
      <c r="L4190" s="455" t="e">
        <f>IF(K4190=0,#REF!,0)</f>
        <v>#REF!</v>
      </c>
      <c r="O4190">
        <v>58424.629364</v>
      </c>
      <c r="P4190">
        <v>49</v>
      </c>
    </row>
    <row r="4191" spans="1:16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5"/>
      <c r="L4191" s="455" t="e">
        <f>IF(K4191=0,#REF!,0)</f>
        <v>#REF!</v>
      </c>
      <c r="O4191">
        <v>57931.010802999997</v>
      </c>
      <c r="P4191">
        <v>49</v>
      </c>
    </row>
    <row r="4192" spans="1:16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5"/>
      <c r="L4192" s="455" t="e">
        <f>IF(K4192=0,#REF!,0)</f>
        <v>#REF!</v>
      </c>
      <c r="O4192">
        <v>57588.207184999999</v>
      </c>
      <c r="P4192">
        <v>50</v>
      </c>
    </row>
    <row r="4193" spans="1:16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5"/>
      <c r="L4193" s="455" t="e">
        <f>IF(K4193=0,#REF!,0)</f>
        <v>#REF!</v>
      </c>
      <c r="O4193">
        <v>59031.809357999999</v>
      </c>
      <c r="P4193">
        <v>41</v>
      </c>
    </row>
    <row r="4194" spans="1:16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5"/>
      <c r="L4194" s="455" t="e">
        <f>IF(K4194=0,#REF!,0)</f>
        <v>#REF!</v>
      </c>
      <c r="O4194">
        <v>58129.400054999998</v>
      </c>
      <c r="P4194">
        <v>45</v>
      </c>
    </row>
    <row r="4195" spans="1:16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5"/>
      <c r="L4195" s="455" t="e">
        <f>IF(K4195=0,#REF!,0)</f>
        <v>#REF!</v>
      </c>
      <c r="O4195">
        <v>57529.914978999986</v>
      </c>
      <c r="P4195">
        <v>44</v>
      </c>
    </row>
    <row r="4196" spans="1:16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5"/>
      <c r="L4196" s="455" t="e">
        <f>IF(K4196=0,#REF!,0)</f>
        <v>#REF!</v>
      </c>
      <c r="O4196">
        <v>55775.459776999996</v>
      </c>
      <c r="P4196">
        <v>47</v>
      </c>
    </row>
    <row r="4197" spans="1:16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5"/>
      <c r="L4197" s="455" t="e">
        <f>IF(K4197=0,#REF!,0)</f>
        <v>#REF!</v>
      </c>
      <c r="O4197">
        <v>55146.613251000002</v>
      </c>
      <c r="P4197">
        <v>47</v>
      </c>
    </row>
    <row r="4198" spans="1:16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5"/>
      <c r="L4198" s="455" t="e">
        <f>IF(K4198=0,#REF!,0)</f>
        <v>#REF!</v>
      </c>
      <c r="O4198">
        <v>55110.328307999996</v>
      </c>
      <c r="P4198">
        <v>47</v>
      </c>
    </row>
    <row r="4199" spans="1:16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5"/>
      <c r="L4199" s="455" t="e">
        <f>IF(K4199=0,#REF!,0)</f>
        <v>#REF!</v>
      </c>
      <c r="O4199">
        <v>55741.639219999997</v>
      </c>
      <c r="P4199">
        <v>49</v>
      </c>
    </row>
    <row r="4200" spans="1:16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5"/>
      <c r="L4200" s="455" t="e">
        <f>IF(K4200=0,#REF!,0)</f>
        <v>#REF!</v>
      </c>
      <c r="O4200">
        <v>55306.410521999998</v>
      </c>
      <c r="P4200">
        <v>47</v>
      </c>
    </row>
    <row r="4201" spans="1:16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5"/>
      <c r="L4201" s="455" t="e">
        <f>IF(K4201=0,#REF!,0)</f>
        <v>#REF!</v>
      </c>
      <c r="O4201">
        <v>53803.969603999998</v>
      </c>
      <c r="P4201">
        <v>45</v>
      </c>
    </row>
    <row r="4202" spans="1:16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5"/>
      <c r="L4202" s="455" t="e">
        <f>IF(K4202=0,#REF!,0)</f>
        <v>#REF!</v>
      </c>
      <c r="O4202">
        <v>52293.287566999999</v>
      </c>
      <c r="P4202">
        <v>43</v>
      </c>
    </row>
    <row r="4203" spans="1:16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5"/>
      <c r="L4203" s="455" t="e">
        <f>IF(K4203=0,#REF!,0)</f>
        <v>#REF!</v>
      </c>
      <c r="O4203">
        <v>52011.124632999999</v>
      </c>
      <c r="P4203">
        <v>38</v>
      </c>
    </row>
    <row r="4204" spans="1:16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5"/>
      <c r="L4204" s="455" t="e">
        <f>IF(K4204=0,#REF!,0)</f>
        <v>#REF!</v>
      </c>
      <c r="O4204">
        <v>50111.5</v>
      </c>
      <c r="P4204">
        <v>35</v>
      </c>
    </row>
    <row r="4205" spans="1:16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5"/>
      <c r="L4205" s="455" t="e">
        <f>IF(K4205=0,#REF!,0)</f>
        <v>#REF!</v>
      </c>
      <c r="O4205">
        <v>49771.773528999998</v>
      </c>
      <c r="P4205">
        <v>36</v>
      </c>
    </row>
    <row r="4206" spans="1:16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5"/>
      <c r="L4206" s="455" t="e">
        <f>IF(K4206=0,#REF!,0)</f>
        <v>#REF!</v>
      </c>
      <c r="O4206">
        <v>49347.905304</v>
      </c>
      <c r="P4206">
        <v>32</v>
      </c>
    </row>
    <row r="4207" spans="1:16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5"/>
      <c r="L4207" s="455" t="e">
        <f>IF(K4207=0,#REF!,0)</f>
        <v>#REF!</v>
      </c>
      <c r="O4207">
        <v>49410.285734999998</v>
      </c>
      <c r="P4207">
        <v>32</v>
      </c>
    </row>
    <row r="4208" spans="1:16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5"/>
      <c r="L4208" s="455" t="e">
        <f>IF(K4208=0,#REF!,0)</f>
        <v>#REF!</v>
      </c>
      <c r="O4208">
        <v>48723.873900999999</v>
      </c>
      <c r="P4208">
        <v>33</v>
      </c>
    </row>
    <row r="4209" spans="1:16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5"/>
      <c r="L4209" s="455" t="e">
        <f>IF(K4209=0,#REF!,0)</f>
        <v>#REF!</v>
      </c>
      <c r="O4209">
        <v>49493.013032000003</v>
      </c>
      <c r="P4209">
        <v>36</v>
      </c>
    </row>
    <row r="4210" spans="1:16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5"/>
      <c r="L4210" s="455" t="e">
        <f>IF(K4210=0,#REF!,0)</f>
        <v>#REF!</v>
      </c>
      <c r="O4210">
        <v>49571.371062999999</v>
      </c>
      <c r="P4210">
        <v>42</v>
      </c>
    </row>
    <row r="4211" spans="1:16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5"/>
      <c r="L4211" s="455" t="e">
        <f>IF(K4211=0,#REF!,0)</f>
        <v>#REF!</v>
      </c>
      <c r="O4211">
        <v>49412.328552999999</v>
      </c>
      <c r="P4211">
        <v>45</v>
      </c>
    </row>
    <row r="4212" spans="1:16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5"/>
      <c r="L4212" s="455" t="e">
        <f>IF(K4212=0,#REF!,0)</f>
        <v>#REF!</v>
      </c>
      <c r="O4212">
        <v>49546.674468999998</v>
      </c>
      <c r="P4212">
        <v>53</v>
      </c>
    </row>
    <row r="4213" spans="1:16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5"/>
      <c r="L4213" s="455" t="e">
        <f>IF(K4213=0,#REF!,0)</f>
        <v>#REF!</v>
      </c>
      <c r="O4213">
        <v>50340.495087000003</v>
      </c>
      <c r="P4213">
        <v>52</v>
      </c>
    </row>
    <row r="4214" spans="1:16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5"/>
      <c r="L4214" s="455" t="e">
        <f>IF(K4214=0,#REF!,0)</f>
        <v>#REF!</v>
      </c>
      <c r="O4214">
        <v>51820.881043000001</v>
      </c>
      <c r="P4214">
        <v>48</v>
      </c>
    </row>
    <row r="4215" spans="1:16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5"/>
      <c r="L4215" s="455" t="e">
        <f>IF(K4215=0,#REF!,0)</f>
        <v>#REF!</v>
      </c>
      <c r="O4215">
        <v>51804.947356999997</v>
      </c>
      <c r="P4215">
        <v>49</v>
      </c>
    </row>
    <row r="4216" spans="1:16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5"/>
      <c r="L4216" s="455" t="e">
        <f>IF(K4216=0,#REF!,0)</f>
        <v>#REF!</v>
      </c>
      <c r="O4216">
        <v>52439.035064999996</v>
      </c>
      <c r="P4216">
        <v>46</v>
      </c>
    </row>
    <row r="4217" spans="1:16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5"/>
      <c r="L4217" s="455" t="e">
        <f>IF(K4217=0,#REF!,0)</f>
        <v>#REF!</v>
      </c>
      <c r="O4217">
        <v>52779.089721999997</v>
      </c>
      <c r="P4217">
        <v>41</v>
      </c>
    </row>
    <row r="4218" spans="1:16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5"/>
      <c r="L4218" s="455" t="e">
        <f>IF(K4218=0,#REF!,0)</f>
        <v>#REF!</v>
      </c>
      <c r="O4218">
        <v>52611.480409000003</v>
      </c>
      <c r="P4218">
        <v>44</v>
      </c>
    </row>
    <row r="4219" spans="1:16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5"/>
      <c r="L4219" s="455" t="e">
        <f>IF(K4219=0,#REF!,0)</f>
        <v>#REF!</v>
      </c>
      <c r="O4219">
        <v>52118.179779999999</v>
      </c>
      <c r="P4219">
        <v>45</v>
      </c>
    </row>
    <row r="4220" spans="1:16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5"/>
      <c r="L4220" s="455" t="e">
        <f>IF(K4220=0,#REF!,0)</f>
        <v>#REF!</v>
      </c>
      <c r="O4220">
        <v>52893.645814000003</v>
      </c>
      <c r="P4220">
        <v>48</v>
      </c>
    </row>
    <row r="4221" spans="1:16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5"/>
      <c r="L4221" s="455" t="e">
        <f>IF(K4221=0,#REF!,0)</f>
        <v>#REF!</v>
      </c>
      <c r="O4221">
        <v>53415.214690000001</v>
      </c>
      <c r="P4221">
        <v>49</v>
      </c>
    </row>
    <row r="4222" spans="1:16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5"/>
      <c r="L4222" s="455" t="e">
        <f>IF(K4222=0,#REF!,0)</f>
        <v>#REF!</v>
      </c>
      <c r="O4222">
        <v>53904.707154999996</v>
      </c>
      <c r="P4222">
        <v>51</v>
      </c>
    </row>
    <row r="4223" spans="1:16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5"/>
      <c r="L4223" s="455" t="e">
        <f>IF(K4223=0,#REF!,0)</f>
        <v>#REF!</v>
      </c>
      <c r="O4223">
        <v>54820.654297000001</v>
      </c>
      <c r="P4223">
        <v>54</v>
      </c>
    </row>
    <row r="4224" spans="1:16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5"/>
      <c r="L4224" s="455" t="e">
        <f>IF(K4224=0,#REF!,0)</f>
        <v>#REF!</v>
      </c>
      <c r="O4224">
        <v>54432.732849</v>
      </c>
      <c r="P4224">
        <v>54</v>
      </c>
    </row>
    <row r="4225" spans="1:16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5"/>
      <c r="L4225" s="455" t="e">
        <f>IF(K4225=0,#REF!,0)</f>
        <v>#REF!</v>
      </c>
      <c r="O4225">
        <v>54072.177368999997</v>
      </c>
      <c r="P4225">
        <v>50</v>
      </c>
    </row>
    <row r="4226" spans="1:16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5"/>
      <c r="L4226" s="455" t="e">
        <f>IF(K4226=0,#REF!,0)</f>
        <v>#REF!</v>
      </c>
      <c r="O4226">
        <v>52434.408997999999</v>
      </c>
      <c r="P4226">
        <v>46</v>
      </c>
    </row>
    <row r="4227" spans="1:16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5"/>
      <c r="L4227" s="455" t="e">
        <f>IF(K4227=0,#REF!,0)</f>
        <v>#REF!</v>
      </c>
      <c r="O4227">
        <v>50735.692993999997</v>
      </c>
      <c r="P4227">
        <v>43</v>
      </c>
    </row>
    <row r="4228" spans="1:16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5"/>
      <c r="L4228" s="455" t="e">
        <f>IF(K4228=0,#REF!,0)</f>
        <v>#REF!</v>
      </c>
      <c r="O4228">
        <v>50158.084075000013</v>
      </c>
      <c r="P4228">
        <v>38</v>
      </c>
    </row>
    <row r="4229" spans="1:16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5"/>
      <c r="L4229" s="455" t="e">
        <f>IF(K4229=0,#REF!,0)</f>
        <v>#REF!</v>
      </c>
      <c r="O4229">
        <v>49348.435454999999</v>
      </c>
      <c r="P4229">
        <v>35</v>
      </c>
    </row>
    <row r="4230" spans="1:16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5"/>
      <c r="L4230" s="455" t="e">
        <f>IF(K4230=0,#REF!,0)</f>
        <v>#REF!</v>
      </c>
      <c r="O4230">
        <v>49091.127198000002</v>
      </c>
      <c r="P4230">
        <v>36</v>
      </c>
    </row>
    <row r="4231" spans="1:16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5"/>
      <c r="L4231" s="455" t="e">
        <f>IF(K4231=0,#REF!,0)</f>
        <v>#REF!</v>
      </c>
      <c r="O4231">
        <v>48516.703643999987</v>
      </c>
      <c r="P4231">
        <v>39</v>
      </c>
    </row>
    <row r="4232" spans="1:16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5"/>
      <c r="L4232" s="455" t="e">
        <f>IF(K4232=0,#REF!,0)</f>
        <v>#REF!</v>
      </c>
      <c r="O4232">
        <v>49041.824980999998</v>
      </c>
      <c r="P4232">
        <v>36</v>
      </c>
    </row>
    <row r="4233" spans="1:16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5"/>
      <c r="L4233" s="455" t="e">
        <f>IF(K4233=0,#REF!,0)</f>
        <v>#REF!</v>
      </c>
      <c r="O4233">
        <v>51186.037293000001</v>
      </c>
      <c r="P4233">
        <v>49</v>
      </c>
    </row>
    <row r="4234" spans="1:16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5"/>
      <c r="L4234" s="455" t="e">
        <f>IF(K4234=0,#REF!,0)</f>
        <v>#REF!</v>
      </c>
      <c r="O4234">
        <v>54543.102966999999</v>
      </c>
      <c r="P4234">
        <v>60</v>
      </c>
    </row>
    <row r="4235" spans="1:16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5"/>
      <c r="L4235" s="455" t="e">
        <f>IF(K4235=0,#REF!,0)</f>
        <v>#REF!</v>
      </c>
      <c r="O4235">
        <v>58143.213227</v>
      </c>
      <c r="P4235">
        <v>49</v>
      </c>
    </row>
    <row r="4236" spans="1:16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5"/>
      <c r="L4236" s="455" t="e">
        <f>IF(K4236=0,#REF!,0)</f>
        <v>#REF!</v>
      </c>
      <c r="O4236">
        <v>63432.958740000002</v>
      </c>
      <c r="P4236">
        <v>48</v>
      </c>
    </row>
    <row r="4237" spans="1:16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5"/>
      <c r="L4237" s="455" t="e">
        <f>IF(K4237=0,#REF!,0)</f>
        <v>#REF!</v>
      </c>
      <c r="O4237">
        <v>64832.479187999998</v>
      </c>
      <c r="P4237">
        <v>55</v>
      </c>
    </row>
    <row r="4238" spans="1:16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5"/>
      <c r="L4238" s="455" t="e">
        <f>IF(K4238=0,#REF!,0)</f>
        <v>#REF!</v>
      </c>
      <c r="O4238">
        <v>66369.143370999998</v>
      </c>
      <c r="P4238">
        <v>53</v>
      </c>
    </row>
    <row r="4239" spans="1:16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5"/>
      <c r="L4239" s="455" t="e">
        <f>IF(K4239=0,#REF!,0)</f>
        <v>#REF!</v>
      </c>
      <c r="O4239">
        <v>64742.082153000003</v>
      </c>
      <c r="P4239">
        <v>53</v>
      </c>
    </row>
    <row r="4240" spans="1:16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5"/>
      <c r="L4240" s="455" t="e">
        <f>IF(K4240=0,#REF!,0)</f>
        <v>#REF!</v>
      </c>
      <c r="O4240">
        <v>64703.592896000002</v>
      </c>
      <c r="P4240">
        <v>53</v>
      </c>
    </row>
    <row r="4241" spans="1:16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5"/>
      <c r="L4241" s="455" t="e">
        <f>IF(K4241=0,#REF!,0)</f>
        <v>#REF!</v>
      </c>
      <c r="O4241">
        <v>68057.324280000001</v>
      </c>
      <c r="P4241">
        <v>47</v>
      </c>
    </row>
    <row r="4242" spans="1:16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5"/>
      <c r="L4242" s="455" t="e">
        <f>IF(K4242=0,#REF!,0)</f>
        <v>#REF!</v>
      </c>
      <c r="O4242">
        <v>67818.694396000006</v>
      </c>
      <c r="P4242">
        <v>43</v>
      </c>
    </row>
    <row r="4243" spans="1:16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5"/>
      <c r="L4243" s="455" t="e">
        <f>IF(K4243=0,#REF!,0)</f>
        <v>#REF!</v>
      </c>
      <c r="O4243">
        <v>68008.347901000001</v>
      </c>
      <c r="P4243">
        <v>47</v>
      </c>
    </row>
    <row r="4244" spans="1:16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5"/>
      <c r="L4244" s="455" t="e">
        <f>IF(K4244=0,#REF!,0)</f>
        <v>#REF!</v>
      </c>
      <c r="O4244">
        <v>66827.039552000002</v>
      </c>
      <c r="P4244">
        <v>43</v>
      </c>
    </row>
    <row r="4245" spans="1:16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5"/>
      <c r="L4245" s="455" t="e">
        <f>IF(K4245=0,#REF!,0)</f>
        <v>#REF!</v>
      </c>
      <c r="O4245">
        <v>64734.218566000003</v>
      </c>
      <c r="P4245">
        <v>50</v>
      </c>
    </row>
    <row r="4246" spans="1:16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5"/>
      <c r="L4246" s="455" t="e">
        <f>IF(K4246=0,#REF!,0)</f>
        <v>#REF!</v>
      </c>
      <c r="O4246">
        <v>63573.682921</v>
      </c>
      <c r="P4246">
        <v>48</v>
      </c>
    </row>
    <row r="4247" spans="1:16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5"/>
      <c r="L4247" s="455" t="e">
        <f>IF(K4247=0,#REF!,0)</f>
        <v>#REF!</v>
      </c>
      <c r="O4247">
        <v>62340.445862</v>
      </c>
      <c r="P4247">
        <v>54</v>
      </c>
    </row>
    <row r="4248" spans="1:16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5"/>
      <c r="L4248" s="455" t="e">
        <f>IF(K4248=0,#REF!,0)</f>
        <v>#REF!</v>
      </c>
      <c r="O4248">
        <v>61080.867615000003</v>
      </c>
      <c r="P4248">
        <v>52</v>
      </c>
    </row>
    <row r="4249" spans="1:16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5"/>
      <c r="L4249" s="455" t="e">
        <f>IF(K4249=0,#REF!,0)</f>
        <v>#REF!</v>
      </c>
      <c r="O4249">
        <v>58532.318359999997</v>
      </c>
      <c r="P4249">
        <v>46</v>
      </c>
    </row>
    <row r="4250" spans="1:16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5"/>
      <c r="L4250" s="455" t="e">
        <f>IF(K4250=0,#REF!,0)</f>
        <v>#REF!</v>
      </c>
      <c r="O4250">
        <v>55630.433105999997</v>
      </c>
      <c r="P4250">
        <v>46</v>
      </c>
    </row>
    <row r="4251" spans="1:16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5"/>
      <c r="L4251" s="455" t="e">
        <f>IF(K4251=0,#REF!,0)</f>
        <v>#REF!</v>
      </c>
      <c r="O4251">
        <v>54036.311675999998</v>
      </c>
      <c r="P4251">
        <v>42</v>
      </c>
    </row>
    <row r="4252" spans="1:16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5"/>
      <c r="L4252" s="455" t="e">
        <f>IF(K4252=0,#REF!,0)</f>
        <v>#REF!</v>
      </c>
      <c r="O4252">
        <v>52152.060881999998</v>
      </c>
      <c r="P4252">
        <v>40</v>
      </c>
    </row>
    <row r="4253" spans="1:16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5"/>
      <c r="L4253" s="455" t="e">
        <f>IF(K4253=0,#REF!,0)</f>
        <v>#REF!</v>
      </c>
      <c r="O4253">
        <v>51869.359863999998</v>
      </c>
      <c r="P4253">
        <v>38</v>
      </c>
    </row>
    <row r="4254" spans="1:16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5"/>
      <c r="L4254" s="455" t="e">
        <f>IF(K4254=0,#REF!,0)</f>
        <v>#REF!</v>
      </c>
      <c r="O4254">
        <v>51411.339538</v>
      </c>
      <c r="P4254">
        <v>42</v>
      </c>
    </row>
    <row r="4255" spans="1:16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5"/>
      <c r="L4255" s="455" t="e">
        <f>IF(K4255=0,#REF!,0)</f>
        <v>#REF!</v>
      </c>
      <c r="O4255">
        <v>51503.198241999999</v>
      </c>
      <c r="P4255">
        <v>41</v>
      </c>
    </row>
    <row r="4256" spans="1:16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5"/>
      <c r="L4256" s="455" t="e">
        <f>IF(K4256=0,#REF!,0)</f>
        <v>#REF!</v>
      </c>
      <c r="O4256">
        <v>51643.514373999998</v>
      </c>
      <c r="P4256">
        <v>45</v>
      </c>
    </row>
    <row r="4257" spans="1:16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5"/>
      <c r="L4257" s="455" t="e">
        <f>IF(K4257=0,#REF!,0)</f>
        <v>#REF!</v>
      </c>
      <c r="O4257">
        <v>52683.883148000001</v>
      </c>
      <c r="P4257">
        <v>53</v>
      </c>
    </row>
    <row r="4258" spans="1:16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5"/>
      <c r="L4258" s="455" t="e">
        <f>IF(K4258=0,#REF!,0)</f>
        <v>#REF!</v>
      </c>
      <c r="O4258">
        <v>54800.452759</v>
      </c>
      <c r="P4258">
        <v>64</v>
      </c>
    </row>
    <row r="4259" spans="1:16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5"/>
      <c r="L4259" s="455" t="e">
        <f>IF(K4259=0,#REF!,0)</f>
        <v>#REF!</v>
      </c>
      <c r="O4259">
        <v>58152.007568000001</v>
      </c>
      <c r="P4259">
        <v>58</v>
      </c>
    </row>
    <row r="4260" spans="1:16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5"/>
      <c r="L4260" s="455" t="e">
        <f>IF(K4260=0,#REF!,0)</f>
        <v>#REF!</v>
      </c>
      <c r="O4260">
        <v>63739.691773999999</v>
      </c>
      <c r="P4260">
        <v>55</v>
      </c>
    </row>
    <row r="4261" spans="1:16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5"/>
      <c r="L4261" s="455" t="e">
        <f>IF(K4261=0,#REF!,0)</f>
        <v>#REF!</v>
      </c>
      <c r="O4261">
        <v>65381.970275</v>
      </c>
      <c r="P4261">
        <v>47</v>
      </c>
    </row>
    <row r="4262" spans="1:16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5"/>
      <c r="L4262" s="455" t="e">
        <f>IF(K4262=0,#REF!,0)</f>
        <v>#REF!</v>
      </c>
      <c r="O4262">
        <v>66685.098815000005</v>
      </c>
      <c r="P4262">
        <v>53</v>
      </c>
    </row>
    <row r="4263" spans="1:16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5"/>
      <c r="L4263" s="455" t="e">
        <f>IF(K4263=0,#REF!,0)</f>
        <v>#REF!</v>
      </c>
      <c r="O4263">
        <v>64799.882996</v>
      </c>
      <c r="P4263">
        <v>55</v>
      </c>
    </row>
    <row r="4264" spans="1:16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5"/>
      <c r="L4264" s="455" t="e">
        <f>IF(K4264=0,#REF!,0)</f>
        <v>#REF!</v>
      </c>
      <c r="O4264">
        <v>64979.908937</v>
      </c>
      <c r="P4264">
        <v>61</v>
      </c>
    </row>
    <row r="4265" spans="1:16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5"/>
      <c r="L4265" s="455" t="e">
        <f>IF(K4265=0,#REF!,0)</f>
        <v>#REF!</v>
      </c>
      <c r="O4265">
        <v>68576.024170000004</v>
      </c>
      <c r="P4265">
        <v>59</v>
      </c>
    </row>
    <row r="4266" spans="1:16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5"/>
      <c r="L4266" s="455" t="e">
        <f>IF(K4266=0,#REF!,0)</f>
        <v>#REF!</v>
      </c>
      <c r="O4266">
        <v>67849.134460000001</v>
      </c>
      <c r="P4266">
        <v>50</v>
      </c>
    </row>
    <row r="4267" spans="1:16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5"/>
      <c r="L4267" s="455" t="e">
        <f>IF(K4267=0,#REF!,0)</f>
        <v>#REF!</v>
      </c>
      <c r="O4267">
        <v>68227.380919999996</v>
      </c>
      <c r="P4267">
        <v>55</v>
      </c>
    </row>
    <row r="4268" spans="1:16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5"/>
      <c r="L4268" s="455" t="e">
        <f>IF(K4268=0,#REF!,0)</f>
        <v>#REF!</v>
      </c>
      <c r="O4268">
        <v>66850.249450999996</v>
      </c>
      <c r="P4268">
        <v>50</v>
      </c>
    </row>
    <row r="4269" spans="1:16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5"/>
      <c r="L4269" s="455" t="e">
        <f>IF(K4269=0,#REF!,0)</f>
        <v>#REF!</v>
      </c>
      <c r="O4269">
        <v>65111.83728</v>
      </c>
      <c r="P4269">
        <v>48</v>
      </c>
    </row>
    <row r="4270" spans="1:16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5"/>
      <c r="L4270" s="455" t="e">
        <f>IF(K4270=0,#REF!,0)</f>
        <v>#REF!</v>
      </c>
      <c r="O4270">
        <v>64314.862915000012</v>
      </c>
      <c r="P4270">
        <v>58</v>
      </c>
    </row>
    <row r="4271" spans="1:16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5"/>
      <c r="L4271" s="455" t="e">
        <f>IF(K4271=0,#REF!,0)</f>
        <v>#REF!</v>
      </c>
      <c r="O4271">
        <v>63161.088745000001</v>
      </c>
      <c r="P4271">
        <v>58</v>
      </c>
    </row>
    <row r="4272" spans="1:16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5"/>
      <c r="L4272" s="455" t="e">
        <f>IF(K4272=0,#REF!,0)</f>
        <v>#REF!</v>
      </c>
      <c r="O4272">
        <v>61860.466308000003</v>
      </c>
      <c r="P4272">
        <v>54</v>
      </c>
    </row>
    <row r="4273" spans="1:16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5"/>
      <c r="L4273" s="455" t="e">
        <f>IF(K4273=0,#REF!,0)</f>
        <v>#REF!</v>
      </c>
      <c r="O4273">
        <v>59399.864073999997</v>
      </c>
      <c r="P4273">
        <v>53</v>
      </c>
    </row>
    <row r="4274" spans="1:16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5"/>
      <c r="L4274" s="455" t="e">
        <f>IF(K4274=0,#REF!,0)</f>
        <v>#REF!</v>
      </c>
      <c r="O4274">
        <v>56903.486268000001</v>
      </c>
      <c r="P4274">
        <v>47</v>
      </c>
    </row>
    <row r="4275" spans="1:16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5"/>
      <c r="L4275" s="455" t="e">
        <f>IF(K4275=0,#REF!,0)</f>
        <v>#REF!</v>
      </c>
      <c r="O4275">
        <v>54964.679292000001</v>
      </c>
      <c r="P4275">
        <v>44</v>
      </c>
    </row>
    <row r="4276" spans="1:16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5"/>
      <c r="L4276" s="455" t="e">
        <f>IF(K4276=0,#REF!,0)</f>
        <v>#REF!</v>
      </c>
      <c r="O4276">
        <v>52993.446472000003</v>
      </c>
      <c r="P4276">
        <v>47</v>
      </c>
    </row>
    <row r="4277" spans="1:16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5"/>
      <c r="L4277" s="455" t="e">
        <f>IF(K4277=0,#REF!,0)</f>
        <v>#REF!</v>
      </c>
      <c r="O4277">
        <v>52687.980804999999</v>
      </c>
      <c r="P4277">
        <v>41</v>
      </c>
    </row>
    <row r="4278" spans="1:16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5"/>
      <c r="L4278" s="455" t="e">
        <f>IF(K4278=0,#REF!,0)</f>
        <v>#REF!</v>
      </c>
      <c r="O4278">
        <v>52626.785645999997</v>
      </c>
      <c r="P4278">
        <v>44</v>
      </c>
    </row>
    <row r="4279" spans="1:16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5"/>
      <c r="L4279" s="455" t="e">
        <f>IF(K4279=0,#REF!,0)</f>
        <v>#REF!</v>
      </c>
      <c r="O4279">
        <v>52810.958953999987</v>
      </c>
      <c r="P4279">
        <v>46</v>
      </c>
    </row>
    <row r="4280" spans="1:16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5"/>
      <c r="L4280" s="455" t="e">
        <f>IF(K4280=0,#REF!,0)</f>
        <v>#REF!</v>
      </c>
      <c r="O4280">
        <v>52458.671906000003</v>
      </c>
      <c r="P4280">
        <v>42</v>
      </c>
    </row>
    <row r="4281" spans="1:16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5"/>
      <c r="L4281" s="455" t="e">
        <f>IF(K4281=0,#REF!,0)</f>
        <v>#REF!</v>
      </c>
      <c r="O4281">
        <v>53289.601317999994</v>
      </c>
      <c r="P4281">
        <v>51</v>
      </c>
    </row>
    <row r="4282" spans="1:16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5"/>
      <c r="L4282" s="455" t="e">
        <f>IF(K4282=0,#REF!,0)</f>
        <v>#REF!</v>
      </c>
      <c r="O4282">
        <v>55264.081848000002</v>
      </c>
      <c r="P4282">
        <v>68</v>
      </c>
    </row>
    <row r="4283" spans="1:16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5"/>
      <c r="L4283" s="455" t="e">
        <f>IF(K4283=0,#REF!,0)</f>
        <v>#REF!</v>
      </c>
      <c r="O4283">
        <v>59222.555633999997</v>
      </c>
      <c r="P4283">
        <v>57</v>
      </c>
    </row>
    <row r="4284" spans="1:16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5"/>
      <c r="L4284" s="455" t="e">
        <f>IF(K4284=0,#REF!,0)</f>
        <v>#REF!</v>
      </c>
      <c r="O4284">
        <v>63844.469787000002</v>
      </c>
      <c r="P4284">
        <v>51</v>
      </c>
    </row>
    <row r="4285" spans="1:16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5"/>
      <c r="L4285" s="455" t="e">
        <f>IF(K4285=0,#REF!,0)</f>
        <v>#REF!</v>
      </c>
      <c r="O4285">
        <v>65483.216796000001</v>
      </c>
      <c r="P4285">
        <v>56</v>
      </c>
    </row>
    <row r="4286" spans="1:16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5"/>
      <c r="L4286" s="455" t="e">
        <f>IF(K4286=0,#REF!,0)</f>
        <v>#REF!</v>
      </c>
      <c r="O4286">
        <v>66418.727172999992</v>
      </c>
      <c r="P4286">
        <v>53</v>
      </c>
    </row>
    <row r="4287" spans="1:16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5"/>
      <c r="L4287" s="455" t="e">
        <f>IF(K4287=0,#REF!,0)</f>
        <v>#REF!</v>
      </c>
      <c r="O4287">
        <v>65245.343689000001</v>
      </c>
      <c r="P4287">
        <v>52</v>
      </c>
    </row>
    <row r="4288" spans="1:16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5"/>
      <c r="L4288" s="455" t="e">
        <f>IF(K4288=0,#REF!,0)</f>
        <v>#REF!</v>
      </c>
      <c r="O4288">
        <v>65253.556276000003</v>
      </c>
      <c r="P4288">
        <v>51</v>
      </c>
    </row>
    <row r="4289" spans="1:16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5"/>
      <c r="L4289" s="455" t="e">
        <f>IF(K4289=0,#REF!,0)</f>
        <v>#REF!</v>
      </c>
      <c r="O4289">
        <v>68698.860106000007</v>
      </c>
      <c r="P4289">
        <v>51</v>
      </c>
    </row>
    <row r="4290" spans="1:16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5"/>
      <c r="L4290" s="455" t="e">
        <f>IF(K4290=0,#REF!,0)</f>
        <v>#REF!</v>
      </c>
      <c r="O4290">
        <v>68526.359129999997</v>
      </c>
      <c r="P4290">
        <v>44</v>
      </c>
    </row>
    <row r="4291" spans="1:16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5"/>
      <c r="L4291" s="455" t="e">
        <f>IF(K4291=0,#REF!,0)</f>
        <v>#REF!</v>
      </c>
      <c r="O4291">
        <v>68710.078613999998</v>
      </c>
      <c r="P4291">
        <v>42</v>
      </c>
    </row>
    <row r="4292" spans="1:16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5"/>
      <c r="L4292" s="455" t="e">
        <f>IF(K4292=0,#REF!,0)</f>
        <v>#REF!</v>
      </c>
      <c r="O4292">
        <v>68002.974669999996</v>
      </c>
      <c r="P4292">
        <v>40</v>
      </c>
    </row>
    <row r="4293" spans="1:16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5"/>
      <c r="L4293" s="455" t="e">
        <f>IF(K4293=0,#REF!,0)</f>
        <v>#REF!</v>
      </c>
      <c r="O4293">
        <v>65918.762451000002</v>
      </c>
      <c r="P4293">
        <v>42</v>
      </c>
    </row>
    <row r="4294" spans="1:16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5"/>
      <c r="L4294" s="455" t="e">
        <f>IF(K4294=0,#REF!,0)</f>
        <v>#REF!</v>
      </c>
      <c r="O4294">
        <v>64454.71759</v>
      </c>
      <c r="P4294">
        <v>44</v>
      </c>
    </row>
    <row r="4295" spans="1:16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5"/>
      <c r="L4295" s="455" t="e">
        <f>IF(K4295=0,#REF!,0)</f>
        <v>#REF!</v>
      </c>
      <c r="O4295">
        <v>63370.357972000013</v>
      </c>
      <c r="P4295">
        <v>40</v>
      </c>
    </row>
    <row r="4296" spans="1:16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5"/>
      <c r="L4296" s="455" t="e">
        <f>IF(K4296=0,#REF!,0)</f>
        <v>#REF!</v>
      </c>
      <c r="O4296">
        <v>61899.427307999998</v>
      </c>
      <c r="P4296">
        <v>42</v>
      </c>
    </row>
    <row r="4297" spans="1:16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5"/>
      <c r="L4297" s="455" t="e">
        <f>IF(K4297=0,#REF!,0)</f>
        <v>#REF!</v>
      </c>
      <c r="O4297">
        <v>59574.146972000002</v>
      </c>
      <c r="P4297">
        <v>42</v>
      </c>
    </row>
    <row r="4298" spans="1:16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5"/>
      <c r="L4298" s="455" t="e">
        <f>IF(K4298=0,#REF!,0)</f>
        <v>#REF!</v>
      </c>
      <c r="O4298">
        <v>56882.804777999998</v>
      </c>
      <c r="P4298">
        <v>42</v>
      </c>
    </row>
    <row r="4299" spans="1:16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5"/>
      <c r="L4299" s="455" t="e">
        <f>IF(K4299=0,#REF!,0)</f>
        <v>#REF!</v>
      </c>
      <c r="O4299">
        <v>55049.416258999998</v>
      </c>
      <c r="P4299">
        <v>48</v>
      </c>
    </row>
    <row r="4300" spans="1:16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5"/>
      <c r="L4300" s="455" t="e">
        <f>IF(K4300=0,#REF!,0)</f>
        <v>#REF!</v>
      </c>
      <c r="O4300">
        <v>53070.961426000002</v>
      </c>
      <c r="P4300">
        <v>40</v>
      </c>
    </row>
    <row r="4301" spans="1:16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5"/>
      <c r="L4301" s="455" t="e">
        <f>IF(K4301=0,#REF!,0)</f>
        <v>#REF!</v>
      </c>
      <c r="O4301">
        <v>53168.141753999997</v>
      </c>
      <c r="P4301">
        <v>47</v>
      </c>
    </row>
    <row r="4302" spans="1:16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5"/>
      <c r="L4302" s="455" t="e">
        <f>IF(K4302=0,#REF!,0)</f>
        <v>#REF!</v>
      </c>
      <c r="O4302">
        <v>52542.361663999996</v>
      </c>
      <c r="P4302">
        <v>45</v>
      </c>
    </row>
    <row r="4303" spans="1:16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5"/>
      <c r="L4303" s="455" t="e">
        <f>IF(K4303=0,#REF!,0)</f>
        <v>#REF!</v>
      </c>
      <c r="O4303">
        <v>52157.792327000003</v>
      </c>
      <c r="P4303">
        <v>42</v>
      </c>
    </row>
    <row r="4304" spans="1:16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5"/>
      <c r="L4304" s="455" t="e">
        <f>IF(K4304=0,#REF!,0)</f>
        <v>#REF!</v>
      </c>
      <c r="O4304">
        <v>52250.089964999999</v>
      </c>
      <c r="P4304">
        <v>49</v>
      </c>
    </row>
    <row r="4305" spans="1:16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5"/>
      <c r="L4305" s="455" t="e">
        <f>IF(K4305=0,#REF!,0)</f>
        <v>#REF!</v>
      </c>
      <c r="O4305">
        <v>53492.938324000002</v>
      </c>
      <c r="P4305">
        <v>55</v>
      </c>
    </row>
    <row r="4306" spans="1:16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5"/>
      <c r="L4306" s="455" t="e">
        <f>IF(K4306=0,#REF!,0)</f>
        <v>#REF!</v>
      </c>
      <c r="O4306">
        <v>55882.055297999999</v>
      </c>
      <c r="P4306">
        <v>58</v>
      </c>
    </row>
    <row r="4307" spans="1:16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5"/>
      <c r="L4307" s="455" t="e">
        <f>IF(K4307=0,#REF!,0)</f>
        <v>#REF!</v>
      </c>
      <c r="O4307">
        <v>59121.104126000013</v>
      </c>
      <c r="P4307">
        <v>56</v>
      </c>
    </row>
    <row r="4308" spans="1:16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5"/>
      <c r="L4308" s="455" t="e">
        <f>IF(K4308=0,#REF!,0)</f>
        <v>#REF!</v>
      </c>
      <c r="O4308">
        <v>64638.604614999997</v>
      </c>
      <c r="P4308">
        <v>55</v>
      </c>
    </row>
    <row r="4309" spans="1:16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5"/>
      <c r="L4309" s="455" t="e">
        <f>IF(K4309=0,#REF!,0)</f>
        <v>#REF!</v>
      </c>
      <c r="O4309">
        <v>66917.29724</v>
      </c>
      <c r="P4309">
        <v>62</v>
      </c>
    </row>
    <row r="4310" spans="1:16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5"/>
      <c r="L4310" s="455" t="e">
        <f>IF(K4310=0,#REF!,0)</f>
        <v>#REF!</v>
      </c>
      <c r="O4310">
        <v>67958.751892</v>
      </c>
      <c r="P4310">
        <v>53</v>
      </c>
    </row>
    <row r="4311" spans="1:16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5"/>
      <c r="L4311" s="455" t="e">
        <f>IF(K4311=0,#REF!,0)</f>
        <v>#REF!</v>
      </c>
      <c r="O4311">
        <v>66082.773681999999</v>
      </c>
      <c r="P4311">
        <v>51</v>
      </c>
    </row>
    <row r="4312" spans="1:16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5"/>
      <c r="L4312" s="455" t="e">
        <f>IF(K4312=0,#REF!,0)</f>
        <v>#REF!</v>
      </c>
      <c r="O4312">
        <v>66231.562042000005</v>
      </c>
      <c r="P4312">
        <v>60</v>
      </c>
    </row>
    <row r="4313" spans="1:16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5"/>
      <c r="L4313" s="455" t="e">
        <f>IF(K4313=0,#REF!,0)</f>
        <v>#REF!</v>
      </c>
      <c r="O4313">
        <v>69668.323883000005</v>
      </c>
      <c r="P4313">
        <v>55</v>
      </c>
    </row>
    <row r="4314" spans="1:16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5"/>
      <c r="L4314" s="455" t="e">
        <f>IF(K4314=0,#REF!,0)</f>
        <v>#REF!</v>
      </c>
      <c r="O4314">
        <v>70009.788696000003</v>
      </c>
      <c r="P4314">
        <v>54</v>
      </c>
    </row>
    <row r="4315" spans="1:16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5"/>
      <c r="L4315" s="455" t="e">
        <f>IF(K4315=0,#REF!,0)</f>
        <v>#REF!</v>
      </c>
      <c r="O4315">
        <v>70375.975646999999</v>
      </c>
      <c r="P4315">
        <v>53</v>
      </c>
    </row>
    <row r="4316" spans="1:16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5"/>
      <c r="L4316" s="455" t="e">
        <f>IF(K4316=0,#REF!,0)</f>
        <v>#REF!</v>
      </c>
      <c r="O4316">
        <v>69239.61157400001</v>
      </c>
      <c r="P4316">
        <v>50</v>
      </c>
    </row>
    <row r="4317" spans="1:16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5"/>
      <c r="L4317" s="455" t="e">
        <f>IF(K4317=0,#REF!,0)</f>
        <v>#REF!</v>
      </c>
      <c r="O4317">
        <v>66793.323302999997</v>
      </c>
      <c r="P4317">
        <v>53</v>
      </c>
    </row>
    <row r="4318" spans="1:16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5"/>
      <c r="L4318" s="455" t="e">
        <f>IF(K4318=0,#REF!,0)</f>
        <v>#REF!</v>
      </c>
      <c r="O4318">
        <v>65206.562621999998</v>
      </c>
      <c r="P4318">
        <v>52</v>
      </c>
    </row>
    <row r="4319" spans="1:16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5"/>
      <c r="L4319" s="455" t="e">
        <f>IF(K4319=0,#REF!,0)</f>
        <v>#REF!</v>
      </c>
      <c r="O4319">
        <v>64043.120851</v>
      </c>
      <c r="P4319">
        <v>54</v>
      </c>
    </row>
    <row r="4320" spans="1:16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5"/>
      <c r="L4320" s="455" t="e">
        <f>IF(K4320=0,#REF!,0)</f>
        <v>#REF!</v>
      </c>
      <c r="O4320">
        <v>62697.913819000001</v>
      </c>
      <c r="P4320">
        <v>54</v>
      </c>
    </row>
    <row r="4321" spans="1:16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5"/>
      <c r="L4321" s="455" t="e">
        <f>IF(K4321=0,#REF!,0)</f>
        <v>#REF!</v>
      </c>
      <c r="O4321">
        <v>59472.874511999988</v>
      </c>
      <c r="P4321">
        <v>53</v>
      </c>
    </row>
    <row r="4322" spans="1:16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5"/>
      <c r="L4322" s="455" t="e">
        <f>IF(K4322=0,#REF!,0)</f>
        <v>#REF!</v>
      </c>
      <c r="O4322">
        <v>56885.479490999998</v>
      </c>
      <c r="P4322">
        <v>45</v>
      </c>
    </row>
    <row r="4323" spans="1:16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5"/>
      <c r="L4323" s="455" t="e">
        <f>IF(K4323=0,#REF!,0)</f>
        <v>#REF!</v>
      </c>
      <c r="O4323">
        <v>55422.910827</v>
      </c>
      <c r="P4323">
        <v>39</v>
      </c>
    </row>
    <row r="4324" spans="1:16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5"/>
      <c r="L4324" s="455" t="e">
        <f>IF(K4324=0,#REF!,0)</f>
        <v>#REF!</v>
      </c>
      <c r="O4324">
        <v>53589.155121999996</v>
      </c>
      <c r="P4324">
        <v>35</v>
      </c>
    </row>
    <row r="4325" spans="1:16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5"/>
      <c r="L4325" s="455" t="e">
        <f>IF(K4325=0,#REF!,0)</f>
        <v>#REF!</v>
      </c>
      <c r="O4325">
        <v>52754.359222999999</v>
      </c>
      <c r="P4325">
        <v>35</v>
      </c>
    </row>
    <row r="4326" spans="1:16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5"/>
      <c r="L4326" s="455" t="e">
        <f>IF(K4326=0,#REF!,0)</f>
        <v>#REF!</v>
      </c>
      <c r="O4326">
        <v>52528.023131000002</v>
      </c>
      <c r="P4326">
        <v>33</v>
      </c>
    </row>
    <row r="4327" spans="1:16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5"/>
      <c r="L4327" s="455" t="e">
        <f>IF(K4327=0,#REF!,0)</f>
        <v>#REF!</v>
      </c>
      <c r="O4327">
        <v>52406.420289000002</v>
      </c>
      <c r="P4327">
        <v>34</v>
      </c>
    </row>
    <row r="4328" spans="1:16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5"/>
      <c r="L4328" s="455" t="e">
        <f>IF(K4328=0,#REF!,0)</f>
        <v>#REF!</v>
      </c>
      <c r="O4328">
        <v>52511.769896999998</v>
      </c>
      <c r="P4328">
        <v>37</v>
      </c>
    </row>
    <row r="4329" spans="1:16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5"/>
      <c r="L4329" s="455" t="e">
        <f>IF(K4329=0,#REF!,0)</f>
        <v>#REF!</v>
      </c>
      <c r="O4329">
        <v>54274.067903000003</v>
      </c>
      <c r="P4329">
        <v>45</v>
      </c>
    </row>
    <row r="4330" spans="1:16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5"/>
      <c r="L4330" s="455" t="e">
        <f>IF(K4330=0,#REF!,0)</f>
        <v>#REF!</v>
      </c>
      <c r="O4330">
        <v>55832.913848999997</v>
      </c>
      <c r="P4330">
        <v>56</v>
      </c>
    </row>
    <row r="4331" spans="1:16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5"/>
      <c r="L4331" s="455" t="e">
        <f>IF(K4331=0,#REF!,0)</f>
        <v>#REF!</v>
      </c>
      <c r="O4331">
        <v>59003.638946999999</v>
      </c>
      <c r="P4331">
        <v>51</v>
      </c>
    </row>
    <row r="4332" spans="1:16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5"/>
      <c r="L4332" s="455" t="e">
        <f>IF(K4332=0,#REF!,0)</f>
        <v>#REF!</v>
      </c>
      <c r="O4332">
        <v>64923.432007000003</v>
      </c>
      <c r="P4332">
        <v>49</v>
      </c>
    </row>
    <row r="4333" spans="1:16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5"/>
      <c r="L4333" s="455" t="e">
        <f>IF(K4333=0,#REF!,0)</f>
        <v>#REF!</v>
      </c>
      <c r="O4333">
        <v>67195.689209000004</v>
      </c>
      <c r="P4333">
        <v>50</v>
      </c>
    </row>
    <row r="4334" spans="1:16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5"/>
      <c r="L4334" s="455" t="e">
        <f>IF(K4334=0,#REF!,0)</f>
        <v>#REF!</v>
      </c>
      <c r="O4334">
        <v>68175.686218000003</v>
      </c>
      <c r="P4334">
        <v>48</v>
      </c>
    </row>
    <row r="4335" spans="1:16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5"/>
      <c r="L4335" s="455" t="e">
        <f>IF(K4335=0,#REF!,0)</f>
        <v>#REF!</v>
      </c>
      <c r="O4335">
        <v>66420.403015000004</v>
      </c>
      <c r="P4335">
        <v>48</v>
      </c>
    </row>
    <row r="4336" spans="1:16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5"/>
      <c r="L4336" s="455" t="e">
        <f>IF(K4336=0,#REF!,0)</f>
        <v>#REF!</v>
      </c>
      <c r="O4336">
        <v>66489.412292000008</v>
      </c>
      <c r="P4336">
        <v>51</v>
      </c>
    </row>
    <row r="4337" spans="1:16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5"/>
      <c r="L4337" s="455" t="e">
        <f>IF(K4337=0,#REF!,0)</f>
        <v>#REF!</v>
      </c>
      <c r="O4337">
        <v>69900.512878999987</v>
      </c>
      <c r="P4337">
        <v>53</v>
      </c>
    </row>
    <row r="4338" spans="1:16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5"/>
      <c r="L4338" s="455" t="e">
        <f>IF(K4338=0,#REF!,0)</f>
        <v>#REF!</v>
      </c>
      <c r="O4338">
        <v>69283.959594999993</v>
      </c>
      <c r="P4338">
        <v>49</v>
      </c>
    </row>
    <row r="4339" spans="1:16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5"/>
      <c r="L4339" s="455" t="e">
        <f>IF(K4339=0,#REF!,0)</f>
        <v>#REF!</v>
      </c>
      <c r="O4339">
        <v>69508.152955000012</v>
      </c>
      <c r="P4339">
        <v>50</v>
      </c>
    </row>
    <row r="4340" spans="1:16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5"/>
      <c r="L4340" s="455" t="e">
        <f>IF(K4340=0,#REF!,0)</f>
        <v>#REF!</v>
      </c>
      <c r="O4340">
        <v>68131.466734999995</v>
      </c>
      <c r="P4340">
        <v>46</v>
      </c>
    </row>
    <row r="4341" spans="1:16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5"/>
      <c r="L4341" s="455" t="e">
        <f>IF(K4341=0,#REF!,0)</f>
        <v>#REF!</v>
      </c>
      <c r="O4341">
        <v>65658.693786000003</v>
      </c>
      <c r="P4341">
        <v>44</v>
      </c>
    </row>
    <row r="4342" spans="1:16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5"/>
      <c r="L4342" s="455" t="e">
        <f>IF(K4342=0,#REF!,0)</f>
        <v>#REF!</v>
      </c>
      <c r="O4342">
        <v>64432.545471999998</v>
      </c>
      <c r="P4342">
        <v>46</v>
      </c>
    </row>
    <row r="4343" spans="1:16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5"/>
      <c r="L4343" s="455" t="e">
        <f>IF(K4343=0,#REF!,0)</f>
        <v>#REF!</v>
      </c>
      <c r="O4343">
        <v>64074.749023999997</v>
      </c>
      <c r="P4343">
        <v>43</v>
      </c>
    </row>
    <row r="4344" spans="1:16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5"/>
      <c r="L4344" s="455" t="e">
        <f>IF(K4344=0,#REF!,0)</f>
        <v>#REF!</v>
      </c>
      <c r="O4344">
        <v>62321.766173999997</v>
      </c>
      <c r="P4344">
        <v>44</v>
      </c>
    </row>
    <row r="4345" spans="1:16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5"/>
      <c r="L4345" s="455" t="e">
        <f>IF(K4345=0,#REF!,0)</f>
        <v>#REF!</v>
      </c>
      <c r="O4345">
        <v>59308.719481999993</v>
      </c>
      <c r="P4345">
        <v>45</v>
      </c>
    </row>
    <row r="4346" spans="1:16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5"/>
      <c r="L4346" s="455" t="e">
        <f>IF(K4346=0,#REF!,0)</f>
        <v>#REF!</v>
      </c>
      <c r="O4346">
        <v>56594.269011999997</v>
      </c>
      <c r="P4346">
        <v>41</v>
      </c>
    </row>
    <row r="4347" spans="1:16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5"/>
      <c r="L4347" s="455" t="e">
        <f>IF(K4347=0,#REF!,0)</f>
        <v>#REF!</v>
      </c>
      <c r="O4347">
        <v>54440.048308999998</v>
      </c>
      <c r="P4347">
        <v>32</v>
      </c>
    </row>
    <row r="4348" spans="1:16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5"/>
      <c r="L4348" s="455" t="e">
        <f>IF(K4348=0,#REF!,0)</f>
        <v>#REF!</v>
      </c>
      <c r="O4348">
        <v>52481.024871000001</v>
      </c>
      <c r="P4348">
        <v>31</v>
      </c>
    </row>
    <row r="4349" spans="1:16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5"/>
      <c r="L4349" s="455" t="e">
        <f>IF(K4349=0,#REF!,0)</f>
        <v>#REF!</v>
      </c>
      <c r="O4349">
        <v>51419.128357999987</v>
      </c>
      <c r="P4349">
        <v>31</v>
      </c>
    </row>
    <row r="4350" spans="1:16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5"/>
      <c r="L4350" s="455" t="e">
        <f>IF(K4350=0,#REF!,0)</f>
        <v>#REF!</v>
      </c>
      <c r="O4350">
        <v>51183.043762000001</v>
      </c>
      <c r="P4350">
        <v>30</v>
      </c>
    </row>
    <row r="4351" spans="1:16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5"/>
      <c r="L4351" s="455" t="e">
        <f>IF(K4351=0,#REF!,0)</f>
        <v>#REF!</v>
      </c>
      <c r="O4351">
        <v>50947.320647</v>
      </c>
      <c r="P4351">
        <v>30</v>
      </c>
    </row>
    <row r="4352" spans="1:16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5"/>
      <c r="L4352" s="455" t="e">
        <f>IF(K4352=0,#REF!,0)</f>
        <v>#REF!</v>
      </c>
      <c r="O4352">
        <v>50501.286590999996</v>
      </c>
      <c r="P4352">
        <v>32</v>
      </c>
    </row>
    <row r="4353" spans="1:16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5"/>
      <c r="L4353" s="455" t="e">
        <f>IF(K4353=0,#REF!,0)</f>
        <v>#REF!</v>
      </c>
      <c r="O4353">
        <v>52042.587096000003</v>
      </c>
      <c r="P4353">
        <v>35</v>
      </c>
    </row>
    <row r="4354" spans="1:16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5"/>
      <c r="L4354" s="455" t="e">
        <f>IF(K4354=0,#REF!,0)</f>
        <v>#REF!</v>
      </c>
      <c r="O4354">
        <v>52606.222198000003</v>
      </c>
      <c r="P4354">
        <v>36</v>
      </c>
    </row>
    <row r="4355" spans="1:16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5"/>
      <c r="L4355" s="455" t="e">
        <f>IF(K4355=0,#REF!,0)</f>
        <v>#REF!</v>
      </c>
      <c r="O4355">
        <v>52861.311095999998</v>
      </c>
      <c r="P4355">
        <v>44</v>
      </c>
    </row>
    <row r="4356" spans="1:16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5"/>
      <c r="L4356" s="455" t="e">
        <f>IF(K4356=0,#REF!,0)</f>
        <v>#REF!</v>
      </c>
      <c r="O4356">
        <v>55761.613128999998</v>
      </c>
      <c r="P4356">
        <v>46</v>
      </c>
    </row>
    <row r="4357" spans="1:16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5"/>
      <c r="L4357" s="455" t="e">
        <f>IF(K4357=0,#REF!,0)</f>
        <v>#REF!</v>
      </c>
      <c r="O4357">
        <v>57785.838316999987</v>
      </c>
      <c r="P4357">
        <v>47</v>
      </c>
    </row>
    <row r="4358" spans="1:16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5"/>
      <c r="L4358" s="455" t="e">
        <f>IF(K4358=0,#REF!,0)</f>
        <v>#REF!</v>
      </c>
      <c r="O4358">
        <v>58828.970214999987</v>
      </c>
      <c r="P4358">
        <v>47</v>
      </c>
    </row>
    <row r="4359" spans="1:16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5"/>
      <c r="L4359" s="455" t="e">
        <f>IF(K4359=0,#REF!,0)</f>
        <v>#REF!</v>
      </c>
      <c r="O4359">
        <v>58219.912506000001</v>
      </c>
      <c r="P4359">
        <v>45</v>
      </c>
    </row>
    <row r="4360" spans="1:16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5"/>
      <c r="L4360" s="455" t="e">
        <f>IF(K4360=0,#REF!,0)</f>
        <v>#REF!</v>
      </c>
      <c r="O4360">
        <v>57728.833435</v>
      </c>
      <c r="P4360">
        <v>40</v>
      </c>
    </row>
    <row r="4361" spans="1:16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5"/>
      <c r="L4361" s="455" t="e">
        <f>IF(K4361=0,#REF!,0)</f>
        <v>#REF!</v>
      </c>
      <c r="O4361">
        <v>59350.728577000002</v>
      </c>
      <c r="P4361">
        <v>37</v>
      </c>
    </row>
    <row r="4362" spans="1:16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5"/>
      <c r="L4362" s="455" t="e">
        <f>IF(K4362=0,#REF!,0)</f>
        <v>#REF!</v>
      </c>
      <c r="O4362">
        <v>58944.811430999987</v>
      </c>
      <c r="P4362">
        <v>35</v>
      </c>
    </row>
    <row r="4363" spans="1:16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5"/>
      <c r="L4363" s="455" t="e">
        <f>IF(K4363=0,#REF!,0)</f>
        <v>#REF!</v>
      </c>
      <c r="O4363">
        <v>58943.534790999998</v>
      </c>
      <c r="P4363">
        <v>36</v>
      </c>
    </row>
    <row r="4364" spans="1:16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5"/>
      <c r="L4364" s="455" t="e">
        <f>IF(K4364=0,#REF!,0)</f>
        <v>#REF!</v>
      </c>
      <c r="O4364">
        <v>58099.397095</v>
      </c>
      <c r="P4364">
        <v>41</v>
      </c>
    </row>
    <row r="4365" spans="1:16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5"/>
      <c r="L4365" s="455" t="e">
        <f>IF(K4365=0,#REF!,0)</f>
        <v>#REF!</v>
      </c>
      <c r="O4365">
        <v>57414.284546000003</v>
      </c>
      <c r="P4365">
        <v>40</v>
      </c>
    </row>
    <row r="4366" spans="1:16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5"/>
      <c r="L4366" s="455" t="e">
        <f>IF(K4366=0,#REF!,0)</f>
        <v>#REF!</v>
      </c>
      <c r="O4366">
        <v>57690.115661000003</v>
      </c>
      <c r="P4366">
        <v>40</v>
      </c>
    </row>
    <row r="4367" spans="1:16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5"/>
      <c r="L4367" s="455" t="e">
        <f>IF(K4367=0,#REF!,0)</f>
        <v>#REF!</v>
      </c>
      <c r="O4367">
        <v>58262.207337</v>
      </c>
      <c r="P4367">
        <v>39</v>
      </c>
    </row>
    <row r="4368" spans="1:16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5"/>
      <c r="L4368" s="455" t="e">
        <f>IF(K4368=0,#REF!,0)</f>
        <v>#REF!</v>
      </c>
      <c r="O4368">
        <v>58188.852539</v>
      </c>
      <c r="P4368">
        <v>41</v>
      </c>
    </row>
    <row r="4369" spans="1:16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5"/>
      <c r="L4369" s="455" t="e">
        <f>IF(K4369=0,#REF!,0)</f>
        <v>#REF!</v>
      </c>
      <c r="O4369">
        <v>56190.823179999999</v>
      </c>
      <c r="P4369">
        <v>38</v>
      </c>
    </row>
    <row r="4370" spans="1:16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5"/>
      <c r="L4370" s="455" t="e">
        <f>IF(K4370=0,#REF!,0)</f>
        <v>#REF!</v>
      </c>
      <c r="O4370">
        <v>55153.477478000001</v>
      </c>
      <c r="P4370">
        <v>34</v>
      </c>
    </row>
    <row r="4371" spans="1:16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5"/>
      <c r="L4371" s="455" t="e">
        <f>IF(K4371=0,#REF!,0)</f>
        <v>#REF!</v>
      </c>
      <c r="O4371">
        <v>53281.456971</v>
      </c>
      <c r="P4371">
        <v>30</v>
      </c>
    </row>
    <row r="4372" spans="1:16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5"/>
      <c r="L4372" s="455" t="e">
        <f>IF(K4372=0,#REF!,0)</f>
        <v>#REF!</v>
      </c>
      <c r="O4372">
        <v>51945.813139999998</v>
      </c>
      <c r="P4372">
        <v>33</v>
      </c>
    </row>
    <row r="4373" spans="1:16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5"/>
      <c r="L4373" s="455" t="e">
        <f>IF(K4373=0,#REF!,0)</f>
        <v>#REF!</v>
      </c>
      <c r="O4373">
        <v>50454.164246</v>
      </c>
      <c r="P4373">
        <v>32</v>
      </c>
    </row>
    <row r="4374" spans="1:16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5"/>
      <c r="L4374" s="455" t="e">
        <f>IF(K4374=0,#REF!,0)</f>
        <v>#REF!</v>
      </c>
      <c r="O4374">
        <v>50412.221832000003</v>
      </c>
      <c r="P4374">
        <v>32</v>
      </c>
    </row>
    <row r="4375" spans="1:16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5"/>
      <c r="L4375" s="455" t="e">
        <f>IF(K4375=0,#REF!,0)</f>
        <v>#REF!</v>
      </c>
      <c r="O4375">
        <v>49926.550413999998</v>
      </c>
      <c r="P4375">
        <v>32</v>
      </c>
    </row>
    <row r="4376" spans="1:16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5"/>
      <c r="L4376" s="455" t="e">
        <f>IF(K4376=0,#REF!,0)</f>
        <v>#REF!</v>
      </c>
      <c r="O4376">
        <v>50278.578124</v>
      </c>
      <c r="P4376">
        <v>32</v>
      </c>
    </row>
    <row r="4377" spans="1:16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5"/>
      <c r="L4377" s="455" t="e">
        <f>IF(K4377=0,#REF!,0)</f>
        <v>#REF!</v>
      </c>
      <c r="O4377">
        <v>50861.990418000001</v>
      </c>
      <c r="P4377">
        <v>34</v>
      </c>
    </row>
    <row r="4378" spans="1:16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5"/>
      <c r="L4378" s="455" t="e">
        <f>IF(K4378=0,#REF!,0)</f>
        <v>#REF!</v>
      </c>
      <c r="O4378">
        <v>51328.087401999997</v>
      </c>
      <c r="P4378">
        <v>36</v>
      </c>
    </row>
    <row r="4379" spans="1:16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5"/>
      <c r="L4379" s="455" t="e">
        <f>IF(K4379=0,#REF!,0)</f>
        <v>#REF!</v>
      </c>
      <c r="O4379">
        <v>51375.261504999988</v>
      </c>
      <c r="P4379">
        <v>43</v>
      </c>
    </row>
    <row r="4380" spans="1:16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5"/>
      <c r="L4380" s="455" t="e">
        <f>IF(K4380=0,#REF!,0)</f>
        <v>#REF!</v>
      </c>
      <c r="O4380">
        <v>52891.549193999999</v>
      </c>
      <c r="P4380">
        <v>47</v>
      </c>
    </row>
    <row r="4381" spans="1:16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5"/>
      <c r="L4381" s="455" t="e">
        <f>IF(K4381=0,#REF!,0)</f>
        <v>#REF!</v>
      </c>
      <c r="O4381">
        <v>55260.652191000001</v>
      </c>
      <c r="P4381">
        <v>48</v>
      </c>
    </row>
    <row r="4382" spans="1:16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5"/>
      <c r="L4382" s="455" t="e">
        <f>IF(K4382=0,#REF!,0)</f>
        <v>#REF!</v>
      </c>
      <c r="O4382">
        <v>56235.429963000002</v>
      </c>
      <c r="P4382">
        <v>47</v>
      </c>
    </row>
    <row r="4383" spans="1:16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5"/>
      <c r="L4383" s="455" t="e">
        <f>IF(K4383=0,#REF!,0)</f>
        <v>#REF!</v>
      </c>
      <c r="O4383">
        <v>56401.240691999999</v>
      </c>
      <c r="P4383">
        <v>46</v>
      </c>
    </row>
    <row r="4384" spans="1:16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5"/>
      <c r="L4384" s="455" t="e">
        <f>IF(K4384=0,#REF!,0)</f>
        <v>#REF!</v>
      </c>
      <c r="O4384">
        <v>57295.586059000001</v>
      </c>
      <c r="P4384">
        <v>47</v>
      </c>
    </row>
    <row r="4385" spans="1:16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5"/>
      <c r="L4385" s="455" t="e">
        <f>IF(K4385=0,#REF!,0)</f>
        <v>#REF!</v>
      </c>
      <c r="O4385">
        <v>57436.465942000003</v>
      </c>
      <c r="P4385">
        <v>39</v>
      </c>
    </row>
    <row r="4386" spans="1:16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5"/>
      <c r="L4386" s="455" t="e">
        <f>IF(K4386=0,#REF!,0)</f>
        <v>#REF!</v>
      </c>
      <c r="O4386">
        <v>56773.155029999987</v>
      </c>
      <c r="P4386">
        <v>39</v>
      </c>
    </row>
    <row r="4387" spans="1:16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5"/>
      <c r="L4387" s="455" t="e">
        <f>IF(K4387=0,#REF!,0)</f>
        <v>#REF!</v>
      </c>
      <c r="O4387">
        <v>56821.824919999999</v>
      </c>
      <c r="P4387">
        <v>40</v>
      </c>
    </row>
    <row r="4388" spans="1:16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5"/>
      <c r="L4388" s="455" t="e">
        <f>IF(K4388=0,#REF!,0)</f>
        <v>#REF!</v>
      </c>
      <c r="O4388">
        <v>57114.333435</v>
      </c>
      <c r="P4388">
        <v>39</v>
      </c>
    </row>
    <row r="4389" spans="1:16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5"/>
      <c r="L4389" s="455" t="e">
        <f>IF(K4389=0,#REF!,0)</f>
        <v>#REF!</v>
      </c>
      <c r="O4389">
        <v>57450.484130999997</v>
      </c>
      <c r="P4389">
        <v>42</v>
      </c>
    </row>
    <row r="4390" spans="1:16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5"/>
      <c r="L4390" s="455" t="e">
        <f>IF(K4390=0,#REF!,0)</f>
        <v>#REF!</v>
      </c>
      <c r="O4390">
        <v>57695.745668000003</v>
      </c>
      <c r="P4390">
        <v>45</v>
      </c>
    </row>
    <row r="4391" spans="1:16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5"/>
      <c r="L4391" s="455" t="e">
        <f>IF(K4391=0,#REF!,0)</f>
        <v>#REF!</v>
      </c>
      <c r="O4391">
        <v>58386.823302999997</v>
      </c>
      <c r="P4391">
        <v>39</v>
      </c>
    </row>
    <row r="4392" spans="1:16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5"/>
      <c r="L4392" s="455" t="e">
        <f>IF(K4392=0,#REF!,0)</f>
        <v>#REF!</v>
      </c>
      <c r="O4392">
        <v>57848.427795000003</v>
      </c>
      <c r="P4392">
        <v>56</v>
      </c>
    </row>
    <row r="4393" spans="1:16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5"/>
      <c r="L4393" s="455" t="e">
        <f>IF(K4393=0,#REF!,0)</f>
        <v>#REF!</v>
      </c>
      <c r="O4393">
        <v>55869.711028000012</v>
      </c>
      <c r="P4393">
        <v>37</v>
      </c>
    </row>
    <row r="4394" spans="1:16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5"/>
      <c r="L4394" s="455" t="e">
        <f>IF(K4394=0,#REF!,0)</f>
        <v>#REF!</v>
      </c>
      <c r="O4394">
        <v>55393.580871999999</v>
      </c>
      <c r="P4394">
        <v>36</v>
      </c>
    </row>
    <row r="4395" spans="1:16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5"/>
      <c r="L4395" s="455" t="e">
        <f>IF(K4395=0,#REF!,0)</f>
        <v>#REF!</v>
      </c>
      <c r="O4395">
        <v>53148.150786999999</v>
      </c>
      <c r="P4395">
        <v>31</v>
      </c>
    </row>
    <row r="4396" spans="1:16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5"/>
      <c r="L4396" s="455" t="e">
        <f>IF(K4396=0,#REF!,0)</f>
        <v>#REF!</v>
      </c>
      <c r="O4396">
        <v>51891.732147000002</v>
      </c>
      <c r="P4396">
        <v>34</v>
      </c>
    </row>
    <row r="4397" spans="1:16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5"/>
      <c r="L4397" s="455" t="e">
        <f>IF(K4397=0,#REF!,0)</f>
        <v>#REF!</v>
      </c>
      <c r="O4397">
        <v>51045.403627</v>
      </c>
      <c r="P4397">
        <v>31</v>
      </c>
    </row>
    <row r="4398" spans="1:16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5"/>
      <c r="L4398" s="455" t="e">
        <f>IF(K4398=0,#REF!,0)</f>
        <v>#REF!</v>
      </c>
      <c r="O4398">
        <v>50391.457061000001</v>
      </c>
      <c r="P4398">
        <v>32</v>
      </c>
    </row>
    <row r="4399" spans="1:16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5"/>
      <c r="L4399" s="455" t="e">
        <f>IF(K4399=0,#REF!,0)</f>
        <v>#REF!</v>
      </c>
      <c r="O4399">
        <v>49891.680115000003</v>
      </c>
      <c r="P4399">
        <v>35</v>
      </c>
    </row>
    <row r="4400" spans="1:16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5"/>
      <c r="L4400" s="455" t="e">
        <f>IF(K4400=0,#REF!,0)</f>
        <v>#REF!</v>
      </c>
      <c r="O4400">
        <v>49803.328582999988</v>
      </c>
      <c r="P4400">
        <v>33</v>
      </c>
    </row>
    <row r="4401" spans="1:16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5"/>
      <c r="L4401" s="455" t="e">
        <f>IF(K4401=0,#REF!,0)</f>
        <v>#REF!</v>
      </c>
      <c r="O4401">
        <v>51383.395049999999</v>
      </c>
      <c r="P4401">
        <v>41</v>
      </c>
    </row>
    <row r="4402" spans="1:16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5"/>
      <c r="L4402" s="455" t="e">
        <f>IF(K4402=0,#REF!,0)</f>
        <v>#REF!</v>
      </c>
      <c r="O4402">
        <v>54529.374359999987</v>
      </c>
      <c r="P4402">
        <v>53</v>
      </c>
    </row>
    <row r="4403" spans="1:16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5"/>
      <c r="L4403" s="455" t="e">
        <f>IF(K4403=0,#REF!,0)</f>
        <v>#REF!</v>
      </c>
      <c r="O4403">
        <v>60615.796966999987</v>
      </c>
      <c r="P4403">
        <v>50</v>
      </c>
    </row>
    <row r="4404" spans="1:16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5"/>
      <c r="L4404" s="455" t="e">
        <f>IF(K4404=0,#REF!,0)</f>
        <v>#REF!</v>
      </c>
      <c r="O4404">
        <v>67003.905882999999</v>
      </c>
      <c r="P4404">
        <v>50</v>
      </c>
    </row>
    <row r="4405" spans="1:16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5"/>
      <c r="L4405" s="455" t="e">
        <f>IF(K4405=0,#REF!,0)</f>
        <v>#REF!</v>
      </c>
      <c r="O4405">
        <v>69173.524231000003</v>
      </c>
      <c r="P4405">
        <v>47</v>
      </c>
    </row>
    <row r="4406" spans="1:16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5"/>
      <c r="L4406" s="455" t="e">
        <f>IF(K4406=0,#REF!,0)</f>
        <v>#REF!</v>
      </c>
      <c r="O4406">
        <v>70513.863219999999</v>
      </c>
      <c r="P4406">
        <v>44</v>
      </c>
    </row>
    <row r="4407" spans="1:16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5"/>
      <c r="L4407" s="455" t="e">
        <f>IF(K4407=0,#REF!,0)</f>
        <v>#REF!</v>
      </c>
      <c r="O4407">
        <v>69365.641967999996</v>
      </c>
      <c r="P4407">
        <v>50</v>
      </c>
    </row>
    <row r="4408" spans="1:16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5"/>
      <c r="L4408" s="455" t="e">
        <f>IF(K4408=0,#REF!,0)</f>
        <v>#REF!</v>
      </c>
      <c r="O4408">
        <v>69615.189087000006</v>
      </c>
      <c r="P4408">
        <v>43</v>
      </c>
    </row>
    <row r="4409" spans="1:16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5"/>
      <c r="L4409" s="455" t="e">
        <f>IF(K4409=0,#REF!,0)</f>
        <v>#REF!</v>
      </c>
      <c r="O4409">
        <v>72402.604368999993</v>
      </c>
      <c r="P4409">
        <v>41</v>
      </c>
    </row>
    <row r="4410" spans="1:16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5"/>
      <c r="L4410" s="455" t="e">
        <f>IF(K4410=0,#REF!,0)</f>
        <v>#REF!</v>
      </c>
      <c r="O4410">
        <v>72330.969787000009</v>
      </c>
      <c r="P4410">
        <v>41</v>
      </c>
    </row>
    <row r="4411" spans="1:16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5"/>
      <c r="L4411" s="455" t="e">
        <f>IF(K4411=0,#REF!,0)</f>
        <v>#REF!</v>
      </c>
      <c r="O4411">
        <v>72009.763000000006</v>
      </c>
      <c r="P4411">
        <v>38</v>
      </c>
    </row>
    <row r="4412" spans="1:16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5"/>
      <c r="L4412" s="455" t="e">
        <f>IF(K4412=0,#REF!,0)</f>
        <v>#REF!</v>
      </c>
      <c r="O4412">
        <v>70931.860962000006</v>
      </c>
      <c r="P4412">
        <v>34</v>
      </c>
    </row>
    <row r="4413" spans="1:16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5"/>
      <c r="L4413" s="455" t="e">
        <f>IF(K4413=0,#REF!,0)</f>
        <v>#REF!</v>
      </c>
      <c r="O4413">
        <v>69452.205077999999</v>
      </c>
      <c r="P4413">
        <v>34</v>
      </c>
    </row>
    <row r="4414" spans="1:16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5"/>
      <c r="L4414" s="455" t="e">
        <f>IF(K4414=0,#REF!,0)</f>
        <v>#REF!</v>
      </c>
      <c r="O4414">
        <v>68214.886534999998</v>
      </c>
      <c r="P4414">
        <v>37</v>
      </c>
    </row>
    <row r="4415" spans="1:16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5"/>
      <c r="L4415" s="455" t="e">
        <f>IF(K4415=0,#REF!,0)</f>
        <v>#REF!</v>
      </c>
      <c r="O4415">
        <v>67038.380981000009</v>
      </c>
      <c r="P4415">
        <v>40</v>
      </c>
    </row>
    <row r="4416" spans="1:16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5"/>
      <c r="L4416" s="455" t="e">
        <f>IF(K4416=0,#REF!,0)</f>
        <v>#REF!</v>
      </c>
      <c r="O4416">
        <v>64976.397826</v>
      </c>
      <c r="P4416">
        <v>44</v>
      </c>
    </row>
    <row r="4417" spans="1:16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5"/>
      <c r="L4417" s="455" t="e">
        <f>IF(K4417=0,#REF!,0)</f>
        <v>#REF!</v>
      </c>
      <c r="O4417">
        <v>62223.365783999987</v>
      </c>
      <c r="P4417">
        <v>38</v>
      </c>
    </row>
    <row r="4418" spans="1:16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5"/>
      <c r="L4418" s="455" t="e">
        <f>IF(K4418=0,#REF!,0)</f>
        <v>#REF!</v>
      </c>
      <c r="O4418">
        <v>59992.852477999993</v>
      </c>
      <c r="P4418">
        <v>33</v>
      </c>
    </row>
    <row r="4419" spans="1:16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5"/>
      <c r="L4419" s="455" t="e">
        <f>IF(K4419=0,#REF!,0)</f>
        <v>#REF!</v>
      </c>
      <c r="O4419">
        <v>58225.128662000003</v>
      </c>
      <c r="P4419">
        <v>30</v>
      </c>
    </row>
    <row r="4420" spans="1:16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5"/>
      <c r="L4420" s="455" t="e">
        <f>IF(K4420=0,#REF!,0)</f>
        <v>#REF!</v>
      </c>
      <c r="O4420">
        <v>56514.256866000003</v>
      </c>
      <c r="P4420">
        <v>28</v>
      </c>
    </row>
    <row r="4421" spans="1:16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5"/>
      <c r="L4421" s="455" t="e">
        <f>IF(K4421=0,#REF!,0)</f>
        <v>#REF!</v>
      </c>
      <c r="O4421">
        <v>55678.416474000012</v>
      </c>
      <c r="P4421">
        <v>28</v>
      </c>
    </row>
    <row r="4422" spans="1:16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5"/>
      <c r="L4422" s="455" t="e">
        <f>IF(K4422=0,#REF!,0)</f>
        <v>#REF!</v>
      </c>
      <c r="O4422">
        <v>54935.049439000002</v>
      </c>
      <c r="P4422">
        <v>30</v>
      </c>
    </row>
    <row r="4423" spans="1:16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5"/>
      <c r="L4423" s="455" t="e">
        <f>IF(K4423=0,#REF!,0)</f>
        <v>#REF!</v>
      </c>
      <c r="O4423">
        <v>55155.930236</v>
      </c>
      <c r="P4423">
        <v>31</v>
      </c>
    </row>
    <row r="4424" spans="1:16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5"/>
      <c r="L4424" s="455" t="e">
        <f>IF(K4424=0,#REF!,0)</f>
        <v>#REF!</v>
      </c>
      <c r="O4424">
        <v>55067.558625999998</v>
      </c>
      <c r="P4424">
        <v>29</v>
      </c>
    </row>
    <row r="4425" spans="1:16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5"/>
      <c r="L4425" s="455" t="e">
        <f>IF(K4425=0,#REF!,0)</f>
        <v>#REF!</v>
      </c>
      <c r="O4425">
        <v>58071.687255999997</v>
      </c>
      <c r="P4425">
        <v>36</v>
      </c>
    </row>
    <row r="4426" spans="1:16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5"/>
      <c r="L4426" s="455" t="e">
        <f>IF(K4426=0,#REF!,0)</f>
        <v>#REF!</v>
      </c>
      <c r="O4426">
        <v>61493.106201000002</v>
      </c>
      <c r="P4426">
        <v>49</v>
      </c>
    </row>
    <row r="4427" spans="1:16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5"/>
      <c r="L4427" s="455" t="e">
        <f>IF(K4427=0,#REF!,0)</f>
        <v>#REF!</v>
      </c>
      <c r="O4427">
        <v>63776.289000999997</v>
      </c>
      <c r="P4427">
        <v>38</v>
      </c>
    </row>
    <row r="4428" spans="1:16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5"/>
      <c r="L4428" s="455" t="e">
        <f>IF(K4428=0,#REF!,0)</f>
        <v>#REF!</v>
      </c>
      <c r="O4428">
        <v>68465.994749999998</v>
      </c>
      <c r="P4428">
        <v>45</v>
      </c>
    </row>
    <row r="4429" spans="1:16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5"/>
      <c r="L4429" s="455" t="e">
        <f>IF(K4429=0,#REF!,0)</f>
        <v>#REF!</v>
      </c>
      <c r="O4429">
        <v>71019.121641999998</v>
      </c>
      <c r="P4429">
        <v>48</v>
      </c>
    </row>
    <row r="4430" spans="1:16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5"/>
      <c r="L4430" s="455" t="e">
        <f>IF(K4430=0,#REF!,0)</f>
        <v>#REF!</v>
      </c>
      <c r="O4430">
        <v>72670.46991</v>
      </c>
      <c r="P4430">
        <v>42</v>
      </c>
    </row>
    <row r="4431" spans="1:16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5"/>
      <c r="L4431" s="455" t="e">
        <f>IF(K4431=0,#REF!,0)</f>
        <v>#REF!</v>
      </c>
      <c r="O4431">
        <v>70722.919616999992</v>
      </c>
      <c r="P4431">
        <v>45</v>
      </c>
    </row>
    <row r="4432" spans="1:16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5"/>
      <c r="L4432" s="455" t="e">
        <f>IF(K4432=0,#REF!,0)</f>
        <v>#REF!</v>
      </c>
      <c r="O4432">
        <v>70340.272947999998</v>
      </c>
      <c r="P4432">
        <v>48</v>
      </c>
    </row>
    <row r="4433" spans="1:16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5"/>
      <c r="L4433" s="455" t="e">
        <f>IF(K4433=0,#REF!,0)</f>
        <v>#REF!</v>
      </c>
      <c r="O4433">
        <v>73608.833557000005</v>
      </c>
      <c r="P4433">
        <v>41</v>
      </c>
    </row>
    <row r="4434" spans="1:16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5"/>
      <c r="L4434" s="455" t="e">
        <f>IF(K4434=0,#REF!,0)</f>
        <v>#REF!</v>
      </c>
      <c r="O4434">
        <v>73313.751403999995</v>
      </c>
      <c r="P4434">
        <v>42</v>
      </c>
    </row>
    <row r="4435" spans="1:16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5"/>
      <c r="L4435" s="455" t="e">
        <f>IF(K4435=0,#REF!,0)</f>
        <v>#REF!</v>
      </c>
      <c r="O4435">
        <v>73439.060607000007</v>
      </c>
      <c r="P4435">
        <v>40</v>
      </c>
    </row>
    <row r="4436" spans="1:16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5"/>
      <c r="L4436" s="455" t="e">
        <f>IF(K4436=0,#REF!,0)</f>
        <v>#REF!</v>
      </c>
      <c r="O4436">
        <v>72698.910890000014</v>
      </c>
      <c r="P4436">
        <v>37</v>
      </c>
    </row>
    <row r="4437" spans="1:16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5"/>
      <c r="L4437" s="455" t="e">
        <f>IF(K4437=0,#REF!,0)</f>
        <v>#REF!</v>
      </c>
      <c r="O4437">
        <v>70846.153442999988</v>
      </c>
      <c r="P4437">
        <v>35</v>
      </c>
    </row>
    <row r="4438" spans="1:16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5"/>
      <c r="L4438" s="455" t="e">
        <f>IF(K4438=0,#REF!,0)</f>
        <v>#REF!</v>
      </c>
      <c r="O4438">
        <v>69815.856874000005</v>
      </c>
      <c r="P4438">
        <v>37</v>
      </c>
    </row>
    <row r="4439" spans="1:16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5"/>
      <c r="L4439" s="455" t="e">
        <f>IF(K4439=0,#REF!,0)</f>
        <v>#REF!</v>
      </c>
      <c r="O4439">
        <v>68146.466370000009</v>
      </c>
      <c r="P4439">
        <v>41</v>
      </c>
    </row>
    <row r="4440" spans="1:16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5"/>
      <c r="L4440" s="455" t="e">
        <f>IF(K4440=0,#REF!,0)</f>
        <v>#REF!</v>
      </c>
      <c r="O4440">
        <v>65866.546751999995</v>
      </c>
      <c r="P4440">
        <v>43</v>
      </c>
    </row>
    <row r="4441" spans="1:16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5"/>
      <c r="L4441" s="455" t="e">
        <f>IF(K4441=0,#REF!,0)</f>
        <v>#REF!</v>
      </c>
      <c r="O4441">
        <v>63047.662780999999</v>
      </c>
      <c r="P4441">
        <v>38</v>
      </c>
    </row>
    <row r="4442" spans="1:16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5"/>
      <c r="L4442" s="455" t="e">
        <f>IF(K4442=0,#REF!,0)</f>
        <v>#REF!</v>
      </c>
      <c r="O4442">
        <v>60466.522520999999</v>
      </c>
      <c r="P4442">
        <v>33</v>
      </c>
    </row>
    <row r="4443" spans="1:16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5"/>
      <c r="L4443" s="455" t="e">
        <f>IF(K4443=0,#REF!,0)</f>
        <v>#REF!</v>
      </c>
      <c r="O4443">
        <v>58063.529786000006</v>
      </c>
      <c r="P4443">
        <v>33</v>
      </c>
    </row>
    <row r="4444" spans="1:16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5"/>
      <c r="L4444" s="455" t="e">
        <f>IF(K4444=0,#REF!,0)</f>
        <v>#REF!</v>
      </c>
      <c r="O4444">
        <v>55713.070006999988</v>
      </c>
      <c r="P4444">
        <v>32</v>
      </c>
    </row>
    <row r="4445" spans="1:16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5"/>
      <c r="L4445" s="455" t="e">
        <f>IF(K4445=0,#REF!,0)</f>
        <v>#REF!</v>
      </c>
      <c r="O4445">
        <v>55230.979887000001</v>
      </c>
      <c r="P4445">
        <v>35</v>
      </c>
    </row>
    <row r="4446" spans="1:16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5"/>
      <c r="L4446" s="455" t="e">
        <f>IF(K4446=0,#REF!,0)</f>
        <v>#REF!</v>
      </c>
      <c r="O4446">
        <v>54832.498167999998</v>
      </c>
      <c r="P4446">
        <v>29</v>
      </c>
    </row>
    <row r="4447" spans="1:16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5"/>
      <c r="L4447" s="455" t="e">
        <f>IF(K4447=0,#REF!,0)</f>
        <v>#REF!</v>
      </c>
      <c r="O4447">
        <v>55128.803955000003</v>
      </c>
      <c r="P4447">
        <v>26</v>
      </c>
    </row>
    <row r="4448" spans="1:16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5"/>
      <c r="L4448" s="455" t="e">
        <f>IF(K4448=0,#REF!,0)</f>
        <v>#REF!</v>
      </c>
      <c r="O4448">
        <v>55205.565978999999</v>
      </c>
      <c r="P4448">
        <v>29</v>
      </c>
    </row>
    <row r="4449" spans="1:16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5"/>
      <c r="L4449" s="455" t="e">
        <f>IF(K4449=0,#REF!,0)</f>
        <v>#REF!</v>
      </c>
      <c r="O4449">
        <v>56694.179840999997</v>
      </c>
      <c r="P4449">
        <v>36</v>
      </c>
    </row>
    <row r="4450" spans="1:16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5"/>
      <c r="L4450" s="455" t="e">
        <f>IF(K4450=0,#REF!,0)</f>
        <v>#REF!</v>
      </c>
      <c r="O4450">
        <v>60341.217559999997</v>
      </c>
      <c r="P4450">
        <v>50</v>
      </c>
    </row>
    <row r="4451" spans="1:16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5"/>
      <c r="L4451" s="455" t="e">
        <f>IF(K4451=0,#REF!,0)</f>
        <v>#REF!</v>
      </c>
      <c r="O4451">
        <v>64127.858460000003</v>
      </c>
      <c r="P4451">
        <v>43</v>
      </c>
    </row>
    <row r="4452" spans="1:16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5"/>
      <c r="L4452" s="455" t="e">
        <f>IF(K4452=0,#REF!,0)</f>
        <v>#REF!</v>
      </c>
      <c r="O4452">
        <v>68386.409789999991</v>
      </c>
      <c r="P4452">
        <v>41</v>
      </c>
    </row>
    <row r="4453" spans="1:16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5"/>
      <c r="L4453" s="455" t="e">
        <f>IF(K4453=0,#REF!,0)</f>
        <v>#REF!</v>
      </c>
      <c r="O4453">
        <v>71313.70440599999</v>
      </c>
      <c r="P4453">
        <v>45</v>
      </c>
    </row>
    <row r="4454" spans="1:16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5"/>
      <c r="L4454" s="455" t="e">
        <f>IF(K4454=0,#REF!,0)</f>
        <v>#REF!</v>
      </c>
      <c r="O4454">
        <v>72717.615479</v>
      </c>
      <c r="P4454">
        <v>42</v>
      </c>
    </row>
    <row r="4455" spans="1:16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5"/>
      <c r="L4455" s="455" t="e">
        <f>IF(K4455=0,#REF!,0)</f>
        <v>#REF!</v>
      </c>
      <c r="O4455">
        <v>70921.981080000012</v>
      </c>
      <c r="P4455">
        <v>39</v>
      </c>
    </row>
    <row r="4456" spans="1:16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5"/>
      <c r="L4456" s="455" t="e">
        <f>IF(K4456=0,#REF!,0)</f>
        <v>#REF!</v>
      </c>
      <c r="O4456">
        <v>70644.577147999997</v>
      </c>
      <c r="P4456">
        <v>38</v>
      </c>
    </row>
    <row r="4457" spans="1:16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5"/>
      <c r="L4457" s="455" t="e">
        <f>IF(K4457=0,#REF!,0)</f>
        <v>#REF!</v>
      </c>
      <c r="O4457">
        <v>74278.261475000007</v>
      </c>
      <c r="P4457">
        <v>37</v>
      </c>
    </row>
    <row r="4458" spans="1:16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5"/>
      <c r="L4458" s="455" t="e">
        <f>IF(K4458=0,#REF!,0)</f>
        <v>#REF!</v>
      </c>
      <c r="O4458">
        <v>74126.961303999997</v>
      </c>
      <c r="P4458">
        <v>35</v>
      </c>
    </row>
    <row r="4459" spans="1:16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5"/>
      <c r="L4459" s="455" t="e">
        <f>IF(K4459=0,#REF!,0)</f>
        <v>#REF!</v>
      </c>
      <c r="O4459">
        <v>74579.833008000001</v>
      </c>
      <c r="P4459">
        <v>41</v>
      </c>
    </row>
    <row r="4460" spans="1:16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5"/>
      <c r="L4460" s="455" t="e">
        <f>IF(K4460=0,#REF!,0)</f>
        <v>#REF!</v>
      </c>
      <c r="O4460">
        <v>73878.409423999998</v>
      </c>
      <c r="P4460">
        <v>36</v>
      </c>
    </row>
    <row r="4461" spans="1:16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5"/>
      <c r="L4461" s="455" t="e">
        <f>IF(K4461=0,#REF!,0)</f>
        <v>#REF!</v>
      </c>
      <c r="O4461">
        <v>71464.378660999995</v>
      </c>
      <c r="P4461">
        <v>38</v>
      </c>
    </row>
    <row r="4462" spans="1:16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5"/>
      <c r="L4462" s="455" t="e">
        <f>IF(K4462=0,#REF!,0)</f>
        <v>#REF!</v>
      </c>
      <c r="O4462">
        <v>70043.570496</v>
      </c>
      <c r="P4462">
        <v>43</v>
      </c>
    </row>
    <row r="4463" spans="1:16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5"/>
      <c r="L4463" s="455" t="e">
        <f>IF(K4463=0,#REF!,0)</f>
        <v>#REF!</v>
      </c>
      <c r="O4463">
        <v>69177.919188999993</v>
      </c>
      <c r="P4463">
        <v>38</v>
      </c>
    </row>
    <row r="4464" spans="1:16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5"/>
      <c r="L4464" s="455" t="e">
        <f>IF(K4464=0,#REF!,0)</f>
        <v>#REF!</v>
      </c>
      <c r="O4464">
        <v>67753.105285000012</v>
      </c>
      <c r="P4464">
        <v>45</v>
      </c>
    </row>
    <row r="4465" spans="1:16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5"/>
      <c r="L4465" s="455" t="e">
        <f>IF(K4465=0,#REF!,0)</f>
        <v>#REF!</v>
      </c>
      <c r="O4465">
        <v>64640.632018999997</v>
      </c>
      <c r="P4465">
        <v>43</v>
      </c>
    </row>
    <row r="4466" spans="1:16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5"/>
      <c r="L4466" s="455" t="e">
        <f>IF(K4466=0,#REF!,0)</f>
        <v>#REF!</v>
      </c>
      <c r="O4466">
        <v>61574.120910000012</v>
      </c>
      <c r="P4466">
        <v>43</v>
      </c>
    </row>
    <row r="4467" spans="1:16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5"/>
      <c r="L4467" s="455" t="e">
        <f>IF(K4467=0,#REF!,0)</f>
        <v>#REF!</v>
      </c>
      <c r="O4467">
        <v>59598.311523999997</v>
      </c>
      <c r="P4467">
        <v>32</v>
      </c>
    </row>
    <row r="4468" spans="1:16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5"/>
      <c r="L4468" s="455" t="e">
        <f>IF(K4468=0,#REF!,0)</f>
        <v>#REF!</v>
      </c>
      <c r="O4468">
        <v>56846.472716999997</v>
      </c>
      <c r="P4468">
        <v>27</v>
      </c>
    </row>
    <row r="4469" spans="1:16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5"/>
      <c r="L4469" s="455" t="e">
        <f>IF(K4469=0,#REF!,0)</f>
        <v>#REF!</v>
      </c>
      <c r="O4469">
        <v>56083.957245999998</v>
      </c>
      <c r="P4469">
        <v>28</v>
      </c>
    </row>
    <row r="4470" spans="1:16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5"/>
      <c r="L4470" s="455" t="e">
        <f>IF(K4470=0,#REF!,0)</f>
        <v>#REF!</v>
      </c>
      <c r="O4470">
        <v>55519.379272999999</v>
      </c>
      <c r="P4470">
        <v>33</v>
      </c>
    </row>
    <row r="4471" spans="1:16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5"/>
      <c r="L4471" s="455" t="e">
        <f>IF(K4471=0,#REF!,0)</f>
        <v>#REF!</v>
      </c>
      <c r="O4471">
        <v>55426.652738999997</v>
      </c>
      <c r="P4471">
        <v>26</v>
      </c>
    </row>
    <row r="4472" spans="1:16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5"/>
      <c r="L4472" s="455" t="e">
        <f>IF(K4472=0,#REF!,0)</f>
        <v>#REF!</v>
      </c>
      <c r="O4472">
        <v>55705.340087999997</v>
      </c>
      <c r="P4472">
        <v>28</v>
      </c>
    </row>
    <row r="4473" spans="1:16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5"/>
      <c r="L4473" s="455" t="e">
        <f>IF(K4473=0,#REF!,0)</f>
        <v>#REF!</v>
      </c>
      <c r="O4473">
        <v>56825.037627999998</v>
      </c>
      <c r="P4473">
        <v>37</v>
      </c>
    </row>
    <row r="4474" spans="1:16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5"/>
      <c r="L4474" s="455" t="e">
        <f>IF(K4474=0,#REF!,0)</f>
        <v>#REF!</v>
      </c>
      <c r="O4474">
        <v>59035.497313999993</v>
      </c>
      <c r="P4474">
        <v>47</v>
      </c>
    </row>
    <row r="4475" spans="1:16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5"/>
      <c r="L4475" s="455" t="e">
        <f>IF(K4475=0,#REF!,0)</f>
        <v>#REF!</v>
      </c>
      <c r="O4475">
        <v>64007.487366000001</v>
      </c>
      <c r="P4475">
        <v>40</v>
      </c>
    </row>
    <row r="4476" spans="1:16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5"/>
      <c r="L4476" s="455" t="e">
        <f>IF(K4476=0,#REF!,0)</f>
        <v>#REF!</v>
      </c>
      <c r="O4476">
        <v>69174.38134800001</v>
      </c>
      <c r="P4476">
        <v>45</v>
      </c>
    </row>
    <row r="4477" spans="1:16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5"/>
      <c r="L4477" s="455" t="e">
        <f>IF(K4477=0,#REF!,0)</f>
        <v>#REF!</v>
      </c>
      <c r="O4477">
        <v>72462.491271999999</v>
      </c>
      <c r="P4477">
        <v>47</v>
      </c>
    </row>
    <row r="4478" spans="1:16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5"/>
      <c r="L4478" s="455" t="e">
        <f>IF(K4478=0,#REF!,0)</f>
        <v>#REF!</v>
      </c>
      <c r="O4478">
        <v>73786.192809999993</v>
      </c>
      <c r="P4478">
        <v>47</v>
      </c>
    </row>
    <row r="4479" spans="1:16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5"/>
      <c r="L4479" s="455" t="e">
        <f>IF(K4479=0,#REF!,0)</f>
        <v>#REF!</v>
      </c>
      <c r="O4479">
        <v>72099.969849000001</v>
      </c>
      <c r="P4479">
        <v>43</v>
      </c>
    </row>
    <row r="4480" spans="1:16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5"/>
      <c r="L4480" s="455" t="e">
        <f>IF(K4480=0,#REF!,0)</f>
        <v>#REF!</v>
      </c>
      <c r="O4480">
        <v>72454.174742999996</v>
      </c>
      <c r="P4480">
        <v>47</v>
      </c>
    </row>
    <row r="4481" spans="1:16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5"/>
      <c r="L4481" s="455" t="e">
        <f>IF(K4481=0,#REF!,0)</f>
        <v>#REF!</v>
      </c>
      <c r="O4481">
        <v>76119.700928000006</v>
      </c>
      <c r="P4481">
        <v>38</v>
      </c>
    </row>
    <row r="4482" spans="1:16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5"/>
      <c r="L4482" s="455" t="e">
        <f>IF(K4482=0,#REF!,0)</f>
        <v>#REF!</v>
      </c>
      <c r="O4482">
        <v>76201.003601000004</v>
      </c>
      <c r="P4482">
        <v>44</v>
      </c>
    </row>
    <row r="4483" spans="1:16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5"/>
      <c r="L4483" s="455" t="e">
        <f>IF(K4483=0,#REF!,0)</f>
        <v>#REF!</v>
      </c>
      <c r="O4483">
        <v>76552.966065000001</v>
      </c>
      <c r="P4483">
        <v>43</v>
      </c>
    </row>
    <row r="4484" spans="1:16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5"/>
      <c r="L4484" s="455" t="e">
        <f>IF(K4484=0,#REF!,0)</f>
        <v>#REF!</v>
      </c>
      <c r="O4484">
        <v>75261.354491999999</v>
      </c>
      <c r="P4484">
        <v>35</v>
      </c>
    </row>
    <row r="4485" spans="1:16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5"/>
      <c r="L4485" s="455" t="e">
        <f>IF(K4485=0,#REF!,0)</f>
        <v>#REF!</v>
      </c>
      <c r="O4485">
        <v>73048.90393</v>
      </c>
      <c r="P4485">
        <v>34</v>
      </c>
    </row>
    <row r="4486" spans="1:16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5"/>
      <c r="L4486" s="455" t="e">
        <f>IF(K4486=0,#REF!,0)</f>
        <v>#REF!</v>
      </c>
      <c r="O4486">
        <v>71259.306457000013</v>
      </c>
      <c r="P4486">
        <v>35</v>
      </c>
    </row>
    <row r="4487" spans="1:16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5"/>
      <c r="L4487" s="455" t="e">
        <f>IF(K4487=0,#REF!,0)</f>
        <v>#REF!</v>
      </c>
      <c r="O4487">
        <v>70502.758789</v>
      </c>
      <c r="P4487">
        <v>36</v>
      </c>
    </row>
    <row r="4488" spans="1:16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5"/>
      <c r="L4488" s="455" t="e">
        <f>IF(K4488=0,#REF!,0)</f>
        <v>#REF!</v>
      </c>
      <c r="O4488">
        <v>68078.628419999994</v>
      </c>
      <c r="P4488">
        <v>38</v>
      </c>
    </row>
    <row r="4489" spans="1:16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5"/>
      <c r="L4489" s="455" t="e">
        <f>IF(K4489=0,#REF!,0)</f>
        <v>#REF!</v>
      </c>
      <c r="O4489">
        <v>64958.247193000003</v>
      </c>
      <c r="P4489">
        <v>36</v>
      </c>
    </row>
    <row r="4490" spans="1:16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5"/>
      <c r="L4490" s="455" t="e">
        <f>IF(K4490=0,#REF!,0)</f>
        <v>#REF!</v>
      </c>
      <c r="O4490">
        <v>62229.688048999997</v>
      </c>
      <c r="P4490">
        <v>31</v>
      </c>
    </row>
    <row r="4491" spans="1:16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5"/>
      <c r="L4491" s="455" t="e">
        <f>IF(K4491=0,#REF!,0)</f>
        <v>#REF!</v>
      </c>
      <c r="O4491">
        <v>59994.801026000001</v>
      </c>
      <c r="P4491">
        <v>32</v>
      </c>
    </row>
    <row r="4492" spans="1:16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5"/>
      <c r="L4492" s="455" t="e">
        <f>IF(K4492=0,#REF!,0)</f>
        <v>#REF!</v>
      </c>
      <c r="O4492">
        <v>58222.060362999997</v>
      </c>
      <c r="P4492">
        <v>31</v>
      </c>
    </row>
    <row r="4493" spans="1:16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5"/>
      <c r="L4493" s="455" t="e">
        <f>IF(K4493=0,#REF!,0)</f>
        <v>#REF!</v>
      </c>
      <c r="O4493">
        <v>56784.455688000002</v>
      </c>
      <c r="P4493">
        <v>32</v>
      </c>
    </row>
    <row r="4494" spans="1:16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5"/>
      <c r="L4494" s="455" t="e">
        <f>IF(K4494=0,#REF!,0)</f>
        <v>#REF!</v>
      </c>
      <c r="O4494">
        <v>56504.150634999998</v>
      </c>
      <c r="P4494">
        <v>31</v>
      </c>
    </row>
    <row r="4495" spans="1:16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5"/>
      <c r="L4495" s="455" t="e">
        <f>IF(K4495=0,#REF!,0)</f>
        <v>#REF!</v>
      </c>
      <c r="O4495">
        <v>55613.591765999998</v>
      </c>
      <c r="P4495">
        <v>26</v>
      </c>
    </row>
    <row r="4496" spans="1:16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5"/>
      <c r="L4496" s="455" t="e">
        <f>IF(K4496=0,#REF!,0)</f>
        <v>#REF!</v>
      </c>
      <c r="O4496">
        <v>55782.040405</v>
      </c>
      <c r="P4496">
        <v>29</v>
      </c>
    </row>
    <row r="4497" spans="1:16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5"/>
      <c r="L4497" s="455" t="e">
        <f>IF(K4497=0,#REF!,0)</f>
        <v>#REF!</v>
      </c>
      <c r="O4497">
        <v>57523.012848000013</v>
      </c>
      <c r="P4497">
        <v>37</v>
      </c>
    </row>
    <row r="4498" spans="1:16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5"/>
      <c r="L4498" s="455" t="e">
        <f>IF(K4498=0,#REF!,0)</f>
        <v>#REF!</v>
      </c>
      <c r="O4498">
        <v>60889.325561000012</v>
      </c>
      <c r="P4498">
        <v>46</v>
      </c>
    </row>
    <row r="4499" spans="1:16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5"/>
      <c r="L4499" s="455" t="e">
        <f>IF(K4499=0,#REF!,0)</f>
        <v>#REF!</v>
      </c>
      <c r="O4499">
        <v>64328.222716999997</v>
      </c>
      <c r="P4499">
        <v>37</v>
      </c>
    </row>
    <row r="4500" spans="1:16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5"/>
      <c r="L4500" s="455" t="e">
        <f>IF(K4500=0,#REF!,0)</f>
        <v>#REF!</v>
      </c>
      <c r="O4500">
        <v>70186.260376000006</v>
      </c>
      <c r="P4500">
        <v>42</v>
      </c>
    </row>
    <row r="4501" spans="1:16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5"/>
      <c r="L4501" s="455" t="e">
        <f>IF(K4501=0,#REF!,0)</f>
        <v>#REF!</v>
      </c>
      <c r="O4501">
        <v>72905.343200000003</v>
      </c>
      <c r="P4501">
        <v>50</v>
      </c>
    </row>
    <row r="4502" spans="1:16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5"/>
      <c r="L4502" s="455" t="e">
        <f>IF(K4502=0,#REF!,0)</f>
        <v>#REF!</v>
      </c>
      <c r="O4502">
        <v>73918.423096000013</v>
      </c>
      <c r="P4502">
        <v>49</v>
      </c>
    </row>
    <row r="4503" spans="1:16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5"/>
      <c r="L4503" s="455" t="e">
        <f>IF(K4503=0,#REF!,0)</f>
        <v>#REF!</v>
      </c>
      <c r="O4503">
        <v>72046.668031000008</v>
      </c>
      <c r="P4503">
        <v>38</v>
      </c>
    </row>
    <row r="4504" spans="1:16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5"/>
      <c r="L4504" s="455" t="e">
        <f>IF(K4504=0,#REF!,0)</f>
        <v>#REF!</v>
      </c>
      <c r="O4504">
        <v>71823.648803000004</v>
      </c>
      <c r="P4504">
        <v>53</v>
      </c>
    </row>
    <row r="4505" spans="1:16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5"/>
      <c r="L4505" s="455" t="e">
        <f>IF(K4505=0,#REF!,0)</f>
        <v>#REF!</v>
      </c>
      <c r="O4505">
        <v>75318.356079000005</v>
      </c>
      <c r="P4505">
        <v>51</v>
      </c>
    </row>
    <row r="4506" spans="1:16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5"/>
      <c r="L4506" s="455" t="e">
        <f>IF(K4506=0,#REF!,0)</f>
        <v>#REF!</v>
      </c>
      <c r="O4506">
        <v>74689.988891000001</v>
      </c>
      <c r="P4506">
        <v>44</v>
      </c>
    </row>
    <row r="4507" spans="1:16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5"/>
      <c r="L4507" s="455" t="e">
        <f>IF(K4507=0,#REF!,0)</f>
        <v>#REF!</v>
      </c>
      <c r="O4507">
        <v>74619.659424000012</v>
      </c>
      <c r="P4507">
        <v>45</v>
      </c>
    </row>
    <row r="4508" spans="1:16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5"/>
      <c r="L4508" s="455" t="e">
        <f>IF(K4508=0,#REF!,0)</f>
        <v>#REF!</v>
      </c>
      <c r="O4508">
        <v>73492.611877000003</v>
      </c>
      <c r="P4508">
        <v>43</v>
      </c>
    </row>
    <row r="4509" spans="1:16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5"/>
      <c r="L4509" s="455" t="e">
        <f>IF(K4509=0,#REF!,0)</f>
        <v>#REF!</v>
      </c>
      <c r="O4509">
        <v>71022.323243000006</v>
      </c>
      <c r="P4509">
        <v>39</v>
      </c>
    </row>
    <row r="4510" spans="1:16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5"/>
      <c r="L4510" s="455" t="e">
        <f>IF(K4510=0,#REF!,0)</f>
        <v>#REF!</v>
      </c>
      <c r="O4510">
        <v>69264.347350999989</v>
      </c>
      <c r="P4510">
        <v>39</v>
      </c>
    </row>
    <row r="4511" spans="1:16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5"/>
      <c r="L4511" s="455" t="e">
        <f>IF(K4511=0,#REF!,0)</f>
        <v>#REF!</v>
      </c>
      <c r="O4511">
        <v>68338.401550999988</v>
      </c>
      <c r="P4511">
        <v>25</v>
      </c>
    </row>
    <row r="4512" spans="1:16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5"/>
      <c r="L4512" s="455" t="e">
        <f>IF(K4512=0,#REF!,0)</f>
        <v>#REF!</v>
      </c>
      <c r="O4512">
        <v>67020.543151999998</v>
      </c>
      <c r="P4512">
        <v>55</v>
      </c>
    </row>
    <row r="4513" spans="1:16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5"/>
      <c r="L4513" s="455" t="e">
        <f>IF(K4513=0,#REF!,0)</f>
        <v>#REF!</v>
      </c>
      <c r="O4513">
        <v>63785.204895000003</v>
      </c>
      <c r="P4513">
        <v>34</v>
      </c>
    </row>
    <row r="4514" spans="1:16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5"/>
      <c r="L4514" s="455" t="e">
        <f>IF(K4514=0,#REF!,0)</f>
        <v>#REF!</v>
      </c>
      <c r="O4514">
        <v>61745.777221999997</v>
      </c>
      <c r="P4514">
        <v>31</v>
      </c>
    </row>
    <row r="4515" spans="1:16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5"/>
      <c r="L4515" s="455" t="e">
        <f>IF(K4515=0,#REF!,0)</f>
        <v>#REF!</v>
      </c>
      <c r="O4515">
        <v>59535.861206000001</v>
      </c>
      <c r="P4515">
        <v>29</v>
      </c>
    </row>
    <row r="4516" spans="1:16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5"/>
      <c r="L4516" s="455" t="e">
        <f>IF(K4516=0,#REF!,0)</f>
        <v>#REF!</v>
      </c>
      <c r="O4516">
        <v>57782.307007000003</v>
      </c>
      <c r="P4516">
        <v>31</v>
      </c>
    </row>
    <row r="4517" spans="1:16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5"/>
      <c r="L4517" s="455" t="e">
        <f>IF(K4517=0,#REF!,0)</f>
        <v>#REF!</v>
      </c>
      <c r="O4517">
        <v>56581.141571</v>
      </c>
      <c r="P4517">
        <v>30</v>
      </c>
    </row>
    <row r="4518" spans="1:16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5"/>
      <c r="L4518" s="455" t="e">
        <f>IF(K4518=0,#REF!,0)</f>
        <v>#REF!</v>
      </c>
      <c r="O4518">
        <v>55859.380004999999</v>
      </c>
      <c r="P4518">
        <v>29</v>
      </c>
    </row>
    <row r="4519" spans="1:16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5"/>
      <c r="L4519" s="455" t="e">
        <f>IF(K4519=0,#REF!,0)</f>
        <v>#REF!</v>
      </c>
      <c r="O4519">
        <v>56033.572114000002</v>
      </c>
      <c r="P4519">
        <v>29</v>
      </c>
    </row>
    <row r="4520" spans="1:16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5"/>
      <c r="L4520" s="455" t="e">
        <f>IF(K4520=0,#REF!,0)</f>
        <v>#REF!</v>
      </c>
      <c r="O4520">
        <v>55612.322387</v>
      </c>
      <c r="P4520">
        <v>30</v>
      </c>
    </row>
    <row r="4521" spans="1:16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5"/>
      <c r="L4521" s="455" t="e">
        <f>IF(K4521=0,#REF!,0)</f>
        <v>#REF!</v>
      </c>
      <c r="O4521">
        <v>55727.870880000002</v>
      </c>
      <c r="P4521">
        <v>31</v>
      </c>
    </row>
    <row r="4522" spans="1:16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5"/>
      <c r="L4522" s="455" t="e">
        <f>IF(K4522=0,#REF!,0)</f>
        <v>#REF!</v>
      </c>
      <c r="O4522">
        <v>55803.719512999996</v>
      </c>
      <c r="P4522">
        <v>33</v>
      </c>
    </row>
    <row r="4523" spans="1:16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5"/>
      <c r="L4523" s="455" t="e">
        <f>IF(K4523=0,#REF!,0)</f>
        <v>#REF!</v>
      </c>
      <c r="O4523">
        <v>57849.890106999999</v>
      </c>
      <c r="P4523">
        <v>39</v>
      </c>
    </row>
    <row r="4524" spans="1:16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5"/>
      <c r="L4524" s="455" t="e">
        <f>IF(K4524=0,#REF!,0)</f>
        <v>#REF!</v>
      </c>
      <c r="O4524">
        <v>61187.042846999997</v>
      </c>
      <c r="P4524">
        <v>37</v>
      </c>
    </row>
    <row r="4525" spans="1:16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5"/>
      <c r="L4525" s="455" t="e">
        <f>IF(K4525=0,#REF!,0)</f>
        <v>#REF!</v>
      </c>
      <c r="O4525">
        <v>63802.235474000001</v>
      </c>
      <c r="P4525">
        <v>40</v>
      </c>
    </row>
    <row r="4526" spans="1:16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5"/>
      <c r="L4526" s="455" t="e">
        <f>IF(K4526=0,#REF!,0)</f>
        <v>#REF!</v>
      </c>
      <c r="O4526">
        <v>65139.606016999998</v>
      </c>
      <c r="P4526">
        <v>42</v>
      </c>
    </row>
    <row r="4527" spans="1:16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5"/>
      <c r="L4527" s="455" t="e">
        <f>IF(K4527=0,#REF!,0)</f>
        <v>#REF!</v>
      </c>
      <c r="O4527">
        <v>64066.690551</v>
      </c>
      <c r="P4527">
        <v>44</v>
      </c>
    </row>
    <row r="4528" spans="1:16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5"/>
      <c r="L4528" s="455" t="e">
        <f>IF(K4528=0,#REF!,0)</f>
        <v>#REF!</v>
      </c>
      <c r="O4528">
        <v>63661.662230000002</v>
      </c>
      <c r="P4528">
        <v>40</v>
      </c>
    </row>
    <row r="4529" spans="1:16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5"/>
      <c r="L4529" s="455" t="e">
        <f>IF(K4529=0,#REF!,0)</f>
        <v>#REF!</v>
      </c>
      <c r="O4529">
        <v>64968.964356999997</v>
      </c>
      <c r="P4529">
        <v>38</v>
      </c>
    </row>
    <row r="4530" spans="1:16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5"/>
      <c r="L4530" s="455" t="e">
        <f>IF(K4530=0,#REF!,0)</f>
        <v>#REF!</v>
      </c>
      <c r="O4530">
        <v>64121.425537000003</v>
      </c>
      <c r="P4530">
        <v>36</v>
      </c>
    </row>
    <row r="4531" spans="1:16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5"/>
      <c r="L4531" s="455" t="e">
        <f>IF(K4531=0,#REF!,0)</f>
        <v>#REF!</v>
      </c>
      <c r="O4531">
        <v>63641.424254999998</v>
      </c>
      <c r="P4531">
        <v>39</v>
      </c>
    </row>
    <row r="4532" spans="1:16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5"/>
      <c r="L4532" s="455" t="e">
        <f>IF(K4532=0,#REF!,0)</f>
        <v>#REF!</v>
      </c>
      <c r="O4532">
        <v>62287.157715000001</v>
      </c>
      <c r="P4532">
        <v>38</v>
      </c>
    </row>
    <row r="4533" spans="1:16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5"/>
      <c r="L4533" s="455" t="e">
        <f>IF(K4533=0,#REF!,0)</f>
        <v>#REF!</v>
      </c>
      <c r="O4533">
        <v>61992.848998999987</v>
      </c>
      <c r="P4533">
        <v>41</v>
      </c>
    </row>
    <row r="4534" spans="1:16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5"/>
      <c r="L4534" s="455" t="e">
        <f>IF(K4534=0,#REF!,0)</f>
        <v>#REF!</v>
      </c>
      <c r="O4534">
        <v>62375.638609999987</v>
      </c>
      <c r="P4534">
        <v>42</v>
      </c>
    </row>
    <row r="4535" spans="1:16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5"/>
      <c r="L4535" s="455" t="e">
        <f>IF(K4535=0,#REF!,0)</f>
        <v>#REF!</v>
      </c>
      <c r="O4535">
        <v>62600.683349999999</v>
      </c>
      <c r="P4535">
        <v>38</v>
      </c>
    </row>
    <row r="4536" spans="1:16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5"/>
      <c r="L4536" s="455" t="e">
        <f>IF(K4536=0,#REF!,0)</f>
        <v>#REF!</v>
      </c>
      <c r="O4536">
        <v>61784.597777000003</v>
      </c>
      <c r="P4536">
        <v>39</v>
      </c>
    </row>
    <row r="4537" spans="1:16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5"/>
      <c r="L4537" s="455" t="e">
        <f>IF(K4537=0,#REF!,0)</f>
        <v>#REF!</v>
      </c>
      <c r="O4537">
        <v>60263.196899000002</v>
      </c>
      <c r="P4537">
        <v>37</v>
      </c>
    </row>
    <row r="4538" spans="1:16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5"/>
      <c r="L4538" s="455" t="e">
        <f>IF(K4538=0,#REF!,0)</f>
        <v>#REF!</v>
      </c>
      <c r="O4538">
        <v>58419.815306999997</v>
      </c>
      <c r="P4538">
        <v>32</v>
      </c>
    </row>
    <row r="4539" spans="1:16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5"/>
      <c r="L4539" s="455" t="e">
        <f>IF(K4539=0,#REF!,0)</f>
        <v>#REF!</v>
      </c>
      <c r="O4539">
        <v>57005.891662000002</v>
      </c>
      <c r="P4539">
        <v>28</v>
      </c>
    </row>
    <row r="4540" spans="1:16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5"/>
      <c r="L4540" s="455" t="e">
        <f>IF(K4540=0,#REF!,0)</f>
        <v>#REF!</v>
      </c>
      <c r="O4540">
        <v>54298.236603999998</v>
      </c>
      <c r="P4540">
        <v>29</v>
      </c>
    </row>
    <row r="4541" spans="1:16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5"/>
      <c r="L4541" s="455" t="e">
        <f>IF(K4541=0,#REF!,0)</f>
        <v>#REF!</v>
      </c>
      <c r="O4541">
        <v>53698.276917000003</v>
      </c>
      <c r="P4541">
        <v>30</v>
      </c>
    </row>
    <row r="4542" spans="1:16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5"/>
      <c r="L4542" s="455" t="e">
        <f>IF(K4542=0,#REF!,0)</f>
        <v>#REF!</v>
      </c>
      <c r="O4542">
        <v>53152.653380999996</v>
      </c>
      <c r="P4542">
        <v>29</v>
      </c>
    </row>
    <row r="4543" spans="1:16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5"/>
      <c r="L4543" s="455" t="e">
        <f>IF(K4543=0,#REF!,0)</f>
        <v>#REF!</v>
      </c>
      <c r="O4543">
        <v>52761.405976000002</v>
      </c>
      <c r="P4543">
        <v>31</v>
      </c>
    </row>
    <row r="4544" spans="1:16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5"/>
      <c r="L4544" s="455" t="e">
        <f>IF(K4544=0,#REF!,0)</f>
        <v>#REF!</v>
      </c>
      <c r="O4544">
        <v>52389.847138999998</v>
      </c>
      <c r="P4544">
        <v>28</v>
      </c>
    </row>
    <row r="4545" spans="1:16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5"/>
      <c r="L4545" s="455" t="e">
        <f>IF(K4545=0,#REF!,0)</f>
        <v>#REF!</v>
      </c>
      <c r="O4545">
        <v>53393.396179000003</v>
      </c>
      <c r="P4545">
        <v>32</v>
      </c>
    </row>
    <row r="4546" spans="1:16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5"/>
      <c r="L4546" s="455" t="e">
        <f>IF(K4546=0,#REF!,0)</f>
        <v>#REF!</v>
      </c>
      <c r="O4546">
        <v>54316.526824</v>
      </c>
      <c r="P4546">
        <v>35</v>
      </c>
    </row>
    <row r="4547" spans="1:16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5"/>
      <c r="L4547" s="455" t="e">
        <f>IF(K4547=0,#REF!,0)</f>
        <v>#REF!</v>
      </c>
      <c r="O4547">
        <v>54378.738983000003</v>
      </c>
      <c r="P4547">
        <v>39</v>
      </c>
    </row>
    <row r="4548" spans="1:16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5"/>
      <c r="L4548" s="455" t="e">
        <f>IF(K4548=0,#REF!,0)</f>
        <v>#REF!</v>
      </c>
      <c r="O4548">
        <v>55132.892884000001</v>
      </c>
      <c r="P4548">
        <v>39</v>
      </c>
    </row>
    <row r="4549" spans="1:16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5"/>
      <c r="L4549" s="455" t="e">
        <f>IF(K4549=0,#REF!,0)</f>
        <v>#REF!</v>
      </c>
      <c r="O4549">
        <v>57493.753418</v>
      </c>
      <c r="P4549">
        <v>40</v>
      </c>
    </row>
    <row r="4550" spans="1:16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5"/>
      <c r="L4550" s="455" t="e">
        <f>IF(K4550=0,#REF!,0)</f>
        <v>#REF!</v>
      </c>
      <c r="O4550">
        <v>58834.098815999998</v>
      </c>
      <c r="P4550">
        <v>40</v>
      </c>
    </row>
    <row r="4551" spans="1:16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5"/>
      <c r="L4551" s="455" t="e">
        <f>IF(K4551=0,#REF!,0)</f>
        <v>#REF!</v>
      </c>
      <c r="O4551">
        <v>59279.520506000001</v>
      </c>
      <c r="P4551">
        <v>41</v>
      </c>
    </row>
    <row r="4552" spans="1:16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5"/>
      <c r="L4552" s="455" t="e">
        <f>IF(K4552=0,#REF!,0)</f>
        <v>#REF!</v>
      </c>
      <c r="O4552">
        <v>60296.244630000001</v>
      </c>
      <c r="P4552">
        <v>40</v>
      </c>
    </row>
    <row r="4553" spans="1:16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5"/>
      <c r="L4553" s="455" t="e">
        <f>IF(K4553=0,#REF!,0)</f>
        <v>#REF!</v>
      </c>
      <c r="O4553">
        <v>61050.986755999998</v>
      </c>
      <c r="P4553">
        <v>40</v>
      </c>
    </row>
    <row r="4554" spans="1:16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5"/>
      <c r="L4554" s="455" t="e">
        <f>IF(K4554=0,#REF!,0)</f>
        <v>#REF!</v>
      </c>
      <c r="O4554">
        <v>61072.407288000002</v>
      </c>
      <c r="P4554">
        <v>40</v>
      </c>
    </row>
    <row r="4555" spans="1:16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5"/>
      <c r="L4555" s="455" t="e">
        <f>IF(K4555=0,#REF!,0)</f>
        <v>#REF!</v>
      </c>
      <c r="O4555">
        <v>60922.580687999987</v>
      </c>
      <c r="P4555">
        <v>40</v>
      </c>
    </row>
    <row r="4556" spans="1:16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5"/>
      <c r="L4556" s="455" t="e">
        <f>IF(K4556=0,#REF!,0)</f>
        <v>#REF!</v>
      </c>
      <c r="O4556">
        <v>61089.681579999997</v>
      </c>
      <c r="P4556">
        <v>42</v>
      </c>
    </row>
    <row r="4557" spans="1:16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5"/>
      <c r="L4557" s="455" t="e">
        <f>IF(K4557=0,#REF!,0)</f>
        <v>#REF!</v>
      </c>
      <c r="O4557">
        <v>61321.732542999998</v>
      </c>
      <c r="P4557">
        <v>44</v>
      </c>
    </row>
    <row r="4558" spans="1:16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5"/>
      <c r="L4558" s="455" t="e">
        <f>IF(K4558=0,#REF!,0)</f>
        <v>#REF!</v>
      </c>
      <c r="O4558">
        <v>61770.689759000001</v>
      </c>
      <c r="P4558">
        <v>46</v>
      </c>
    </row>
    <row r="4559" spans="1:16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5"/>
      <c r="L4559" s="455" t="e">
        <f>IF(K4559=0,#REF!,0)</f>
        <v>#REF!</v>
      </c>
      <c r="O4559">
        <v>62258.007812000003</v>
      </c>
      <c r="P4559">
        <v>47</v>
      </c>
    </row>
    <row r="4560" spans="1:16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5"/>
      <c r="L4560" s="455" t="e">
        <f>IF(K4560=0,#REF!,0)</f>
        <v>#REF!</v>
      </c>
      <c r="O4560">
        <v>61498.816649</v>
      </c>
      <c r="P4560">
        <v>43</v>
      </c>
    </row>
    <row r="4561" spans="1:16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5"/>
      <c r="L4561" s="455" t="e">
        <f>IF(K4561=0,#REF!,0)</f>
        <v>#REF!</v>
      </c>
      <c r="O4561">
        <v>59633.145751999997</v>
      </c>
      <c r="P4561">
        <v>42</v>
      </c>
    </row>
    <row r="4562" spans="1:16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5"/>
      <c r="L4562" s="455" t="e">
        <f>IF(K4562=0,#REF!,0)</f>
        <v>#REF!</v>
      </c>
      <c r="O4562">
        <v>57513.058502</v>
      </c>
      <c r="P4562">
        <v>38</v>
      </c>
    </row>
    <row r="4563" spans="1:16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5"/>
      <c r="L4563" s="455" t="e">
        <f>IF(K4563=0,#REF!,0)</f>
        <v>#REF!</v>
      </c>
      <c r="O4563">
        <v>54731.115966999998</v>
      </c>
      <c r="P4563">
        <v>31</v>
      </c>
    </row>
    <row r="4564" spans="1:16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5"/>
      <c r="L4564" s="455" t="e">
        <f>IF(K4564=0,#REF!,0)</f>
        <v>#REF!</v>
      </c>
      <c r="O4564">
        <v>52368.072784000004</v>
      </c>
      <c r="P4564">
        <v>31</v>
      </c>
    </row>
    <row r="4565" spans="1:16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5"/>
      <c r="L4565" s="455" t="e">
        <f>IF(K4565=0,#REF!,0)</f>
        <v>#REF!</v>
      </c>
      <c r="O4565">
        <v>52378.584625000003</v>
      </c>
      <c r="P4565">
        <v>31</v>
      </c>
    </row>
    <row r="4566" spans="1:16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5"/>
      <c r="L4566" s="455" t="e">
        <f>IF(K4566=0,#REF!,0)</f>
        <v>#REF!</v>
      </c>
      <c r="O4566">
        <v>51914.657134000001</v>
      </c>
      <c r="P4566">
        <v>30</v>
      </c>
    </row>
    <row r="4567" spans="1:16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5"/>
      <c r="L4567" s="455" t="e">
        <f>IF(K4567=0,#REF!,0)</f>
        <v>#REF!</v>
      </c>
      <c r="O4567">
        <v>51857.461242999998</v>
      </c>
      <c r="P4567">
        <v>32</v>
      </c>
    </row>
    <row r="4568" spans="1:16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5"/>
      <c r="L4568" s="455" t="e">
        <f>IF(K4568=0,#REF!,0)</f>
        <v>#REF!</v>
      </c>
      <c r="O4568">
        <v>52418.915436000003</v>
      </c>
      <c r="P4568">
        <v>31</v>
      </c>
    </row>
    <row r="4569" spans="1:16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5"/>
      <c r="L4569" s="455" t="e">
        <f>IF(K4569=0,#REF!,0)</f>
        <v>#REF!</v>
      </c>
      <c r="O4569">
        <v>54478.843292999998</v>
      </c>
      <c r="P4569">
        <v>37</v>
      </c>
    </row>
    <row r="4570" spans="1:16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5"/>
      <c r="L4570" s="455" t="e">
        <f>IF(K4570=0,#REF!,0)</f>
        <v>#REF!</v>
      </c>
      <c r="O4570">
        <v>59138.304444999987</v>
      </c>
      <c r="P4570">
        <v>52</v>
      </c>
    </row>
    <row r="4571" spans="1:16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5"/>
      <c r="L4571" s="455" t="e">
        <f>IF(K4571=0,#REF!,0)</f>
        <v>#REF!</v>
      </c>
      <c r="O4571">
        <v>63572.911194</v>
      </c>
      <c r="P4571">
        <v>44</v>
      </c>
    </row>
    <row r="4572" spans="1:16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5"/>
      <c r="L4572" s="455" t="e">
        <f>IF(K4572=0,#REF!,0)</f>
        <v>#REF!</v>
      </c>
      <c r="O4572">
        <v>69741.526368000006</v>
      </c>
      <c r="P4572">
        <v>47</v>
      </c>
    </row>
    <row r="4573" spans="1:16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5"/>
      <c r="L4573" s="455" t="e">
        <f>IF(K4573=0,#REF!,0)</f>
        <v>#REF!</v>
      </c>
      <c r="O4573">
        <v>72152.536376000004</v>
      </c>
      <c r="P4573">
        <v>41</v>
      </c>
    </row>
    <row r="4574" spans="1:16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5"/>
      <c r="L4574" s="455" t="e">
        <f>IF(K4574=0,#REF!,0)</f>
        <v>#REF!</v>
      </c>
      <c r="O4574">
        <v>73780.481383999999</v>
      </c>
      <c r="P4574">
        <v>39</v>
      </c>
    </row>
    <row r="4575" spans="1:16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5"/>
      <c r="L4575" s="455" t="e">
        <f>IF(K4575=0,#REF!,0)</f>
        <v>#REF!</v>
      </c>
      <c r="O4575">
        <v>71808.735474000001</v>
      </c>
      <c r="P4575">
        <v>47</v>
      </c>
    </row>
    <row r="4576" spans="1:16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5"/>
      <c r="L4576" s="455" t="e">
        <f>IF(K4576=0,#REF!,0)</f>
        <v>#REF!</v>
      </c>
      <c r="O4576">
        <v>71203.2359</v>
      </c>
      <c r="P4576">
        <v>45</v>
      </c>
    </row>
    <row r="4577" spans="1:16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5"/>
      <c r="L4577" s="455" t="e">
        <f>IF(K4577=0,#REF!,0)</f>
        <v>#REF!</v>
      </c>
      <c r="O4577">
        <v>74134.014038000008</v>
      </c>
      <c r="P4577">
        <v>41</v>
      </c>
    </row>
    <row r="4578" spans="1:16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5"/>
      <c r="L4578" s="455" t="e">
        <f>IF(K4578=0,#REF!,0)</f>
        <v>#REF!</v>
      </c>
      <c r="O4578">
        <v>73875.770995000013</v>
      </c>
      <c r="P4578">
        <v>42</v>
      </c>
    </row>
    <row r="4579" spans="1:16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5"/>
      <c r="L4579" s="455" t="e">
        <f>IF(K4579=0,#REF!,0)</f>
        <v>#REF!</v>
      </c>
      <c r="O4579">
        <v>73342.251281999997</v>
      </c>
      <c r="P4579">
        <v>39</v>
      </c>
    </row>
    <row r="4580" spans="1:16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5"/>
      <c r="L4580" s="455" t="e">
        <f>IF(K4580=0,#REF!,0)</f>
        <v>#REF!</v>
      </c>
      <c r="O4580">
        <v>72680.543883000006</v>
      </c>
      <c r="P4580">
        <v>38</v>
      </c>
    </row>
    <row r="4581" spans="1:16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5"/>
      <c r="L4581" s="455" t="e">
        <f>IF(K4581=0,#REF!,0)</f>
        <v>#REF!</v>
      </c>
      <c r="O4581">
        <v>71423.289489999996</v>
      </c>
      <c r="P4581">
        <v>36</v>
      </c>
    </row>
    <row r="4582" spans="1:16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5"/>
      <c r="L4582" s="455" t="e">
        <f>IF(K4582=0,#REF!,0)</f>
        <v>#REF!</v>
      </c>
      <c r="O4582">
        <v>70603.086425000001</v>
      </c>
      <c r="P4582">
        <v>38</v>
      </c>
    </row>
    <row r="4583" spans="1:16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5"/>
      <c r="L4583" s="455" t="e">
        <f>IF(K4583=0,#REF!,0)</f>
        <v>#REF!</v>
      </c>
      <c r="O4583">
        <v>69232.962281</v>
      </c>
      <c r="P4583">
        <v>43</v>
      </c>
    </row>
    <row r="4584" spans="1:16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5"/>
      <c r="L4584" s="455" t="e">
        <f>IF(K4584=0,#REF!,0)</f>
        <v>#REF!</v>
      </c>
      <c r="O4584">
        <v>66919.252013999998</v>
      </c>
      <c r="P4584">
        <v>37</v>
      </c>
    </row>
    <row r="4585" spans="1:16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5"/>
      <c r="L4585" s="455" t="e">
        <f>IF(K4585=0,#REF!,0)</f>
        <v>#REF!</v>
      </c>
      <c r="O4585">
        <v>64185.18219</v>
      </c>
      <c r="P4585">
        <v>38</v>
      </c>
    </row>
    <row r="4586" spans="1:16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5"/>
      <c r="L4586" s="455" t="e">
        <f>IF(K4586=0,#REF!,0)</f>
        <v>#REF!</v>
      </c>
      <c r="O4586">
        <v>61708.154359</v>
      </c>
      <c r="P4586">
        <v>31</v>
      </c>
    </row>
    <row r="4587" spans="1:16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5"/>
      <c r="L4587" s="455" t="e">
        <f>IF(K4587=0,#REF!,0)</f>
        <v>#REF!</v>
      </c>
      <c r="O4587">
        <v>59880.202118000001</v>
      </c>
      <c r="P4587">
        <v>22</v>
      </c>
    </row>
    <row r="4588" spans="1:16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5"/>
      <c r="L4588" s="455" t="e">
        <f>IF(K4588=0,#REF!,0)</f>
        <v>#REF!</v>
      </c>
      <c r="O4588">
        <v>57407.960112999986</v>
      </c>
      <c r="P4588">
        <v>21</v>
      </c>
    </row>
    <row r="4589" spans="1:16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5"/>
      <c r="L4589" s="455" t="e">
        <f>IF(K4589=0,#REF!,0)</f>
        <v>#REF!</v>
      </c>
      <c r="O4589">
        <v>56317.767913999996</v>
      </c>
      <c r="P4589">
        <v>27</v>
      </c>
    </row>
    <row r="4590" spans="1:16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5"/>
      <c r="L4590" s="455" t="e">
        <f>IF(K4590=0,#REF!,0)</f>
        <v>#REF!</v>
      </c>
      <c r="O4590">
        <v>55723.662444000001</v>
      </c>
      <c r="P4590">
        <v>27</v>
      </c>
    </row>
    <row r="4591" spans="1:16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5"/>
      <c r="L4591" s="455" t="e">
        <f>IF(K4591=0,#REF!,0)</f>
        <v>#REF!</v>
      </c>
      <c r="O4591">
        <v>55687.832123</v>
      </c>
      <c r="P4591">
        <v>31</v>
      </c>
    </row>
    <row r="4592" spans="1:16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5"/>
      <c r="L4592" s="455" t="e">
        <f>IF(K4592=0,#REF!,0)</f>
        <v>#REF!</v>
      </c>
      <c r="O4592">
        <v>56359.974333999999</v>
      </c>
      <c r="P4592">
        <v>31</v>
      </c>
    </row>
    <row r="4593" spans="1:16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5"/>
      <c r="L4593" s="455" t="e">
        <f>IF(K4593=0,#REF!,0)</f>
        <v>#REF!</v>
      </c>
      <c r="O4593">
        <v>57610.412812000002</v>
      </c>
      <c r="P4593">
        <v>38</v>
      </c>
    </row>
    <row r="4594" spans="1:16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5"/>
      <c r="L4594" s="455" t="e">
        <f>IF(K4594=0,#REF!,0)</f>
        <v>#REF!</v>
      </c>
      <c r="O4594">
        <v>60148.280213000013</v>
      </c>
      <c r="P4594">
        <v>46</v>
      </c>
    </row>
    <row r="4595" spans="1:16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5"/>
      <c r="L4595" s="455" t="e">
        <f>IF(K4595=0,#REF!,0)</f>
        <v>#REF!</v>
      </c>
      <c r="O4595">
        <v>62610.643372000013</v>
      </c>
      <c r="P4595">
        <v>42</v>
      </c>
    </row>
    <row r="4596" spans="1:16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5"/>
      <c r="L4596" s="455" t="e">
        <f>IF(K4596=0,#REF!,0)</f>
        <v>#REF!</v>
      </c>
      <c r="O4596">
        <v>68886.245299000002</v>
      </c>
      <c r="P4596">
        <v>44</v>
      </c>
    </row>
    <row r="4597" spans="1:16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5"/>
      <c r="L4597" s="455" t="e">
        <f>IF(K4597=0,#REF!,0)</f>
        <v>#REF!</v>
      </c>
      <c r="O4597">
        <v>71526.272826</v>
      </c>
      <c r="P4597">
        <v>44</v>
      </c>
    </row>
    <row r="4598" spans="1:16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5"/>
      <c r="L4598" s="455" t="e">
        <f>IF(K4598=0,#REF!,0)</f>
        <v>#REF!</v>
      </c>
      <c r="O4598">
        <v>72975.58929399999</v>
      </c>
      <c r="P4598">
        <v>42</v>
      </c>
    </row>
    <row r="4599" spans="1:16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5"/>
      <c r="L4599" s="455" t="e">
        <f>IF(K4599=0,#REF!,0)</f>
        <v>#REF!</v>
      </c>
      <c r="O4599">
        <v>71802.554686999996</v>
      </c>
      <c r="P4599">
        <v>48</v>
      </c>
    </row>
    <row r="4600" spans="1:16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5"/>
      <c r="L4600" s="455" t="e">
        <f>IF(K4600=0,#REF!,0)</f>
        <v>#REF!</v>
      </c>
      <c r="O4600">
        <v>71922.295654000001</v>
      </c>
      <c r="P4600">
        <v>48</v>
      </c>
    </row>
    <row r="4601" spans="1:16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5"/>
      <c r="L4601" s="455" t="e">
        <f>IF(K4601=0,#REF!,0)</f>
        <v>#REF!</v>
      </c>
      <c r="O4601">
        <v>75635.362854999999</v>
      </c>
      <c r="P4601">
        <v>40</v>
      </c>
    </row>
    <row r="4602" spans="1:16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5"/>
      <c r="L4602" s="455" t="e">
        <f>IF(K4602=0,#REF!,0)</f>
        <v>#REF!</v>
      </c>
      <c r="O4602">
        <v>75491.290039</v>
      </c>
      <c r="P4602">
        <v>40</v>
      </c>
    </row>
    <row r="4603" spans="1:16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5"/>
      <c r="L4603" s="455" t="e">
        <f>IF(K4603=0,#REF!,0)</f>
        <v>#REF!</v>
      </c>
      <c r="O4603">
        <v>75975.021729</v>
      </c>
      <c r="P4603">
        <v>41</v>
      </c>
    </row>
    <row r="4604" spans="1:16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5"/>
      <c r="L4604" s="455" t="e">
        <f>IF(K4604=0,#REF!,0)</f>
        <v>#REF!</v>
      </c>
      <c r="O4604">
        <v>74911.53710999999</v>
      </c>
      <c r="P4604">
        <v>38</v>
      </c>
    </row>
    <row r="4605" spans="1:16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5"/>
      <c r="L4605" s="455" t="e">
        <f>IF(K4605=0,#REF!,0)</f>
        <v>#REF!</v>
      </c>
      <c r="O4605">
        <v>73449.992981000003</v>
      </c>
      <c r="P4605">
        <v>36</v>
      </c>
    </row>
    <row r="4606" spans="1:16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5"/>
      <c r="L4606" s="455" t="e">
        <f>IF(K4606=0,#REF!,0)</f>
        <v>#REF!</v>
      </c>
      <c r="O4606">
        <v>72362.807738999996</v>
      </c>
      <c r="P4606">
        <v>40</v>
      </c>
    </row>
    <row r="4607" spans="1:16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5"/>
      <c r="L4607" s="455" t="e">
        <f>IF(K4607=0,#REF!,0)</f>
        <v>#REF!</v>
      </c>
      <c r="O4607">
        <v>70590.878356000001</v>
      </c>
      <c r="P4607">
        <v>40</v>
      </c>
    </row>
    <row r="4608" spans="1:16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5"/>
      <c r="L4608" s="455" t="e">
        <f>IF(K4608=0,#REF!,0)</f>
        <v>#REF!</v>
      </c>
      <c r="O4608">
        <v>68540.15942299999</v>
      </c>
      <c r="P4608">
        <v>39</v>
      </c>
    </row>
    <row r="4609" spans="1:16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5"/>
      <c r="L4609" s="455" t="e">
        <f>IF(K4609=0,#REF!,0)</f>
        <v>#REF!</v>
      </c>
      <c r="O4609">
        <v>65449.524597000003</v>
      </c>
      <c r="P4609">
        <v>36</v>
      </c>
    </row>
    <row r="4610" spans="1:16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5"/>
      <c r="L4610" s="455" t="e">
        <f>IF(K4610=0,#REF!,0)</f>
        <v>#REF!</v>
      </c>
      <c r="O4610">
        <v>62604.142089000001</v>
      </c>
      <c r="P4610">
        <v>31</v>
      </c>
    </row>
    <row r="4611" spans="1:16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5"/>
      <c r="L4611" s="455" t="e">
        <f>IF(K4611=0,#REF!,0)</f>
        <v>#REF!</v>
      </c>
      <c r="O4611">
        <v>59728.023009999997</v>
      </c>
      <c r="P4611">
        <v>30</v>
      </c>
    </row>
    <row r="4612" spans="1:16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5"/>
      <c r="L4612" s="455" t="e">
        <f>IF(K4612=0,#REF!,0)</f>
        <v>#REF!</v>
      </c>
      <c r="O4612">
        <v>57619.931091999999</v>
      </c>
      <c r="P4612">
        <v>25</v>
      </c>
    </row>
    <row r="4613" spans="1:16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5"/>
      <c r="L4613" s="455" t="e">
        <f>IF(K4613=0,#REF!,0)</f>
        <v>#REF!</v>
      </c>
      <c r="O4613">
        <v>56901.045105999998</v>
      </c>
      <c r="P4613">
        <v>26</v>
      </c>
    </row>
    <row r="4614" spans="1:16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5"/>
      <c r="L4614" s="455" t="e">
        <f>IF(K4614=0,#REF!,0)</f>
        <v>#REF!</v>
      </c>
      <c r="O4614">
        <v>56461.663819000001</v>
      </c>
      <c r="P4614">
        <v>28</v>
      </c>
    </row>
    <row r="4615" spans="1:16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5"/>
      <c r="L4615" s="455" t="e">
        <f>IF(K4615=0,#REF!,0)</f>
        <v>#REF!</v>
      </c>
      <c r="O4615">
        <v>56340.235382999999</v>
      </c>
      <c r="P4615">
        <v>29</v>
      </c>
    </row>
    <row r="4616" spans="1:16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5"/>
      <c r="L4616" s="455" t="e">
        <f>IF(K4616=0,#REF!,0)</f>
        <v>#REF!</v>
      </c>
      <c r="O4616">
        <v>56467.330474000002</v>
      </c>
      <c r="P4616">
        <v>28</v>
      </c>
    </row>
    <row r="4617" spans="1:16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5"/>
      <c r="L4617" s="455" t="e">
        <f>IF(K4617=0,#REF!,0)</f>
        <v>#REF!</v>
      </c>
      <c r="O4617">
        <v>58446.628173999998</v>
      </c>
      <c r="P4617">
        <v>36</v>
      </c>
    </row>
    <row r="4618" spans="1:16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5"/>
      <c r="L4618" s="455" t="e">
        <f>IF(K4618=0,#REF!,0)</f>
        <v>#REF!</v>
      </c>
      <c r="O4618">
        <v>61832.492034000003</v>
      </c>
      <c r="P4618">
        <v>46</v>
      </c>
    </row>
    <row r="4619" spans="1:16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5"/>
      <c r="L4619" s="455" t="e">
        <f>IF(K4619=0,#REF!,0)</f>
        <v>#REF!</v>
      </c>
      <c r="O4619">
        <v>65787.735535</v>
      </c>
      <c r="P4619">
        <v>43</v>
      </c>
    </row>
    <row r="4620" spans="1:16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5"/>
      <c r="L4620" s="455" t="e">
        <f>IF(K4620=0,#REF!,0)</f>
        <v>#REF!</v>
      </c>
      <c r="O4620">
        <v>71245.321350000013</v>
      </c>
      <c r="P4620">
        <v>43</v>
      </c>
    </row>
    <row r="4621" spans="1:16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5"/>
      <c r="L4621" s="455" t="e">
        <f>IF(K4621=0,#REF!,0)</f>
        <v>#REF!</v>
      </c>
      <c r="O4621">
        <v>73055.044555</v>
      </c>
      <c r="P4621">
        <v>44</v>
      </c>
    </row>
    <row r="4622" spans="1:16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5"/>
      <c r="L4622" s="455" t="e">
        <f>IF(K4622=0,#REF!,0)</f>
        <v>#REF!</v>
      </c>
      <c r="O4622">
        <v>74479.531249000007</v>
      </c>
      <c r="P4622">
        <v>44</v>
      </c>
    </row>
    <row r="4623" spans="1:16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5"/>
      <c r="L4623" s="455" t="e">
        <f>IF(K4623=0,#REF!,0)</f>
        <v>#REF!</v>
      </c>
      <c r="O4623">
        <v>72770.183105000004</v>
      </c>
      <c r="P4623">
        <v>45</v>
      </c>
    </row>
    <row r="4624" spans="1:16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5"/>
      <c r="L4624" s="455" t="e">
        <f>IF(K4624=0,#REF!,0)</f>
        <v>#REF!</v>
      </c>
      <c r="O4624">
        <v>73041.297545000009</v>
      </c>
      <c r="P4624">
        <v>44</v>
      </c>
    </row>
    <row r="4625" spans="1:16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5"/>
      <c r="L4625" s="455" t="e">
        <f>IF(K4625=0,#REF!,0)</f>
        <v>#REF!</v>
      </c>
      <c r="O4625">
        <v>76539.186585000003</v>
      </c>
      <c r="P4625">
        <v>42</v>
      </c>
    </row>
    <row r="4626" spans="1:16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5"/>
      <c r="L4626" s="455" t="e">
        <f>IF(K4626=0,#REF!,0)</f>
        <v>#REF!</v>
      </c>
      <c r="O4626">
        <v>76184.532166999998</v>
      </c>
      <c r="P4626">
        <v>45</v>
      </c>
    </row>
    <row r="4627" spans="1:16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5"/>
      <c r="L4627" s="455" t="e">
        <f>IF(K4627=0,#REF!,0)</f>
        <v>#REF!</v>
      </c>
      <c r="O4627">
        <v>75941.751220999999</v>
      </c>
      <c r="P4627">
        <v>39</v>
      </c>
    </row>
    <row r="4628" spans="1:16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5"/>
      <c r="L4628" s="455" t="e">
        <f>IF(K4628=0,#REF!,0)</f>
        <v>#REF!</v>
      </c>
      <c r="O4628">
        <v>75433.583068000007</v>
      </c>
      <c r="P4628">
        <v>34</v>
      </c>
    </row>
    <row r="4629" spans="1:16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5"/>
      <c r="L4629" s="455" t="e">
        <f>IF(K4629=0,#REF!,0)</f>
        <v>#REF!</v>
      </c>
      <c r="O4629">
        <v>73483.263428999999</v>
      </c>
      <c r="P4629">
        <v>36</v>
      </c>
    </row>
    <row r="4630" spans="1:16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5"/>
      <c r="L4630" s="455" t="e">
        <f>IF(K4630=0,#REF!,0)</f>
        <v>#REF!</v>
      </c>
      <c r="O4630">
        <v>71640.307191</v>
      </c>
      <c r="P4630">
        <v>32</v>
      </c>
    </row>
    <row r="4631" spans="1:16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5"/>
      <c r="L4631" s="455" t="e">
        <f>IF(K4631=0,#REF!,0)</f>
        <v>#REF!</v>
      </c>
      <c r="O4631">
        <v>70756.747925000003</v>
      </c>
      <c r="P4631">
        <v>37</v>
      </c>
    </row>
    <row r="4632" spans="1:16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5"/>
      <c r="L4632" s="455" t="e">
        <f>IF(K4632=0,#REF!,0)</f>
        <v>#REF!</v>
      </c>
      <c r="O4632">
        <v>68694.752198000002</v>
      </c>
      <c r="P4632">
        <v>41</v>
      </c>
    </row>
    <row r="4633" spans="1:16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5"/>
      <c r="L4633" s="455" t="e">
        <f>IF(K4633=0,#REF!,0)</f>
        <v>#REF!</v>
      </c>
      <c r="O4633">
        <v>66745.325379999995</v>
      </c>
      <c r="P4633">
        <v>37</v>
      </c>
    </row>
    <row r="4634" spans="1:16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5"/>
      <c r="L4634" s="455" t="e">
        <f>IF(K4634=0,#REF!,0)</f>
        <v>#REF!</v>
      </c>
      <c r="O4634">
        <v>63449.744874000004</v>
      </c>
      <c r="P4634">
        <v>32</v>
      </c>
    </row>
    <row r="4635" spans="1:16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5"/>
      <c r="L4635" s="455" t="e">
        <f>IF(K4635=0,#REF!,0)</f>
        <v>#REF!</v>
      </c>
      <c r="O4635">
        <v>60326.663574000013</v>
      </c>
      <c r="P4635">
        <v>28</v>
      </c>
    </row>
    <row r="4636" spans="1:16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5"/>
      <c r="L4636" s="455" t="e">
        <f>IF(K4636=0,#REF!,0)</f>
        <v>#REF!</v>
      </c>
      <c r="O4636">
        <v>58327.474639</v>
      </c>
      <c r="P4636">
        <v>24</v>
      </c>
    </row>
    <row r="4637" spans="1:16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5"/>
      <c r="L4637" s="455" t="e">
        <f>IF(K4637=0,#REF!,0)</f>
        <v>#REF!</v>
      </c>
      <c r="O4637">
        <v>57360.541991999999</v>
      </c>
      <c r="P4637">
        <v>26</v>
      </c>
    </row>
    <row r="4638" spans="1:16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5"/>
      <c r="L4638" s="455" t="e">
        <f>IF(K4638=0,#REF!,0)</f>
        <v>#REF!</v>
      </c>
      <c r="O4638">
        <v>56876.873657999997</v>
      </c>
      <c r="P4638">
        <v>29</v>
      </c>
    </row>
    <row r="4639" spans="1:16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5"/>
      <c r="L4639" s="455" t="e">
        <f>IF(K4639=0,#REF!,0)</f>
        <v>#REF!</v>
      </c>
      <c r="O4639">
        <v>56754.383148000001</v>
      </c>
      <c r="P4639">
        <v>30</v>
      </c>
    </row>
    <row r="4640" spans="1:16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5"/>
      <c r="L4640" s="455" t="e">
        <f>IF(K4640=0,#REF!,0)</f>
        <v>#REF!</v>
      </c>
      <c r="O4640">
        <v>56557.667663</v>
      </c>
      <c r="P4640">
        <v>28</v>
      </c>
    </row>
    <row r="4641" spans="1:16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5"/>
      <c r="L4641" s="455" t="e">
        <f>IF(K4641=0,#REF!,0)</f>
        <v>#REF!</v>
      </c>
      <c r="O4641">
        <v>58192.861449999997</v>
      </c>
      <c r="P4641">
        <v>41</v>
      </c>
    </row>
    <row r="4642" spans="1:16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5"/>
      <c r="L4642" s="455" t="e">
        <f>IF(K4642=0,#REF!,0)</f>
        <v>#REF!</v>
      </c>
      <c r="O4642">
        <v>61597.256408999987</v>
      </c>
      <c r="P4642">
        <v>47</v>
      </c>
    </row>
    <row r="4643" spans="1:16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5"/>
      <c r="L4643" s="455" t="e">
        <f>IF(K4643=0,#REF!,0)</f>
        <v>#REF!</v>
      </c>
      <c r="O4643">
        <v>65900.46289000001</v>
      </c>
      <c r="P4643">
        <v>45</v>
      </c>
    </row>
    <row r="4644" spans="1:16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5"/>
      <c r="L4644" s="455" t="e">
        <f>IF(K4644=0,#REF!,0)</f>
        <v>#REF!</v>
      </c>
      <c r="O4644">
        <v>70467.370786999993</v>
      </c>
      <c r="P4644">
        <v>41</v>
      </c>
    </row>
    <row r="4645" spans="1:16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5"/>
      <c r="L4645" s="455" t="e">
        <f>IF(K4645=0,#REF!,0)</f>
        <v>#REF!</v>
      </c>
      <c r="O4645">
        <v>73090.617857000005</v>
      </c>
      <c r="P4645">
        <v>40</v>
      </c>
    </row>
    <row r="4646" spans="1:16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5"/>
      <c r="L4646" s="455" t="e">
        <f>IF(K4646=0,#REF!,0)</f>
        <v>#REF!</v>
      </c>
      <c r="O4646">
        <v>74343.716918999999</v>
      </c>
      <c r="P4646">
        <v>46</v>
      </c>
    </row>
    <row r="4647" spans="1:16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5"/>
      <c r="L4647" s="455" t="e">
        <f>IF(K4647=0,#REF!,0)</f>
        <v>#REF!</v>
      </c>
      <c r="O4647">
        <v>73271.362854000006</v>
      </c>
      <c r="P4647">
        <v>43</v>
      </c>
    </row>
    <row r="4648" spans="1:16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5"/>
      <c r="L4648" s="455" t="e">
        <f>IF(K4648=0,#REF!,0)</f>
        <v>#REF!</v>
      </c>
      <c r="O4648">
        <v>72715.945131</v>
      </c>
      <c r="P4648">
        <v>42</v>
      </c>
    </row>
    <row r="4649" spans="1:16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5"/>
      <c r="L4649" s="455" t="e">
        <f>IF(K4649=0,#REF!,0)</f>
        <v>#REF!</v>
      </c>
      <c r="O4649">
        <v>76823.385985999994</v>
      </c>
      <c r="P4649">
        <v>49</v>
      </c>
    </row>
    <row r="4650" spans="1:16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5"/>
      <c r="L4650" s="455" t="e">
        <f>IF(K4650=0,#REF!,0)</f>
        <v>#REF!</v>
      </c>
      <c r="O4650">
        <v>76801.126526000007</v>
      </c>
      <c r="P4650">
        <v>47</v>
      </c>
    </row>
    <row r="4651" spans="1:16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5"/>
      <c r="L4651" s="455" t="e">
        <f>IF(K4651=0,#REF!,0)</f>
        <v>#REF!</v>
      </c>
      <c r="O4651">
        <v>76580.15789799999</v>
      </c>
      <c r="P4651">
        <v>48</v>
      </c>
    </row>
    <row r="4652" spans="1:16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5"/>
      <c r="L4652" s="455" t="e">
        <f>IF(K4652=0,#REF!,0)</f>
        <v>#REF!</v>
      </c>
      <c r="O4652">
        <v>76576.710021999999</v>
      </c>
      <c r="P4652">
        <v>43</v>
      </c>
    </row>
    <row r="4653" spans="1:16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5"/>
      <c r="L4653" s="455" t="e">
        <f>IF(K4653=0,#REF!,0)</f>
        <v>#REF!</v>
      </c>
      <c r="O4653">
        <v>75202.233886999995</v>
      </c>
      <c r="P4653">
        <v>43</v>
      </c>
    </row>
    <row r="4654" spans="1:16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5"/>
      <c r="L4654" s="455" t="e">
        <f>IF(K4654=0,#REF!,0)</f>
        <v>#REF!</v>
      </c>
      <c r="O4654">
        <v>73461.686400999999</v>
      </c>
      <c r="P4654">
        <v>44</v>
      </c>
    </row>
    <row r="4655" spans="1:16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5"/>
      <c r="L4655" s="455" t="e">
        <f>IF(K4655=0,#REF!,0)</f>
        <v>#REF!</v>
      </c>
      <c r="O4655">
        <v>72732.803587999995</v>
      </c>
      <c r="P4655">
        <v>41</v>
      </c>
    </row>
    <row r="4656" spans="1:16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5"/>
      <c r="L4656" s="455" t="e">
        <f>IF(K4656=0,#REF!,0)</f>
        <v>#REF!</v>
      </c>
      <c r="O4656">
        <v>70491.277831999992</v>
      </c>
      <c r="P4656">
        <v>42</v>
      </c>
    </row>
    <row r="4657" spans="1:16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5"/>
      <c r="L4657" s="455" t="e">
        <f>IF(K4657=0,#REF!,0)</f>
        <v>#REF!</v>
      </c>
      <c r="O4657">
        <v>67131.433898000003</v>
      </c>
      <c r="P4657">
        <v>38</v>
      </c>
    </row>
    <row r="4658" spans="1:16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5"/>
      <c r="L4658" s="455" t="e">
        <f>IF(K4658=0,#REF!,0)</f>
        <v>#REF!</v>
      </c>
      <c r="O4658">
        <v>63273.955749000001</v>
      </c>
      <c r="P4658">
        <v>31</v>
      </c>
    </row>
    <row r="4659" spans="1:16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5"/>
      <c r="L4659" s="455" t="e">
        <f>IF(K4659=0,#REF!,0)</f>
        <v>#REF!</v>
      </c>
      <c r="O4659">
        <v>60825.055723999998</v>
      </c>
      <c r="P4659">
        <v>28</v>
      </c>
    </row>
    <row r="4660" spans="1:16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5"/>
      <c r="L4660" s="455" t="e">
        <f>IF(K4660=0,#REF!,0)</f>
        <v>#REF!</v>
      </c>
      <c r="O4660">
        <v>57993.044005999996</v>
      </c>
      <c r="P4660">
        <v>25</v>
      </c>
    </row>
    <row r="4661" spans="1:16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5"/>
      <c r="L4661" s="455" t="e">
        <f>IF(K4661=0,#REF!,0)</f>
        <v>#REF!</v>
      </c>
      <c r="O4661">
        <v>57488.184568999997</v>
      </c>
      <c r="P4661">
        <v>28</v>
      </c>
    </row>
    <row r="4662" spans="1:16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5"/>
      <c r="L4662" s="455" t="e">
        <f>IF(K4662=0,#REF!,0)</f>
        <v>#REF!</v>
      </c>
      <c r="O4662">
        <v>56651.527467</v>
      </c>
      <c r="P4662">
        <v>28</v>
      </c>
    </row>
    <row r="4663" spans="1:16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5"/>
      <c r="L4663" s="455" t="e">
        <f>IF(K4663=0,#REF!,0)</f>
        <v>#REF!</v>
      </c>
      <c r="O4663">
        <v>56338.147644999997</v>
      </c>
      <c r="P4663">
        <v>30</v>
      </c>
    </row>
    <row r="4664" spans="1:16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5"/>
      <c r="L4664" s="455" t="e">
        <f>IF(K4664=0,#REF!,0)</f>
        <v>#REF!</v>
      </c>
      <c r="O4664">
        <v>56330.089478000002</v>
      </c>
      <c r="P4664">
        <v>34</v>
      </c>
    </row>
    <row r="4665" spans="1:16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5"/>
      <c r="L4665" s="455" t="e">
        <f>IF(K4665=0,#REF!,0)</f>
        <v>#REF!</v>
      </c>
      <c r="O4665">
        <v>58367.378844999999</v>
      </c>
      <c r="P4665">
        <v>36</v>
      </c>
    </row>
    <row r="4666" spans="1:16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5"/>
      <c r="L4666" s="455" t="e">
        <f>IF(K4666=0,#REF!,0)</f>
        <v>#REF!</v>
      </c>
      <c r="O4666">
        <v>61608.718811000013</v>
      </c>
      <c r="P4666">
        <v>48</v>
      </c>
    </row>
    <row r="4667" spans="1:16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5"/>
      <c r="L4667" s="455" t="e">
        <f>IF(K4667=0,#REF!,0)</f>
        <v>#REF!</v>
      </c>
      <c r="O4667">
        <v>66845.375547999996</v>
      </c>
      <c r="P4667">
        <v>46</v>
      </c>
    </row>
    <row r="4668" spans="1:16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5"/>
      <c r="L4668" s="455" t="e">
        <f>IF(K4668=0,#REF!,0)</f>
        <v>#REF!</v>
      </c>
      <c r="O4668">
        <v>71966.420776999992</v>
      </c>
      <c r="P4668">
        <v>48</v>
      </c>
    </row>
    <row r="4669" spans="1:16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5"/>
      <c r="L4669" s="455" t="e">
        <f>IF(K4669=0,#REF!,0)</f>
        <v>#REF!</v>
      </c>
      <c r="O4669">
        <v>74253.95867800001</v>
      </c>
      <c r="P4669">
        <v>48</v>
      </c>
    </row>
    <row r="4670" spans="1:16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5"/>
      <c r="L4670" s="455" t="e">
        <f>IF(K4670=0,#REF!,0)</f>
        <v>#REF!</v>
      </c>
      <c r="O4670">
        <v>76899.059508000006</v>
      </c>
      <c r="P4670">
        <v>45</v>
      </c>
    </row>
    <row r="4671" spans="1:16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5"/>
      <c r="L4671" s="455" t="e">
        <f>IF(K4671=0,#REF!,0)</f>
        <v>#REF!</v>
      </c>
      <c r="O4671">
        <v>75167.08550999999</v>
      </c>
      <c r="P4671">
        <v>38</v>
      </c>
    </row>
    <row r="4672" spans="1:16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5"/>
      <c r="L4672" s="455" t="e">
        <f>IF(K4672=0,#REF!,0)</f>
        <v>#REF!</v>
      </c>
      <c r="O4672">
        <v>75285.931580999997</v>
      </c>
      <c r="P4672">
        <v>40</v>
      </c>
    </row>
    <row r="4673" spans="1:16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5"/>
      <c r="L4673" s="455" t="e">
        <f>IF(K4673=0,#REF!,0)</f>
        <v>#REF!</v>
      </c>
      <c r="O4673">
        <v>78262.657898000005</v>
      </c>
      <c r="P4673">
        <v>40</v>
      </c>
    </row>
    <row r="4674" spans="1:16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5"/>
      <c r="L4674" s="455" t="e">
        <f>IF(K4674=0,#REF!,0)</f>
        <v>#REF!</v>
      </c>
      <c r="O4674">
        <v>78358.631104999993</v>
      </c>
      <c r="P4674">
        <v>43</v>
      </c>
    </row>
    <row r="4675" spans="1:16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5"/>
      <c r="L4675" s="455" t="e">
        <f>IF(K4675=0,#REF!,0)</f>
        <v>#REF!</v>
      </c>
      <c r="O4675">
        <v>77698.40911800001</v>
      </c>
      <c r="P4675">
        <v>40</v>
      </c>
    </row>
    <row r="4676" spans="1:16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5"/>
      <c r="L4676" s="455" t="e">
        <f>IF(K4676=0,#REF!,0)</f>
        <v>#REF!</v>
      </c>
      <c r="O4676">
        <v>76419.617860999992</v>
      </c>
      <c r="P4676">
        <v>37</v>
      </c>
    </row>
    <row r="4677" spans="1:16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5"/>
      <c r="L4677" s="455" t="e">
        <f>IF(K4677=0,#REF!,0)</f>
        <v>#REF!</v>
      </c>
      <c r="O4677">
        <v>73559.864195999995</v>
      </c>
      <c r="P4677">
        <v>36</v>
      </c>
    </row>
    <row r="4678" spans="1:16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5"/>
      <c r="L4678" s="455" t="e">
        <f>IF(K4678=0,#REF!,0)</f>
        <v>#REF!</v>
      </c>
      <c r="O4678">
        <v>71095.609618999995</v>
      </c>
      <c r="P4678">
        <v>38</v>
      </c>
    </row>
    <row r="4679" spans="1:16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5"/>
      <c r="L4679" s="455" t="e">
        <f>IF(K4679=0,#REF!,0)</f>
        <v>#REF!</v>
      </c>
      <c r="O4679">
        <v>70601.808472000004</v>
      </c>
      <c r="P4679">
        <v>38</v>
      </c>
    </row>
    <row r="4680" spans="1:16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5"/>
      <c r="L4680" s="455" t="e">
        <f>IF(K4680=0,#REF!,0)</f>
        <v>#REF!</v>
      </c>
      <c r="O4680">
        <v>68093.140563999987</v>
      </c>
      <c r="P4680">
        <v>40</v>
      </c>
    </row>
    <row r="4681" spans="1:16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5"/>
      <c r="L4681" s="455" t="e">
        <f>IF(K4681=0,#REF!,0)</f>
        <v>#REF!</v>
      </c>
      <c r="O4681">
        <v>65449.903625000014</v>
      </c>
      <c r="P4681">
        <v>33</v>
      </c>
    </row>
    <row r="4682" spans="1:16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5"/>
      <c r="L4682" s="455" t="e">
        <f>IF(K4682=0,#REF!,0)</f>
        <v>#REF!</v>
      </c>
      <c r="O4682">
        <v>62184.863646999998</v>
      </c>
      <c r="P4682">
        <v>31</v>
      </c>
    </row>
    <row r="4683" spans="1:16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5"/>
      <c r="L4683" s="455" t="e">
        <f>IF(K4683=0,#REF!,0)</f>
        <v>#REF!</v>
      </c>
      <c r="O4683">
        <v>59180.892333999996</v>
      </c>
      <c r="P4683">
        <v>33</v>
      </c>
    </row>
    <row r="4684" spans="1:16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5"/>
      <c r="L4684" s="455" t="e">
        <f>IF(K4684=0,#REF!,0)</f>
        <v>#REF!</v>
      </c>
      <c r="O4684">
        <v>56761.780273999997</v>
      </c>
      <c r="P4684">
        <v>32</v>
      </c>
    </row>
    <row r="4685" spans="1:16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5"/>
      <c r="L4685" s="455" t="e">
        <f>IF(K4685=0,#REF!,0)</f>
        <v>#REF!</v>
      </c>
      <c r="O4685">
        <v>54927.995178999998</v>
      </c>
      <c r="P4685">
        <v>30</v>
      </c>
    </row>
    <row r="4686" spans="1:16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5"/>
      <c r="L4686" s="455" t="e">
        <f>IF(K4686=0,#REF!,0)</f>
        <v>#REF!</v>
      </c>
      <c r="O4686">
        <v>54087.966797000001</v>
      </c>
      <c r="P4686">
        <v>28</v>
      </c>
    </row>
    <row r="4687" spans="1:16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5"/>
      <c r="L4687" s="455" t="e">
        <f>IF(K4687=0,#REF!,0)</f>
        <v>#REF!</v>
      </c>
      <c r="O4687">
        <v>53529.240661000003</v>
      </c>
      <c r="P4687">
        <v>30</v>
      </c>
    </row>
    <row r="4688" spans="1:16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5"/>
      <c r="L4688" s="455" t="e">
        <f>IF(K4688=0,#REF!,0)</f>
        <v>#REF!</v>
      </c>
      <c r="O4688">
        <v>53456.529205999999</v>
      </c>
      <c r="P4688">
        <v>31</v>
      </c>
    </row>
    <row r="4689" spans="1:16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5"/>
      <c r="L4689" s="455" t="e">
        <f>IF(K4689=0,#REF!,0)</f>
        <v>#REF!</v>
      </c>
      <c r="O4689">
        <v>54134.363984000003</v>
      </c>
      <c r="P4689">
        <v>31</v>
      </c>
    </row>
    <row r="4690" spans="1:16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5"/>
      <c r="L4690" s="455" t="e">
        <f>IF(K4690=0,#REF!,0)</f>
        <v>#REF!</v>
      </c>
      <c r="O4690">
        <v>55890.321747000002</v>
      </c>
      <c r="P4690">
        <v>37</v>
      </c>
    </row>
    <row r="4691" spans="1:16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5"/>
      <c r="L4691" s="455" t="e">
        <f>IF(K4691=0,#REF!,0)</f>
        <v>#REF!</v>
      </c>
      <c r="O4691">
        <v>58252.803375000003</v>
      </c>
      <c r="P4691">
        <v>42</v>
      </c>
    </row>
    <row r="4692" spans="1:16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5"/>
      <c r="L4692" s="455" t="e">
        <f>IF(K4692=0,#REF!,0)</f>
        <v>#REF!</v>
      </c>
      <c r="O4692">
        <v>60680.052733999997</v>
      </c>
      <c r="P4692">
        <v>43</v>
      </c>
    </row>
    <row r="4693" spans="1:16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5"/>
      <c r="L4693" s="455" t="e">
        <f>IF(K4693=0,#REF!,0)</f>
        <v>#REF!</v>
      </c>
      <c r="O4693">
        <v>64475.854125999998</v>
      </c>
      <c r="P4693">
        <v>42</v>
      </c>
    </row>
    <row r="4694" spans="1:16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5"/>
      <c r="L4694" s="455" t="e">
        <f>IF(K4694=0,#REF!,0)</f>
        <v>#REF!</v>
      </c>
      <c r="O4694">
        <v>66120.764404999994</v>
      </c>
      <c r="P4694">
        <v>42</v>
      </c>
    </row>
    <row r="4695" spans="1:16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5"/>
      <c r="L4695" s="455" t="e">
        <f>IF(K4695=0,#REF!,0)</f>
        <v>#REF!</v>
      </c>
      <c r="O4695">
        <v>64869.992736999993</v>
      </c>
      <c r="P4695">
        <v>41</v>
      </c>
    </row>
    <row r="4696" spans="1:16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5"/>
      <c r="L4696" s="455" t="e">
        <f>IF(K4696=0,#REF!,0)</f>
        <v>#REF!</v>
      </c>
      <c r="O4696">
        <v>64451.912537999997</v>
      </c>
      <c r="P4696">
        <v>36</v>
      </c>
    </row>
    <row r="4697" spans="1:16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5"/>
      <c r="L4697" s="455" t="e">
        <f>IF(K4697=0,#REF!,0)</f>
        <v>#REF!</v>
      </c>
      <c r="O4697">
        <v>65591.659606999994</v>
      </c>
      <c r="P4697">
        <v>34</v>
      </c>
    </row>
    <row r="4698" spans="1:16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5"/>
      <c r="L4698" s="455" t="e">
        <f>IF(K4698=0,#REF!,0)</f>
        <v>#REF!</v>
      </c>
      <c r="O4698">
        <v>64666.177857000002</v>
      </c>
      <c r="P4698">
        <v>33</v>
      </c>
    </row>
    <row r="4699" spans="1:16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5"/>
      <c r="L4699" s="455" t="e">
        <f>IF(K4699=0,#REF!,0)</f>
        <v>#REF!</v>
      </c>
      <c r="O4699">
        <v>64093.124879000003</v>
      </c>
      <c r="P4699">
        <v>33</v>
      </c>
    </row>
    <row r="4700" spans="1:16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5"/>
      <c r="L4700" s="455" t="e">
        <f>IF(K4700=0,#REF!,0)</f>
        <v>#REF!</v>
      </c>
      <c r="O4700">
        <v>62062.578613999998</v>
      </c>
      <c r="P4700">
        <v>33</v>
      </c>
    </row>
    <row r="4701" spans="1:16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5"/>
      <c r="L4701" s="455" t="e">
        <f>IF(K4701=0,#REF!,0)</f>
        <v>#REF!</v>
      </c>
      <c r="O4701">
        <v>61321.005433999999</v>
      </c>
      <c r="P4701">
        <v>35</v>
      </c>
    </row>
    <row r="4702" spans="1:16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5"/>
      <c r="L4702" s="455" t="e">
        <f>IF(K4702=0,#REF!,0)</f>
        <v>#REF!</v>
      </c>
      <c r="O4702">
        <v>61571.456421000003</v>
      </c>
      <c r="P4702">
        <v>34</v>
      </c>
    </row>
    <row r="4703" spans="1:16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5"/>
      <c r="L4703" s="455" t="e">
        <f>IF(K4703=0,#REF!,0)</f>
        <v>#REF!</v>
      </c>
      <c r="O4703">
        <v>62548.261167999997</v>
      </c>
      <c r="P4703">
        <v>36</v>
      </c>
    </row>
    <row r="4704" spans="1:16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5"/>
      <c r="L4704" s="455" t="e">
        <f>IF(K4704=0,#REF!,0)</f>
        <v>#REF!</v>
      </c>
      <c r="O4704">
        <v>61386.659119000004</v>
      </c>
      <c r="P4704">
        <v>37</v>
      </c>
    </row>
    <row r="4705" spans="1:16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5"/>
      <c r="L4705" s="455" t="e">
        <f>IF(K4705=0,#REF!,0)</f>
        <v>#REF!</v>
      </c>
      <c r="O4705">
        <v>59436.998045999993</v>
      </c>
      <c r="P4705">
        <v>37</v>
      </c>
    </row>
    <row r="4706" spans="1:16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5"/>
      <c r="L4706" s="455" t="e">
        <f>IF(K4706=0,#REF!,0)</f>
        <v>#REF!</v>
      </c>
      <c r="O4706">
        <v>57544.575317000003</v>
      </c>
      <c r="P4706">
        <v>29</v>
      </c>
    </row>
    <row r="4707" spans="1:16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5"/>
      <c r="L4707" s="455" t="e">
        <f>IF(K4707=0,#REF!,0)</f>
        <v>#REF!</v>
      </c>
      <c r="O4707">
        <v>56319.199647000001</v>
      </c>
      <c r="P4707">
        <v>30</v>
      </c>
    </row>
    <row r="4708" spans="1:16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5"/>
      <c r="L4708" s="455" t="e">
        <f>IF(K4708=0,#REF!,0)</f>
        <v>#REF!</v>
      </c>
      <c r="O4708">
        <v>53886.163757000002</v>
      </c>
      <c r="P4708">
        <v>26</v>
      </c>
    </row>
    <row r="4709" spans="1:16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5"/>
      <c r="L4709" s="455" t="e">
        <f>IF(K4709=0,#REF!,0)</f>
        <v>#REF!</v>
      </c>
      <c r="O4709">
        <v>52747.187345999999</v>
      </c>
      <c r="P4709">
        <v>29</v>
      </c>
    </row>
    <row r="4710" spans="1:16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5"/>
      <c r="L4710" s="455" t="e">
        <f>IF(K4710=0,#REF!,0)</f>
        <v>#REF!</v>
      </c>
      <c r="O4710">
        <v>52033.393829000001</v>
      </c>
      <c r="P4710">
        <v>30</v>
      </c>
    </row>
    <row r="4711" spans="1:16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5"/>
      <c r="L4711" s="455" t="e">
        <f>IF(K4711=0,#REF!,0)</f>
        <v>#REF!</v>
      </c>
      <c r="O4711">
        <v>52215.102265000001</v>
      </c>
      <c r="P4711">
        <v>28</v>
      </c>
    </row>
    <row r="4712" spans="1:16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5"/>
      <c r="L4712" s="455" t="e">
        <f>IF(K4712=0,#REF!,0)</f>
        <v>#REF!</v>
      </c>
      <c r="O4712">
        <v>52013.011292000003</v>
      </c>
      <c r="P4712">
        <v>33</v>
      </c>
    </row>
    <row r="4713" spans="1:16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5"/>
      <c r="L4713" s="455" t="e">
        <f>IF(K4713=0,#REF!,0)</f>
        <v>#REF!</v>
      </c>
      <c r="O4713">
        <v>52767.340087999997</v>
      </c>
      <c r="P4713">
        <v>32</v>
      </c>
    </row>
    <row r="4714" spans="1:16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5"/>
      <c r="L4714" s="455" t="e">
        <f>IF(K4714=0,#REF!,0)</f>
        <v>#REF!</v>
      </c>
      <c r="O4714">
        <v>52870.118071999997</v>
      </c>
      <c r="P4714">
        <v>34</v>
      </c>
    </row>
    <row r="4715" spans="1:16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5"/>
      <c r="L4715" s="455" t="e">
        <f>IF(K4715=0,#REF!,0)</f>
        <v>#REF!</v>
      </c>
      <c r="O4715">
        <v>53481.909485999997</v>
      </c>
      <c r="P4715">
        <v>36</v>
      </c>
    </row>
    <row r="4716" spans="1:16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5"/>
      <c r="L4716" s="455" t="e">
        <f>IF(K4716=0,#REF!,0)</f>
        <v>#REF!</v>
      </c>
      <c r="O4716">
        <v>54385.394469999999</v>
      </c>
      <c r="P4716">
        <v>38</v>
      </c>
    </row>
    <row r="4717" spans="1:16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5"/>
      <c r="L4717" s="455" t="e">
        <f>IF(K4717=0,#REF!,0)</f>
        <v>#REF!</v>
      </c>
      <c r="O4717">
        <v>56233.984557999996</v>
      </c>
      <c r="P4717">
        <v>41</v>
      </c>
    </row>
    <row r="4718" spans="1:16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5"/>
      <c r="L4718" s="455" t="e">
        <f>IF(K4718=0,#REF!,0)</f>
        <v>#REF!</v>
      </c>
      <c r="O4718">
        <v>57908.980224999999</v>
      </c>
      <c r="P4718">
        <v>39</v>
      </c>
    </row>
    <row r="4719" spans="1:16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5"/>
      <c r="L4719" s="455" t="e">
        <f>IF(K4719=0,#REF!,0)</f>
        <v>#REF!</v>
      </c>
      <c r="O4719">
        <v>58137.812438000001</v>
      </c>
      <c r="P4719">
        <v>40</v>
      </c>
    </row>
    <row r="4720" spans="1:16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5"/>
      <c r="L4720" s="455" t="e">
        <f>IF(K4720=0,#REF!,0)</f>
        <v>#REF!</v>
      </c>
      <c r="O4720">
        <v>58620.802429000003</v>
      </c>
      <c r="P4720">
        <v>35</v>
      </c>
    </row>
    <row r="4721" spans="1:16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5"/>
      <c r="L4721" s="455" t="e">
        <f>IF(K4721=0,#REF!,0)</f>
        <v>#REF!</v>
      </c>
      <c r="O4721">
        <v>59041.979431</v>
      </c>
      <c r="P4721">
        <v>35</v>
      </c>
    </row>
    <row r="4722" spans="1:16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5"/>
      <c r="L4722" s="455" t="e">
        <f>IF(K4722=0,#REF!,0)</f>
        <v>#REF!</v>
      </c>
      <c r="O4722">
        <v>59327.480652999999</v>
      </c>
      <c r="P4722">
        <v>36</v>
      </c>
    </row>
    <row r="4723" spans="1:16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5"/>
      <c r="L4723" s="455" t="e">
        <f>IF(K4723=0,#REF!,0)</f>
        <v>#REF!</v>
      </c>
      <c r="O4723">
        <v>59994.142395000003</v>
      </c>
      <c r="P4723">
        <v>36</v>
      </c>
    </row>
    <row r="4724" spans="1:16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5"/>
      <c r="L4724" s="455" t="e">
        <f>IF(K4724=0,#REF!,0)</f>
        <v>#REF!</v>
      </c>
      <c r="O4724">
        <v>60134.633056999999</v>
      </c>
      <c r="P4724">
        <v>36</v>
      </c>
    </row>
    <row r="4725" spans="1:16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5"/>
      <c r="L4725" s="455" t="e">
        <f>IF(K4725=0,#REF!,0)</f>
        <v>#REF!</v>
      </c>
      <c r="O4725">
        <v>60475.135621000001</v>
      </c>
      <c r="P4725">
        <v>37</v>
      </c>
    </row>
    <row r="4726" spans="1:16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5"/>
      <c r="L4726" s="455" t="e">
        <f>IF(K4726=0,#REF!,0)</f>
        <v>#REF!</v>
      </c>
      <c r="O4726">
        <v>61359.404298000001</v>
      </c>
      <c r="P4726">
        <v>38</v>
      </c>
    </row>
    <row r="4727" spans="1:16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5"/>
      <c r="L4727" s="455" t="e">
        <f>IF(K4727=0,#REF!,0)</f>
        <v>#REF!</v>
      </c>
      <c r="O4727">
        <v>62266.829163000002</v>
      </c>
      <c r="P4727">
        <v>39</v>
      </c>
    </row>
    <row r="4728" spans="1:16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5"/>
      <c r="L4728" s="455" t="e">
        <f>IF(K4728=0,#REF!,0)</f>
        <v>#REF!</v>
      </c>
      <c r="O4728">
        <v>61459.888916000004</v>
      </c>
      <c r="P4728">
        <v>39</v>
      </c>
    </row>
    <row r="4729" spans="1:16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5"/>
      <c r="L4729" s="455" t="e">
        <f>IF(K4729=0,#REF!,0)</f>
        <v>#REF!</v>
      </c>
      <c r="O4729">
        <v>59645.276245000001</v>
      </c>
      <c r="P4729">
        <v>35</v>
      </c>
    </row>
    <row r="4730" spans="1:16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5"/>
      <c r="L4730" s="455" t="e">
        <f>IF(K4730=0,#REF!,0)</f>
        <v>#REF!</v>
      </c>
      <c r="O4730">
        <v>57370.623475</v>
      </c>
      <c r="P4730">
        <v>30</v>
      </c>
    </row>
    <row r="4731" spans="1:16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5"/>
      <c r="L4731" s="455" t="e">
        <f>IF(K4731=0,#REF!,0)</f>
        <v>#REF!</v>
      </c>
      <c r="O4731">
        <v>54840.503356000001</v>
      </c>
      <c r="P4731">
        <v>27</v>
      </c>
    </row>
    <row r="4732" spans="1:16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5"/>
      <c r="L4732" s="455" t="e">
        <f>IF(K4732=0,#REF!,0)</f>
        <v>#REF!</v>
      </c>
      <c r="O4732">
        <v>53436.435210000003</v>
      </c>
      <c r="P4732">
        <v>26</v>
      </c>
    </row>
    <row r="4733" spans="1:16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5"/>
      <c r="L4733" s="455" t="e">
        <f>IF(K4733=0,#REF!,0)</f>
        <v>#REF!</v>
      </c>
      <c r="O4733">
        <v>51870.596740000001</v>
      </c>
      <c r="P4733">
        <v>26</v>
      </c>
    </row>
    <row r="4734" spans="1:16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5"/>
      <c r="L4734" s="455" t="e">
        <f>IF(K4734=0,#REF!,0)</f>
        <v>#REF!</v>
      </c>
      <c r="O4734">
        <v>52375.965666999997</v>
      </c>
      <c r="P4734">
        <v>27</v>
      </c>
    </row>
    <row r="4735" spans="1:16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5"/>
      <c r="L4735" s="455" t="e">
        <f>IF(K4735=0,#REF!,0)</f>
        <v>#REF!</v>
      </c>
      <c r="O4735">
        <v>52401.080445000007</v>
      </c>
      <c r="P4735">
        <v>27</v>
      </c>
    </row>
    <row r="4736" spans="1:16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5"/>
      <c r="L4736" s="455" t="e">
        <f>IF(K4736=0,#REF!,0)</f>
        <v>#REF!</v>
      </c>
      <c r="O4736">
        <v>53414.930390000001</v>
      </c>
      <c r="P4736">
        <v>25</v>
      </c>
    </row>
    <row r="4737" spans="1:16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5"/>
      <c r="L4737" s="455" t="e">
        <f>IF(K4737=0,#REF!,0)</f>
        <v>#REF!</v>
      </c>
      <c r="O4737">
        <v>54884.014099</v>
      </c>
      <c r="P4737">
        <v>34</v>
      </c>
    </row>
    <row r="4738" spans="1:16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5"/>
      <c r="L4738" s="455" t="e">
        <f>IF(K4738=0,#REF!,0)</f>
        <v>#REF!</v>
      </c>
      <c r="O4738">
        <v>58297.409668</v>
      </c>
      <c r="P4738">
        <v>38</v>
      </c>
    </row>
    <row r="4739" spans="1:16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5"/>
      <c r="L4739" s="455" t="e">
        <f>IF(K4739=0,#REF!,0)</f>
        <v>#REF!</v>
      </c>
      <c r="O4739">
        <v>62171.443724999997</v>
      </c>
      <c r="P4739">
        <v>33</v>
      </c>
    </row>
    <row r="4740" spans="1:16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5"/>
      <c r="L4740" s="455" t="e">
        <f>IF(K4740=0,#REF!,0)</f>
        <v>#REF!</v>
      </c>
      <c r="O4740">
        <v>70016.571228000001</v>
      </c>
      <c r="P4740">
        <v>46</v>
      </c>
    </row>
    <row r="4741" spans="1:16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5"/>
      <c r="L4741" s="455" t="e">
        <f>IF(K4741=0,#REF!,0)</f>
        <v>#REF!</v>
      </c>
      <c r="O4741">
        <v>73209.990785000002</v>
      </c>
      <c r="P4741">
        <v>45</v>
      </c>
    </row>
    <row r="4742" spans="1:16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5"/>
      <c r="L4742" s="455" t="e">
        <f>IF(K4742=0,#REF!,0)</f>
        <v>#REF!</v>
      </c>
      <c r="O4742">
        <v>75253.865357000002</v>
      </c>
      <c r="P4742">
        <v>46</v>
      </c>
    </row>
    <row r="4743" spans="1:16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5"/>
      <c r="L4743" s="455" t="e">
        <f>IF(K4743=0,#REF!,0)</f>
        <v>#REF!</v>
      </c>
      <c r="O4743">
        <v>73666.498292000004</v>
      </c>
      <c r="P4743">
        <v>40</v>
      </c>
    </row>
    <row r="4744" spans="1:16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5"/>
      <c r="L4744" s="455" t="e">
        <f>IF(K4744=0,#REF!,0)</f>
        <v>#REF!</v>
      </c>
      <c r="O4744">
        <v>73120.985412000009</v>
      </c>
      <c r="P4744">
        <v>47</v>
      </c>
    </row>
    <row r="4745" spans="1:16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5"/>
      <c r="L4745" s="455" t="e">
        <f>IF(K4745=0,#REF!,0)</f>
        <v>#REF!</v>
      </c>
      <c r="O4745">
        <v>76284.554138000007</v>
      </c>
      <c r="P4745">
        <v>44</v>
      </c>
    </row>
    <row r="4746" spans="1:16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5"/>
      <c r="L4746" s="455" t="e">
        <f>IF(K4746=0,#REF!,0)</f>
        <v>#REF!</v>
      </c>
      <c r="O4746">
        <v>75555.258056000006</v>
      </c>
      <c r="P4746">
        <v>45</v>
      </c>
    </row>
    <row r="4747" spans="1:16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5"/>
      <c r="L4747" s="455" t="e">
        <f>IF(K4747=0,#REF!,0)</f>
        <v>#REF!</v>
      </c>
      <c r="O4747">
        <v>75585.897767000002</v>
      </c>
      <c r="P4747">
        <v>46</v>
      </c>
    </row>
    <row r="4748" spans="1:16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5"/>
      <c r="L4748" s="455" t="e">
        <f>IF(K4748=0,#REF!,0)</f>
        <v>#REF!</v>
      </c>
      <c r="O4748">
        <v>74803.244506000003</v>
      </c>
      <c r="P4748">
        <v>27</v>
      </c>
    </row>
    <row r="4749" spans="1:16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5"/>
      <c r="L4749" s="455" t="e">
        <f>IF(K4749=0,#REF!,0)</f>
        <v>#REF!</v>
      </c>
      <c r="O4749">
        <v>72346.931396</v>
      </c>
      <c r="P4749">
        <v>31</v>
      </c>
    </row>
    <row r="4750" spans="1:16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5"/>
      <c r="L4750" s="455" t="e">
        <f>IF(K4750=0,#REF!,0)</f>
        <v>#REF!</v>
      </c>
      <c r="O4750">
        <v>70337.014282999997</v>
      </c>
      <c r="P4750">
        <v>40</v>
      </c>
    </row>
    <row r="4751" spans="1:16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5"/>
      <c r="L4751" s="455" t="e">
        <f>IF(K4751=0,#REF!,0)</f>
        <v>#REF!</v>
      </c>
      <c r="O4751">
        <v>69195.573363999996</v>
      </c>
      <c r="P4751">
        <v>44</v>
      </c>
    </row>
    <row r="4752" spans="1:16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5"/>
      <c r="L4752" s="455" t="e">
        <f>IF(K4752=0,#REF!,0)</f>
        <v>#REF!</v>
      </c>
      <c r="O4752">
        <v>67006.441772000006</v>
      </c>
      <c r="P4752">
        <v>43</v>
      </c>
    </row>
    <row r="4753" spans="1:16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5"/>
      <c r="L4753" s="455" t="e">
        <f>IF(K4753=0,#REF!,0)</f>
        <v>#REF!</v>
      </c>
      <c r="O4753">
        <v>63789.001647999998</v>
      </c>
      <c r="P4753">
        <v>31</v>
      </c>
    </row>
    <row r="4754" spans="1:16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5"/>
      <c r="L4754" s="455" t="e">
        <f>IF(K4754=0,#REF!,0)</f>
        <v>#REF!</v>
      </c>
      <c r="O4754">
        <v>61426.708617999997</v>
      </c>
      <c r="P4754">
        <v>33</v>
      </c>
    </row>
    <row r="4755" spans="1:16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5"/>
      <c r="L4755" s="455" t="e">
        <f>IF(K4755=0,#REF!,0)</f>
        <v>#REF!</v>
      </c>
      <c r="O4755">
        <v>59671.790285000003</v>
      </c>
      <c r="P4755">
        <v>26</v>
      </c>
    </row>
    <row r="4756" spans="1:16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5"/>
      <c r="L4756" s="455" t="e">
        <f>IF(K4756=0,#REF!,0)</f>
        <v>#REF!</v>
      </c>
      <c r="O4756">
        <v>57254.720093999997</v>
      </c>
      <c r="P4756">
        <v>25</v>
      </c>
    </row>
    <row r="4757" spans="1:16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5"/>
      <c r="L4757" s="455" t="e">
        <f>IF(K4757=0,#REF!,0)</f>
        <v>#REF!</v>
      </c>
      <c r="O4757">
        <v>56198.234162000001</v>
      </c>
      <c r="P4757">
        <v>27</v>
      </c>
    </row>
    <row r="4758" spans="1:16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5"/>
      <c r="L4758" s="455" t="e">
        <f>IF(K4758=0,#REF!,0)</f>
        <v>#REF!</v>
      </c>
      <c r="O4758">
        <v>56117.056456999999</v>
      </c>
      <c r="P4758">
        <v>28</v>
      </c>
    </row>
    <row r="4759" spans="1:16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5"/>
      <c r="L4759" s="455" t="e">
        <f>IF(K4759=0,#REF!,0)</f>
        <v>#REF!</v>
      </c>
      <c r="O4759">
        <v>55740.744476</v>
      </c>
      <c r="P4759">
        <v>28</v>
      </c>
    </row>
    <row r="4760" spans="1:16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5"/>
      <c r="L4760" s="455" t="e">
        <f>IF(K4760=0,#REF!,0)</f>
        <v>#REF!</v>
      </c>
      <c r="O4760">
        <v>57307.909453999993</v>
      </c>
      <c r="P4760">
        <v>29</v>
      </c>
    </row>
    <row r="4761" spans="1:16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5"/>
      <c r="L4761" s="455" t="e">
        <f>IF(K4761=0,#REF!,0)</f>
        <v>#REF!</v>
      </c>
      <c r="O4761">
        <v>58904.572235</v>
      </c>
      <c r="P4761">
        <v>37</v>
      </c>
    </row>
    <row r="4762" spans="1:16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5"/>
      <c r="L4762" s="455" t="e">
        <f>IF(K4762=0,#REF!,0)</f>
        <v>#REF!</v>
      </c>
      <c r="O4762">
        <v>61497.161194</v>
      </c>
      <c r="P4762">
        <v>46</v>
      </c>
    </row>
    <row r="4763" spans="1:16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5"/>
      <c r="L4763" s="455" t="e">
        <f>IF(K4763=0,#REF!,0)</f>
        <v>#REF!</v>
      </c>
      <c r="O4763">
        <v>66270.372680999993</v>
      </c>
      <c r="P4763">
        <v>44</v>
      </c>
    </row>
    <row r="4764" spans="1:16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5"/>
      <c r="L4764" s="455" t="e">
        <f>IF(K4764=0,#REF!,0)</f>
        <v>#REF!</v>
      </c>
      <c r="O4764">
        <v>70638.734192000004</v>
      </c>
      <c r="P4764">
        <v>43</v>
      </c>
    </row>
    <row r="4765" spans="1:16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5"/>
      <c r="L4765" s="455" t="e">
        <f>IF(K4765=0,#REF!,0)</f>
        <v>#REF!</v>
      </c>
      <c r="O4765">
        <v>73085.030822999994</v>
      </c>
      <c r="P4765">
        <v>43</v>
      </c>
    </row>
    <row r="4766" spans="1:16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5"/>
      <c r="L4766" s="455" t="e">
        <f>IF(K4766=0,#REF!,0)</f>
        <v>#REF!</v>
      </c>
      <c r="O4766">
        <v>74719.722902000009</v>
      </c>
      <c r="P4766">
        <v>40</v>
      </c>
    </row>
    <row r="4767" spans="1:16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5"/>
      <c r="L4767" s="455" t="e">
        <f>IF(K4767=0,#REF!,0)</f>
        <v>#REF!</v>
      </c>
      <c r="O4767">
        <v>72535.994323000006</v>
      </c>
      <c r="P4767">
        <v>38</v>
      </c>
    </row>
    <row r="4768" spans="1:16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5"/>
      <c r="L4768" s="455" t="e">
        <f>IF(K4768=0,#REF!,0)</f>
        <v>#REF!</v>
      </c>
      <c r="O4768">
        <v>72679.129455000002</v>
      </c>
      <c r="P4768">
        <v>42</v>
      </c>
    </row>
    <row r="4769" spans="1:16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5"/>
      <c r="L4769" s="455" t="e">
        <f>IF(K4769=0,#REF!,0)</f>
        <v>#REF!</v>
      </c>
      <c r="O4769">
        <v>76699.694944999996</v>
      </c>
      <c r="P4769">
        <v>40</v>
      </c>
    </row>
    <row r="4770" spans="1:16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5"/>
      <c r="L4770" s="455" t="e">
        <f>IF(K4770=0,#REF!,0)</f>
        <v>#REF!</v>
      </c>
      <c r="O4770">
        <v>76500.963867999992</v>
      </c>
      <c r="P4770">
        <v>40</v>
      </c>
    </row>
    <row r="4771" spans="1:16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5"/>
      <c r="L4771" s="455" t="e">
        <f>IF(K4771=0,#REF!,0)</f>
        <v>#REF!</v>
      </c>
      <c r="O4771">
        <v>76664.789613000001</v>
      </c>
      <c r="P4771">
        <v>42</v>
      </c>
    </row>
    <row r="4772" spans="1:16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5"/>
      <c r="L4772" s="455" t="e">
        <f>IF(K4772=0,#REF!,0)</f>
        <v>#REF!</v>
      </c>
      <c r="O4772">
        <v>75574.136595999997</v>
      </c>
      <c r="P4772">
        <v>35</v>
      </c>
    </row>
    <row r="4773" spans="1:16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5"/>
      <c r="L4773" s="455" t="e">
        <f>IF(K4773=0,#REF!,0)</f>
        <v>#REF!</v>
      </c>
      <c r="O4773">
        <v>74301.552857000002</v>
      </c>
      <c r="P4773">
        <v>36</v>
      </c>
    </row>
    <row r="4774" spans="1:16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5"/>
      <c r="L4774" s="455" t="e">
        <f>IF(K4774=0,#REF!,0)</f>
        <v>#REF!</v>
      </c>
      <c r="O4774">
        <v>72448.741639</v>
      </c>
      <c r="P4774">
        <v>37</v>
      </c>
    </row>
    <row r="4775" spans="1:16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5"/>
      <c r="L4775" s="455" t="e">
        <f>IF(K4775=0,#REF!,0)</f>
        <v>#REF!</v>
      </c>
      <c r="O4775">
        <v>71647.751953999992</v>
      </c>
      <c r="P4775">
        <v>40</v>
      </c>
    </row>
    <row r="4776" spans="1:16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5"/>
      <c r="L4776" s="455" t="e">
        <f>IF(K4776=0,#REF!,0)</f>
        <v>#REF!</v>
      </c>
      <c r="O4776">
        <v>69821.55969200001</v>
      </c>
      <c r="P4776">
        <v>39</v>
      </c>
    </row>
    <row r="4777" spans="1:16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5"/>
      <c r="L4777" s="455" t="e">
        <f>IF(K4777=0,#REF!,0)</f>
        <v>#REF!</v>
      </c>
      <c r="O4777">
        <v>66133.185790999996</v>
      </c>
      <c r="P4777">
        <v>37</v>
      </c>
    </row>
    <row r="4778" spans="1:16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5"/>
      <c r="L4778" s="455" t="e">
        <f>IF(K4778=0,#REF!,0)</f>
        <v>#REF!</v>
      </c>
      <c r="O4778">
        <v>63365.937805000001</v>
      </c>
      <c r="P4778">
        <v>29</v>
      </c>
    </row>
    <row r="4779" spans="1:16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5"/>
      <c r="L4779" s="455" t="e">
        <f>IF(K4779=0,#REF!,0)</f>
        <v>#REF!</v>
      </c>
      <c r="O4779">
        <v>60854.474975999998</v>
      </c>
      <c r="P4779">
        <v>36</v>
      </c>
    </row>
    <row r="4780" spans="1:16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5"/>
      <c r="L4780" s="455" t="e">
        <f>IF(K4780=0,#REF!,0)</f>
        <v>#REF!</v>
      </c>
      <c r="O4780">
        <v>58644.409668</v>
      </c>
      <c r="P4780">
        <v>28</v>
      </c>
    </row>
    <row r="4781" spans="1:16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5"/>
      <c r="L4781" s="455" t="e">
        <f>IF(K4781=0,#REF!,0)</f>
        <v>#REF!</v>
      </c>
      <c r="O4781">
        <v>57669.681945999997</v>
      </c>
      <c r="P4781">
        <v>30</v>
      </c>
    </row>
    <row r="4782" spans="1:16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5"/>
      <c r="L4782" s="455" t="e">
        <f>IF(K4782=0,#REF!,0)</f>
        <v>#REF!</v>
      </c>
      <c r="O4782">
        <v>57294.994567000002</v>
      </c>
      <c r="P4782">
        <v>31</v>
      </c>
    </row>
    <row r="4783" spans="1:16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5"/>
      <c r="L4783" s="455" t="e">
        <f>IF(K4783=0,#REF!,0)</f>
        <v>#REF!</v>
      </c>
      <c r="O4783">
        <v>57543.375670000001</v>
      </c>
      <c r="P4783">
        <v>33</v>
      </c>
    </row>
    <row r="4784" spans="1:16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5"/>
      <c r="L4784" s="455" t="e">
        <f>IF(K4784=0,#REF!,0)</f>
        <v>#REF!</v>
      </c>
      <c r="O4784">
        <v>57745.328522000003</v>
      </c>
      <c r="P4784">
        <v>34</v>
      </c>
    </row>
    <row r="4785" spans="1:16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5"/>
      <c r="L4785" s="455" t="e">
        <f>IF(K4785=0,#REF!,0)</f>
        <v>#REF!</v>
      </c>
      <c r="O4785">
        <v>58974.308044999998</v>
      </c>
      <c r="P4785">
        <v>39</v>
      </c>
    </row>
    <row r="4786" spans="1:16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5"/>
      <c r="L4786" s="455" t="e">
        <f>IF(K4786=0,#REF!,0)</f>
        <v>#REF!</v>
      </c>
      <c r="O4786">
        <v>62889.386291000003</v>
      </c>
      <c r="P4786">
        <v>45</v>
      </c>
    </row>
    <row r="4787" spans="1:16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5"/>
      <c r="L4787" s="455" t="e">
        <f>IF(K4787=0,#REF!,0)</f>
        <v>#REF!</v>
      </c>
      <c r="O4787">
        <v>66800.562865999993</v>
      </c>
      <c r="P4787">
        <v>47</v>
      </c>
    </row>
    <row r="4788" spans="1:16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5"/>
      <c r="L4788" s="455" t="e">
        <f>IF(K4788=0,#REF!,0)</f>
        <v>#REF!</v>
      </c>
      <c r="O4788">
        <v>71237.468018</v>
      </c>
      <c r="P4788">
        <v>47</v>
      </c>
    </row>
    <row r="4789" spans="1:16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5"/>
      <c r="L4789" s="455" t="e">
        <f>IF(K4789=0,#REF!,0)</f>
        <v>#REF!</v>
      </c>
      <c r="O4789">
        <v>74034.716186999998</v>
      </c>
      <c r="P4789">
        <v>53</v>
      </c>
    </row>
    <row r="4790" spans="1:16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5"/>
      <c r="L4790" s="455" t="e">
        <f>IF(K4790=0,#REF!,0)</f>
        <v>#REF!</v>
      </c>
      <c r="O4790">
        <v>75638.792725000007</v>
      </c>
      <c r="P4790">
        <v>49</v>
      </c>
    </row>
    <row r="4791" spans="1:16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5"/>
      <c r="L4791" s="455" t="e">
        <f>IF(K4791=0,#REF!,0)</f>
        <v>#REF!</v>
      </c>
      <c r="O4791">
        <v>74350.163940999992</v>
      </c>
      <c r="P4791">
        <v>53</v>
      </c>
    </row>
    <row r="4792" spans="1:16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5"/>
      <c r="L4792" s="455" t="e">
        <f>IF(K4792=0,#REF!,0)</f>
        <v>#REF!</v>
      </c>
      <c r="O4792">
        <v>74384.425413999998</v>
      </c>
      <c r="P4792">
        <v>43</v>
      </c>
    </row>
    <row r="4793" spans="1:16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5"/>
      <c r="L4793" s="455" t="e">
        <f>IF(K4793=0,#REF!,0)</f>
        <v>#REF!</v>
      </c>
      <c r="O4793">
        <v>78006.059875999999</v>
      </c>
      <c r="P4793">
        <v>39</v>
      </c>
    </row>
    <row r="4794" spans="1:16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5"/>
      <c r="L4794" s="455" t="e">
        <f>IF(K4794=0,#REF!,0)</f>
        <v>#REF!</v>
      </c>
      <c r="O4794">
        <v>78351.164185000001</v>
      </c>
      <c r="P4794">
        <v>39</v>
      </c>
    </row>
    <row r="4795" spans="1:16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5"/>
      <c r="L4795" s="455" t="e">
        <f>IF(K4795=0,#REF!,0)</f>
        <v>#REF!</v>
      </c>
      <c r="O4795">
        <v>78232.796448000008</v>
      </c>
      <c r="P4795">
        <v>40</v>
      </c>
    </row>
    <row r="4796" spans="1:16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5"/>
      <c r="L4796" s="455" t="e">
        <f>IF(K4796=0,#REF!,0)</f>
        <v>#REF!</v>
      </c>
      <c r="O4796">
        <v>78043.335693000001</v>
      </c>
      <c r="P4796">
        <v>37</v>
      </c>
    </row>
    <row r="4797" spans="1:16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5"/>
      <c r="L4797" s="455" t="e">
        <f>IF(K4797=0,#REF!,0)</f>
        <v>#REF!</v>
      </c>
      <c r="O4797">
        <v>75461.178100000005</v>
      </c>
      <c r="P4797">
        <v>34</v>
      </c>
    </row>
    <row r="4798" spans="1:16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5"/>
      <c r="L4798" s="455" t="e">
        <f>IF(K4798=0,#REF!,0)</f>
        <v>#REF!</v>
      </c>
      <c r="O4798">
        <v>73890.853271999993</v>
      </c>
      <c r="P4798">
        <v>35</v>
      </c>
    </row>
    <row r="4799" spans="1:16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5"/>
      <c r="L4799" s="455" t="e">
        <f>IF(K4799=0,#REF!,0)</f>
        <v>#REF!</v>
      </c>
      <c r="O4799">
        <v>73325.876464000001</v>
      </c>
      <c r="P4799">
        <v>40</v>
      </c>
    </row>
    <row r="4800" spans="1:16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5"/>
      <c r="L4800" s="455" t="e">
        <f>IF(K4800=0,#REF!,0)</f>
        <v>#REF!</v>
      </c>
      <c r="O4800">
        <v>71085.287536999997</v>
      </c>
      <c r="P4800">
        <v>38</v>
      </c>
    </row>
    <row r="4801" spans="1:16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5"/>
      <c r="L4801" s="455" t="e">
        <f>IF(K4801=0,#REF!,0)</f>
        <v>#REF!</v>
      </c>
      <c r="O4801">
        <v>67805.570617000005</v>
      </c>
      <c r="P4801">
        <v>38</v>
      </c>
    </row>
    <row r="4802" spans="1:16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5"/>
      <c r="L4802" s="455" t="e">
        <f>IF(K4802=0,#REF!,0)</f>
        <v>#REF!</v>
      </c>
      <c r="O4802">
        <v>64531.611329000007</v>
      </c>
      <c r="P4802">
        <v>34</v>
      </c>
    </row>
    <row r="4803" spans="1:16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5"/>
      <c r="L4803" s="455" t="e">
        <f>IF(K4803=0,#REF!,0)</f>
        <v>#REF!</v>
      </c>
      <c r="O4803">
        <v>61182.421876</v>
      </c>
      <c r="P4803">
        <v>26</v>
      </c>
    </row>
    <row r="4804" spans="1:16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5"/>
      <c r="L4804" s="455" t="e">
        <f>IF(K4804=0,#REF!,0)</f>
        <v>#REF!</v>
      </c>
      <c r="O4804">
        <v>59375.363465000002</v>
      </c>
      <c r="P4804">
        <v>25</v>
      </c>
    </row>
    <row r="4805" spans="1:16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5"/>
      <c r="L4805" s="455" t="e">
        <f>IF(K4805=0,#REF!,0)</f>
        <v>#REF!</v>
      </c>
      <c r="O4805">
        <v>58989.622436999998</v>
      </c>
      <c r="P4805">
        <v>30</v>
      </c>
    </row>
    <row r="4806" spans="1:16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5"/>
      <c r="L4806" s="455" t="e">
        <f>IF(K4806=0,#REF!,0)</f>
        <v>#REF!</v>
      </c>
      <c r="O4806">
        <v>57796.495512999987</v>
      </c>
      <c r="P4806">
        <v>30</v>
      </c>
    </row>
    <row r="4807" spans="1:16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5"/>
      <c r="L4807" s="455" t="e">
        <f>IF(K4807=0,#REF!,0)</f>
        <v>#REF!</v>
      </c>
      <c r="O4807">
        <v>57304.124908999998</v>
      </c>
      <c r="P4807">
        <v>31</v>
      </c>
    </row>
    <row r="4808" spans="1:16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5"/>
      <c r="L4808" s="455" t="e">
        <f>IF(K4808=0,#REF!,0)</f>
        <v>#REF!</v>
      </c>
      <c r="O4808">
        <v>57791.943359999997</v>
      </c>
      <c r="P4808">
        <v>32</v>
      </c>
    </row>
    <row r="4809" spans="1:16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5"/>
      <c r="L4809" s="455" t="e">
        <f>IF(K4809=0,#REF!,0)</f>
        <v>#REF!</v>
      </c>
      <c r="O4809">
        <v>59552.257873000002</v>
      </c>
      <c r="P4809">
        <v>36</v>
      </c>
    </row>
    <row r="4810" spans="1:16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5"/>
      <c r="L4810" s="455" t="e">
        <f>IF(K4810=0,#REF!,0)</f>
        <v>#REF!</v>
      </c>
      <c r="O4810">
        <v>63237.790588000003</v>
      </c>
      <c r="P4810">
        <v>41</v>
      </c>
    </row>
    <row r="4811" spans="1:16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5"/>
      <c r="L4811" s="455" t="e">
        <f>IF(K4811=0,#REF!,0)</f>
        <v>#REF!</v>
      </c>
      <c r="O4811">
        <v>67218.586792999995</v>
      </c>
      <c r="P4811">
        <v>47</v>
      </c>
    </row>
    <row r="4812" spans="1:16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5"/>
      <c r="L4812" s="455" t="e">
        <f>IF(K4812=0,#REF!,0)</f>
        <v>#REF!</v>
      </c>
      <c r="O4812">
        <v>72722.973205000002</v>
      </c>
      <c r="P4812">
        <v>45</v>
      </c>
    </row>
    <row r="4813" spans="1:16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5"/>
      <c r="L4813" s="455" t="e">
        <f>IF(K4813=0,#REF!,0)</f>
        <v>#REF!</v>
      </c>
      <c r="O4813">
        <v>75457.033385000002</v>
      </c>
      <c r="P4813">
        <v>49</v>
      </c>
    </row>
    <row r="4814" spans="1:16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5"/>
      <c r="L4814" s="455" t="e">
        <f>IF(K4814=0,#REF!,0)</f>
        <v>#REF!</v>
      </c>
      <c r="O4814">
        <v>77381.727356000003</v>
      </c>
      <c r="P4814">
        <v>42</v>
      </c>
    </row>
    <row r="4815" spans="1:16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5"/>
      <c r="L4815" s="455" t="e">
        <f>IF(K4815=0,#REF!,0)</f>
        <v>#REF!</v>
      </c>
      <c r="O4815">
        <v>76235.717834999989</v>
      </c>
      <c r="P4815">
        <v>45</v>
      </c>
    </row>
    <row r="4816" spans="1:16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5"/>
      <c r="L4816" s="455" t="e">
        <f>IF(K4816=0,#REF!,0)</f>
        <v>#REF!</v>
      </c>
      <c r="O4816">
        <v>76268.704161999995</v>
      </c>
      <c r="P4816">
        <v>39</v>
      </c>
    </row>
    <row r="4817" spans="1:16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5"/>
      <c r="L4817" s="455" t="e">
        <f>IF(K4817=0,#REF!,0)</f>
        <v>#REF!</v>
      </c>
      <c r="O4817">
        <v>79603.355712000004</v>
      </c>
      <c r="P4817">
        <v>37</v>
      </c>
    </row>
    <row r="4818" spans="1:16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5"/>
      <c r="L4818" s="455" t="e">
        <f>IF(K4818=0,#REF!,0)</f>
        <v>#REF!</v>
      </c>
      <c r="O4818">
        <v>79816.304504999993</v>
      </c>
      <c r="P4818">
        <v>40</v>
      </c>
    </row>
    <row r="4819" spans="1:16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5"/>
      <c r="L4819" s="455" t="e">
        <f>IF(K4819=0,#REF!,0)</f>
        <v>#REF!</v>
      </c>
      <c r="O4819">
        <v>80206.068602999992</v>
      </c>
      <c r="P4819">
        <v>40</v>
      </c>
    </row>
    <row r="4820" spans="1:16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5"/>
      <c r="L4820" s="455" t="e">
        <f>IF(K4820=0,#REF!,0)</f>
        <v>#REF!</v>
      </c>
      <c r="O4820">
        <v>79806.286193000007</v>
      </c>
      <c r="P4820">
        <v>32</v>
      </c>
    </row>
    <row r="4821" spans="1:16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5"/>
      <c r="L4821" s="455" t="e">
        <f>IF(K4821=0,#REF!,0)</f>
        <v>#REF!</v>
      </c>
      <c r="O4821">
        <v>78490.572144000005</v>
      </c>
      <c r="P4821">
        <v>34</v>
      </c>
    </row>
    <row r="4822" spans="1:16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5"/>
      <c r="L4822" s="455" t="e">
        <f>IF(K4822=0,#REF!,0)</f>
        <v>#REF!</v>
      </c>
      <c r="O4822">
        <v>77481.885924000002</v>
      </c>
      <c r="P4822">
        <v>36</v>
      </c>
    </row>
    <row r="4823" spans="1:16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5"/>
      <c r="L4823" s="455" t="e">
        <f>IF(K4823=0,#REF!,0)</f>
        <v>#REF!</v>
      </c>
      <c r="O4823">
        <v>76894.914856000003</v>
      </c>
      <c r="P4823">
        <v>38</v>
      </c>
    </row>
    <row r="4824" spans="1:16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5"/>
      <c r="L4824" s="455" t="e">
        <f>IF(K4824=0,#REF!,0)</f>
        <v>#REF!</v>
      </c>
      <c r="O4824">
        <v>74499.611510999996</v>
      </c>
      <c r="P4824">
        <v>35</v>
      </c>
    </row>
    <row r="4825" spans="1:16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5"/>
      <c r="L4825" s="455" t="e">
        <f>IF(K4825=0,#REF!,0)</f>
        <v>#REF!</v>
      </c>
      <c r="O4825">
        <v>70256.207032000006</v>
      </c>
      <c r="P4825">
        <v>38</v>
      </c>
    </row>
    <row r="4826" spans="1:16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5"/>
      <c r="L4826" s="455" t="e">
        <f>IF(K4826=0,#REF!,0)</f>
        <v>#REF!</v>
      </c>
      <c r="O4826">
        <v>66784.684448</v>
      </c>
      <c r="P4826">
        <v>30</v>
      </c>
    </row>
    <row r="4827" spans="1:16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5"/>
      <c r="L4827" s="455" t="e">
        <f>IF(K4827=0,#REF!,0)</f>
        <v>#REF!</v>
      </c>
      <c r="O4827">
        <v>63272.913451</v>
      </c>
      <c r="P4827">
        <v>28</v>
      </c>
    </row>
    <row r="4828" spans="1:16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5"/>
      <c r="L4828" s="455" t="e">
        <f>IF(K4828=0,#REF!,0)</f>
        <v>#REF!</v>
      </c>
      <c r="O4828">
        <v>60000.028992</v>
      </c>
      <c r="P4828">
        <v>25</v>
      </c>
    </row>
    <row r="4829" spans="1:16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5"/>
      <c r="L4829" s="455" t="e">
        <f>IF(K4829=0,#REF!,0)</f>
        <v>#REF!</v>
      </c>
      <c r="O4829">
        <v>59072.824218000002</v>
      </c>
      <c r="P4829">
        <v>24</v>
      </c>
    </row>
    <row r="4830" spans="1:16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5"/>
      <c r="L4830" s="455" t="e">
        <f>IF(K4830=0,#REF!,0)</f>
        <v>#REF!</v>
      </c>
      <c r="O4830">
        <v>58407.115723000003</v>
      </c>
      <c r="P4830">
        <v>31</v>
      </c>
    </row>
    <row r="4831" spans="1:16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5"/>
      <c r="L4831" s="455" t="e">
        <f>IF(K4831=0,#REF!,0)</f>
        <v>#REF!</v>
      </c>
      <c r="O4831">
        <v>57527.994598999998</v>
      </c>
      <c r="P4831">
        <v>29</v>
      </c>
    </row>
    <row r="4832" spans="1:16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5"/>
      <c r="L4832" s="455" t="e">
        <f>IF(K4832=0,#REF!,0)</f>
        <v>#REF!</v>
      </c>
      <c r="O4832">
        <v>58188.498780000002</v>
      </c>
      <c r="P4832">
        <v>30</v>
      </c>
    </row>
    <row r="4833" spans="1:16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5"/>
      <c r="L4833" s="455" t="e">
        <f>IF(K4833=0,#REF!,0)</f>
        <v>#REF!</v>
      </c>
      <c r="O4833">
        <v>59468.226867999998</v>
      </c>
      <c r="P4833">
        <v>36</v>
      </c>
    </row>
    <row r="4834" spans="1:16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5"/>
      <c r="L4834" s="455" t="e">
        <f>IF(K4834=0,#REF!,0)</f>
        <v>#REF!</v>
      </c>
      <c r="O4834">
        <v>63602.258910999997</v>
      </c>
      <c r="P4834">
        <v>45</v>
      </c>
    </row>
    <row r="4835" spans="1:16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5"/>
      <c r="L4835" s="455" t="e">
        <f>IF(K4835=0,#REF!,0)</f>
        <v>#REF!</v>
      </c>
      <c r="O4835">
        <v>67975.089171999993</v>
      </c>
      <c r="P4835">
        <v>49</v>
      </c>
    </row>
    <row r="4836" spans="1:16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5"/>
      <c r="L4836" s="455" t="e">
        <f>IF(K4836=0,#REF!,0)</f>
        <v>#REF!</v>
      </c>
      <c r="O4836">
        <v>74500.712461999996</v>
      </c>
      <c r="P4836">
        <v>52</v>
      </c>
    </row>
    <row r="4837" spans="1:16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5"/>
      <c r="L4837" s="455" t="e">
        <f>IF(K4837=0,#REF!,0)</f>
        <v>#REF!</v>
      </c>
      <c r="O4837">
        <v>76991.360230000006</v>
      </c>
      <c r="P4837">
        <v>50</v>
      </c>
    </row>
    <row r="4838" spans="1:16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5"/>
      <c r="L4838" s="455" t="e">
        <f>IF(K4838=0,#REF!,0)</f>
        <v>#REF!</v>
      </c>
      <c r="O4838">
        <v>78913.827086999998</v>
      </c>
      <c r="P4838">
        <v>45</v>
      </c>
    </row>
    <row r="4839" spans="1:16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5"/>
      <c r="L4839" s="455" t="e">
        <f>IF(K4839=0,#REF!,0)</f>
        <v>#REF!</v>
      </c>
      <c r="O4839">
        <v>77307.923095999999</v>
      </c>
      <c r="P4839">
        <v>45</v>
      </c>
    </row>
    <row r="4840" spans="1:16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5"/>
      <c r="L4840" s="455" t="e">
        <f>IF(K4840=0,#REF!,0)</f>
        <v>#REF!</v>
      </c>
      <c r="O4840">
        <v>77174.878234999996</v>
      </c>
      <c r="P4840">
        <v>40</v>
      </c>
    </row>
    <row r="4841" spans="1:16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5"/>
      <c r="L4841" s="455" t="e">
        <f>IF(K4841=0,#REF!,0)</f>
        <v>#REF!</v>
      </c>
      <c r="O4841">
        <v>79775.792174000002</v>
      </c>
      <c r="P4841">
        <v>39</v>
      </c>
    </row>
    <row r="4842" spans="1:16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5"/>
      <c r="L4842" s="455" t="e">
        <f>IF(K4842=0,#REF!,0)</f>
        <v>#REF!</v>
      </c>
      <c r="O4842">
        <v>79475.109681000002</v>
      </c>
      <c r="P4842">
        <v>35</v>
      </c>
    </row>
    <row r="4843" spans="1:16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5"/>
      <c r="L4843" s="455" t="e">
        <f>IF(K4843=0,#REF!,0)</f>
        <v>#REF!</v>
      </c>
      <c r="O4843">
        <v>80200.754394999996</v>
      </c>
      <c r="P4843">
        <v>42</v>
      </c>
    </row>
    <row r="4844" spans="1:16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5"/>
      <c r="L4844" s="455" t="e">
        <f>IF(K4844=0,#REF!,0)</f>
        <v>#REF!</v>
      </c>
      <c r="O4844">
        <v>79740.793885000006</v>
      </c>
      <c r="P4844">
        <v>33</v>
      </c>
    </row>
    <row r="4845" spans="1:16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5"/>
      <c r="L4845" s="455" t="e">
        <f>IF(K4845=0,#REF!,0)</f>
        <v>#REF!</v>
      </c>
      <c r="O4845">
        <v>78735.113280999998</v>
      </c>
      <c r="P4845">
        <v>34</v>
      </c>
    </row>
    <row r="4846" spans="1:16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5"/>
      <c r="L4846" s="455" t="e">
        <f>IF(K4846=0,#REF!,0)</f>
        <v>#REF!</v>
      </c>
      <c r="O4846">
        <v>77488.615845000008</v>
      </c>
      <c r="P4846">
        <v>32</v>
      </c>
    </row>
    <row r="4847" spans="1:16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5"/>
      <c r="L4847" s="455" t="e">
        <f>IF(K4847=0,#REF!,0)</f>
        <v>#REF!</v>
      </c>
      <c r="O4847">
        <v>76475.740600999998</v>
      </c>
      <c r="P4847">
        <v>31</v>
      </c>
    </row>
    <row r="4848" spans="1:16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5"/>
      <c r="L4848" s="455" t="e">
        <f>IF(K4848=0,#REF!,0)</f>
        <v>#REF!</v>
      </c>
      <c r="O4848">
        <v>74421.761230999997</v>
      </c>
      <c r="P4848">
        <v>34</v>
      </c>
    </row>
    <row r="4849" spans="1:16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5"/>
      <c r="L4849" s="455" t="e">
        <f>IF(K4849=0,#REF!,0)</f>
        <v>#REF!</v>
      </c>
      <c r="O4849">
        <v>70689.816344999999</v>
      </c>
      <c r="P4849">
        <v>32</v>
      </c>
    </row>
    <row r="4850" spans="1:16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5"/>
      <c r="L4850" s="455" t="e">
        <f>IF(K4850=0,#REF!,0)</f>
        <v>#REF!</v>
      </c>
      <c r="O4850">
        <v>67431.076598999993</v>
      </c>
      <c r="P4850">
        <v>29</v>
      </c>
    </row>
    <row r="4851" spans="1:16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5"/>
      <c r="L4851" s="455" t="e">
        <f>IF(K4851=0,#REF!,0)</f>
        <v>#REF!</v>
      </c>
      <c r="O4851">
        <v>63481.480711999997</v>
      </c>
      <c r="P4851">
        <v>32</v>
      </c>
    </row>
    <row r="4852" spans="1:16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5"/>
      <c r="L4852" s="455" t="e">
        <f>IF(K4852=0,#REF!,0)</f>
        <v>#REF!</v>
      </c>
      <c r="O4852">
        <v>59004.854857999999</v>
      </c>
      <c r="P4852">
        <v>35</v>
      </c>
    </row>
    <row r="4853" spans="1:16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5"/>
      <c r="L4853" s="455" t="e">
        <f>IF(K4853=0,#REF!,0)</f>
        <v>#REF!</v>
      </c>
      <c r="O4853">
        <v>57549.139893</v>
      </c>
      <c r="P4853">
        <v>34</v>
      </c>
    </row>
    <row r="4854" spans="1:16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5"/>
      <c r="L4854" s="455" t="e">
        <f>IF(K4854=0,#REF!,0)</f>
        <v>#REF!</v>
      </c>
      <c r="O4854">
        <v>56545.765656000003</v>
      </c>
      <c r="P4854">
        <v>35</v>
      </c>
    </row>
    <row r="4855" spans="1:16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5"/>
      <c r="L4855" s="455" t="e">
        <f>IF(K4855=0,#REF!,0)</f>
        <v>#REF!</v>
      </c>
      <c r="O4855">
        <v>56015.421600000001</v>
      </c>
      <c r="P4855">
        <v>34</v>
      </c>
    </row>
    <row r="4856" spans="1:16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5"/>
      <c r="L4856" s="455" t="e">
        <f>IF(K4856=0,#REF!,0)</f>
        <v>#REF!</v>
      </c>
      <c r="O4856">
        <v>55705.142030000003</v>
      </c>
      <c r="P4856">
        <v>33</v>
      </c>
    </row>
    <row r="4857" spans="1:16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5"/>
      <c r="L4857" s="455" t="e">
        <f>IF(K4857=0,#REF!,0)</f>
        <v>#REF!</v>
      </c>
      <c r="O4857">
        <v>56344.423155999997</v>
      </c>
      <c r="P4857">
        <v>37</v>
      </c>
    </row>
    <row r="4858" spans="1:16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5"/>
      <c r="L4858" s="455" t="e">
        <f>IF(K4858=0,#REF!,0)</f>
        <v>#REF!</v>
      </c>
      <c r="O4858">
        <v>57506.208739999987</v>
      </c>
      <c r="P4858">
        <v>41</v>
      </c>
    </row>
    <row r="4859" spans="1:16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5"/>
      <c r="L4859" s="455" t="e">
        <f>IF(K4859=0,#REF!,0)</f>
        <v>#REF!</v>
      </c>
      <c r="O4859">
        <v>60628.337647</v>
      </c>
      <c r="P4859">
        <v>39</v>
      </c>
    </row>
    <row r="4860" spans="1:16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5"/>
      <c r="L4860" s="455" t="e">
        <f>IF(K4860=0,#REF!,0)</f>
        <v>#REF!</v>
      </c>
      <c r="O4860">
        <v>65565.946410999997</v>
      </c>
      <c r="P4860">
        <v>46</v>
      </c>
    </row>
    <row r="4861" spans="1:16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5"/>
      <c r="L4861" s="455" t="e">
        <f>IF(K4861=0,#REF!,0)</f>
        <v>#REF!</v>
      </c>
      <c r="O4861">
        <v>68538.313475999996</v>
      </c>
      <c r="P4861">
        <v>42</v>
      </c>
    </row>
    <row r="4862" spans="1:16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5"/>
      <c r="L4862" s="455" t="e">
        <f>IF(K4862=0,#REF!,0)</f>
        <v>#REF!</v>
      </c>
      <c r="O4862">
        <v>70480.808411000005</v>
      </c>
      <c r="P4862">
        <v>34</v>
      </c>
    </row>
    <row r="4863" spans="1:16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5"/>
      <c r="L4863" s="455" t="e">
        <f>IF(K4863=0,#REF!,0)</f>
        <v>#REF!</v>
      </c>
      <c r="O4863">
        <v>70048.932189999992</v>
      </c>
      <c r="P4863">
        <v>33</v>
      </c>
    </row>
    <row r="4864" spans="1:16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5"/>
      <c r="L4864" s="455" t="e">
        <f>IF(K4864=0,#REF!,0)</f>
        <v>#REF!</v>
      </c>
      <c r="O4864">
        <v>69613.342101000002</v>
      </c>
      <c r="P4864">
        <v>33</v>
      </c>
    </row>
    <row r="4865" spans="1:16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5"/>
      <c r="L4865" s="455" t="e">
        <f>IF(K4865=0,#REF!,0)</f>
        <v>#REF!</v>
      </c>
      <c r="O4865">
        <v>71259.499144999994</v>
      </c>
      <c r="P4865">
        <v>42</v>
      </c>
    </row>
    <row r="4866" spans="1:16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5"/>
      <c r="L4866" s="455" t="e">
        <f>IF(K4866=0,#REF!,0)</f>
        <v>#REF!</v>
      </c>
      <c r="O4866">
        <v>70609.845643000008</v>
      </c>
      <c r="P4866">
        <v>34</v>
      </c>
    </row>
    <row r="4867" spans="1:16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5"/>
      <c r="L4867" s="455" t="e">
        <f>IF(K4867=0,#REF!,0)</f>
        <v>#REF!</v>
      </c>
      <c r="O4867">
        <v>70446.863586000007</v>
      </c>
      <c r="P4867">
        <v>32</v>
      </c>
    </row>
    <row r="4868" spans="1:16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5"/>
      <c r="L4868" s="455" t="e">
        <f>IF(K4868=0,#REF!,0)</f>
        <v>#REF!</v>
      </c>
      <c r="O4868">
        <v>68654.027281999995</v>
      </c>
      <c r="P4868">
        <v>31</v>
      </c>
    </row>
    <row r="4869" spans="1:16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5"/>
      <c r="L4869" s="455" t="e">
        <f>IF(K4869=0,#REF!,0)</f>
        <v>#REF!</v>
      </c>
      <c r="O4869">
        <v>67712.077208999995</v>
      </c>
      <c r="P4869">
        <v>32</v>
      </c>
    </row>
    <row r="4870" spans="1:16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5"/>
      <c r="L4870" s="455" t="e">
        <f>IF(K4870=0,#REF!,0)</f>
        <v>#REF!</v>
      </c>
      <c r="O4870">
        <v>67581.48840300001</v>
      </c>
      <c r="P4870">
        <v>31</v>
      </c>
    </row>
    <row r="4871" spans="1:16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5"/>
      <c r="L4871" s="455" t="e">
        <f>IF(K4871=0,#REF!,0)</f>
        <v>#REF!</v>
      </c>
      <c r="O4871">
        <v>67608.275085000001</v>
      </c>
      <c r="P4871">
        <v>35</v>
      </c>
    </row>
    <row r="4872" spans="1:16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5"/>
      <c r="L4872" s="455" t="e">
        <f>IF(K4872=0,#REF!,0)</f>
        <v>#REF!</v>
      </c>
      <c r="O4872">
        <v>66900.911867000003</v>
      </c>
      <c r="P4872">
        <v>45</v>
      </c>
    </row>
    <row r="4873" spans="1:16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5"/>
      <c r="L4873" s="455" t="e">
        <f>IF(K4873=0,#REF!,0)</f>
        <v>#REF!</v>
      </c>
      <c r="O4873">
        <v>64235.908385000002</v>
      </c>
      <c r="P4873">
        <v>32</v>
      </c>
    </row>
    <row r="4874" spans="1:16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5"/>
      <c r="L4874" s="455" t="e">
        <f>IF(K4874=0,#REF!,0)</f>
        <v>#REF!</v>
      </c>
      <c r="O4874">
        <v>61287.934508999999</v>
      </c>
      <c r="P4874">
        <v>31</v>
      </c>
    </row>
    <row r="4875" spans="1:16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5"/>
      <c r="L4875" s="455" t="e">
        <f>IF(K4875=0,#REF!,0)</f>
        <v>#REF!</v>
      </c>
      <c r="O4875">
        <v>58555.294249999999</v>
      </c>
      <c r="P4875">
        <v>28</v>
      </c>
    </row>
    <row r="4876" spans="1:16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5"/>
      <c r="L4876" s="455" t="e">
        <f>IF(K4876=0,#REF!,0)</f>
        <v>#REF!</v>
      </c>
      <c r="O4876">
        <v>56296.527037</v>
      </c>
      <c r="P4876">
        <v>24</v>
      </c>
    </row>
    <row r="4877" spans="1:16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5"/>
      <c r="L4877" s="455" t="e">
        <f>IF(K4877=0,#REF!,0)</f>
        <v>#REF!</v>
      </c>
      <c r="O4877">
        <v>54791.283203000014</v>
      </c>
      <c r="P4877">
        <v>24</v>
      </c>
    </row>
    <row r="4878" spans="1:16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5"/>
      <c r="L4878" s="455" t="e">
        <f>IF(K4878=0,#REF!,0)</f>
        <v>#REF!</v>
      </c>
      <c r="O4878">
        <v>55068.444276000002</v>
      </c>
      <c r="P4878">
        <v>27</v>
      </c>
    </row>
    <row r="4879" spans="1:16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5"/>
      <c r="L4879" s="455" t="e">
        <f>IF(K4879=0,#REF!,0)</f>
        <v>#REF!</v>
      </c>
      <c r="O4879">
        <v>54379.320495</v>
      </c>
      <c r="P4879">
        <v>32</v>
      </c>
    </row>
    <row r="4880" spans="1:16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5"/>
      <c r="L4880" s="455" t="e">
        <f>IF(K4880=0,#REF!,0)</f>
        <v>#REF!</v>
      </c>
      <c r="O4880">
        <v>53827.239562000002</v>
      </c>
      <c r="P4880">
        <v>30</v>
      </c>
    </row>
    <row r="4881" spans="1:16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5"/>
      <c r="L4881" s="455" t="e">
        <f>IF(K4881=0,#REF!,0)</f>
        <v>#REF!</v>
      </c>
      <c r="O4881">
        <v>54565.397614000001</v>
      </c>
      <c r="P4881">
        <v>29</v>
      </c>
    </row>
    <row r="4882" spans="1:16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5"/>
      <c r="L4882" s="455" t="e">
        <f>IF(K4882=0,#REF!,0)</f>
        <v>#REF!</v>
      </c>
      <c r="O4882">
        <v>56678.612000000001</v>
      </c>
      <c r="P4882">
        <v>33</v>
      </c>
    </row>
    <row r="4883" spans="1:16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5"/>
      <c r="L4883" s="455" t="e">
        <f>IF(K4883=0,#REF!,0)</f>
        <v>#REF!</v>
      </c>
      <c r="O4883">
        <v>56129.868897</v>
      </c>
      <c r="P4883">
        <v>36</v>
      </c>
    </row>
    <row r="4884" spans="1:16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5"/>
      <c r="L4884" s="455" t="e">
        <f>IF(K4884=0,#REF!,0)</f>
        <v>#REF!</v>
      </c>
      <c r="O4884">
        <v>58170.400633999998</v>
      </c>
      <c r="P4884">
        <v>37</v>
      </c>
    </row>
    <row r="4885" spans="1:16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5"/>
      <c r="L4885" s="455" t="e">
        <f>IF(K4885=0,#REF!,0)</f>
        <v>#REF!</v>
      </c>
      <c r="O4885">
        <v>60142.841797000001</v>
      </c>
      <c r="P4885">
        <v>36</v>
      </c>
    </row>
    <row r="4886" spans="1:16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5"/>
      <c r="L4886" s="455" t="e">
        <f>IF(K4886=0,#REF!,0)</f>
        <v>#REF!</v>
      </c>
      <c r="O4886">
        <v>61759.391174999997</v>
      </c>
      <c r="P4886">
        <v>36</v>
      </c>
    </row>
    <row r="4887" spans="1:16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5"/>
      <c r="L4887" s="455" t="e">
        <f>IF(K4887=0,#REF!,0)</f>
        <v>#REF!</v>
      </c>
      <c r="O4887">
        <v>61463.583251999997</v>
      </c>
      <c r="P4887">
        <v>33</v>
      </c>
    </row>
    <row r="4888" spans="1:16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5"/>
      <c r="L4888" s="455" t="e">
        <f>IF(K4888=0,#REF!,0)</f>
        <v>#REF!</v>
      </c>
      <c r="O4888">
        <v>62201.817320999988</v>
      </c>
      <c r="P4888">
        <v>38</v>
      </c>
    </row>
    <row r="4889" spans="1:16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5"/>
      <c r="L4889" s="455" t="e">
        <f>IF(K4889=0,#REF!,0)</f>
        <v>#REF!</v>
      </c>
      <c r="O4889">
        <v>62894.889648999997</v>
      </c>
      <c r="P4889">
        <v>37</v>
      </c>
    </row>
    <row r="4890" spans="1:16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5"/>
      <c r="L4890" s="455" t="e">
        <f>IF(K4890=0,#REF!,0)</f>
        <v>#REF!</v>
      </c>
      <c r="O4890">
        <v>62224.840638000001</v>
      </c>
      <c r="P4890">
        <v>36</v>
      </c>
    </row>
    <row r="4891" spans="1:16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5"/>
      <c r="L4891" s="455" t="e">
        <f>IF(K4891=0,#REF!,0)</f>
        <v>#REF!</v>
      </c>
      <c r="O4891">
        <v>62342.341124999999</v>
      </c>
      <c r="P4891">
        <v>32</v>
      </c>
    </row>
    <row r="4892" spans="1:16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5"/>
      <c r="L4892" s="455" t="e">
        <f>IF(K4892=0,#REF!,0)</f>
        <v>#REF!</v>
      </c>
      <c r="O4892">
        <v>62528.184569999998</v>
      </c>
      <c r="P4892">
        <v>34</v>
      </c>
    </row>
    <row r="4893" spans="1:16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5"/>
      <c r="L4893" s="455" t="e">
        <f>IF(K4893=0,#REF!,0)</f>
        <v>#REF!</v>
      </c>
      <c r="O4893">
        <v>63288.943237000007</v>
      </c>
      <c r="P4893">
        <v>32</v>
      </c>
    </row>
    <row r="4894" spans="1:16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5"/>
      <c r="L4894" s="455" t="e">
        <f>IF(K4894=0,#REF!,0)</f>
        <v>#REF!</v>
      </c>
      <c r="O4894">
        <v>64621.975097000002</v>
      </c>
      <c r="P4894">
        <v>43</v>
      </c>
    </row>
    <row r="4895" spans="1:16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5"/>
      <c r="L4895" s="455" t="e">
        <f>IF(K4895=0,#REF!,0)</f>
        <v>#REF!</v>
      </c>
      <c r="O4895">
        <v>65618.823302999997</v>
      </c>
      <c r="P4895">
        <v>33</v>
      </c>
    </row>
    <row r="4896" spans="1:16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5"/>
      <c r="L4896" s="455" t="e">
        <f>IF(K4896=0,#REF!,0)</f>
        <v>#REF!</v>
      </c>
      <c r="O4896">
        <v>64313.866332999998</v>
      </c>
      <c r="P4896">
        <v>36</v>
      </c>
    </row>
    <row r="4897" spans="1:16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5"/>
      <c r="L4897" s="455" t="e">
        <f>IF(K4897=0,#REF!,0)</f>
        <v>#REF!</v>
      </c>
      <c r="O4897">
        <v>61914.069883999997</v>
      </c>
      <c r="P4897">
        <v>37</v>
      </c>
    </row>
    <row r="4898" spans="1:16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5"/>
      <c r="L4898" s="455" t="e">
        <f>IF(K4898=0,#REF!,0)</f>
        <v>#REF!</v>
      </c>
      <c r="O4898">
        <v>59527.768616000001</v>
      </c>
      <c r="P4898">
        <v>33</v>
      </c>
    </row>
    <row r="4899" spans="1:16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5"/>
      <c r="L4899" s="455" t="e">
        <f>IF(K4899=0,#REF!,0)</f>
        <v>#REF!</v>
      </c>
      <c r="O4899">
        <v>56971.893616000001</v>
      </c>
      <c r="P4899">
        <v>30</v>
      </c>
    </row>
    <row r="4900" spans="1:16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5"/>
      <c r="L4900" s="455" t="e">
        <f>IF(K4900=0,#REF!,0)</f>
        <v>#REF!</v>
      </c>
      <c r="O4900">
        <v>55916.375245000003</v>
      </c>
      <c r="P4900">
        <v>25</v>
      </c>
    </row>
    <row r="4901" spans="1:16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5"/>
      <c r="L4901" s="455" t="e">
        <f>IF(K4901=0,#REF!,0)</f>
        <v>#REF!</v>
      </c>
      <c r="O4901">
        <v>54299.817777999997</v>
      </c>
      <c r="P4901">
        <v>26</v>
      </c>
    </row>
    <row r="4902" spans="1:16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5"/>
      <c r="L4902" s="455" t="e">
        <f>IF(K4902=0,#REF!,0)</f>
        <v>#REF!</v>
      </c>
      <c r="O4902">
        <v>53429.778564</v>
      </c>
      <c r="P4902">
        <v>25</v>
      </c>
    </row>
    <row r="4903" spans="1:16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5"/>
      <c r="L4903" s="455" t="e">
        <f>IF(K4903=0,#REF!,0)</f>
        <v>#REF!</v>
      </c>
      <c r="O4903">
        <v>54217.696137000014</v>
      </c>
      <c r="P4903">
        <v>28</v>
      </c>
    </row>
    <row r="4904" spans="1:16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5"/>
      <c r="L4904" s="455" t="e">
        <f>IF(K4904=0,#REF!,0)</f>
        <v>#REF!</v>
      </c>
      <c r="O4904">
        <v>54984.890991</v>
      </c>
      <c r="P4904">
        <v>30</v>
      </c>
    </row>
    <row r="4905" spans="1:16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5"/>
      <c r="L4905" s="455" t="e">
        <f>IF(K4905=0,#REF!,0)</f>
        <v>#REF!</v>
      </c>
      <c r="O4905">
        <v>56699.662108999997</v>
      </c>
      <c r="P4905">
        <v>36</v>
      </c>
    </row>
    <row r="4906" spans="1:16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5"/>
      <c r="L4906" s="455" t="e">
        <f>IF(K4906=0,#REF!,0)</f>
        <v>#REF!</v>
      </c>
      <c r="O4906">
        <v>60811.259399000002</v>
      </c>
      <c r="P4906">
        <v>49</v>
      </c>
    </row>
    <row r="4907" spans="1:16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5"/>
      <c r="L4907" s="455" t="e">
        <f>IF(K4907=0,#REF!,0)</f>
        <v>#REF!</v>
      </c>
      <c r="O4907">
        <v>66708.251646999997</v>
      </c>
      <c r="P4907">
        <v>44</v>
      </c>
    </row>
    <row r="4908" spans="1:16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5"/>
      <c r="L4908" s="455" t="e">
        <f>IF(K4908=0,#REF!,0)</f>
        <v>#REF!</v>
      </c>
      <c r="O4908">
        <v>72373.647216999991</v>
      </c>
      <c r="P4908">
        <v>57</v>
      </c>
    </row>
    <row r="4909" spans="1:16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5"/>
      <c r="L4909" s="455" t="e">
        <f>IF(K4909=0,#REF!,0)</f>
        <v>#REF!</v>
      </c>
      <c r="O4909">
        <v>75789.837524000002</v>
      </c>
      <c r="P4909">
        <v>56</v>
      </c>
    </row>
    <row r="4910" spans="1:16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5"/>
      <c r="L4910" s="455" t="e">
        <f>IF(K4910=0,#REF!,0)</f>
        <v>#REF!</v>
      </c>
      <c r="O4910">
        <v>77781.974913999991</v>
      </c>
      <c r="P4910">
        <v>47</v>
      </c>
    </row>
    <row r="4911" spans="1:16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5"/>
      <c r="L4911" s="455" t="e">
        <f>IF(K4911=0,#REF!,0)</f>
        <v>#REF!</v>
      </c>
      <c r="O4911">
        <v>75785.459716999991</v>
      </c>
      <c r="P4911">
        <v>47</v>
      </c>
    </row>
    <row r="4912" spans="1:16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5"/>
      <c r="L4912" s="455" t="e">
        <f>IF(K4912=0,#REF!,0)</f>
        <v>#REF!</v>
      </c>
      <c r="O4912">
        <v>75217.436157000004</v>
      </c>
      <c r="P4912">
        <v>45</v>
      </c>
    </row>
    <row r="4913" spans="1:16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5"/>
      <c r="L4913" s="455" t="e">
        <f>IF(K4913=0,#REF!,0)</f>
        <v>#REF!</v>
      </c>
      <c r="O4913">
        <v>77807.160340999995</v>
      </c>
      <c r="P4913">
        <v>42</v>
      </c>
    </row>
    <row r="4914" spans="1:16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5"/>
      <c r="L4914" s="455" t="e">
        <f>IF(K4914=0,#REF!,0)</f>
        <v>#REF!</v>
      </c>
      <c r="O4914">
        <v>76478.801696999988</v>
      </c>
      <c r="P4914">
        <v>36</v>
      </c>
    </row>
    <row r="4915" spans="1:16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5"/>
      <c r="L4915" s="455" t="e">
        <f>IF(K4915=0,#REF!,0)</f>
        <v>#REF!</v>
      </c>
      <c r="O4915">
        <v>76048.870727999994</v>
      </c>
      <c r="P4915">
        <v>38</v>
      </c>
    </row>
    <row r="4916" spans="1:16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5"/>
      <c r="L4916" s="455" t="e">
        <f>IF(K4916=0,#REF!,0)</f>
        <v>#REF!</v>
      </c>
      <c r="O4916">
        <v>75453.307006999996</v>
      </c>
      <c r="P4916">
        <v>34</v>
      </c>
    </row>
    <row r="4917" spans="1:16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5"/>
      <c r="L4917" s="455" t="e">
        <f>IF(K4917=0,#REF!,0)</f>
        <v>#REF!</v>
      </c>
      <c r="O4917">
        <v>74805.316344999999</v>
      </c>
      <c r="P4917">
        <v>34</v>
      </c>
    </row>
    <row r="4918" spans="1:16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5"/>
      <c r="L4918" s="455" t="e">
        <f>IF(K4918=0,#REF!,0)</f>
        <v>#REF!</v>
      </c>
      <c r="O4918">
        <v>73351.605712999997</v>
      </c>
      <c r="P4918">
        <v>35</v>
      </c>
    </row>
    <row r="4919" spans="1:16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5"/>
      <c r="L4919" s="455" t="e">
        <f>IF(K4919=0,#REF!,0)</f>
        <v>#REF!</v>
      </c>
      <c r="O4919">
        <v>73337.352539</v>
      </c>
      <c r="P4919">
        <v>35</v>
      </c>
    </row>
    <row r="4920" spans="1:16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5"/>
      <c r="L4920" s="455" t="e">
        <f>IF(K4920=0,#REF!,0)</f>
        <v>#REF!</v>
      </c>
      <c r="O4920">
        <v>70438.899352000008</v>
      </c>
      <c r="P4920">
        <v>39</v>
      </c>
    </row>
    <row r="4921" spans="1:16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5"/>
      <c r="L4921" s="455" t="e">
        <f>IF(K4921=0,#REF!,0)</f>
        <v>#REF!</v>
      </c>
      <c r="O4921">
        <v>67755.522217000005</v>
      </c>
      <c r="P4921">
        <v>40</v>
      </c>
    </row>
    <row r="4922" spans="1:16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5"/>
      <c r="L4922" s="455" t="e">
        <f>IF(K4922=0,#REF!,0)</f>
        <v>#REF!</v>
      </c>
      <c r="O4922">
        <v>64510.385986000001</v>
      </c>
      <c r="P4922">
        <v>30</v>
      </c>
    </row>
    <row r="4923" spans="1:16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5"/>
      <c r="L4923" s="455" t="e">
        <f>IF(K4923=0,#REF!,0)</f>
        <v>#REF!</v>
      </c>
      <c r="O4923">
        <v>61605.394958999997</v>
      </c>
      <c r="P4923">
        <v>25</v>
      </c>
    </row>
    <row r="4924" spans="1:16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5"/>
      <c r="L4924" s="455" t="e">
        <f>IF(K4924=0,#REF!,0)</f>
        <v>#REF!</v>
      </c>
      <c r="O4924">
        <v>59563.815429000002</v>
      </c>
      <c r="P4924">
        <v>23</v>
      </c>
    </row>
    <row r="4925" spans="1:16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5"/>
      <c r="L4925" s="455" t="e">
        <f>IF(K4925=0,#REF!,0)</f>
        <v>#REF!</v>
      </c>
      <c r="O4925">
        <v>58137.549073000002</v>
      </c>
      <c r="P4925">
        <v>27</v>
      </c>
    </row>
    <row r="4926" spans="1:16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5"/>
      <c r="L4926" s="455" t="e">
        <f>IF(K4926=0,#REF!,0)</f>
        <v>#REF!</v>
      </c>
      <c r="O4926">
        <v>57967.679473999997</v>
      </c>
      <c r="P4926">
        <v>27</v>
      </c>
    </row>
    <row r="4927" spans="1:16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5"/>
      <c r="L4927" s="455" t="e">
        <f>IF(K4927=0,#REF!,0)</f>
        <v>#REF!</v>
      </c>
      <c r="O4927">
        <v>57967.531889999998</v>
      </c>
      <c r="P4927">
        <v>27</v>
      </c>
    </row>
    <row r="4928" spans="1:16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5"/>
      <c r="L4928" s="455" t="e">
        <f>IF(K4928=0,#REF!,0)</f>
        <v>#REF!</v>
      </c>
      <c r="O4928">
        <v>58452.617737</v>
      </c>
      <c r="P4928">
        <v>27</v>
      </c>
    </row>
    <row r="4929" spans="1:16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5"/>
      <c r="L4929" s="455" t="e">
        <f>IF(K4929=0,#REF!,0)</f>
        <v>#REF!</v>
      </c>
      <c r="O4929">
        <v>59570.633881000002</v>
      </c>
      <c r="P4929">
        <v>32</v>
      </c>
    </row>
    <row r="4930" spans="1:16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5"/>
      <c r="L4930" s="455" t="e">
        <f>IF(K4930=0,#REF!,0)</f>
        <v>#REF!</v>
      </c>
      <c r="O4930">
        <v>61734.236937999987</v>
      </c>
      <c r="P4930">
        <v>40</v>
      </c>
    </row>
    <row r="4931" spans="1:16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5"/>
      <c r="L4931" s="455" t="e">
        <f>IF(K4931=0,#REF!,0)</f>
        <v>#REF!</v>
      </c>
      <c r="O4931">
        <v>66934.783081000001</v>
      </c>
      <c r="P4931">
        <v>35</v>
      </c>
    </row>
    <row r="4932" spans="1:16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5"/>
      <c r="L4932" s="455" t="e">
        <f>IF(K4932=0,#REF!,0)</f>
        <v>#REF!</v>
      </c>
      <c r="O4932">
        <v>72538.556335000001</v>
      </c>
      <c r="P4932">
        <v>48</v>
      </c>
    </row>
    <row r="4933" spans="1:16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5"/>
      <c r="L4933" s="455" t="e">
        <f>IF(K4933=0,#REF!,0)</f>
        <v>#REF!</v>
      </c>
      <c r="O4933">
        <v>75755.174620999998</v>
      </c>
      <c r="P4933">
        <v>43</v>
      </c>
    </row>
    <row r="4934" spans="1:16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5"/>
      <c r="L4934" s="455" t="e">
        <f>IF(K4934=0,#REF!,0)</f>
        <v>#REF!</v>
      </c>
      <c r="O4934">
        <v>77477.091797000001</v>
      </c>
      <c r="P4934">
        <v>46</v>
      </c>
    </row>
    <row r="4935" spans="1:16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5"/>
      <c r="L4935" s="455" t="e">
        <f>IF(K4935=0,#REF!,0)</f>
        <v>#REF!</v>
      </c>
      <c r="O4935">
        <v>75685.169127999994</v>
      </c>
      <c r="P4935">
        <v>38</v>
      </c>
    </row>
    <row r="4936" spans="1:16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5"/>
      <c r="L4936" s="455" t="e">
        <f>IF(K4936=0,#REF!,0)</f>
        <v>#REF!</v>
      </c>
      <c r="O4936">
        <v>75009.532288000002</v>
      </c>
      <c r="P4936">
        <v>48</v>
      </c>
    </row>
    <row r="4937" spans="1:16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5"/>
      <c r="L4937" s="455" t="e">
        <f>IF(K4937=0,#REF!,0)</f>
        <v>#REF!</v>
      </c>
      <c r="O4937">
        <v>78901.041505000001</v>
      </c>
      <c r="P4937">
        <v>37</v>
      </c>
    </row>
    <row r="4938" spans="1:16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5"/>
      <c r="L4938" s="455" t="e">
        <f>IF(K4938=0,#REF!,0)</f>
        <v>#REF!</v>
      </c>
      <c r="O4938">
        <v>78659.259338999997</v>
      </c>
      <c r="P4938">
        <v>43</v>
      </c>
    </row>
    <row r="4939" spans="1:16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5"/>
      <c r="L4939" s="455" t="e">
        <f>IF(K4939=0,#REF!,0)</f>
        <v>#REF!</v>
      </c>
      <c r="O4939">
        <v>78104.832580999995</v>
      </c>
      <c r="P4939">
        <v>39</v>
      </c>
    </row>
    <row r="4940" spans="1:16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5"/>
      <c r="L4940" s="455" t="e">
        <f>IF(K4940=0,#REF!,0)</f>
        <v>#REF!</v>
      </c>
      <c r="O4940">
        <v>77643.101073999991</v>
      </c>
      <c r="P4940">
        <v>37</v>
      </c>
    </row>
    <row r="4941" spans="1:16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5"/>
      <c r="L4941" s="455" t="e">
        <f>IF(K4941=0,#REF!,0)</f>
        <v>#REF!</v>
      </c>
      <c r="O4941">
        <v>75877.425414999991</v>
      </c>
      <c r="P4941">
        <v>34</v>
      </c>
    </row>
    <row r="4942" spans="1:16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5"/>
      <c r="L4942" s="455" t="e">
        <f>IF(K4942=0,#REF!,0)</f>
        <v>#REF!</v>
      </c>
      <c r="O4942">
        <v>74206.417725000007</v>
      </c>
      <c r="P4942">
        <v>39</v>
      </c>
    </row>
    <row r="4943" spans="1:16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5"/>
      <c r="L4943" s="455" t="e">
        <f>IF(K4943=0,#REF!,0)</f>
        <v>#REF!</v>
      </c>
      <c r="O4943">
        <v>73233.082641999994</v>
      </c>
      <c r="P4943">
        <v>38</v>
      </c>
    </row>
    <row r="4944" spans="1:16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5"/>
      <c r="L4944" s="455" t="e">
        <f>IF(K4944=0,#REF!,0)</f>
        <v>#REF!</v>
      </c>
      <c r="O4944">
        <v>70992.661254999999</v>
      </c>
      <c r="P4944">
        <v>37</v>
      </c>
    </row>
    <row r="4945" spans="1:16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5"/>
      <c r="L4945" s="455" t="e">
        <f>IF(K4945=0,#REF!,0)</f>
        <v>#REF!</v>
      </c>
      <c r="O4945">
        <v>66984.206969999999</v>
      </c>
      <c r="P4945">
        <v>36</v>
      </c>
    </row>
    <row r="4946" spans="1:16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5"/>
      <c r="L4946" s="455" t="e">
        <f>IF(K4946=0,#REF!,0)</f>
        <v>#REF!</v>
      </c>
      <c r="O4946">
        <v>64060.135010000013</v>
      </c>
      <c r="P4946">
        <v>32</v>
      </c>
    </row>
    <row r="4947" spans="1:16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5"/>
      <c r="L4947" s="455" t="e">
        <f>IF(K4947=0,#REF!,0)</f>
        <v>#REF!</v>
      </c>
      <c r="O4947">
        <v>60909.269957999997</v>
      </c>
      <c r="P4947">
        <v>28</v>
      </c>
    </row>
    <row r="4948" spans="1:16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5"/>
      <c r="L4948" s="455" t="e">
        <f>IF(K4948=0,#REF!,0)</f>
        <v>#REF!</v>
      </c>
      <c r="O4948">
        <v>58681.093505999997</v>
      </c>
      <c r="P4948">
        <v>25</v>
      </c>
    </row>
    <row r="4949" spans="1:16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5"/>
      <c r="L4949" s="455" t="e">
        <f>IF(K4949=0,#REF!,0)</f>
        <v>#REF!</v>
      </c>
      <c r="O4949">
        <v>58045.204131999999</v>
      </c>
      <c r="P4949">
        <v>28</v>
      </c>
    </row>
    <row r="4950" spans="1:16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5"/>
      <c r="L4950" s="455" t="e">
        <f>IF(K4950=0,#REF!,0)</f>
        <v>#REF!</v>
      </c>
      <c r="O4950">
        <v>57660.329681000003</v>
      </c>
      <c r="P4950">
        <v>26</v>
      </c>
    </row>
    <row r="4951" spans="1:16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5"/>
      <c r="L4951" s="455" t="e">
        <f>IF(K4951=0,#REF!,0)</f>
        <v>#REF!</v>
      </c>
      <c r="O4951">
        <v>57174.777892999999</v>
      </c>
      <c r="P4951">
        <v>22</v>
      </c>
    </row>
    <row r="4952" spans="1:16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5"/>
      <c r="L4952" s="455" t="e">
        <f>IF(K4952=0,#REF!,0)</f>
        <v>#REF!</v>
      </c>
      <c r="O4952">
        <v>57722.033630000013</v>
      </c>
      <c r="P4952">
        <v>30</v>
      </c>
    </row>
    <row r="4953" spans="1:16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5"/>
      <c r="L4953" s="455" t="e">
        <f>IF(K4953=0,#REF!,0)</f>
        <v>#REF!</v>
      </c>
      <c r="O4953">
        <v>59310.93219</v>
      </c>
      <c r="P4953">
        <v>31</v>
      </c>
    </row>
    <row r="4954" spans="1:16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5"/>
      <c r="L4954" s="455" t="e">
        <f>IF(K4954=0,#REF!,0)</f>
        <v>#REF!</v>
      </c>
      <c r="O4954">
        <v>61684.872589999999</v>
      </c>
      <c r="P4954">
        <v>40</v>
      </c>
    </row>
    <row r="4955" spans="1:16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5"/>
      <c r="L4955" s="455" t="e">
        <f>IF(K4955=0,#REF!,0)</f>
        <v>#REF!</v>
      </c>
      <c r="O4955">
        <v>64832.285827</v>
      </c>
      <c r="P4955">
        <v>42</v>
      </c>
    </row>
    <row r="4956" spans="1:16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5"/>
      <c r="L4956" s="455" t="e">
        <f>IF(K4956=0,#REF!,0)</f>
        <v>#REF!</v>
      </c>
      <c r="O4956">
        <v>69647.197082999992</v>
      </c>
      <c r="P4956">
        <v>50</v>
      </c>
    </row>
    <row r="4957" spans="1:16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5"/>
      <c r="L4957" s="455" t="e">
        <f>IF(K4957=0,#REF!,0)</f>
        <v>#REF!</v>
      </c>
      <c r="O4957">
        <v>71964.349915000013</v>
      </c>
      <c r="P4957">
        <v>40</v>
      </c>
    </row>
    <row r="4958" spans="1:16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5"/>
      <c r="L4958" s="455" t="e">
        <f>IF(K4958=0,#REF!,0)</f>
        <v>#REF!</v>
      </c>
      <c r="O4958">
        <v>74017.982118</v>
      </c>
      <c r="P4958">
        <v>40</v>
      </c>
    </row>
    <row r="4959" spans="1:16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5"/>
      <c r="L4959" s="455" t="e">
        <f>IF(K4959=0,#REF!,0)</f>
        <v>#REF!</v>
      </c>
      <c r="O4959">
        <v>71996.674071999994</v>
      </c>
      <c r="P4959">
        <v>39</v>
      </c>
    </row>
    <row r="4960" spans="1:16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5"/>
      <c r="L4960" s="455" t="e">
        <f>IF(K4960=0,#REF!,0)</f>
        <v>#REF!</v>
      </c>
      <c r="O4960">
        <v>71715.098631999994</v>
      </c>
      <c r="P4960">
        <v>43</v>
      </c>
    </row>
    <row r="4961" spans="1:16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5"/>
      <c r="L4961" s="455" t="e">
        <f>IF(K4961=0,#REF!,0)</f>
        <v>#REF!</v>
      </c>
      <c r="O4961">
        <v>76252.317932000005</v>
      </c>
      <c r="P4961">
        <v>38</v>
      </c>
    </row>
    <row r="4962" spans="1:16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5"/>
      <c r="L4962" s="455" t="e">
        <f>IF(K4962=0,#REF!,0)</f>
        <v>#REF!</v>
      </c>
      <c r="O4962">
        <v>76169.428710000007</v>
      </c>
      <c r="P4962">
        <v>38</v>
      </c>
    </row>
    <row r="4963" spans="1:16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5"/>
      <c r="L4963" s="455" t="e">
        <f>IF(K4963=0,#REF!,0)</f>
        <v>#REF!</v>
      </c>
      <c r="O4963">
        <v>76447.766479999991</v>
      </c>
      <c r="P4963">
        <v>41</v>
      </c>
    </row>
    <row r="4964" spans="1:16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5"/>
      <c r="L4964" s="455" t="e">
        <f>IF(K4964=0,#REF!,0)</f>
        <v>#REF!</v>
      </c>
      <c r="O4964">
        <v>75601.6391</v>
      </c>
      <c r="P4964">
        <v>37</v>
      </c>
    </row>
    <row r="4965" spans="1:16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5"/>
      <c r="L4965" s="455" t="e">
        <f>IF(K4965=0,#REF!,0)</f>
        <v>#REF!</v>
      </c>
      <c r="O4965">
        <v>73209.432312000004</v>
      </c>
      <c r="P4965">
        <v>36</v>
      </c>
    </row>
    <row r="4966" spans="1:16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5"/>
      <c r="L4966" s="455" t="e">
        <f>IF(K4966=0,#REF!,0)</f>
        <v>#REF!</v>
      </c>
      <c r="O4966">
        <v>71306.603086999996</v>
      </c>
      <c r="P4966">
        <v>37</v>
      </c>
    </row>
    <row r="4967" spans="1:16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5"/>
      <c r="L4967" s="455" t="e">
        <f>IF(K4967=0,#REF!,0)</f>
        <v>#REF!</v>
      </c>
      <c r="O4967">
        <v>70829.556091000006</v>
      </c>
      <c r="P4967">
        <v>40</v>
      </c>
    </row>
    <row r="4968" spans="1:16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5"/>
      <c r="L4968" s="455" t="e">
        <f>IF(K4968=0,#REF!,0)</f>
        <v>#REF!</v>
      </c>
      <c r="O4968">
        <v>68565.603514999995</v>
      </c>
      <c r="P4968">
        <v>39</v>
      </c>
    </row>
    <row r="4969" spans="1:16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5"/>
      <c r="L4969" s="455" t="e">
        <f>IF(K4969=0,#REF!,0)</f>
        <v>#REF!</v>
      </c>
      <c r="O4969">
        <v>65322.769776000001</v>
      </c>
      <c r="P4969">
        <v>38</v>
      </c>
    </row>
    <row r="4970" spans="1:16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5"/>
      <c r="L4970" s="455" t="e">
        <f>IF(K4970=0,#REF!,0)</f>
        <v>#REF!</v>
      </c>
      <c r="O4970">
        <v>62502.324095999997</v>
      </c>
      <c r="P4970">
        <v>31</v>
      </c>
    </row>
    <row r="4971" spans="1:16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5"/>
      <c r="L4971" s="455" t="e">
        <f>IF(K4971=0,#REF!,0)</f>
        <v>#REF!</v>
      </c>
      <c r="O4971">
        <v>59828.811522999997</v>
      </c>
      <c r="P4971">
        <v>27</v>
      </c>
    </row>
    <row r="4972" spans="1:16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5"/>
      <c r="L4972" s="455" t="e">
        <f>IF(K4972=0,#REF!,0)</f>
        <v>#REF!</v>
      </c>
      <c r="O4972">
        <v>57839.876129999997</v>
      </c>
      <c r="P4972">
        <v>24</v>
      </c>
    </row>
    <row r="4973" spans="1:16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5"/>
      <c r="L4973" s="455" t="e">
        <f>IF(K4973=0,#REF!,0)</f>
        <v>#REF!</v>
      </c>
      <c r="O4973">
        <v>56787.541016000003</v>
      </c>
      <c r="P4973">
        <v>27</v>
      </c>
    </row>
    <row r="4974" spans="1:16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5"/>
      <c r="L4974" s="455" t="e">
        <f>IF(K4974=0,#REF!,0)</f>
        <v>#REF!</v>
      </c>
      <c r="O4974">
        <v>56644.440398999999</v>
      </c>
      <c r="P4974">
        <v>23</v>
      </c>
    </row>
    <row r="4975" spans="1:16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5"/>
      <c r="L4975" s="455" t="e">
        <f>IF(K4975=0,#REF!,0)</f>
        <v>#REF!</v>
      </c>
      <c r="O4975">
        <v>56861.358095000003</v>
      </c>
      <c r="P4975">
        <v>24</v>
      </c>
    </row>
    <row r="4976" spans="1:16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5"/>
      <c r="L4976" s="455" t="e">
        <f>IF(K4976=0,#REF!,0)</f>
        <v>#REF!</v>
      </c>
      <c r="O4976">
        <v>56970.454619999997</v>
      </c>
      <c r="P4976">
        <v>27</v>
      </c>
    </row>
    <row r="4977" spans="1:16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5"/>
      <c r="L4977" s="455" t="e">
        <f>IF(K4977=0,#REF!,0)</f>
        <v>#REF!</v>
      </c>
      <c r="O4977">
        <v>58790.613311999987</v>
      </c>
      <c r="P4977">
        <v>31</v>
      </c>
    </row>
    <row r="4978" spans="1:16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5"/>
      <c r="L4978" s="455" t="e">
        <f>IF(K4978=0,#REF!,0)</f>
        <v>#REF!</v>
      </c>
      <c r="O4978">
        <v>61458.40567</v>
      </c>
      <c r="P4978">
        <v>35</v>
      </c>
    </row>
    <row r="4979" spans="1:16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5"/>
      <c r="L4979" s="455" t="e">
        <f>IF(K4979=0,#REF!,0)</f>
        <v>#REF!</v>
      </c>
      <c r="O4979">
        <v>64311.531495000003</v>
      </c>
      <c r="P4979">
        <v>38</v>
      </c>
    </row>
    <row r="4980" spans="1:16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5"/>
      <c r="L4980" s="455" t="e">
        <f>IF(K4980=0,#REF!,0)</f>
        <v>#REF!</v>
      </c>
      <c r="O4980">
        <v>67354.931456000006</v>
      </c>
      <c r="P4980">
        <v>41</v>
      </c>
    </row>
    <row r="4981" spans="1:16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5"/>
      <c r="L4981" s="455" t="e">
        <f>IF(K4981=0,#REF!,0)</f>
        <v>#REF!</v>
      </c>
      <c r="O4981">
        <v>69815.316955999995</v>
      </c>
      <c r="P4981">
        <v>40</v>
      </c>
    </row>
    <row r="4982" spans="1:16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5"/>
      <c r="L4982" s="455" t="e">
        <f>IF(K4982=0,#REF!,0)</f>
        <v>#REF!</v>
      </c>
      <c r="O4982">
        <v>72243.330382999993</v>
      </c>
      <c r="P4982">
        <v>39</v>
      </c>
    </row>
    <row r="4983" spans="1:16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5"/>
      <c r="L4983" s="455" t="e">
        <f>IF(K4983=0,#REF!,0)</f>
        <v>#REF!</v>
      </c>
      <c r="O4983">
        <v>70638.329161999995</v>
      </c>
      <c r="P4983">
        <v>38</v>
      </c>
    </row>
    <row r="4984" spans="1:16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5"/>
      <c r="L4984" s="455" t="e">
        <f>IF(K4984=0,#REF!,0)</f>
        <v>#REF!</v>
      </c>
      <c r="O4984">
        <v>70276.422423000011</v>
      </c>
      <c r="P4984">
        <v>41</v>
      </c>
    </row>
    <row r="4985" spans="1:16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5"/>
      <c r="L4985" s="455" t="e">
        <f>IF(K4985=0,#REF!,0)</f>
        <v>#REF!</v>
      </c>
      <c r="O4985">
        <v>74120.979980999997</v>
      </c>
      <c r="P4985">
        <v>42</v>
      </c>
    </row>
    <row r="4986" spans="1:16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5"/>
      <c r="L4986" s="455" t="e">
        <f>IF(K4986=0,#REF!,0)</f>
        <v>#REF!</v>
      </c>
      <c r="O4986">
        <v>74194.513609999995</v>
      </c>
      <c r="P4986">
        <v>38</v>
      </c>
    </row>
    <row r="4987" spans="1:16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5"/>
      <c r="L4987" s="455" t="e">
        <f>IF(K4987=0,#REF!,0)</f>
        <v>#REF!</v>
      </c>
      <c r="O4987">
        <v>74517.914306000006</v>
      </c>
      <c r="P4987">
        <v>44</v>
      </c>
    </row>
    <row r="4988" spans="1:16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5"/>
      <c r="L4988" s="455" t="e">
        <f>IF(K4988=0,#REF!,0)</f>
        <v>#REF!</v>
      </c>
      <c r="O4988">
        <v>74016.332336000007</v>
      </c>
      <c r="P4988">
        <v>38</v>
      </c>
    </row>
    <row r="4989" spans="1:16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5"/>
      <c r="L4989" s="455" t="e">
        <f>IF(K4989=0,#REF!,0)</f>
        <v>#REF!</v>
      </c>
      <c r="O4989">
        <v>72363.209776999996</v>
      </c>
      <c r="P4989">
        <v>40</v>
      </c>
    </row>
    <row r="4990" spans="1:16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5"/>
      <c r="L4990" s="455" t="e">
        <f>IF(K4990=0,#REF!,0)</f>
        <v>#REF!</v>
      </c>
      <c r="O4990">
        <v>71505.54937600001</v>
      </c>
      <c r="P4990">
        <v>40</v>
      </c>
    </row>
    <row r="4991" spans="1:16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5"/>
      <c r="L4991" s="455" t="e">
        <f>IF(K4991=0,#REF!,0)</f>
        <v>#REF!</v>
      </c>
      <c r="O4991">
        <v>69840.717407000004</v>
      </c>
      <c r="P4991">
        <v>38</v>
      </c>
    </row>
    <row r="4992" spans="1:16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5"/>
      <c r="L4992" s="455" t="e">
        <f>IF(K4992=0,#REF!,0)</f>
        <v>#REF!</v>
      </c>
      <c r="O4992">
        <v>67884.515809000004</v>
      </c>
      <c r="P4992">
        <v>37</v>
      </c>
    </row>
    <row r="4993" spans="1:16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5"/>
      <c r="L4993" s="455" t="e">
        <f>IF(K4993=0,#REF!,0)</f>
        <v>#REF!</v>
      </c>
      <c r="O4993">
        <v>64722.210143999997</v>
      </c>
      <c r="P4993">
        <v>35</v>
      </c>
    </row>
    <row r="4994" spans="1:16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5"/>
      <c r="L4994" s="455" t="e">
        <f>IF(K4994=0,#REF!,0)</f>
        <v>#REF!</v>
      </c>
      <c r="O4994">
        <v>61544.909913000003</v>
      </c>
      <c r="P4994">
        <v>30</v>
      </c>
    </row>
    <row r="4995" spans="1:16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5"/>
      <c r="L4995" s="455" t="e">
        <f>IF(K4995=0,#REF!,0)</f>
        <v>#REF!</v>
      </c>
      <c r="O4995">
        <v>60395.960021999999</v>
      </c>
      <c r="P4995">
        <v>26</v>
      </c>
    </row>
    <row r="4996" spans="1:16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5"/>
      <c r="L4996" s="455" t="e">
        <f>IF(K4996=0,#REF!,0)</f>
        <v>#REF!</v>
      </c>
      <c r="O4996">
        <v>57899.994507000003</v>
      </c>
      <c r="P4996">
        <v>26</v>
      </c>
    </row>
    <row r="4997" spans="1:16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5"/>
      <c r="L4997" s="455" t="e">
        <f>IF(K4997=0,#REF!,0)</f>
        <v>#REF!</v>
      </c>
      <c r="O4997">
        <v>56966.950318000003</v>
      </c>
      <c r="P4997">
        <v>29</v>
      </c>
    </row>
    <row r="4998" spans="1:16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5"/>
      <c r="L4998" s="455" t="e">
        <f>IF(K4998=0,#REF!,0)</f>
        <v>#REF!</v>
      </c>
      <c r="O4998">
        <v>56249.429197999998</v>
      </c>
      <c r="P4998">
        <v>23</v>
      </c>
    </row>
    <row r="4999" spans="1:16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5"/>
      <c r="L4999" s="455" t="e">
        <f>IF(K4999=0,#REF!,0)</f>
        <v>#REF!</v>
      </c>
      <c r="O4999">
        <v>56573.128448000003</v>
      </c>
      <c r="P4999">
        <v>28</v>
      </c>
    </row>
    <row r="5000" spans="1:16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5"/>
      <c r="L5000" s="455" t="e">
        <f>IF(K5000=0,#REF!,0)</f>
        <v>#REF!</v>
      </c>
      <c r="O5000">
        <v>56667.664185000001</v>
      </c>
      <c r="P5000">
        <v>28</v>
      </c>
    </row>
    <row r="5001" spans="1:16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5"/>
      <c r="L5001" s="455" t="e">
        <f>IF(K5001=0,#REF!,0)</f>
        <v>#REF!</v>
      </c>
      <c r="O5001">
        <v>57698.341003000001</v>
      </c>
      <c r="P5001">
        <v>32</v>
      </c>
    </row>
    <row r="5002" spans="1:16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5"/>
      <c r="L5002" s="455" t="e">
        <f>IF(K5002=0,#REF!,0)</f>
        <v>#REF!</v>
      </c>
      <c r="O5002">
        <v>60410.575073</v>
      </c>
      <c r="P5002">
        <v>38</v>
      </c>
    </row>
    <row r="5003" spans="1:16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5"/>
      <c r="L5003" s="455" t="e">
        <f>IF(K5003=0,#REF!,0)</f>
        <v>#REF!</v>
      </c>
      <c r="O5003">
        <v>64072.836061000002</v>
      </c>
      <c r="P5003">
        <v>45</v>
      </c>
    </row>
    <row r="5004" spans="1:16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5"/>
      <c r="L5004" s="455" t="e">
        <f>IF(K5004=0,#REF!,0)</f>
        <v>#REF!</v>
      </c>
      <c r="O5004">
        <v>67838.750977000003</v>
      </c>
      <c r="P5004">
        <v>48</v>
      </c>
    </row>
    <row r="5005" spans="1:16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5"/>
      <c r="L5005" s="455" t="e">
        <f>IF(K5005=0,#REF!,0)</f>
        <v>#REF!</v>
      </c>
      <c r="O5005">
        <v>70456.04815599999</v>
      </c>
      <c r="P5005">
        <v>47</v>
      </c>
    </row>
    <row r="5006" spans="1:16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5"/>
      <c r="L5006" s="455" t="e">
        <f>IF(K5006=0,#REF!,0)</f>
        <v>#REF!</v>
      </c>
      <c r="O5006">
        <v>72526.002990999987</v>
      </c>
      <c r="P5006">
        <v>44</v>
      </c>
    </row>
    <row r="5007" spans="1:16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5"/>
      <c r="L5007" s="455" t="e">
        <f>IF(K5007=0,#REF!,0)</f>
        <v>#REF!</v>
      </c>
      <c r="O5007">
        <v>70583.277771000008</v>
      </c>
      <c r="P5007">
        <v>45</v>
      </c>
    </row>
    <row r="5008" spans="1:16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5"/>
      <c r="L5008" s="455" t="e">
        <f>IF(K5008=0,#REF!,0)</f>
        <v>#REF!</v>
      </c>
      <c r="O5008">
        <v>70414.946777999998</v>
      </c>
      <c r="P5008">
        <v>48</v>
      </c>
    </row>
    <row r="5009" spans="1:16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5"/>
      <c r="L5009" s="455" t="e">
        <f>IF(K5009=0,#REF!,0)</f>
        <v>#REF!</v>
      </c>
      <c r="O5009">
        <v>73544.838988000003</v>
      </c>
      <c r="P5009">
        <v>44</v>
      </c>
    </row>
    <row r="5010" spans="1:16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5"/>
      <c r="L5010" s="455" t="e">
        <f>IF(K5010=0,#REF!,0)</f>
        <v>#REF!</v>
      </c>
      <c r="O5010">
        <v>73216.230285999991</v>
      </c>
      <c r="P5010">
        <v>44</v>
      </c>
    </row>
    <row r="5011" spans="1:16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5"/>
      <c r="L5011" s="455" t="e">
        <f>IF(K5011=0,#REF!,0)</f>
        <v>#REF!</v>
      </c>
      <c r="O5011">
        <v>73110.999878999995</v>
      </c>
      <c r="P5011">
        <v>41</v>
      </c>
    </row>
    <row r="5012" spans="1:16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5"/>
      <c r="L5012" s="455" t="e">
        <f>IF(K5012=0,#REF!,0)</f>
        <v>#REF!</v>
      </c>
      <c r="O5012">
        <v>72301.462645000007</v>
      </c>
      <c r="P5012">
        <v>35</v>
      </c>
    </row>
    <row r="5013" spans="1:16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5"/>
      <c r="L5013" s="455" t="e">
        <f>IF(K5013=0,#REF!,0)</f>
        <v>#REF!</v>
      </c>
      <c r="O5013">
        <v>70328.994934000002</v>
      </c>
      <c r="P5013">
        <v>38</v>
      </c>
    </row>
    <row r="5014" spans="1:16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5"/>
      <c r="L5014" s="455" t="e">
        <f>IF(K5014=0,#REF!,0)</f>
        <v>#REF!</v>
      </c>
      <c r="O5014">
        <v>69108.358947000001</v>
      </c>
      <c r="P5014">
        <v>37</v>
      </c>
    </row>
    <row r="5015" spans="1:16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5"/>
      <c r="L5015" s="455" t="e">
        <f>IF(K5015=0,#REF!,0)</f>
        <v>#REF!</v>
      </c>
      <c r="O5015">
        <v>68248.388793999999</v>
      </c>
      <c r="P5015">
        <v>39</v>
      </c>
    </row>
    <row r="5016" spans="1:16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5"/>
      <c r="L5016" s="455" t="e">
        <f>IF(K5016=0,#REF!,0)</f>
        <v>#REF!</v>
      </c>
      <c r="O5016">
        <v>65843.467529999994</v>
      </c>
      <c r="P5016">
        <v>37</v>
      </c>
    </row>
    <row r="5017" spans="1:16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5"/>
      <c r="L5017" s="455" t="e">
        <f>IF(K5017=0,#REF!,0)</f>
        <v>#REF!</v>
      </c>
      <c r="O5017">
        <v>63471.234681000002</v>
      </c>
      <c r="P5017">
        <v>33</v>
      </c>
    </row>
    <row r="5018" spans="1:16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5"/>
      <c r="L5018" s="455" t="e">
        <f>IF(K5018=0,#REF!,0)</f>
        <v>#REF!</v>
      </c>
      <c r="O5018">
        <v>60864.310790000003</v>
      </c>
      <c r="P5018">
        <v>30</v>
      </c>
    </row>
    <row r="5019" spans="1:16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5"/>
      <c r="L5019" s="455" t="e">
        <f>IF(K5019=0,#REF!,0)</f>
        <v>#REF!</v>
      </c>
      <c r="O5019">
        <v>59046.242796999999</v>
      </c>
      <c r="P5019">
        <v>28</v>
      </c>
    </row>
    <row r="5020" spans="1:16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5"/>
      <c r="L5020" s="455" t="e">
        <f>IF(K5020=0,#REF!,0)</f>
        <v>#REF!</v>
      </c>
      <c r="O5020">
        <v>56555.058471999997</v>
      </c>
      <c r="P5020">
        <v>26</v>
      </c>
    </row>
    <row r="5021" spans="1:16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5"/>
      <c r="L5021" s="455" t="e">
        <f>IF(K5021=0,#REF!,0)</f>
        <v>#REF!</v>
      </c>
      <c r="O5021">
        <v>55561.660522000013</v>
      </c>
      <c r="P5021">
        <v>24</v>
      </c>
    </row>
    <row r="5022" spans="1:16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5"/>
      <c r="L5022" s="455" t="e">
        <f>IF(K5022=0,#REF!,0)</f>
        <v>#REF!</v>
      </c>
      <c r="O5022">
        <v>55915.175506</v>
      </c>
      <c r="P5022">
        <v>28</v>
      </c>
    </row>
    <row r="5023" spans="1:16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5"/>
      <c r="L5023" s="455" t="e">
        <f>IF(K5023=0,#REF!,0)</f>
        <v>#REF!</v>
      </c>
      <c r="O5023">
        <v>55189.763335000003</v>
      </c>
      <c r="P5023">
        <v>25</v>
      </c>
    </row>
    <row r="5024" spans="1:16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5"/>
      <c r="L5024" s="455" t="e">
        <f>IF(K5024=0,#REF!,0)</f>
        <v>#REF!</v>
      </c>
      <c r="O5024">
        <v>55286.304931999999</v>
      </c>
      <c r="P5024">
        <v>27</v>
      </c>
    </row>
    <row r="5025" spans="1:16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5"/>
      <c r="L5025" s="455" t="e">
        <f>IF(K5025=0,#REF!,0)</f>
        <v>#REF!</v>
      </c>
      <c r="O5025">
        <v>55576.368347000003</v>
      </c>
      <c r="P5025">
        <v>32</v>
      </c>
    </row>
    <row r="5026" spans="1:16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5"/>
      <c r="L5026" s="455" t="e">
        <f>IF(K5026=0,#REF!,0)</f>
        <v>#REF!</v>
      </c>
      <c r="O5026">
        <v>56795.835508999997</v>
      </c>
      <c r="P5026">
        <v>32</v>
      </c>
    </row>
    <row r="5027" spans="1:16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5"/>
      <c r="L5027" s="455" t="e">
        <f>IF(K5027=0,#REF!,0)</f>
        <v>#REF!</v>
      </c>
      <c r="O5027">
        <v>56869.688843000004</v>
      </c>
      <c r="P5027">
        <v>38</v>
      </c>
    </row>
    <row r="5028" spans="1:16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5"/>
      <c r="L5028" s="455" t="e">
        <f>IF(K5028=0,#REF!,0)</f>
        <v>#REF!</v>
      </c>
      <c r="O5028">
        <v>58206.570739000003</v>
      </c>
      <c r="P5028">
        <v>39</v>
      </c>
    </row>
    <row r="5029" spans="1:16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5"/>
      <c r="L5029" s="455" t="e">
        <f>IF(K5029=0,#REF!,0)</f>
        <v>#REF!</v>
      </c>
      <c r="O5029">
        <v>60637.224730999988</v>
      </c>
      <c r="P5029">
        <v>43</v>
      </c>
    </row>
    <row r="5030" spans="1:16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5"/>
      <c r="L5030" s="455" t="e">
        <f>IF(K5030=0,#REF!,0)</f>
        <v>#REF!</v>
      </c>
      <c r="O5030">
        <v>61963.060606999999</v>
      </c>
      <c r="P5030">
        <v>40</v>
      </c>
    </row>
    <row r="5031" spans="1:16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5"/>
      <c r="L5031" s="455" t="e">
        <f>IF(K5031=0,#REF!,0)</f>
        <v>#REF!</v>
      </c>
      <c r="O5031">
        <v>62042.924926</v>
      </c>
      <c r="P5031">
        <v>40</v>
      </c>
    </row>
    <row r="5032" spans="1:16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5"/>
      <c r="L5032" s="455" t="e">
        <f>IF(K5032=0,#REF!,0)</f>
        <v>#REF!</v>
      </c>
      <c r="O5032">
        <v>61331.559205000012</v>
      </c>
      <c r="P5032">
        <v>37</v>
      </c>
    </row>
    <row r="5033" spans="1:16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5"/>
      <c r="L5033" s="455" t="e">
        <f>IF(K5033=0,#REF!,0)</f>
        <v>#REF!</v>
      </c>
      <c r="O5033">
        <v>62575.106627999987</v>
      </c>
      <c r="P5033">
        <v>37</v>
      </c>
    </row>
    <row r="5034" spans="1:16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5"/>
      <c r="L5034" s="455" t="e">
        <f>IF(K5034=0,#REF!,0)</f>
        <v>#REF!</v>
      </c>
      <c r="O5034">
        <v>61822.695555999999</v>
      </c>
      <c r="P5034">
        <v>36</v>
      </c>
    </row>
    <row r="5035" spans="1:16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5"/>
      <c r="L5035" s="455" t="e">
        <f>IF(K5035=0,#REF!,0)</f>
        <v>#REF!</v>
      </c>
      <c r="O5035">
        <v>61329.299621999999</v>
      </c>
      <c r="P5035">
        <v>34</v>
      </c>
    </row>
    <row r="5036" spans="1:16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5"/>
      <c r="L5036" s="455" t="e">
        <f>IF(K5036=0,#REF!,0)</f>
        <v>#REF!</v>
      </c>
      <c r="O5036">
        <v>60655.024231000003</v>
      </c>
      <c r="P5036">
        <v>35</v>
      </c>
    </row>
    <row r="5037" spans="1:16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5"/>
      <c r="L5037" s="455" t="e">
        <f>IF(K5037=0,#REF!,0)</f>
        <v>#REF!</v>
      </c>
      <c r="O5037">
        <v>60153.374022000004</v>
      </c>
      <c r="P5037">
        <v>36</v>
      </c>
    </row>
    <row r="5038" spans="1:16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5"/>
      <c r="L5038" s="455" t="e">
        <f>IF(K5038=0,#REF!,0)</f>
        <v>#REF!</v>
      </c>
      <c r="O5038">
        <v>60203.940430000002</v>
      </c>
      <c r="P5038">
        <v>34</v>
      </c>
    </row>
    <row r="5039" spans="1:16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5"/>
      <c r="L5039" s="455" t="e">
        <f>IF(K5039=0,#REF!,0)</f>
        <v>#REF!</v>
      </c>
      <c r="O5039">
        <v>60708.021483999997</v>
      </c>
      <c r="P5039">
        <v>38</v>
      </c>
    </row>
    <row r="5040" spans="1:16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5"/>
      <c r="L5040" s="455" t="e">
        <f>IF(K5040=0,#REF!,0)</f>
        <v>#REF!</v>
      </c>
      <c r="O5040">
        <v>59156.180724999998</v>
      </c>
      <c r="P5040">
        <v>36</v>
      </c>
    </row>
    <row r="5041" spans="1:16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5"/>
      <c r="L5041" s="455" t="e">
        <f>IF(K5041=0,#REF!,0)</f>
        <v>#REF!</v>
      </c>
      <c r="O5041">
        <v>57926.345397999998</v>
      </c>
      <c r="P5041">
        <v>31</v>
      </c>
    </row>
    <row r="5042" spans="1:16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5"/>
      <c r="L5042" s="455" t="e">
        <f>IF(K5042=0,#REF!,0)</f>
        <v>#REF!</v>
      </c>
      <c r="O5042">
        <v>55902.286865999988</v>
      </c>
      <c r="P5042">
        <v>30</v>
      </c>
    </row>
    <row r="5043" spans="1:16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5"/>
      <c r="L5043" s="455" t="e">
        <f>IF(K5043=0,#REF!,0)</f>
        <v>#REF!</v>
      </c>
      <c r="O5043">
        <v>54395.757812000003</v>
      </c>
      <c r="P5043">
        <v>27</v>
      </c>
    </row>
    <row r="5044" spans="1:16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5"/>
      <c r="L5044" s="455" t="e">
        <f>IF(K5044=0,#REF!,0)</f>
        <v>#REF!</v>
      </c>
      <c r="O5044">
        <v>51487.823547</v>
      </c>
      <c r="P5044">
        <v>27</v>
      </c>
    </row>
    <row r="5045" spans="1:16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5"/>
      <c r="L5045" s="455" t="e">
        <f>IF(K5045=0,#REF!,0)</f>
        <v>#REF!</v>
      </c>
      <c r="O5045">
        <v>50388.316590000002</v>
      </c>
      <c r="P5045">
        <v>30</v>
      </c>
    </row>
    <row r="5046" spans="1:16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5"/>
      <c r="L5046" s="455" t="e">
        <f>IF(K5046=0,#REF!,0)</f>
        <v>#REF!</v>
      </c>
      <c r="O5046">
        <v>50552.076506999998</v>
      </c>
      <c r="P5046">
        <v>25</v>
      </c>
    </row>
    <row r="5047" spans="1:16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5"/>
      <c r="L5047" s="455" t="e">
        <f>IF(K5047=0,#REF!,0)</f>
        <v>#REF!</v>
      </c>
      <c r="O5047">
        <v>49768.225525000002</v>
      </c>
      <c r="P5047">
        <v>25</v>
      </c>
    </row>
    <row r="5048" spans="1:16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5"/>
      <c r="L5048" s="455" t="e">
        <f>IF(K5048=0,#REF!,0)</f>
        <v>#REF!</v>
      </c>
      <c r="O5048">
        <v>49962.244108999999</v>
      </c>
      <c r="P5048">
        <v>30</v>
      </c>
    </row>
    <row r="5049" spans="1:16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5"/>
      <c r="L5049" s="455" t="e">
        <f>IF(K5049=0,#REF!,0)</f>
        <v>#REF!</v>
      </c>
      <c r="O5049">
        <v>50389.525389000002</v>
      </c>
      <c r="P5049">
        <v>25</v>
      </c>
    </row>
    <row r="5050" spans="1:16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5"/>
      <c r="L5050" s="455" t="e">
        <f>IF(K5050=0,#REF!,0)</f>
        <v>#REF!</v>
      </c>
      <c r="O5050">
        <v>51621.353759999998</v>
      </c>
      <c r="P5050">
        <v>30</v>
      </c>
    </row>
    <row r="5051" spans="1:16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5"/>
      <c r="L5051" s="455" t="e">
        <f>IF(K5051=0,#REF!,0)</f>
        <v>#REF!</v>
      </c>
      <c r="O5051">
        <v>51446.463929000012</v>
      </c>
      <c r="P5051">
        <v>39</v>
      </c>
    </row>
    <row r="5052" spans="1:16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5"/>
      <c r="L5052" s="455" t="e">
        <f>IF(K5052=0,#REF!,0)</f>
        <v>#REF!</v>
      </c>
      <c r="O5052">
        <v>52710.571044999997</v>
      </c>
      <c r="P5052">
        <v>40</v>
      </c>
    </row>
    <row r="5053" spans="1:16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5"/>
      <c r="L5053" s="455" t="e">
        <f>IF(K5053=0,#REF!,0)</f>
        <v>#REF!</v>
      </c>
      <c r="O5053">
        <v>53856.063719999998</v>
      </c>
      <c r="P5053">
        <v>42</v>
      </c>
    </row>
    <row r="5054" spans="1:16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5"/>
      <c r="L5054" s="455" t="e">
        <f>IF(K5054=0,#REF!,0)</f>
        <v>#REF!</v>
      </c>
      <c r="O5054">
        <v>55599.892638999998</v>
      </c>
      <c r="P5054">
        <v>39</v>
      </c>
    </row>
    <row r="5055" spans="1:16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5"/>
      <c r="L5055" s="455" t="e">
        <f>IF(K5055=0,#REF!,0)</f>
        <v>#REF!</v>
      </c>
      <c r="O5055">
        <v>55661.277161999998</v>
      </c>
      <c r="P5055">
        <v>38</v>
      </c>
    </row>
    <row r="5056" spans="1:16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5"/>
      <c r="L5056" s="455" t="e">
        <f>IF(K5056=0,#REF!,0)</f>
        <v>#REF!</v>
      </c>
      <c r="O5056">
        <v>56692.174072000002</v>
      </c>
      <c r="P5056">
        <v>35</v>
      </c>
    </row>
    <row r="5057" spans="1:16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5"/>
      <c r="L5057" s="455" t="e">
        <f>IF(K5057=0,#REF!,0)</f>
        <v>#REF!</v>
      </c>
      <c r="O5057">
        <v>57146.432495000001</v>
      </c>
      <c r="P5057">
        <v>34</v>
      </c>
    </row>
    <row r="5058" spans="1:16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5"/>
      <c r="L5058" s="455" t="e">
        <f>IF(K5058=0,#REF!,0)</f>
        <v>#REF!</v>
      </c>
      <c r="O5058">
        <v>57584.502992000002</v>
      </c>
      <c r="P5058">
        <v>32</v>
      </c>
    </row>
    <row r="5059" spans="1:16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5"/>
      <c r="L5059" s="455" t="e">
        <f>IF(K5059=0,#REF!,0)</f>
        <v>#REF!</v>
      </c>
      <c r="O5059">
        <v>58238.246765000004</v>
      </c>
      <c r="P5059">
        <v>35</v>
      </c>
    </row>
    <row r="5060" spans="1:16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5"/>
      <c r="L5060" s="455" t="e">
        <f>IF(K5060=0,#REF!,0)</f>
        <v>#REF!</v>
      </c>
      <c r="O5060">
        <v>58897.193299000013</v>
      </c>
      <c r="P5060">
        <v>35</v>
      </c>
    </row>
    <row r="5061" spans="1:16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5"/>
      <c r="L5061" s="455" t="e">
        <f>IF(K5061=0,#REF!,0)</f>
        <v>#REF!</v>
      </c>
      <c r="O5061">
        <v>59684.641236000003</v>
      </c>
      <c r="P5061">
        <v>35</v>
      </c>
    </row>
    <row r="5062" spans="1:16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5"/>
      <c r="L5062" s="455" t="e">
        <f>IF(K5062=0,#REF!,0)</f>
        <v>#REF!</v>
      </c>
      <c r="O5062">
        <v>60157.936888999997</v>
      </c>
      <c r="P5062">
        <v>37</v>
      </c>
    </row>
    <row r="5063" spans="1:16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5"/>
      <c r="L5063" s="455" t="e">
        <f>IF(K5063=0,#REF!,0)</f>
        <v>#REF!</v>
      </c>
      <c r="O5063">
        <v>61256.061218000003</v>
      </c>
      <c r="P5063">
        <v>40</v>
      </c>
    </row>
    <row r="5064" spans="1:16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5"/>
      <c r="L5064" s="455" t="e">
        <f>IF(K5064=0,#REF!,0)</f>
        <v>#REF!</v>
      </c>
      <c r="O5064">
        <v>60200.913940000013</v>
      </c>
      <c r="P5064">
        <v>39</v>
      </c>
    </row>
    <row r="5065" spans="1:16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5"/>
      <c r="L5065" s="455" t="e">
        <f>IF(K5065=0,#REF!,0)</f>
        <v>#REF!</v>
      </c>
      <c r="O5065">
        <v>57822.597960999999</v>
      </c>
      <c r="P5065">
        <v>35</v>
      </c>
    </row>
    <row r="5066" spans="1:16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5"/>
      <c r="L5066" s="455" t="e">
        <f>IF(K5066=0,#REF!,0)</f>
        <v>#REF!</v>
      </c>
      <c r="O5066">
        <v>56457.244078999996</v>
      </c>
      <c r="P5066">
        <v>32</v>
      </c>
    </row>
    <row r="5067" spans="1:16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5"/>
      <c r="L5067" s="455" t="e">
        <f>IF(K5067=0,#REF!,0)</f>
        <v>#REF!</v>
      </c>
      <c r="O5067">
        <v>53114.994201000001</v>
      </c>
      <c r="P5067">
        <v>28</v>
      </c>
    </row>
    <row r="5068" spans="1:16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5"/>
      <c r="L5068" s="455" t="e">
        <f>IF(K5068=0,#REF!,0)</f>
        <v>#REF!</v>
      </c>
      <c r="O5068">
        <v>51905.035400000001</v>
      </c>
      <c r="P5068">
        <v>23</v>
      </c>
    </row>
    <row r="5069" spans="1:16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5"/>
      <c r="L5069" s="455" t="e">
        <f>IF(K5069=0,#REF!,0)</f>
        <v>#REF!</v>
      </c>
      <c r="O5069">
        <v>51478.235595999999</v>
      </c>
      <c r="P5069">
        <v>27</v>
      </c>
    </row>
    <row r="5070" spans="1:16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5"/>
      <c r="L5070" s="455" t="e">
        <f>IF(K5070=0,#REF!,0)</f>
        <v>#REF!</v>
      </c>
      <c r="O5070">
        <v>51262.047669</v>
      </c>
      <c r="P5070">
        <v>26</v>
      </c>
    </row>
    <row r="5071" spans="1:16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5"/>
      <c r="L5071" s="455" t="e">
        <f>IF(K5071=0,#REF!,0)</f>
        <v>#REF!</v>
      </c>
      <c r="O5071">
        <v>51109.021026000002</v>
      </c>
      <c r="P5071">
        <v>24</v>
      </c>
    </row>
    <row r="5072" spans="1:16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5"/>
      <c r="L5072" s="455" t="e">
        <f>IF(K5072=0,#REF!,0)</f>
        <v>#REF!</v>
      </c>
      <c r="O5072">
        <v>51054.677307000013</v>
      </c>
      <c r="P5072">
        <v>28</v>
      </c>
    </row>
    <row r="5073" spans="1:16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5"/>
      <c r="L5073" s="455" t="e">
        <f>IF(K5073=0,#REF!,0)</f>
        <v>#REF!</v>
      </c>
      <c r="O5073">
        <v>52870.567382999987</v>
      </c>
      <c r="P5073">
        <v>35</v>
      </c>
    </row>
    <row r="5074" spans="1:16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5"/>
      <c r="L5074" s="455" t="e">
        <f>IF(K5074=0,#REF!,0)</f>
        <v>#REF!</v>
      </c>
      <c r="O5074">
        <v>55685.049224000002</v>
      </c>
      <c r="P5074">
        <v>39</v>
      </c>
    </row>
    <row r="5075" spans="1:16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5"/>
      <c r="L5075" s="455" t="e">
        <f>IF(K5075=0,#REF!,0)</f>
        <v>#REF!</v>
      </c>
      <c r="O5075">
        <v>57871.518798999998</v>
      </c>
      <c r="P5075">
        <v>40</v>
      </c>
    </row>
    <row r="5076" spans="1:16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5"/>
      <c r="L5076" s="455" t="e">
        <f>IF(K5076=0,#REF!,0)</f>
        <v>#REF!</v>
      </c>
      <c r="O5076">
        <v>61305.645264999999</v>
      </c>
      <c r="P5076">
        <v>48</v>
      </c>
    </row>
    <row r="5077" spans="1:16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5"/>
      <c r="L5077" s="455" t="e">
        <f>IF(K5077=0,#REF!,0)</f>
        <v>#REF!</v>
      </c>
      <c r="O5077">
        <v>63699.480408000003</v>
      </c>
      <c r="P5077">
        <v>45</v>
      </c>
    </row>
    <row r="5078" spans="1:16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5"/>
      <c r="L5078" s="455" t="e">
        <f>IF(K5078=0,#REF!,0)</f>
        <v>#REF!</v>
      </c>
      <c r="O5078">
        <v>64518.536619999999</v>
      </c>
      <c r="P5078">
        <v>46</v>
      </c>
    </row>
    <row r="5079" spans="1:16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5"/>
      <c r="L5079" s="455" t="e">
        <f>IF(K5079=0,#REF!,0)</f>
        <v>#REF!</v>
      </c>
      <c r="O5079">
        <v>63423.966612999997</v>
      </c>
      <c r="P5079">
        <v>43</v>
      </c>
    </row>
    <row r="5080" spans="1:16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5"/>
      <c r="L5080" s="455" t="e">
        <f>IF(K5080=0,#REF!,0)</f>
        <v>#REF!</v>
      </c>
      <c r="O5080">
        <v>63222.446532999988</v>
      </c>
      <c r="P5080">
        <v>44</v>
      </c>
    </row>
    <row r="5081" spans="1:16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5"/>
      <c r="L5081" s="455" t="e">
        <f>IF(K5081=0,#REF!,0)</f>
        <v>#REF!</v>
      </c>
      <c r="O5081">
        <v>64996.550170000002</v>
      </c>
      <c r="P5081">
        <v>38</v>
      </c>
    </row>
    <row r="5082" spans="1:16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5"/>
      <c r="L5082" s="455" t="e">
        <f>IF(K5082=0,#REF!,0)</f>
        <v>#REF!</v>
      </c>
      <c r="O5082">
        <v>64465.385926000003</v>
      </c>
      <c r="P5082">
        <v>41</v>
      </c>
    </row>
    <row r="5083" spans="1:16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5"/>
      <c r="L5083" s="455" t="e">
        <f>IF(K5083=0,#REF!,0)</f>
        <v>#REF!</v>
      </c>
      <c r="O5083">
        <v>64141.869017999998</v>
      </c>
      <c r="P5083">
        <v>37</v>
      </c>
    </row>
    <row r="5084" spans="1:16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5"/>
      <c r="L5084" s="455" t="e">
        <f>IF(K5084=0,#REF!,0)</f>
        <v>#REF!</v>
      </c>
      <c r="O5084">
        <v>63780.288938999998</v>
      </c>
      <c r="P5084">
        <v>36</v>
      </c>
    </row>
    <row r="5085" spans="1:16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5"/>
      <c r="L5085" s="455" t="e">
        <f>IF(K5085=0,#REF!,0)</f>
        <v>#REF!</v>
      </c>
      <c r="O5085">
        <v>62722.988158</v>
      </c>
      <c r="P5085">
        <v>33</v>
      </c>
    </row>
    <row r="5086" spans="1:16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5"/>
      <c r="L5086" s="455" t="e">
        <f>IF(K5086=0,#REF!,0)</f>
        <v>#REF!</v>
      </c>
      <c r="O5086">
        <v>61983.548462999999</v>
      </c>
      <c r="P5086">
        <v>32</v>
      </c>
    </row>
    <row r="5087" spans="1:16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5"/>
      <c r="L5087" s="455" t="e">
        <f>IF(K5087=0,#REF!,0)</f>
        <v>#REF!</v>
      </c>
      <c r="O5087">
        <v>62413.670288000001</v>
      </c>
      <c r="P5087">
        <v>35</v>
      </c>
    </row>
    <row r="5088" spans="1:16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5"/>
      <c r="L5088" s="455" t="e">
        <f>IF(K5088=0,#REF!,0)</f>
        <v>#REF!</v>
      </c>
      <c r="O5088">
        <v>60217.381042000001</v>
      </c>
      <c r="P5088">
        <v>38</v>
      </c>
    </row>
    <row r="5089" spans="1:16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5"/>
      <c r="L5089" s="455" t="e">
        <f>IF(K5089=0,#REF!,0)</f>
        <v>#REF!</v>
      </c>
      <c r="O5089">
        <v>58577.635255000001</v>
      </c>
      <c r="P5089">
        <v>33</v>
      </c>
    </row>
    <row r="5090" spans="1:16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5"/>
      <c r="L5090" s="455" t="e">
        <f>IF(K5090=0,#REF!,0)</f>
        <v>#REF!</v>
      </c>
      <c r="O5090">
        <v>56802.047301999999</v>
      </c>
      <c r="P5090">
        <v>32</v>
      </c>
    </row>
    <row r="5091" spans="1:16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5"/>
      <c r="L5091" s="455" t="e">
        <f>IF(K5091=0,#REF!,0)</f>
        <v>#REF!</v>
      </c>
      <c r="O5091">
        <v>54714.579651</v>
      </c>
      <c r="P5091">
        <v>24</v>
      </c>
    </row>
    <row r="5092" spans="1:16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5"/>
      <c r="L5092" s="455" t="e">
        <f>IF(K5092=0,#REF!,0)</f>
        <v>#REF!</v>
      </c>
      <c r="O5092">
        <v>52775.203277000001</v>
      </c>
      <c r="P5092">
        <v>22</v>
      </c>
    </row>
    <row r="5093" spans="1:16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5"/>
      <c r="L5093" s="455" t="e">
        <f>IF(K5093=0,#REF!,0)</f>
        <v>#REF!</v>
      </c>
      <c r="O5093">
        <v>51266.499329000013</v>
      </c>
      <c r="P5093">
        <v>36</v>
      </c>
    </row>
    <row r="5094" spans="1:16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5"/>
      <c r="L5094" s="455" t="e">
        <f>IF(K5094=0,#REF!,0)</f>
        <v>#REF!</v>
      </c>
      <c r="O5094">
        <v>51332.929624999997</v>
      </c>
      <c r="P5094">
        <v>34</v>
      </c>
    </row>
    <row r="5095" spans="1:16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5"/>
      <c r="L5095" s="455" t="e">
        <f>IF(K5095=0,#REF!,0)</f>
        <v>#REF!</v>
      </c>
      <c r="O5095">
        <v>50725.250671000002</v>
      </c>
      <c r="P5095">
        <v>19</v>
      </c>
    </row>
    <row r="5096" spans="1:16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5"/>
      <c r="L5096" s="455" t="e">
        <f>IF(K5096=0,#REF!,0)</f>
        <v>#REF!</v>
      </c>
      <c r="O5096">
        <v>51077.075470000003</v>
      </c>
      <c r="P5096">
        <v>50</v>
      </c>
    </row>
    <row r="5097" spans="1:16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5"/>
      <c r="L5097" s="455" t="e">
        <f>IF(K5097=0,#REF!,0)</f>
        <v>#REF!</v>
      </c>
      <c r="O5097">
        <v>52069.009705999997</v>
      </c>
      <c r="P5097">
        <v>40</v>
      </c>
    </row>
    <row r="5098" spans="1:16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5"/>
      <c r="L5098" s="455" t="e">
        <f>IF(K5098=0,#REF!,0)</f>
        <v>#REF!</v>
      </c>
      <c r="O5098">
        <v>53911.442199999998</v>
      </c>
      <c r="P5098">
        <v>61</v>
      </c>
    </row>
    <row r="5099" spans="1:16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5"/>
      <c r="L5099" s="455" t="e">
        <f>IF(K5099=0,#REF!,0)</f>
        <v>#REF!</v>
      </c>
      <c r="O5099">
        <v>56666.588623000003</v>
      </c>
      <c r="P5099">
        <v>45</v>
      </c>
    </row>
    <row r="5100" spans="1:16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5"/>
      <c r="L5100" s="455" t="e">
        <f>IF(K5100=0,#REF!,0)</f>
        <v>#REF!</v>
      </c>
      <c r="O5100">
        <v>60169.265319999999</v>
      </c>
      <c r="P5100">
        <v>65</v>
      </c>
    </row>
    <row r="5101" spans="1:16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5"/>
      <c r="L5101" s="455" t="e">
        <f>IF(K5101=0,#REF!,0)</f>
        <v>#REF!</v>
      </c>
      <c r="O5101">
        <v>62540.288818000001</v>
      </c>
      <c r="P5101">
        <v>63</v>
      </c>
    </row>
    <row r="5102" spans="1:16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5"/>
      <c r="L5102" s="455" t="e">
        <f>IF(K5102=0,#REF!,0)</f>
        <v>#REF!</v>
      </c>
      <c r="O5102">
        <v>63538.002625000001</v>
      </c>
      <c r="P5102">
        <v>62</v>
      </c>
    </row>
    <row r="5103" spans="1:16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5"/>
      <c r="L5103" s="455" t="e">
        <f>IF(K5103=0,#REF!,0)</f>
        <v>#REF!</v>
      </c>
      <c r="O5103">
        <v>63158.151244000001</v>
      </c>
      <c r="P5103">
        <v>59</v>
      </c>
    </row>
    <row r="5104" spans="1:16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5"/>
      <c r="L5104" s="455" t="e">
        <f>IF(K5104=0,#REF!,0)</f>
        <v>#REF!</v>
      </c>
      <c r="O5104">
        <v>62761.073058000002</v>
      </c>
      <c r="P5104">
        <v>28</v>
      </c>
    </row>
    <row r="5105" spans="1:16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5"/>
      <c r="L5105" s="455" t="e">
        <f>IF(K5105=0,#REF!,0)</f>
        <v>#REF!</v>
      </c>
      <c r="O5105">
        <v>65600.144409</v>
      </c>
      <c r="P5105">
        <v>47</v>
      </c>
    </row>
    <row r="5106" spans="1:16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5"/>
      <c r="L5106" s="455" t="e">
        <f>IF(K5106=0,#REF!,0)</f>
        <v>#REF!</v>
      </c>
      <c r="O5106">
        <v>66007.336121</v>
      </c>
      <c r="P5106">
        <v>26</v>
      </c>
    </row>
    <row r="5107" spans="1:16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5"/>
      <c r="L5107" s="455" t="e">
        <f>IF(K5107=0,#REF!,0)</f>
        <v>#REF!</v>
      </c>
      <c r="O5107">
        <v>66285.696595000001</v>
      </c>
      <c r="P5107">
        <v>24</v>
      </c>
    </row>
    <row r="5108" spans="1:16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5"/>
      <c r="L5108" s="455" t="e">
        <f>IF(K5108=0,#REF!,0)</f>
        <v>#REF!</v>
      </c>
      <c r="O5108">
        <v>66636.758971999996</v>
      </c>
      <c r="P5108">
        <v>23</v>
      </c>
    </row>
    <row r="5109" spans="1:16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5"/>
      <c r="L5109" s="455" t="e">
        <f>IF(K5109=0,#REF!,0)</f>
        <v>#REF!</v>
      </c>
      <c r="O5109">
        <v>66211.614866999997</v>
      </c>
      <c r="P5109">
        <v>24</v>
      </c>
    </row>
    <row r="5110" spans="1:16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5"/>
      <c r="L5110" s="455" t="e">
        <f>IF(K5110=0,#REF!,0)</f>
        <v>#REF!</v>
      </c>
      <c r="O5110">
        <v>65934.696716999999</v>
      </c>
      <c r="P5110">
        <v>33</v>
      </c>
    </row>
    <row r="5111" spans="1:16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5"/>
      <c r="L5111" s="455" t="e">
        <f>IF(K5111=0,#REF!,0)</f>
        <v>#REF!</v>
      </c>
      <c r="O5111">
        <v>65660.790527000005</v>
      </c>
      <c r="P5111">
        <v>24</v>
      </c>
    </row>
    <row r="5112" spans="1:16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5"/>
      <c r="L5112" s="455" t="e">
        <f>IF(K5112=0,#REF!,0)</f>
        <v>#REF!</v>
      </c>
      <c r="O5112">
        <v>63816.717406999996</v>
      </c>
      <c r="P5112">
        <v>38</v>
      </c>
    </row>
    <row r="5113" spans="1:16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5"/>
      <c r="L5113" s="455" t="e">
        <f>IF(K5113=0,#REF!,0)</f>
        <v>#REF!</v>
      </c>
      <c r="O5113">
        <v>60940.284912000003</v>
      </c>
      <c r="P5113">
        <v>32</v>
      </c>
    </row>
    <row r="5114" spans="1:16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5"/>
      <c r="L5114" s="455" t="e">
        <f>IF(K5114=0,#REF!,0)</f>
        <v>#REF!</v>
      </c>
      <c r="O5114">
        <v>58426.073548</v>
      </c>
      <c r="P5114">
        <v>17</v>
      </c>
    </row>
    <row r="5115" spans="1:16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5"/>
      <c r="L5115" s="455" t="e">
        <f>IF(K5115=0,#REF!,0)</f>
        <v>#REF!</v>
      </c>
      <c r="O5115">
        <v>55865.537291999994</v>
      </c>
      <c r="P5115">
        <v>25</v>
      </c>
    </row>
    <row r="5116" spans="1:16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5"/>
      <c r="L5116" s="455" t="e">
        <f>IF(K5116=0,#REF!,0)</f>
        <v>#REF!</v>
      </c>
      <c r="O5116">
        <v>54551.403381999997</v>
      </c>
      <c r="P5116">
        <v>18</v>
      </c>
    </row>
    <row r="5117" spans="1:16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5"/>
      <c r="L5117" s="455" t="e">
        <f>IF(K5117=0,#REF!,0)</f>
        <v>#REF!</v>
      </c>
      <c r="O5117">
        <v>52679.484772000003</v>
      </c>
      <c r="P5117">
        <v>26</v>
      </c>
    </row>
    <row r="5118" spans="1:16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5"/>
      <c r="L5118" s="455" t="e">
        <f>IF(K5118=0,#REF!,0)</f>
        <v>#REF!</v>
      </c>
      <c r="O5118">
        <v>53358.228364000002</v>
      </c>
      <c r="P5118">
        <v>28</v>
      </c>
    </row>
    <row r="5119" spans="1:16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5"/>
      <c r="L5119" s="455" t="e">
        <f>IF(K5119=0,#REF!,0)</f>
        <v>#REF!</v>
      </c>
      <c r="O5119">
        <v>53522.481172</v>
      </c>
      <c r="P5119">
        <v>38</v>
      </c>
    </row>
    <row r="5120" spans="1:16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5"/>
      <c r="L5120" s="455" t="e">
        <f>IF(K5120=0,#REF!,0)</f>
        <v>#REF!</v>
      </c>
      <c r="O5120">
        <v>54079.294890999998</v>
      </c>
      <c r="P5120">
        <v>29</v>
      </c>
    </row>
    <row r="5121" spans="1:16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5"/>
      <c r="L5121" s="455" t="e">
        <f>IF(K5121=0,#REF!,0)</f>
        <v>#REF!</v>
      </c>
      <c r="O5121">
        <v>54255.667968999987</v>
      </c>
      <c r="P5121">
        <v>33</v>
      </c>
    </row>
    <row r="5122" spans="1:16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5"/>
      <c r="L5122" s="455" t="e">
        <f>IF(K5122=0,#REF!,0)</f>
        <v>#REF!</v>
      </c>
      <c r="O5122">
        <v>56778.292602999987</v>
      </c>
      <c r="P5122">
        <v>35</v>
      </c>
    </row>
    <row r="5123" spans="1:16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5"/>
      <c r="L5123" s="455" t="e">
        <f>IF(K5123=0,#REF!,0)</f>
        <v>#REF!</v>
      </c>
      <c r="O5123">
        <v>58091.317260000003</v>
      </c>
      <c r="P5123">
        <v>39</v>
      </c>
    </row>
    <row r="5124" spans="1:16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5"/>
      <c r="L5124" s="455" t="e">
        <f>IF(K5124=0,#REF!,0)</f>
        <v>#REF!</v>
      </c>
      <c r="O5124">
        <v>62252.239929000003</v>
      </c>
      <c r="P5124">
        <v>52</v>
      </c>
    </row>
    <row r="5125" spans="1:16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5"/>
      <c r="L5125" s="455" t="e">
        <f>IF(K5125=0,#REF!,0)</f>
        <v>#REF!</v>
      </c>
      <c r="O5125">
        <v>64480.041505000001</v>
      </c>
      <c r="P5125">
        <v>59</v>
      </c>
    </row>
    <row r="5126" spans="1:16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5"/>
      <c r="L5126" s="455" t="e">
        <f>IF(K5126=0,#REF!,0)</f>
        <v>#REF!</v>
      </c>
      <c r="O5126">
        <v>66158.259155000007</v>
      </c>
      <c r="P5126">
        <v>60</v>
      </c>
    </row>
    <row r="5127" spans="1:16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5"/>
      <c r="L5127" s="455" t="e">
        <f>IF(K5127=0,#REF!,0)</f>
        <v>#REF!</v>
      </c>
      <c r="O5127">
        <v>65497.574095999997</v>
      </c>
      <c r="P5127">
        <v>24</v>
      </c>
    </row>
    <row r="5128" spans="1:16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5"/>
      <c r="L5128" s="455" t="e">
        <f>IF(K5128=0,#REF!,0)</f>
        <v>#REF!</v>
      </c>
      <c r="O5128">
        <v>66046.164063999997</v>
      </c>
      <c r="P5128">
        <v>30</v>
      </c>
    </row>
    <row r="5129" spans="1:16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5"/>
      <c r="L5129" s="455" t="e">
        <f>IF(K5129=0,#REF!,0)</f>
        <v>#REF!</v>
      </c>
      <c r="O5129">
        <v>67712.485107999993</v>
      </c>
      <c r="P5129">
        <v>26</v>
      </c>
    </row>
    <row r="5130" spans="1:16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5"/>
      <c r="L5130" s="455" t="e">
        <f>IF(K5130=0,#REF!,0)</f>
        <v>#REF!</v>
      </c>
      <c r="O5130">
        <v>67835.329652999993</v>
      </c>
      <c r="P5130">
        <v>33</v>
      </c>
    </row>
    <row r="5131" spans="1:16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5"/>
      <c r="L5131" s="455" t="e">
        <f>IF(K5131=0,#REF!,0)</f>
        <v>#REF!</v>
      </c>
      <c r="O5131">
        <v>68476.881531999999</v>
      </c>
      <c r="P5131">
        <v>29</v>
      </c>
    </row>
    <row r="5132" spans="1:16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5"/>
      <c r="L5132" s="455" t="e">
        <f>IF(K5132=0,#REF!,0)</f>
        <v>#REF!</v>
      </c>
      <c r="O5132">
        <v>68815.798094999991</v>
      </c>
      <c r="P5132">
        <v>27</v>
      </c>
    </row>
    <row r="5133" spans="1:16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5"/>
      <c r="L5133" s="455" t="e">
        <f>IF(K5133=0,#REF!,0)</f>
        <v>#REF!</v>
      </c>
      <c r="O5133">
        <v>67659.600707999998</v>
      </c>
      <c r="P5133">
        <v>26</v>
      </c>
    </row>
    <row r="5134" spans="1:16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5"/>
      <c r="L5134" s="455" t="e">
        <f>IF(K5134=0,#REF!,0)</f>
        <v>#REF!</v>
      </c>
      <c r="O5134">
        <v>66740.02233800001</v>
      </c>
      <c r="P5134">
        <v>24</v>
      </c>
    </row>
    <row r="5135" spans="1:16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5"/>
      <c r="L5135" s="455" t="e">
        <f>IF(K5135=0,#REF!,0)</f>
        <v>#REF!</v>
      </c>
      <c r="O5135">
        <v>66906.976379</v>
      </c>
      <c r="P5135">
        <v>28</v>
      </c>
    </row>
    <row r="5136" spans="1:16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5"/>
      <c r="L5136" s="455" t="e">
        <f>IF(K5136=0,#REF!,0)</f>
        <v>#REF!</v>
      </c>
      <c r="O5136">
        <v>64490.518370999998</v>
      </c>
      <c r="P5136">
        <v>41</v>
      </c>
    </row>
    <row r="5137" spans="1:16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5"/>
      <c r="L5137" s="455" t="e">
        <f>IF(K5137=0,#REF!,0)</f>
        <v>#REF!</v>
      </c>
      <c r="O5137">
        <v>61640.521911000003</v>
      </c>
      <c r="P5137">
        <v>23</v>
      </c>
    </row>
    <row r="5138" spans="1:16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5"/>
      <c r="L5138" s="455" t="e">
        <f>IF(K5138=0,#REF!,0)</f>
        <v>#REF!</v>
      </c>
      <c r="O5138">
        <v>58973.821595000001</v>
      </c>
      <c r="P5138">
        <v>18</v>
      </c>
    </row>
    <row r="5139" spans="1:16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5"/>
      <c r="L5139" s="455" t="e">
        <f>IF(K5139=0,#REF!,0)</f>
        <v>#REF!</v>
      </c>
      <c r="O5139">
        <v>57416.991028999997</v>
      </c>
      <c r="P5139">
        <v>15</v>
      </c>
    </row>
    <row r="5140" spans="1:16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5"/>
      <c r="L5140" s="455" t="e">
        <f>IF(K5140=0,#REF!,0)</f>
        <v>#REF!</v>
      </c>
      <c r="O5140">
        <v>55286.751190000003</v>
      </c>
      <c r="P5140">
        <v>16</v>
      </c>
    </row>
    <row r="5141" spans="1:16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5"/>
      <c r="L5141" s="455" t="e">
        <f>IF(K5141=0,#REF!,0)</f>
        <v>#REF!</v>
      </c>
      <c r="O5141">
        <v>53962.148528999998</v>
      </c>
      <c r="P5141">
        <v>31</v>
      </c>
    </row>
    <row r="5142" spans="1:16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5"/>
      <c r="L5142" s="455" t="e">
        <f>IF(K5142=0,#REF!,0)</f>
        <v>#REF!</v>
      </c>
      <c r="O5142">
        <v>53263.538819000001</v>
      </c>
      <c r="P5142">
        <v>32</v>
      </c>
    </row>
    <row r="5143" spans="1:16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5"/>
      <c r="L5143" s="455" t="e">
        <f>IF(K5143=0,#REF!,0)</f>
        <v>#REF!</v>
      </c>
      <c r="O5143">
        <v>53276.111848</v>
      </c>
      <c r="P5143">
        <v>27</v>
      </c>
    </row>
    <row r="5144" spans="1:16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5"/>
      <c r="L5144" s="455" t="e">
        <f>IF(K5144=0,#REF!,0)</f>
        <v>#REF!</v>
      </c>
      <c r="O5144">
        <v>53916.870024999997</v>
      </c>
      <c r="P5144">
        <v>34</v>
      </c>
    </row>
    <row r="5145" spans="1:16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5"/>
      <c r="L5145" s="455" t="e">
        <f>IF(K5145=0,#REF!,0)</f>
        <v>#REF!</v>
      </c>
      <c r="O5145">
        <v>55314.96933</v>
      </c>
      <c r="P5145">
        <v>20</v>
      </c>
    </row>
    <row r="5146" spans="1:16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5"/>
      <c r="L5146" s="455" t="e">
        <f>IF(K5146=0,#REF!,0)</f>
        <v>#REF!</v>
      </c>
      <c r="O5146">
        <v>57269.935975</v>
      </c>
      <c r="P5146">
        <v>34</v>
      </c>
    </row>
    <row r="5147" spans="1:16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5"/>
      <c r="L5147" s="455" t="e">
        <f>IF(K5147=0,#REF!,0)</f>
        <v>#REF!</v>
      </c>
      <c r="O5147">
        <v>60801.118592000013</v>
      </c>
      <c r="P5147">
        <v>20</v>
      </c>
    </row>
    <row r="5148" spans="1:16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5"/>
      <c r="L5148" s="455" t="e">
        <f>IF(K5148=0,#REF!,0)</f>
        <v>#REF!</v>
      </c>
      <c r="O5148">
        <v>62973.055786999998</v>
      </c>
      <c r="P5148">
        <v>60</v>
      </c>
    </row>
    <row r="5149" spans="1:16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5"/>
      <c r="L5149" s="455" t="e">
        <f>IF(K5149=0,#REF!,0)</f>
        <v>#REF!</v>
      </c>
      <c r="O5149">
        <v>65249.323120000001</v>
      </c>
      <c r="P5149">
        <v>58</v>
      </c>
    </row>
    <row r="5150" spans="1:16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5"/>
      <c r="L5150" s="455" t="e">
        <f>IF(K5150=0,#REF!,0)</f>
        <v>#REF!</v>
      </c>
      <c r="O5150">
        <v>67190.107239000004</v>
      </c>
      <c r="P5150">
        <v>53</v>
      </c>
    </row>
    <row r="5151" spans="1:16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5"/>
      <c r="L5151" s="455" t="e">
        <f>IF(K5151=0,#REF!,0)</f>
        <v>#REF!</v>
      </c>
      <c r="O5151">
        <v>66171.499450999996</v>
      </c>
      <c r="P5151">
        <v>52</v>
      </c>
    </row>
    <row r="5152" spans="1:16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5"/>
      <c r="L5152" s="455" t="e">
        <f>IF(K5152=0,#REF!,0)</f>
        <v>#REF!</v>
      </c>
      <c r="O5152">
        <v>66430.157898999998</v>
      </c>
      <c r="P5152">
        <v>27</v>
      </c>
    </row>
    <row r="5153" spans="1:16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5"/>
      <c r="L5153" s="455" t="e">
        <f>IF(K5153=0,#REF!,0)</f>
        <v>#REF!</v>
      </c>
      <c r="O5153">
        <v>69243.994263000001</v>
      </c>
      <c r="P5153">
        <v>31</v>
      </c>
    </row>
    <row r="5154" spans="1:16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5"/>
      <c r="L5154" s="455" t="e">
        <f>IF(K5154=0,#REF!,0)</f>
        <v>#REF!</v>
      </c>
      <c r="O5154">
        <v>69156.845031999997</v>
      </c>
      <c r="P5154">
        <v>29</v>
      </c>
    </row>
    <row r="5155" spans="1:16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5"/>
      <c r="L5155" s="455" t="e">
        <f>IF(K5155=0,#REF!,0)</f>
        <v>#REF!</v>
      </c>
      <c r="O5155">
        <v>69518.453368999995</v>
      </c>
      <c r="P5155">
        <v>27</v>
      </c>
    </row>
    <row r="5156" spans="1:16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5"/>
      <c r="L5156" s="455" t="e">
        <f>IF(K5156=0,#REF!,0)</f>
        <v>#REF!</v>
      </c>
      <c r="O5156">
        <v>69459.163878000007</v>
      </c>
      <c r="P5156">
        <v>25</v>
      </c>
    </row>
    <row r="5157" spans="1:16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5"/>
      <c r="L5157" s="455" t="e">
        <f>IF(K5157=0,#REF!,0)</f>
        <v>#REF!</v>
      </c>
      <c r="O5157">
        <v>68869.963317999995</v>
      </c>
      <c r="P5157">
        <v>37</v>
      </c>
    </row>
    <row r="5158" spans="1:16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5"/>
      <c r="L5158" s="455" t="e">
        <f>IF(K5158=0,#REF!,0)</f>
        <v>#REF!</v>
      </c>
      <c r="O5158">
        <v>67402.873351999995</v>
      </c>
      <c r="P5158">
        <v>24</v>
      </c>
    </row>
    <row r="5159" spans="1:16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5"/>
      <c r="L5159" s="455" t="e">
        <f>IF(K5159=0,#REF!,0)</f>
        <v>#REF!</v>
      </c>
      <c r="O5159">
        <v>67059.542663999993</v>
      </c>
      <c r="P5159">
        <v>24</v>
      </c>
    </row>
    <row r="5160" spans="1:16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5"/>
      <c r="L5160" s="455" t="e">
        <f>IF(K5160=0,#REF!,0)</f>
        <v>#REF!</v>
      </c>
      <c r="O5160">
        <v>64864.097046000003</v>
      </c>
      <c r="P5160">
        <v>27</v>
      </c>
    </row>
    <row r="5161" spans="1:16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5"/>
      <c r="L5161" s="455" t="e">
        <f>IF(K5161=0,#REF!,0)</f>
        <v>#REF!</v>
      </c>
      <c r="O5161">
        <v>62103.171020000002</v>
      </c>
      <c r="P5161">
        <v>23</v>
      </c>
    </row>
    <row r="5162" spans="1:16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5"/>
      <c r="L5162" s="455" t="e">
        <f>IF(K5162=0,#REF!,0)</f>
        <v>#REF!</v>
      </c>
      <c r="O5162">
        <v>59669.858397999997</v>
      </c>
      <c r="P5162">
        <v>17</v>
      </c>
    </row>
    <row r="5163" spans="1:16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5"/>
      <c r="L5163" s="455" t="e">
        <f>IF(K5163=0,#REF!,0)</f>
        <v>#REF!</v>
      </c>
      <c r="O5163">
        <v>57435.741212000001</v>
      </c>
      <c r="P5163">
        <v>16</v>
      </c>
    </row>
    <row r="5164" spans="1:16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5"/>
      <c r="L5164" s="455" t="e">
        <f>IF(K5164=0,#REF!,0)</f>
        <v>#REF!</v>
      </c>
      <c r="O5164">
        <v>55718.590880999996</v>
      </c>
      <c r="P5164">
        <v>16</v>
      </c>
    </row>
    <row r="5165" spans="1:16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5"/>
      <c r="L5165" s="455" t="e">
        <f>IF(K5165=0,#REF!,0)</f>
        <v>#REF!</v>
      </c>
      <c r="O5165">
        <v>54407.390256999999</v>
      </c>
      <c r="P5165">
        <v>28</v>
      </c>
    </row>
    <row r="5166" spans="1:16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5"/>
      <c r="L5166" s="455" t="e">
        <f>IF(K5166=0,#REF!,0)</f>
        <v>#REF!</v>
      </c>
      <c r="O5166">
        <v>54105.981964999999</v>
      </c>
      <c r="P5166">
        <v>29</v>
      </c>
    </row>
    <row r="5167" spans="1:16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5"/>
      <c r="L5167" s="455" t="e">
        <f>IF(K5167=0,#REF!,0)</f>
        <v>#REF!</v>
      </c>
      <c r="O5167">
        <v>53884.924134000001</v>
      </c>
      <c r="P5167">
        <v>26</v>
      </c>
    </row>
    <row r="5168" spans="1:16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5"/>
      <c r="L5168" s="455" t="e">
        <f>IF(K5168=0,#REF!,0)</f>
        <v>#REF!</v>
      </c>
      <c r="O5168">
        <v>54154.423341000002</v>
      </c>
      <c r="P5168">
        <v>43</v>
      </c>
    </row>
    <row r="5169" spans="1:16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5"/>
      <c r="L5169" s="455" t="e">
        <f>IF(K5169=0,#REF!,0)</f>
        <v>#REF!</v>
      </c>
      <c r="O5169">
        <v>55153.340912</v>
      </c>
      <c r="P5169">
        <v>30</v>
      </c>
    </row>
    <row r="5170" spans="1:16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5"/>
      <c r="L5170" s="455" t="e">
        <f>IF(K5170=0,#REF!,0)</f>
        <v>#REF!</v>
      </c>
      <c r="O5170">
        <v>57117.692383000001</v>
      </c>
      <c r="P5170">
        <v>25</v>
      </c>
    </row>
    <row r="5171" spans="1:16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5"/>
      <c r="L5171" s="455" t="e">
        <f>IF(K5171=0,#REF!,0)</f>
        <v>#REF!</v>
      </c>
      <c r="O5171">
        <v>60670.202210000003</v>
      </c>
      <c r="P5171">
        <v>42</v>
      </c>
    </row>
    <row r="5172" spans="1:16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5"/>
      <c r="L5172" s="455" t="e">
        <f>IF(K5172=0,#REF!,0)</f>
        <v>#REF!</v>
      </c>
      <c r="O5172">
        <v>63959.637573</v>
      </c>
      <c r="P5172">
        <v>62</v>
      </c>
    </row>
    <row r="5173" spans="1:16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5"/>
      <c r="L5173" s="455" t="e">
        <f>IF(K5173=0,#REF!,0)</f>
        <v>#REF!</v>
      </c>
      <c r="O5173">
        <v>67002.656799999997</v>
      </c>
      <c r="P5173">
        <v>60</v>
      </c>
    </row>
    <row r="5174" spans="1:16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5"/>
      <c r="L5174" s="455" t="e">
        <f>IF(K5174=0,#REF!,0)</f>
        <v>#REF!</v>
      </c>
      <c r="O5174">
        <v>69021.919859999995</v>
      </c>
      <c r="P5174">
        <v>54</v>
      </c>
    </row>
    <row r="5175" spans="1:16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5"/>
      <c r="L5175" s="455" t="e">
        <f>IF(K5175=0,#REF!,0)</f>
        <v>#REF!</v>
      </c>
      <c r="O5175">
        <v>68142.131286000003</v>
      </c>
      <c r="P5175">
        <v>53</v>
      </c>
    </row>
    <row r="5176" spans="1:16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5"/>
      <c r="L5176" s="455" t="e">
        <f>IF(K5176=0,#REF!,0)</f>
        <v>#REF!</v>
      </c>
      <c r="O5176">
        <v>68676.971495000005</v>
      </c>
      <c r="P5176">
        <v>32</v>
      </c>
    </row>
    <row r="5177" spans="1:16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5"/>
      <c r="L5177" s="455" t="e">
        <f>IF(K5177=0,#REF!,0)</f>
        <v>#REF!</v>
      </c>
      <c r="O5177">
        <v>70878.640686999992</v>
      </c>
      <c r="P5177">
        <v>30</v>
      </c>
    </row>
    <row r="5178" spans="1:16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5"/>
      <c r="L5178" s="455" t="e">
        <f>IF(K5178=0,#REF!,0)</f>
        <v>#REF!</v>
      </c>
      <c r="O5178">
        <v>71265.877197000009</v>
      </c>
      <c r="P5178">
        <v>30</v>
      </c>
    </row>
    <row r="5179" spans="1:16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5"/>
      <c r="L5179" s="455" t="e">
        <f>IF(K5179=0,#REF!,0)</f>
        <v>#REF!</v>
      </c>
      <c r="O5179">
        <v>71646.464598999999</v>
      </c>
      <c r="P5179">
        <v>31</v>
      </c>
    </row>
    <row r="5180" spans="1:16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5"/>
      <c r="L5180" s="455" t="e">
        <f>IF(K5180=0,#REF!,0)</f>
        <v>#REF!</v>
      </c>
      <c r="O5180">
        <v>72248.551512999999</v>
      </c>
      <c r="P5180">
        <v>25</v>
      </c>
    </row>
    <row r="5181" spans="1:16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5"/>
      <c r="L5181" s="455" t="e">
        <f>IF(K5181=0,#REF!,0)</f>
        <v>#REF!</v>
      </c>
      <c r="O5181">
        <v>70941.016906999997</v>
      </c>
      <c r="P5181">
        <v>25</v>
      </c>
    </row>
    <row r="5182" spans="1:16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5"/>
      <c r="L5182" s="455" t="e">
        <f>IF(K5182=0,#REF!,0)</f>
        <v>#REF!</v>
      </c>
      <c r="O5182">
        <v>70026.086915000007</v>
      </c>
      <c r="P5182">
        <v>25</v>
      </c>
    </row>
    <row r="5183" spans="1:16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5"/>
      <c r="L5183" s="455" t="e">
        <f>IF(K5183=0,#REF!,0)</f>
        <v>#REF!</v>
      </c>
      <c r="O5183">
        <v>69949.22381499999</v>
      </c>
      <c r="P5183">
        <v>26</v>
      </c>
    </row>
    <row r="5184" spans="1:16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5"/>
      <c r="L5184" s="455" t="e">
        <f>IF(K5184=0,#REF!,0)</f>
        <v>#REF!</v>
      </c>
      <c r="O5184">
        <v>67757.847289999991</v>
      </c>
      <c r="P5184">
        <v>27</v>
      </c>
    </row>
    <row r="5185" spans="1:16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5"/>
      <c r="L5185" s="455" t="e">
        <f>IF(K5185=0,#REF!,0)</f>
        <v>#REF!</v>
      </c>
      <c r="O5185">
        <v>64428.314818999999</v>
      </c>
      <c r="P5185">
        <v>37</v>
      </c>
    </row>
    <row r="5186" spans="1:16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5"/>
      <c r="L5186" s="455" t="e">
        <f>IF(K5186=0,#REF!,0)</f>
        <v>#REF!</v>
      </c>
      <c r="O5186">
        <v>60638.209962000001</v>
      </c>
      <c r="P5186">
        <v>19</v>
      </c>
    </row>
    <row r="5187" spans="1:16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5"/>
      <c r="L5187" s="455" t="e">
        <f>IF(K5187=0,#REF!,0)</f>
        <v>#REF!</v>
      </c>
      <c r="O5187">
        <v>58975.233337999998</v>
      </c>
      <c r="P5187">
        <v>17</v>
      </c>
    </row>
    <row r="5188" spans="1:16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5"/>
      <c r="L5188" s="455" t="e">
        <f>IF(K5188=0,#REF!,0)</f>
        <v>#REF!</v>
      </c>
      <c r="O5188">
        <v>56656.176756999987</v>
      </c>
      <c r="P5188">
        <v>16</v>
      </c>
    </row>
    <row r="5189" spans="1:16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5"/>
      <c r="L5189" s="455" t="e">
        <f>IF(K5189=0,#REF!,0)</f>
        <v>#REF!</v>
      </c>
      <c r="O5189">
        <v>55356.246947</v>
      </c>
      <c r="P5189">
        <v>31</v>
      </c>
    </row>
    <row r="5190" spans="1:16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5"/>
      <c r="L5190" s="455" t="e">
        <f>IF(K5190=0,#REF!,0)</f>
        <v>#REF!</v>
      </c>
      <c r="O5190">
        <v>54115.993713000003</v>
      </c>
      <c r="P5190">
        <v>41</v>
      </c>
    </row>
    <row r="5191" spans="1:16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5"/>
      <c r="L5191" s="455" t="e">
        <f>IF(K5191=0,#REF!,0)</f>
        <v>#REF!</v>
      </c>
      <c r="O5191">
        <v>53385.302184</v>
      </c>
      <c r="P5191">
        <v>24</v>
      </c>
    </row>
    <row r="5192" spans="1:16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5"/>
      <c r="L5192" s="455" t="e">
        <f>IF(K5192=0,#REF!,0)</f>
        <v>#REF!</v>
      </c>
      <c r="O5192">
        <v>54256.455779999997</v>
      </c>
      <c r="P5192">
        <v>29</v>
      </c>
    </row>
    <row r="5193" spans="1:16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5"/>
      <c r="L5193" s="455" t="e">
        <f>IF(K5193=0,#REF!,0)</f>
        <v>#REF!</v>
      </c>
      <c r="O5193">
        <v>54555.999816000003</v>
      </c>
      <c r="P5193">
        <v>19</v>
      </c>
    </row>
    <row r="5194" spans="1:16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5"/>
      <c r="L5194" s="455" t="e">
        <f>IF(K5194=0,#REF!,0)</f>
        <v>#REF!</v>
      </c>
      <c r="O5194">
        <v>55384.671326999996</v>
      </c>
      <c r="P5194">
        <v>31</v>
      </c>
    </row>
    <row r="5195" spans="1:16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5"/>
      <c r="L5195" s="455" t="e">
        <f>IF(K5195=0,#REF!,0)</f>
        <v>#REF!</v>
      </c>
      <c r="O5195">
        <v>57449.56781</v>
      </c>
      <c r="P5195">
        <v>38</v>
      </c>
    </row>
    <row r="5196" spans="1:16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5"/>
      <c r="L5196" s="455" t="e">
        <f>IF(K5196=0,#REF!,0)</f>
        <v>#REF!</v>
      </c>
      <c r="O5196">
        <v>60540.011962999997</v>
      </c>
      <c r="P5196">
        <v>52</v>
      </c>
    </row>
    <row r="5197" spans="1:16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5"/>
      <c r="L5197" s="455" t="e">
        <f>IF(K5197=0,#REF!,0)</f>
        <v>#REF!</v>
      </c>
      <c r="O5197">
        <v>64519.516419</v>
      </c>
      <c r="P5197">
        <v>40</v>
      </c>
    </row>
    <row r="5198" spans="1:16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5"/>
      <c r="L5198" s="455" t="e">
        <f>IF(K5198=0,#REF!,0)</f>
        <v>#REF!</v>
      </c>
      <c r="O5198">
        <v>66493.286865000002</v>
      </c>
      <c r="P5198">
        <v>51</v>
      </c>
    </row>
    <row r="5199" spans="1:16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5"/>
      <c r="L5199" s="455" t="e">
        <f>IF(K5199=0,#REF!,0)</f>
        <v>#REF!</v>
      </c>
      <c r="O5199">
        <v>66737.043455999999</v>
      </c>
      <c r="P5199">
        <v>50</v>
      </c>
    </row>
    <row r="5200" spans="1:16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5"/>
      <c r="L5200" s="455" t="e">
        <f>IF(K5200=0,#REF!,0)</f>
        <v>#REF!</v>
      </c>
      <c r="O5200">
        <v>66573.947388999994</v>
      </c>
      <c r="P5200">
        <v>32</v>
      </c>
    </row>
    <row r="5201" spans="1:16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5"/>
      <c r="L5201" s="455" t="e">
        <f>IF(K5201=0,#REF!,0)</f>
        <v>#REF!</v>
      </c>
      <c r="O5201">
        <v>68138.526672000007</v>
      </c>
      <c r="P5201">
        <v>23</v>
      </c>
    </row>
    <row r="5202" spans="1:16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5"/>
      <c r="L5202" s="455" t="e">
        <f>IF(K5202=0,#REF!,0)</f>
        <v>#REF!</v>
      </c>
      <c r="O5202">
        <v>67556.986388999998</v>
      </c>
      <c r="P5202">
        <v>22</v>
      </c>
    </row>
    <row r="5203" spans="1:16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5"/>
      <c r="L5203" s="455" t="e">
        <f>IF(K5203=0,#REF!,0)</f>
        <v>#REF!</v>
      </c>
      <c r="O5203">
        <v>68001.739319</v>
      </c>
      <c r="P5203">
        <v>21</v>
      </c>
    </row>
    <row r="5204" spans="1:16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5"/>
      <c r="L5204" s="455" t="e">
        <f>IF(K5204=0,#REF!,0)</f>
        <v>#REF!</v>
      </c>
      <c r="O5204">
        <v>67488.821168000009</v>
      </c>
      <c r="P5204">
        <v>24</v>
      </c>
    </row>
    <row r="5205" spans="1:16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5"/>
      <c r="L5205" s="455" t="e">
        <f>IF(K5205=0,#REF!,0)</f>
        <v>#REF!</v>
      </c>
      <c r="O5205">
        <v>67166.744751999999</v>
      </c>
      <c r="P5205">
        <v>23</v>
      </c>
    </row>
    <row r="5206" spans="1:16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5"/>
      <c r="L5206" s="455" t="e">
        <f>IF(K5206=0,#REF!,0)</f>
        <v>#REF!</v>
      </c>
      <c r="O5206">
        <v>67433.90991300001</v>
      </c>
      <c r="P5206">
        <v>23</v>
      </c>
    </row>
    <row r="5207" spans="1:16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5"/>
      <c r="L5207" s="455" t="e">
        <f>IF(K5207=0,#REF!,0)</f>
        <v>#REF!</v>
      </c>
      <c r="O5207">
        <v>68058.655761000002</v>
      </c>
      <c r="P5207">
        <v>25</v>
      </c>
    </row>
    <row r="5208" spans="1:16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5"/>
      <c r="L5208" s="455" t="e">
        <f>IF(K5208=0,#REF!,0)</f>
        <v>#REF!</v>
      </c>
      <c r="O5208">
        <v>66836.751158999992</v>
      </c>
      <c r="P5208">
        <v>24</v>
      </c>
    </row>
    <row r="5209" spans="1:16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5"/>
      <c r="L5209" s="455" t="e">
        <f>IF(K5209=0,#REF!,0)</f>
        <v>#REF!</v>
      </c>
      <c r="O5209">
        <v>64222.274231000003</v>
      </c>
      <c r="P5209">
        <v>23</v>
      </c>
    </row>
    <row r="5210" spans="1:16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5"/>
      <c r="L5210" s="455" t="e">
        <f>IF(K5210=0,#REF!,0)</f>
        <v>#REF!</v>
      </c>
      <c r="O5210">
        <v>61806.335327000001</v>
      </c>
      <c r="P5210">
        <v>38</v>
      </c>
    </row>
    <row r="5211" spans="1:16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5"/>
      <c r="L5211" s="455" t="e">
        <f>IF(K5211=0,#REF!,0)</f>
        <v>#REF!</v>
      </c>
      <c r="O5211">
        <v>59013.682250000013</v>
      </c>
      <c r="P5211">
        <v>28</v>
      </c>
    </row>
    <row r="5212" spans="1:16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5"/>
      <c r="L5212" s="455" t="e">
        <f>IF(K5212=0,#REF!,0)</f>
        <v>#REF!</v>
      </c>
      <c r="O5212">
        <v>56492.680053999997</v>
      </c>
      <c r="P5212">
        <v>41</v>
      </c>
    </row>
    <row r="5213" spans="1:16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5"/>
      <c r="L5213" s="455" t="e">
        <f>IF(K5213=0,#REF!,0)</f>
        <v>#REF!</v>
      </c>
      <c r="O5213">
        <v>55713.374327999998</v>
      </c>
      <c r="P5213">
        <v>44</v>
      </c>
    </row>
    <row r="5214" spans="1:16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5"/>
      <c r="L5214" s="455" t="e">
        <f>IF(K5214=0,#REF!,0)</f>
        <v>#REF!</v>
      </c>
      <c r="O5214">
        <v>54738.88379</v>
      </c>
      <c r="P5214">
        <v>43</v>
      </c>
    </row>
    <row r="5215" spans="1:16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5"/>
      <c r="L5215" s="455" t="e">
        <f>IF(K5215=0,#REF!,0)</f>
        <v>#REF!</v>
      </c>
      <c r="O5215">
        <v>54101.479277999999</v>
      </c>
      <c r="P5215">
        <v>43</v>
      </c>
    </row>
    <row r="5216" spans="1:16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5"/>
      <c r="L5216" s="455" t="e">
        <f>IF(K5216=0,#REF!,0)</f>
        <v>#REF!</v>
      </c>
      <c r="O5216">
        <v>54233.622924000003</v>
      </c>
      <c r="P5216">
        <v>40</v>
      </c>
    </row>
    <row r="5217" spans="1:16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5"/>
      <c r="L5217" s="455" t="e">
        <f>IF(K5217=0,#REF!,0)</f>
        <v>#REF!</v>
      </c>
      <c r="O5217">
        <v>54629.166442000002</v>
      </c>
      <c r="P5217">
        <v>43</v>
      </c>
    </row>
    <row r="5218" spans="1:16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5"/>
      <c r="L5218" s="455" t="e">
        <f>IF(K5218=0,#REF!,0)</f>
        <v>#REF!</v>
      </c>
      <c r="O5218">
        <v>54843.919892000013</v>
      </c>
      <c r="P5218">
        <v>48</v>
      </c>
    </row>
    <row r="5219" spans="1:16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5"/>
      <c r="L5219" s="455" t="e">
        <f>IF(K5219=0,#REF!,0)</f>
        <v>#REF!</v>
      </c>
      <c r="O5219">
        <v>56189.798767</v>
      </c>
      <c r="P5219">
        <v>34</v>
      </c>
    </row>
    <row r="5220" spans="1:16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5"/>
      <c r="L5220" s="455" t="e">
        <f>IF(K5220=0,#REF!,0)</f>
        <v>#REF!</v>
      </c>
      <c r="O5220">
        <v>57845.503844999999</v>
      </c>
      <c r="P5220">
        <v>36</v>
      </c>
    </row>
    <row r="5221" spans="1:16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5"/>
      <c r="L5221" s="455" t="e">
        <f>IF(K5221=0,#REF!,0)</f>
        <v>#REF!</v>
      </c>
      <c r="O5221">
        <v>60457.566040999998</v>
      </c>
      <c r="P5221">
        <v>43</v>
      </c>
    </row>
    <row r="5222" spans="1:16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5"/>
      <c r="L5222" s="455" t="e">
        <f>IF(K5222=0,#REF!,0)</f>
        <v>#REF!</v>
      </c>
      <c r="O5222">
        <v>62029.473570999988</v>
      </c>
      <c r="P5222">
        <v>35</v>
      </c>
    </row>
    <row r="5223" spans="1:16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5"/>
      <c r="L5223" s="455" t="e">
        <f>IF(K5223=0,#REF!,0)</f>
        <v>#REF!</v>
      </c>
      <c r="O5223">
        <v>62063.455137999998</v>
      </c>
      <c r="P5223">
        <v>34</v>
      </c>
    </row>
    <row r="5224" spans="1:16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5"/>
      <c r="L5224" s="455" t="e">
        <f>IF(K5224=0,#REF!,0)</f>
        <v>#REF!</v>
      </c>
      <c r="O5224">
        <v>62873.316652000001</v>
      </c>
      <c r="P5224">
        <v>23</v>
      </c>
    </row>
    <row r="5225" spans="1:16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5"/>
      <c r="L5225" s="455" t="e">
        <f>IF(K5225=0,#REF!,0)</f>
        <v>#REF!</v>
      </c>
      <c r="O5225">
        <v>63867.036988</v>
      </c>
      <c r="P5225">
        <v>21</v>
      </c>
    </row>
    <row r="5226" spans="1:16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5"/>
      <c r="L5226" s="455" t="e">
        <f>IF(K5226=0,#REF!,0)</f>
        <v>#REF!</v>
      </c>
      <c r="O5226">
        <v>64325.374755999997</v>
      </c>
      <c r="P5226">
        <v>38</v>
      </c>
    </row>
    <row r="5227" spans="1:16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5"/>
      <c r="L5227" s="455" t="e">
        <f>IF(K5227=0,#REF!,0)</f>
        <v>#REF!</v>
      </c>
      <c r="O5227">
        <v>64904.465270999986</v>
      </c>
      <c r="P5227">
        <v>20</v>
      </c>
    </row>
    <row r="5228" spans="1:16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5"/>
      <c r="L5228" s="455" t="e">
        <f>IF(K5228=0,#REF!,0)</f>
        <v>#REF!</v>
      </c>
      <c r="O5228">
        <v>66019.119323999999</v>
      </c>
      <c r="P5228">
        <v>22</v>
      </c>
    </row>
    <row r="5229" spans="1:16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5"/>
      <c r="L5229" s="455" t="e">
        <f>IF(K5229=0,#REF!,0)</f>
        <v>#REF!</v>
      </c>
      <c r="O5229">
        <v>66660.837157999995</v>
      </c>
      <c r="P5229">
        <v>35</v>
      </c>
    </row>
    <row r="5230" spans="1:16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5"/>
      <c r="L5230" s="455" t="e">
        <f>IF(K5230=0,#REF!,0)</f>
        <v>#REF!</v>
      </c>
      <c r="O5230">
        <v>67259.271424000006</v>
      </c>
      <c r="P5230">
        <v>24</v>
      </c>
    </row>
    <row r="5231" spans="1:16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5"/>
      <c r="L5231" s="455" t="e">
        <f>IF(K5231=0,#REF!,0)</f>
        <v>#REF!</v>
      </c>
      <c r="O5231">
        <v>68322.59515400001</v>
      </c>
      <c r="P5231">
        <v>28</v>
      </c>
    </row>
    <row r="5232" spans="1:16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5"/>
      <c r="L5232" s="455" t="e">
        <f>IF(K5232=0,#REF!,0)</f>
        <v>#REF!</v>
      </c>
      <c r="O5232">
        <v>67165.294068000003</v>
      </c>
      <c r="P5232">
        <v>30</v>
      </c>
    </row>
    <row r="5233" spans="1:16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5"/>
      <c r="L5233" s="455" t="e">
        <f>IF(K5233=0,#REF!,0)</f>
        <v>#REF!</v>
      </c>
      <c r="O5233">
        <v>64815.372742</v>
      </c>
      <c r="P5233">
        <v>37</v>
      </c>
    </row>
    <row r="5234" spans="1:16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5"/>
      <c r="L5234" s="455" t="e">
        <f>IF(K5234=0,#REF!,0)</f>
        <v>#REF!</v>
      </c>
      <c r="O5234">
        <v>61794.456665000012</v>
      </c>
      <c r="P5234">
        <v>25</v>
      </c>
    </row>
    <row r="5235" spans="1:16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5"/>
      <c r="L5235" s="455" t="e">
        <f>IF(K5235=0,#REF!,0)</f>
        <v>#REF!</v>
      </c>
      <c r="O5235">
        <v>57877.738708999997</v>
      </c>
      <c r="P5235">
        <v>16</v>
      </c>
    </row>
    <row r="5236" spans="1:16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5"/>
      <c r="L5236" s="455" t="e">
        <f>IF(K5236=0,#REF!,0)</f>
        <v>#REF!</v>
      </c>
      <c r="O5236">
        <v>55532.557464999998</v>
      </c>
      <c r="P5236">
        <v>18</v>
      </c>
    </row>
    <row r="5237" spans="1:16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5"/>
      <c r="L5237" s="455" t="e">
        <f>IF(K5237=0,#REF!,0)</f>
        <v>#REF!</v>
      </c>
      <c r="O5237">
        <v>54026.785828</v>
      </c>
      <c r="P5237">
        <v>17</v>
      </c>
    </row>
    <row r="5238" spans="1:16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5"/>
      <c r="L5238" s="455" t="e">
        <f>IF(K5238=0,#REF!,0)</f>
        <v>#REF!</v>
      </c>
      <c r="O5238">
        <v>54647.616638</v>
      </c>
      <c r="P5238">
        <v>17</v>
      </c>
    </row>
    <row r="5239" spans="1:16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5"/>
      <c r="L5239" s="455" t="e">
        <f>IF(K5239=0,#REF!,0)</f>
        <v>#REF!</v>
      </c>
      <c r="O5239">
        <v>54013.359772000003</v>
      </c>
      <c r="P5239">
        <v>25</v>
      </c>
    </row>
    <row r="5240" spans="1:16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5"/>
      <c r="L5240" s="455" t="e">
        <f>IF(K5240=0,#REF!,0)</f>
        <v>#REF!</v>
      </c>
      <c r="O5240">
        <v>54777.356324</v>
      </c>
      <c r="P5240">
        <v>31</v>
      </c>
    </row>
    <row r="5241" spans="1:16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5"/>
      <c r="L5241" s="455" t="e">
        <f>IF(K5241=0,#REF!,0)</f>
        <v>#REF!</v>
      </c>
      <c r="O5241">
        <v>56529.120422</v>
      </c>
      <c r="P5241">
        <v>33</v>
      </c>
    </row>
    <row r="5242" spans="1:16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5"/>
      <c r="L5242" s="455" t="e">
        <f>IF(K5242=0,#REF!,0)</f>
        <v>#REF!</v>
      </c>
      <c r="O5242">
        <v>61385.519927000001</v>
      </c>
      <c r="P5242">
        <v>54</v>
      </c>
    </row>
    <row r="5243" spans="1:16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5"/>
      <c r="L5243" s="455" t="e">
        <f>IF(K5243=0,#REF!,0)</f>
        <v>#REF!</v>
      </c>
      <c r="O5243">
        <v>66260.553406000006</v>
      </c>
      <c r="P5243">
        <v>57</v>
      </c>
    </row>
    <row r="5244" spans="1:16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5"/>
      <c r="L5244" s="455" t="e">
        <f>IF(K5244=0,#REF!,0)</f>
        <v>#REF!</v>
      </c>
      <c r="O5244">
        <v>71060.251282000012</v>
      </c>
      <c r="P5244">
        <v>61</v>
      </c>
    </row>
    <row r="5245" spans="1:16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5"/>
      <c r="L5245" s="455" t="e">
        <f>IF(K5245=0,#REF!,0)</f>
        <v>#REF!</v>
      </c>
      <c r="O5245">
        <v>74854.286865000002</v>
      </c>
      <c r="P5245">
        <v>58</v>
      </c>
    </row>
    <row r="5246" spans="1:16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5"/>
      <c r="L5246" s="455" t="e">
        <f>IF(K5246=0,#REF!,0)</f>
        <v>#REF!</v>
      </c>
      <c r="O5246">
        <v>77270.193113999994</v>
      </c>
      <c r="P5246">
        <v>57</v>
      </c>
    </row>
    <row r="5247" spans="1:16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5"/>
      <c r="L5247" s="455" t="e">
        <f>IF(K5247=0,#REF!,0)</f>
        <v>#REF!</v>
      </c>
      <c r="O5247">
        <v>76377.035644000003</v>
      </c>
      <c r="P5247">
        <v>43</v>
      </c>
    </row>
    <row r="5248" spans="1:16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5"/>
      <c r="L5248" s="455" t="e">
        <f>IF(K5248=0,#REF!,0)</f>
        <v>#REF!</v>
      </c>
      <c r="O5248">
        <v>76026.630676999994</v>
      </c>
      <c r="P5248">
        <v>30</v>
      </c>
    </row>
    <row r="5249" spans="1:16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5"/>
      <c r="L5249" s="455" t="e">
        <f>IF(K5249=0,#REF!,0)</f>
        <v>#REF!</v>
      </c>
      <c r="O5249">
        <v>79158.076172999994</v>
      </c>
      <c r="P5249">
        <v>30</v>
      </c>
    </row>
    <row r="5250" spans="1:16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5"/>
      <c r="L5250" s="455" t="e">
        <f>IF(K5250=0,#REF!,0)</f>
        <v>#REF!</v>
      </c>
      <c r="O5250">
        <v>78814.642151000007</v>
      </c>
      <c r="P5250">
        <v>26</v>
      </c>
    </row>
    <row r="5251" spans="1:16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5"/>
      <c r="L5251" s="455" t="e">
        <f>IF(K5251=0,#REF!,0)</f>
        <v>#REF!</v>
      </c>
      <c r="O5251">
        <v>79375.832335000014</v>
      </c>
      <c r="P5251">
        <v>30</v>
      </c>
    </row>
    <row r="5252" spans="1:16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5"/>
      <c r="L5252" s="455" t="e">
        <f>IF(K5252=0,#REF!,0)</f>
        <v>#REF!</v>
      </c>
      <c r="O5252">
        <v>78769.834594999993</v>
      </c>
      <c r="P5252">
        <v>23</v>
      </c>
    </row>
    <row r="5253" spans="1:16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5"/>
      <c r="L5253" s="455" t="e">
        <f>IF(K5253=0,#REF!,0)</f>
        <v>#REF!</v>
      </c>
      <c r="O5253">
        <v>76345.82074000001</v>
      </c>
      <c r="P5253">
        <v>17</v>
      </c>
    </row>
    <row r="5254" spans="1:16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5"/>
      <c r="L5254" s="455" t="e">
        <f>IF(K5254=0,#REF!,0)</f>
        <v>#REF!</v>
      </c>
      <c r="O5254">
        <v>74558.206909</v>
      </c>
      <c r="P5254">
        <v>21</v>
      </c>
    </row>
    <row r="5255" spans="1:16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5"/>
      <c r="L5255" s="455" t="e">
        <f>IF(K5255=0,#REF!,0)</f>
        <v>#REF!</v>
      </c>
      <c r="O5255">
        <v>73988.424071999994</v>
      </c>
      <c r="P5255">
        <v>23</v>
      </c>
    </row>
    <row r="5256" spans="1:16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5"/>
      <c r="L5256" s="455" t="e">
        <f>IF(K5256=0,#REF!,0)</f>
        <v>#REF!</v>
      </c>
      <c r="O5256">
        <v>71013.035828000007</v>
      </c>
      <c r="P5256">
        <v>24</v>
      </c>
    </row>
    <row r="5257" spans="1:16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5"/>
      <c r="L5257" s="455" t="e">
        <f>IF(K5257=0,#REF!,0)</f>
        <v>#REF!</v>
      </c>
      <c r="O5257">
        <v>67655.175048999998</v>
      </c>
      <c r="P5257">
        <v>22</v>
      </c>
    </row>
    <row r="5258" spans="1:16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5"/>
      <c r="L5258" s="455" t="e">
        <f>IF(K5258=0,#REF!,0)</f>
        <v>#REF!</v>
      </c>
      <c r="O5258">
        <v>63802.961180999999</v>
      </c>
      <c r="P5258">
        <v>19</v>
      </c>
    </row>
    <row r="5259" spans="1:16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5"/>
      <c r="L5259" s="455" t="e">
        <f>IF(K5259=0,#REF!,0)</f>
        <v>#REF!</v>
      </c>
      <c r="O5259">
        <v>60422.479796</v>
      </c>
      <c r="P5259">
        <v>17</v>
      </c>
    </row>
    <row r="5260" spans="1:16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5"/>
      <c r="L5260" s="455" t="e">
        <f>IF(K5260=0,#REF!,0)</f>
        <v>#REF!</v>
      </c>
      <c r="O5260">
        <v>56817.283814000002</v>
      </c>
      <c r="P5260">
        <v>25</v>
      </c>
    </row>
    <row r="5261" spans="1:16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5"/>
      <c r="L5261" s="455" t="e">
        <f>IF(K5261=0,#REF!,0)</f>
        <v>#REF!</v>
      </c>
      <c r="O5261">
        <v>56644.121428999999</v>
      </c>
      <c r="P5261">
        <v>31</v>
      </c>
    </row>
    <row r="5262" spans="1:16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5"/>
      <c r="L5262" s="455" t="e">
        <f>IF(K5262=0,#REF!,0)</f>
        <v>#REF!</v>
      </c>
      <c r="O5262">
        <v>56282.036926000001</v>
      </c>
      <c r="P5262">
        <v>31</v>
      </c>
    </row>
    <row r="5263" spans="1:16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5"/>
      <c r="L5263" s="455" t="e">
        <f>IF(K5263=0,#REF!,0)</f>
        <v>#REF!</v>
      </c>
      <c r="O5263">
        <v>56251.224394999997</v>
      </c>
      <c r="P5263">
        <v>25</v>
      </c>
    </row>
    <row r="5264" spans="1:16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5"/>
      <c r="L5264" s="455" t="e">
        <f>IF(K5264=0,#REF!,0)</f>
        <v>#REF!</v>
      </c>
      <c r="O5264">
        <v>56788.969175999999</v>
      </c>
      <c r="P5264">
        <v>42</v>
      </c>
    </row>
    <row r="5265" spans="1:16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5"/>
      <c r="L5265" s="455" t="e">
        <f>IF(K5265=0,#REF!,0)</f>
        <v>#REF!</v>
      </c>
      <c r="O5265">
        <v>57396.472778000003</v>
      </c>
      <c r="P5265">
        <v>32</v>
      </c>
    </row>
    <row r="5266" spans="1:16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5"/>
      <c r="L5266" s="455" t="e">
        <f>IF(K5266=0,#REF!,0)</f>
        <v>#REF!</v>
      </c>
      <c r="O5266">
        <v>60457.587586000001</v>
      </c>
      <c r="P5266">
        <v>36</v>
      </c>
    </row>
    <row r="5267" spans="1:16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5"/>
      <c r="L5267" s="455" t="e">
        <f>IF(K5267=0,#REF!,0)</f>
        <v>#REF!</v>
      </c>
      <c r="O5267">
        <v>65221.711792999988</v>
      </c>
      <c r="P5267">
        <v>26</v>
      </c>
    </row>
    <row r="5268" spans="1:16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5"/>
      <c r="L5268" s="455" t="e">
        <f>IF(K5268=0,#REF!,0)</f>
        <v>#REF!</v>
      </c>
      <c r="O5268">
        <v>71864.252563999995</v>
      </c>
      <c r="P5268">
        <v>45</v>
      </c>
    </row>
    <row r="5269" spans="1:16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5"/>
      <c r="L5269" s="455" t="e">
        <f>IF(K5269=0,#REF!,0)</f>
        <v>#REF!</v>
      </c>
      <c r="O5269">
        <v>74132.029783999998</v>
      </c>
      <c r="P5269">
        <v>39</v>
      </c>
    </row>
    <row r="5270" spans="1:16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5"/>
      <c r="L5270" s="455" t="e">
        <f>IF(K5270=0,#REF!,0)</f>
        <v>#REF!</v>
      </c>
      <c r="O5270">
        <v>76273.425352999999</v>
      </c>
      <c r="P5270">
        <v>56</v>
      </c>
    </row>
    <row r="5271" spans="1:16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5"/>
      <c r="L5271" s="455" t="e">
        <f>IF(K5271=0,#REF!,0)</f>
        <v>#REF!</v>
      </c>
      <c r="O5271">
        <v>74611.82531700001</v>
      </c>
      <c r="P5271">
        <v>24</v>
      </c>
    </row>
    <row r="5272" spans="1:16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5"/>
      <c r="L5272" s="455" t="e">
        <f>IF(K5272=0,#REF!,0)</f>
        <v>#REF!</v>
      </c>
      <c r="O5272">
        <v>74612.876342999996</v>
      </c>
      <c r="P5272">
        <v>33</v>
      </c>
    </row>
    <row r="5273" spans="1:16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5"/>
      <c r="L5273" s="455" t="e">
        <f>IF(K5273=0,#REF!,0)</f>
        <v>#REF!</v>
      </c>
      <c r="O5273">
        <v>78072.155578000005</v>
      </c>
      <c r="P5273">
        <v>27</v>
      </c>
    </row>
    <row r="5274" spans="1:16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5"/>
      <c r="L5274" s="455" t="e">
        <f>IF(K5274=0,#REF!,0)</f>
        <v>#REF!</v>
      </c>
      <c r="O5274">
        <v>77530.775573000006</v>
      </c>
      <c r="P5274">
        <v>27</v>
      </c>
    </row>
    <row r="5275" spans="1:16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5"/>
      <c r="L5275" s="455" t="e">
        <f>IF(K5275=0,#REF!,0)</f>
        <v>#REF!</v>
      </c>
      <c r="O5275">
        <v>76748.700133999999</v>
      </c>
      <c r="P5275">
        <v>31</v>
      </c>
    </row>
    <row r="5276" spans="1:16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5"/>
      <c r="L5276" s="455" t="e">
        <f>IF(K5276=0,#REF!,0)</f>
        <v>#REF!</v>
      </c>
      <c r="O5276">
        <v>76048.085755000007</v>
      </c>
      <c r="P5276">
        <v>23</v>
      </c>
    </row>
    <row r="5277" spans="1:16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5"/>
      <c r="L5277" s="455" t="e">
        <f>IF(K5277=0,#REF!,0)</f>
        <v>#REF!</v>
      </c>
      <c r="O5277">
        <v>74616.102417000002</v>
      </c>
      <c r="P5277">
        <v>23</v>
      </c>
    </row>
    <row r="5278" spans="1:16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5"/>
      <c r="L5278" s="455" t="e">
        <f>IF(K5278=0,#REF!,0)</f>
        <v>#REF!</v>
      </c>
      <c r="O5278">
        <v>73471.619691</v>
      </c>
      <c r="P5278">
        <v>27</v>
      </c>
    </row>
    <row r="5279" spans="1:16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5"/>
      <c r="L5279" s="455" t="e">
        <f>IF(K5279=0,#REF!,0)</f>
        <v>#REF!</v>
      </c>
      <c r="O5279">
        <v>72727.558594000002</v>
      </c>
      <c r="P5279">
        <v>27</v>
      </c>
    </row>
    <row r="5280" spans="1:16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5"/>
      <c r="L5280" s="455" t="e">
        <f>IF(K5280=0,#REF!,0)</f>
        <v>#REF!</v>
      </c>
      <c r="O5280">
        <v>69483.614013999992</v>
      </c>
      <c r="P5280">
        <v>26</v>
      </c>
    </row>
    <row r="5281" spans="1:16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5"/>
      <c r="L5281" s="455" t="e">
        <f>IF(K5281=0,#REF!,0)</f>
        <v>#REF!</v>
      </c>
      <c r="O5281">
        <v>66338.366028000004</v>
      </c>
      <c r="P5281">
        <v>24</v>
      </c>
    </row>
    <row r="5282" spans="1:16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5"/>
      <c r="L5282" s="455" t="e">
        <f>IF(K5282=0,#REF!,0)</f>
        <v>#REF!</v>
      </c>
      <c r="O5282">
        <v>63206.480224999999</v>
      </c>
      <c r="P5282">
        <v>20</v>
      </c>
    </row>
    <row r="5283" spans="1:16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5"/>
      <c r="L5283" s="455" t="e">
        <f>IF(K5283=0,#REF!,0)</f>
        <v>#REF!</v>
      </c>
      <c r="O5283">
        <v>60473.577026999999</v>
      </c>
      <c r="P5283">
        <v>16</v>
      </c>
    </row>
    <row r="5284" spans="1:16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5"/>
      <c r="L5284" s="455" t="e">
        <f>IF(K5284=0,#REF!,0)</f>
        <v>#REF!</v>
      </c>
      <c r="O5284">
        <v>57696.207520000004</v>
      </c>
      <c r="P5284">
        <v>33</v>
      </c>
    </row>
    <row r="5285" spans="1:16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5"/>
      <c r="L5285" s="455" t="e">
        <f>IF(K5285=0,#REF!,0)</f>
        <v>#REF!</v>
      </c>
      <c r="O5285">
        <v>57068.607575000002</v>
      </c>
      <c r="P5285">
        <v>31</v>
      </c>
    </row>
    <row r="5286" spans="1:16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5"/>
      <c r="L5286" s="455" t="e">
        <f>IF(K5286=0,#REF!,0)</f>
        <v>#REF!</v>
      </c>
      <c r="O5286">
        <v>56645.881561000002</v>
      </c>
      <c r="P5286">
        <v>26</v>
      </c>
    </row>
    <row r="5287" spans="1:16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5"/>
      <c r="L5287" s="455" t="e">
        <f>IF(K5287=0,#REF!,0)</f>
        <v>#REF!</v>
      </c>
      <c r="O5287">
        <v>56384.581420000002</v>
      </c>
      <c r="P5287">
        <v>28</v>
      </c>
    </row>
    <row r="5288" spans="1:16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5"/>
      <c r="L5288" s="455" t="e">
        <f>IF(K5288=0,#REF!,0)</f>
        <v>#REF!</v>
      </c>
      <c r="O5288">
        <v>56839.070495</v>
      </c>
      <c r="P5288">
        <v>31</v>
      </c>
    </row>
    <row r="5289" spans="1:16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5"/>
      <c r="L5289" s="455" t="e">
        <f>IF(K5289=0,#REF!,0)</f>
        <v>#REF!</v>
      </c>
      <c r="O5289">
        <v>58328.652738999997</v>
      </c>
      <c r="P5289">
        <v>32</v>
      </c>
    </row>
    <row r="5290" spans="1:16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5"/>
      <c r="L5290" s="455" t="e">
        <f>IF(K5290=0,#REF!,0)</f>
        <v>#REF!</v>
      </c>
      <c r="O5290">
        <v>60826.398254</v>
      </c>
      <c r="P5290">
        <v>36</v>
      </c>
    </row>
    <row r="5291" spans="1:16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5"/>
      <c r="L5291" s="455" t="e">
        <f>IF(K5291=0,#REF!,0)</f>
        <v>#REF!</v>
      </c>
      <c r="O5291">
        <v>66252.990233999997</v>
      </c>
      <c r="P5291">
        <v>23</v>
      </c>
    </row>
    <row r="5292" spans="1:16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5"/>
      <c r="L5292" s="455" t="e">
        <f>IF(K5292=0,#REF!,0)</f>
        <v>#REF!</v>
      </c>
      <c r="O5292">
        <v>70939.583740000002</v>
      </c>
      <c r="P5292">
        <v>53</v>
      </c>
    </row>
    <row r="5293" spans="1:16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5"/>
      <c r="L5293" s="455" t="e">
        <f>IF(K5293=0,#REF!,0)</f>
        <v>#REF!</v>
      </c>
      <c r="O5293">
        <v>73111.756592999998</v>
      </c>
      <c r="P5293">
        <v>39</v>
      </c>
    </row>
    <row r="5294" spans="1:16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5"/>
      <c r="L5294" s="455" t="e">
        <f>IF(K5294=0,#REF!,0)</f>
        <v>#REF!</v>
      </c>
      <c r="O5294">
        <v>74678.301085999992</v>
      </c>
      <c r="P5294">
        <v>52</v>
      </c>
    </row>
    <row r="5295" spans="1:16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5"/>
      <c r="L5295" s="455" t="e">
        <f>IF(K5295=0,#REF!,0)</f>
        <v>#REF!</v>
      </c>
      <c r="O5295">
        <v>73045.677611999999</v>
      </c>
      <c r="P5295">
        <v>36</v>
      </c>
    </row>
    <row r="5296" spans="1:16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5"/>
      <c r="L5296" s="455" t="e">
        <f>IF(K5296=0,#REF!,0)</f>
        <v>#REF!</v>
      </c>
      <c r="O5296">
        <v>72604.423951000004</v>
      </c>
      <c r="P5296">
        <v>30</v>
      </c>
    </row>
    <row r="5297" spans="1:16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5"/>
      <c r="L5297" s="455" t="e">
        <f>IF(K5297=0,#REF!,0)</f>
        <v>#REF!</v>
      </c>
      <c r="O5297">
        <v>75506.823120999994</v>
      </c>
      <c r="P5297">
        <v>28</v>
      </c>
    </row>
    <row r="5298" spans="1:16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5"/>
      <c r="L5298" s="455" t="e">
        <f>IF(K5298=0,#REF!,0)</f>
        <v>#REF!</v>
      </c>
      <c r="O5298">
        <v>75290.001587000006</v>
      </c>
      <c r="P5298">
        <v>30</v>
      </c>
    </row>
    <row r="5299" spans="1:16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5"/>
      <c r="L5299" s="455" t="e">
        <f>IF(K5299=0,#REF!,0)</f>
        <v>#REF!</v>
      </c>
      <c r="O5299">
        <v>75274.945680000004</v>
      </c>
      <c r="P5299">
        <v>28</v>
      </c>
    </row>
    <row r="5300" spans="1:16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5"/>
      <c r="L5300" s="455" t="e">
        <f>IF(K5300=0,#REF!,0)</f>
        <v>#REF!</v>
      </c>
      <c r="O5300">
        <v>74644.504942999993</v>
      </c>
      <c r="P5300">
        <v>23</v>
      </c>
    </row>
    <row r="5301" spans="1:16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5"/>
      <c r="L5301" s="455" t="e">
        <f>IF(K5301=0,#REF!,0)</f>
        <v>#REF!</v>
      </c>
      <c r="O5301">
        <v>72316.168151000005</v>
      </c>
      <c r="P5301">
        <v>23</v>
      </c>
    </row>
    <row r="5302" spans="1:16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5"/>
      <c r="L5302" s="455" t="e">
        <f>IF(K5302=0,#REF!,0)</f>
        <v>#REF!</v>
      </c>
      <c r="O5302">
        <v>70554.339722000004</v>
      </c>
      <c r="P5302">
        <v>28</v>
      </c>
    </row>
    <row r="5303" spans="1:16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5"/>
      <c r="L5303" s="455" t="e">
        <f>IF(K5303=0,#REF!,0)</f>
        <v>#REF!</v>
      </c>
      <c r="O5303">
        <v>70297.947569999989</v>
      </c>
      <c r="P5303">
        <v>27</v>
      </c>
    </row>
    <row r="5304" spans="1:16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5"/>
      <c r="L5304" s="455" t="e">
        <f>IF(K5304=0,#REF!,0)</f>
        <v>#REF!</v>
      </c>
      <c r="O5304">
        <v>68163.374084999989</v>
      </c>
      <c r="P5304">
        <v>28</v>
      </c>
    </row>
    <row r="5305" spans="1:16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5"/>
      <c r="L5305" s="455" t="e">
        <f>IF(K5305=0,#REF!,0)</f>
        <v>#REF!</v>
      </c>
      <c r="O5305">
        <v>65383.913453000001</v>
      </c>
      <c r="P5305">
        <v>33</v>
      </c>
    </row>
    <row r="5306" spans="1:16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5"/>
      <c r="L5306" s="455" t="e">
        <f>IF(K5306=0,#REF!,0)</f>
        <v>#REF!</v>
      </c>
      <c r="O5306">
        <v>61789.468263000002</v>
      </c>
      <c r="P5306">
        <v>26</v>
      </c>
    </row>
    <row r="5307" spans="1:16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5"/>
      <c r="L5307" s="455" t="e">
        <f>IF(K5307=0,#REF!,0)</f>
        <v>#REF!</v>
      </c>
      <c r="O5307">
        <v>59318.098510999997</v>
      </c>
      <c r="P5307">
        <v>22</v>
      </c>
    </row>
    <row r="5308" spans="1:16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5"/>
      <c r="L5308" s="455" t="e">
        <f>IF(K5308=0,#REF!,0)</f>
        <v>#REF!</v>
      </c>
      <c r="O5308">
        <v>56405.203553000007</v>
      </c>
      <c r="P5308">
        <v>33</v>
      </c>
    </row>
    <row r="5309" spans="1:16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5"/>
      <c r="L5309" s="455" t="e">
        <f>IF(K5309=0,#REF!,0)</f>
        <v>#REF!</v>
      </c>
      <c r="O5309">
        <v>56504.239165999999</v>
      </c>
      <c r="P5309">
        <v>47</v>
      </c>
    </row>
    <row r="5310" spans="1:16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5"/>
      <c r="L5310" s="455" t="e">
        <f>IF(K5310=0,#REF!,0)</f>
        <v>#REF!</v>
      </c>
      <c r="O5310">
        <v>56190.308043999998</v>
      </c>
      <c r="P5310">
        <v>31</v>
      </c>
    </row>
    <row r="5311" spans="1:16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5"/>
      <c r="L5311" s="455" t="e">
        <f>IF(K5311=0,#REF!,0)</f>
        <v>#REF!</v>
      </c>
      <c r="O5311">
        <v>55614.601134999997</v>
      </c>
      <c r="P5311">
        <v>32</v>
      </c>
    </row>
    <row r="5312" spans="1:16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5"/>
      <c r="L5312" s="455" t="e">
        <f>IF(K5312=0,#REF!,0)</f>
        <v>#REF!</v>
      </c>
      <c r="O5312">
        <v>56061.828155000003</v>
      </c>
      <c r="P5312">
        <v>51</v>
      </c>
    </row>
    <row r="5313" spans="1:16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5"/>
      <c r="L5313" s="455" t="e">
        <f>IF(K5313=0,#REF!,0)</f>
        <v>#REF!</v>
      </c>
      <c r="O5313">
        <v>58172.436095999998</v>
      </c>
      <c r="P5313">
        <v>35</v>
      </c>
    </row>
    <row r="5314" spans="1:16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5"/>
      <c r="L5314" s="455" t="e">
        <f>IF(K5314=0,#REF!,0)</f>
        <v>#REF!</v>
      </c>
      <c r="O5314">
        <v>60783.249512000002</v>
      </c>
      <c r="P5314">
        <v>39</v>
      </c>
    </row>
    <row r="5315" spans="1:16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5"/>
      <c r="L5315" s="455" t="e">
        <f>IF(K5315=0,#REF!,0)</f>
        <v>#REF!</v>
      </c>
      <c r="O5315">
        <v>64991.641479999998</v>
      </c>
      <c r="P5315">
        <v>44</v>
      </c>
    </row>
    <row r="5316" spans="1:16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5"/>
      <c r="L5316" s="455" t="e">
        <f>IF(K5316=0,#REF!,0)</f>
        <v>#REF!</v>
      </c>
      <c r="O5316">
        <v>70538.030639000004</v>
      </c>
      <c r="P5316">
        <v>61</v>
      </c>
    </row>
    <row r="5317" spans="1:16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5"/>
      <c r="L5317" s="455" t="e">
        <f>IF(K5317=0,#REF!,0)</f>
        <v>#REF!</v>
      </c>
      <c r="O5317">
        <v>72164.800537000003</v>
      </c>
      <c r="P5317">
        <v>39</v>
      </c>
    </row>
    <row r="5318" spans="1:16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5"/>
      <c r="L5318" s="455" t="e">
        <f>IF(K5318=0,#REF!,0)</f>
        <v>#REF!</v>
      </c>
      <c r="O5318">
        <v>73567.261962000004</v>
      </c>
      <c r="P5318">
        <v>43</v>
      </c>
    </row>
    <row r="5319" spans="1:16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5"/>
      <c r="L5319" s="455" t="e">
        <f>IF(K5319=0,#REF!,0)</f>
        <v>#REF!</v>
      </c>
      <c r="O5319">
        <v>72229.612915000005</v>
      </c>
      <c r="P5319">
        <v>27</v>
      </c>
    </row>
    <row r="5320" spans="1:16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5"/>
      <c r="L5320" s="455" t="e">
        <f>IF(K5320=0,#REF!,0)</f>
        <v>#REF!</v>
      </c>
      <c r="O5320">
        <v>71357.368407999995</v>
      </c>
      <c r="P5320">
        <v>36</v>
      </c>
    </row>
    <row r="5321" spans="1:16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5"/>
      <c r="L5321" s="455" t="e">
        <f>IF(K5321=0,#REF!,0)</f>
        <v>#REF!</v>
      </c>
      <c r="O5321">
        <v>74645.547118999995</v>
      </c>
      <c r="P5321">
        <v>34</v>
      </c>
    </row>
    <row r="5322" spans="1:16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5"/>
      <c r="L5322" s="455" t="e">
        <f>IF(K5322=0,#REF!,0)</f>
        <v>#REF!</v>
      </c>
      <c r="O5322">
        <v>73860.976806999999</v>
      </c>
      <c r="P5322">
        <v>32</v>
      </c>
    </row>
    <row r="5323" spans="1:16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5"/>
      <c r="L5323" s="455" t="e">
        <f>IF(K5323=0,#REF!,0)</f>
        <v>#REF!</v>
      </c>
      <c r="O5323">
        <v>73902.040160999997</v>
      </c>
      <c r="P5323">
        <v>32</v>
      </c>
    </row>
    <row r="5324" spans="1:16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5"/>
      <c r="L5324" s="455" t="e">
        <f>IF(K5324=0,#REF!,0)</f>
        <v>#REF!</v>
      </c>
      <c r="O5324">
        <v>73569.239379999999</v>
      </c>
      <c r="P5324">
        <v>26</v>
      </c>
    </row>
    <row r="5325" spans="1:16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5"/>
      <c r="L5325" s="455" t="e">
        <f>IF(K5325=0,#REF!,0)</f>
        <v>#REF!</v>
      </c>
      <c r="O5325">
        <v>72652.910278999989</v>
      </c>
      <c r="P5325">
        <v>25</v>
      </c>
    </row>
    <row r="5326" spans="1:16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5"/>
      <c r="L5326" s="455" t="e">
        <f>IF(K5326=0,#REF!,0)</f>
        <v>#REF!</v>
      </c>
      <c r="O5326">
        <v>70643.188658999992</v>
      </c>
      <c r="P5326">
        <v>23</v>
      </c>
    </row>
    <row r="5327" spans="1:16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5"/>
      <c r="L5327" s="455" t="e">
        <f>IF(K5327=0,#REF!,0)</f>
        <v>#REF!</v>
      </c>
      <c r="O5327">
        <v>70085.021668000001</v>
      </c>
      <c r="P5327">
        <v>29</v>
      </c>
    </row>
    <row r="5328" spans="1:16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5"/>
      <c r="L5328" s="455" t="e">
        <f>IF(K5328=0,#REF!,0)</f>
        <v>#REF!</v>
      </c>
      <c r="O5328">
        <v>67559.394469000006</v>
      </c>
      <c r="P5328">
        <v>32</v>
      </c>
    </row>
    <row r="5329" spans="1:16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5"/>
      <c r="L5329" s="455" t="e">
        <f>IF(K5329=0,#REF!,0)</f>
        <v>#REF!</v>
      </c>
      <c r="O5329">
        <v>64416.318603</v>
      </c>
      <c r="P5329">
        <v>23</v>
      </c>
    </row>
    <row r="5330" spans="1:16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5"/>
      <c r="L5330" s="455" t="e">
        <f>IF(K5330=0,#REF!,0)</f>
        <v>#REF!</v>
      </c>
      <c r="O5330">
        <v>61457.245300000002</v>
      </c>
      <c r="P5330">
        <v>21</v>
      </c>
    </row>
    <row r="5331" spans="1:16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5"/>
      <c r="L5331" s="455" t="e">
        <f>IF(K5331=0,#REF!,0)</f>
        <v>#REF!</v>
      </c>
      <c r="O5331">
        <v>59144.423155999997</v>
      </c>
      <c r="P5331">
        <v>29</v>
      </c>
    </row>
    <row r="5332" spans="1:16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5"/>
      <c r="L5332" s="455" t="e">
        <f>IF(K5332=0,#REF!,0)</f>
        <v>#REF!</v>
      </c>
      <c r="O5332">
        <v>57658.472290999998</v>
      </c>
      <c r="P5332">
        <v>26</v>
      </c>
    </row>
    <row r="5333" spans="1:16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5"/>
      <c r="L5333" s="455" t="e">
        <f>IF(K5333=0,#REF!,0)</f>
        <v>#REF!</v>
      </c>
      <c r="O5333">
        <v>56662.428925</v>
      </c>
      <c r="P5333">
        <v>23</v>
      </c>
    </row>
    <row r="5334" spans="1:16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5"/>
      <c r="L5334" s="455" t="e">
        <f>IF(K5334=0,#REF!,0)</f>
        <v>#REF!</v>
      </c>
      <c r="O5334">
        <v>56735.454772999998</v>
      </c>
      <c r="P5334">
        <v>27</v>
      </c>
    </row>
    <row r="5335" spans="1:16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5"/>
      <c r="L5335" s="455" t="e">
        <f>IF(K5335=0,#REF!,0)</f>
        <v>#REF!</v>
      </c>
      <c r="O5335">
        <v>57067.545654000001</v>
      </c>
      <c r="P5335">
        <v>29</v>
      </c>
    </row>
    <row r="5336" spans="1:16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5"/>
      <c r="L5336" s="455" t="e">
        <f>IF(K5336=0,#REF!,0)</f>
        <v>#REF!</v>
      </c>
      <c r="O5336">
        <v>57307.869721000003</v>
      </c>
      <c r="P5336">
        <v>42</v>
      </c>
    </row>
    <row r="5337" spans="1:16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5"/>
      <c r="L5337" s="455" t="e">
        <f>IF(K5337=0,#REF!,0)</f>
        <v>#REF!</v>
      </c>
      <c r="O5337">
        <v>58599.689026</v>
      </c>
      <c r="P5337">
        <v>31</v>
      </c>
    </row>
    <row r="5338" spans="1:16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5"/>
      <c r="L5338" s="455" t="e">
        <f>IF(K5338=0,#REF!,0)</f>
        <v>#REF!</v>
      </c>
      <c r="O5338">
        <v>61503.514220999998</v>
      </c>
      <c r="P5338">
        <v>42</v>
      </c>
    </row>
    <row r="5339" spans="1:16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5"/>
      <c r="L5339" s="455" t="e">
        <f>IF(K5339=0,#REF!,0)</f>
        <v>#REF!</v>
      </c>
      <c r="O5339">
        <v>63553.514281999996</v>
      </c>
      <c r="P5339">
        <v>56</v>
      </c>
    </row>
    <row r="5340" spans="1:16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5"/>
      <c r="L5340" s="455" t="e">
        <f>IF(K5340=0,#REF!,0)</f>
        <v>#REF!</v>
      </c>
      <c r="O5340">
        <v>69535.581726000004</v>
      </c>
      <c r="P5340">
        <v>62</v>
      </c>
    </row>
    <row r="5341" spans="1:16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5"/>
      <c r="L5341" s="455" t="e">
        <f>IF(K5341=0,#REF!,0)</f>
        <v>#REF!</v>
      </c>
      <c r="O5341">
        <v>72071.28143399999</v>
      </c>
      <c r="P5341">
        <v>59</v>
      </c>
    </row>
    <row r="5342" spans="1:16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5"/>
      <c r="L5342" s="455" t="e">
        <f>IF(K5342=0,#REF!,0)</f>
        <v>#REF!</v>
      </c>
      <c r="O5342">
        <v>73822.59314099999</v>
      </c>
      <c r="P5342">
        <v>54</v>
      </c>
    </row>
    <row r="5343" spans="1:16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5"/>
      <c r="L5343" s="455" t="e">
        <f>IF(K5343=0,#REF!,0)</f>
        <v>#REF!</v>
      </c>
      <c r="O5343">
        <v>72055.900635000013</v>
      </c>
      <c r="P5343">
        <v>59</v>
      </c>
    </row>
    <row r="5344" spans="1:16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5"/>
      <c r="L5344" s="455" t="e">
        <f>IF(K5344=0,#REF!,0)</f>
        <v>#REF!</v>
      </c>
      <c r="O5344">
        <v>71821.435117999994</v>
      </c>
      <c r="P5344">
        <v>60</v>
      </c>
    </row>
    <row r="5345" spans="1:16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5"/>
      <c r="L5345" s="455" t="e">
        <f>IF(K5345=0,#REF!,0)</f>
        <v>#REF!</v>
      </c>
      <c r="O5345">
        <v>75197.305603000001</v>
      </c>
      <c r="P5345">
        <v>63</v>
      </c>
    </row>
    <row r="5346" spans="1:16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5"/>
      <c r="L5346" s="455" t="e">
        <f>IF(K5346=0,#REF!,0)</f>
        <v>#REF!</v>
      </c>
      <c r="O5346">
        <v>74699.146118999997</v>
      </c>
      <c r="P5346">
        <v>54</v>
      </c>
    </row>
    <row r="5347" spans="1:16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5"/>
      <c r="L5347" s="455" t="e">
        <f>IF(K5347=0,#REF!,0)</f>
        <v>#REF!</v>
      </c>
      <c r="O5347">
        <v>74975.253905999998</v>
      </c>
      <c r="P5347">
        <v>40</v>
      </c>
    </row>
    <row r="5348" spans="1:16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5"/>
      <c r="L5348" s="455" t="e">
        <f>IF(K5348=0,#REF!,0)</f>
        <v>#REF!</v>
      </c>
      <c r="O5348">
        <v>73857.08361999999</v>
      </c>
      <c r="P5348">
        <v>25</v>
      </c>
    </row>
    <row r="5349" spans="1:16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5"/>
      <c r="L5349" s="455" t="e">
        <f>IF(K5349=0,#REF!,0)</f>
        <v>#REF!</v>
      </c>
      <c r="O5349">
        <v>71348.97802699999</v>
      </c>
      <c r="P5349">
        <v>24</v>
      </c>
    </row>
    <row r="5350" spans="1:16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5"/>
      <c r="L5350" s="455" t="e">
        <f>IF(K5350=0,#REF!,0)</f>
        <v>#REF!</v>
      </c>
      <c r="O5350">
        <v>70056.577514999997</v>
      </c>
      <c r="P5350">
        <v>24</v>
      </c>
    </row>
    <row r="5351" spans="1:16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5"/>
      <c r="L5351" s="455" t="e">
        <f>IF(K5351=0,#REF!,0)</f>
        <v>#REF!</v>
      </c>
      <c r="O5351">
        <v>69038.184448</v>
      </c>
      <c r="P5351">
        <v>26</v>
      </c>
    </row>
    <row r="5352" spans="1:16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5"/>
      <c r="L5352" s="455" t="e">
        <f>IF(K5352=0,#REF!,0)</f>
        <v>#REF!</v>
      </c>
      <c r="O5352">
        <v>67036.757689999999</v>
      </c>
      <c r="P5352">
        <v>26</v>
      </c>
    </row>
    <row r="5353" spans="1:16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5"/>
      <c r="L5353" s="455" t="e">
        <f>IF(K5353=0,#REF!,0)</f>
        <v>#REF!</v>
      </c>
      <c r="O5353">
        <v>63826.616212000001</v>
      </c>
      <c r="P5353">
        <v>23</v>
      </c>
    </row>
    <row r="5354" spans="1:16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5"/>
      <c r="L5354" s="455" t="e">
        <f>IF(K5354=0,#REF!,0)</f>
        <v>#REF!</v>
      </c>
      <c r="O5354">
        <v>60692.983702999998</v>
      </c>
      <c r="P5354">
        <v>18</v>
      </c>
    </row>
    <row r="5355" spans="1:16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5"/>
      <c r="L5355" s="455" t="e">
        <f>IF(K5355=0,#REF!,0)</f>
        <v>#REF!</v>
      </c>
      <c r="O5355">
        <v>58388.239990999988</v>
      </c>
      <c r="P5355">
        <v>16</v>
      </c>
    </row>
    <row r="5356" spans="1:16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5"/>
      <c r="L5356" s="455" t="e">
        <f>IF(K5356=0,#REF!,0)</f>
        <v>#REF!</v>
      </c>
      <c r="O5356">
        <v>56383.483825000003</v>
      </c>
      <c r="P5356">
        <v>19</v>
      </c>
    </row>
    <row r="5357" spans="1:16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5"/>
      <c r="L5357" s="455" t="e">
        <f>IF(K5357=0,#REF!,0)</f>
        <v>#REF!</v>
      </c>
      <c r="O5357">
        <v>55311.126861999997</v>
      </c>
      <c r="P5357">
        <v>16</v>
      </c>
    </row>
    <row r="5358" spans="1:16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5"/>
      <c r="L5358" s="455" t="e">
        <f>IF(K5358=0,#REF!,0)</f>
        <v>#REF!</v>
      </c>
      <c r="O5358">
        <v>55237.892822000002</v>
      </c>
      <c r="P5358">
        <v>29</v>
      </c>
    </row>
    <row r="5359" spans="1:16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5"/>
      <c r="L5359" s="455" t="e">
        <f>IF(K5359=0,#REF!,0)</f>
        <v>#REF!</v>
      </c>
      <c r="O5359">
        <v>54832.746917999997</v>
      </c>
      <c r="P5359">
        <v>24</v>
      </c>
    </row>
    <row r="5360" spans="1:16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5"/>
      <c r="L5360" s="455" t="e">
        <f>IF(K5360=0,#REF!,0)</f>
        <v>#REF!</v>
      </c>
      <c r="O5360">
        <v>55308.675416000013</v>
      </c>
      <c r="P5360">
        <v>27</v>
      </c>
    </row>
    <row r="5361" spans="1:16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5"/>
      <c r="L5361" s="455" t="e">
        <f>IF(K5361=0,#REF!,0)</f>
        <v>#REF!</v>
      </c>
      <c r="O5361">
        <v>55908.683655000001</v>
      </c>
      <c r="P5361">
        <v>28</v>
      </c>
    </row>
    <row r="5362" spans="1:16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5"/>
      <c r="L5362" s="455" t="e">
        <f>IF(K5362=0,#REF!,0)</f>
        <v>#REF!</v>
      </c>
      <c r="O5362">
        <v>56881.279723</v>
      </c>
      <c r="P5362">
        <v>31</v>
      </c>
    </row>
    <row r="5363" spans="1:16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5"/>
      <c r="L5363" s="455" t="e">
        <f>IF(K5363=0,#REF!,0)</f>
        <v>#REF!</v>
      </c>
      <c r="O5363">
        <v>57589.816038999998</v>
      </c>
      <c r="P5363">
        <v>35</v>
      </c>
    </row>
    <row r="5364" spans="1:16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5"/>
      <c r="L5364" s="455" t="e">
        <f>IF(K5364=0,#REF!,0)</f>
        <v>#REF!</v>
      </c>
      <c r="O5364">
        <v>58802.616151000002</v>
      </c>
      <c r="P5364">
        <v>51</v>
      </c>
    </row>
    <row r="5365" spans="1:16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5"/>
      <c r="L5365" s="455" t="e">
        <f>IF(K5365=0,#REF!,0)</f>
        <v>#REF!</v>
      </c>
      <c r="O5365">
        <v>61459.444641000002</v>
      </c>
      <c r="P5365">
        <v>38</v>
      </c>
    </row>
    <row r="5366" spans="1:16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5"/>
      <c r="L5366" s="455" t="e">
        <f>IF(K5366=0,#REF!,0)</f>
        <v>#REF!</v>
      </c>
      <c r="O5366">
        <v>63388.597289999998</v>
      </c>
      <c r="P5366">
        <v>51</v>
      </c>
    </row>
    <row r="5367" spans="1:16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5"/>
      <c r="L5367" s="455" t="e">
        <f>IF(K5367=0,#REF!,0)</f>
        <v>#REF!</v>
      </c>
      <c r="O5367">
        <v>62867.090576000002</v>
      </c>
      <c r="P5367">
        <v>49</v>
      </c>
    </row>
    <row r="5368" spans="1:16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5"/>
      <c r="L5368" s="455" t="e">
        <f>IF(K5368=0,#REF!,0)</f>
        <v>#REF!</v>
      </c>
      <c r="O5368">
        <v>62701.489073999997</v>
      </c>
      <c r="P5368">
        <v>48</v>
      </c>
    </row>
    <row r="5369" spans="1:16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5"/>
      <c r="L5369" s="455" t="e">
        <f>IF(K5369=0,#REF!,0)</f>
        <v>#REF!</v>
      </c>
      <c r="O5369">
        <v>64646.247559000003</v>
      </c>
      <c r="P5369">
        <v>46</v>
      </c>
    </row>
    <row r="5370" spans="1:16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5"/>
      <c r="L5370" s="455" t="e">
        <f>IF(K5370=0,#REF!,0)</f>
        <v>#REF!</v>
      </c>
      <c r="O5370">
        <v>64219.690673999998</v>
      </c>
      <c r="P5370">
        <v>49</v>
      </c>
    </row>
    <row r="5371" spans="1:16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5"/>
      <c r="L5371" s="455" t="e">
        <f>IF(K5371=0,#REF!,0)</f>
        <v>#REF!</v>
      </c>
      <c r="O5371">
        <v>63775.719603999998</v>
      </c>
      <c r="P5371">
        <v>48</v>
      </c>
    </row>
    <row r="5372" spans="1:16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5"/>
      <c r="L5372" s="455" t="e">
        <f>IF(K5372=0,#REF!,0)</f>
        <v>#REF!</v>
      </c>
      <c r="O5372">
        <v>62441.085874999997</v>
      </c>
      <c r="P5372">
        <v>51</v>
      </c>
    </row>
    <row r="5373" spans="1:16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5"/>
      <c r="L5373" s="455" t="e">
        <f>IF(K5373=0,#REF!,0)</f>
        <v>#REF!</v>
      </c>
      <c r="O5373">
        <v>61254.875795</v>
      </c>
      <c r="P5373">
        <v>49</v>
      </c>
    </row>
    <row r="5374" spans="1:16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5"/>
      <c r="L5374" s="455" t="e">
        <f>IF(K5374=0,#REF!,0)</f>
        <v>#REF!</v>
      </c>
      <c r="O5374">
        <v>61122.708802000001</v>
      </c>
      <c r="P5374">
        <v>41</v>
      </c>
    </row>
    <row r="5375" spans="1:16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5"/>
      <c r="L5375" s="455" t="e">
        <f>IF(K5375=0,#REF!,0)</f>
        <v>#REF!</v>
      </c>
      <c r="O5375">
        <v>61824.446289</v>
      </c>
      <c r="P5375">
        <v>42</v>
      </c>
    </row>
    <row r="5376" spans="1:16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5"/>
      <c r="L5376" s="455" t="e">
        <f>IF(K5376=0,#REF!,0)</f>
        <v>#REF!</v>
      </c>
      <c r="O5376">
        <v>60739.366700000013</v>
      </c>
      <c r="P5376">
        <v>24</v>
      </c>
    </row>
    <row r="5377" spans="1:16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5"/>
      <c r="L5377" s="455" t="e">
        <f>IF(K5377=0,#REF!,0)</f>
        <v>#REF!</v>
      </c>
      <c r="O5377">
        <v>58885.152526999998</v>
      </c>
      <c r="P5377">
        <v>22</v>
      </c>
    </row>
    <row r="5378" spans="1:16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5"/>
      <c r="L5378" s="455" t="e">
        <f>IF(K5378=0,#REF!,0)</f>
        <v>#REF!</v>
      </c>
      <c r="O5378">
        <v>56379.490538999999</v>
      </c>
      <c r="P5378">
        <v>30</v>
      </c>
    </row>
    <row r="5379" spans="1:16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5"/>
      <c r="L5379" s="455" t="e">
        <f>IF(K5379=0,#REF!,0)</f>
        <v>#REF!</v>
      </c>
      <c r="O5379">
        <v>55024.848022999999</v>
      </c>
      <c r="P5379">
        <v>43</v>
      </c>
    </row>
    <row r="5380" spans="1:16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5"/>
      <c r="L5380" s="455" t="e">
        <f>IF(K5380=0,#REF!,0)</f>
        <v>#REF!</v>
      </c>
      <c r="O5380">
        <v>53649.316650000001</v>
      </c>
      <c r="P5380">
        <v>45</v>
      </c>
    </row>
    <row r="5381" spans="1:16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5"/>
      <c r="L5381" s="455" t="e">
        <f>IF(K5381=0,#REF!,0)</f>
        <v>#REF!</v>
      </c>
      <c r="O5381">
        <v>53126.036985999999</v>
      </c>
      <c r="P5381">
        <v>43</v>
      </c>
    </row>
    <row r="5382" spans="1:16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5"/>
      <c r="L5382" s="455" t="e">
        <f>IF(K5382=0,#REF!,0)</f>
        <v>#REF!</v>
      </c>
      <c r="O5382">
        <v>52700.096038999996</v>
      </c>
      <c r="P5382">
        <v>44</v>
      </c>
    </row>
    <row r="5383" spans="1:16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5"/>
      <c r="L5383" s="455" t="e">
        <f>IF(K5383=0,#REF!,0)</f>
        <v>#REF!</v>
      </c>
      <c r="O5383">
        <v>52412.265717000002</v>
      </c>
      <c r="P5383">
        <v>43</v>
      </c>
    </row>
    <row r="5384" spans="1:16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5"/>
      <c r="L5384" s="455" t="e">
        <f>IF(K5384=0,#REF!,0)</f>
        <v>#REF!</v>
      </c>
      <c r="O5384">
        <v>52511.053251999998</v>
      </c>
      <c r="P5384">
        <v>44</v>
      </c>
    </row>
    <row r="5385" spans="1:16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5"/>
      <c r="L5385" s="455" t="e">
        <f>IF(K5385=0,#REF!,0)</f>
        <v>#REF!</v>
      </c>
      <c r="O5385">
        <v>52210.231994000002</v>
      </c>
      <c r="P5385">
        <v>44</v>
      </c>
    </row>
    <row r="5386" spans="1:16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5"/>
      <c r="L5386" s="455" t="e">
        <f>IF(K5386=0,#REF!,0)</f>
        <v>#REF!</v>
      </c>
      <c r="O5386">
        <v>52248.904936999999</v>
      </c>
      <c r="P5386">
        <v>30</v>
      </c>
    </row>
    <row r="5387" spans="1:16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5"/>
      <c r="L5387" s="455" t="e">
        <f>IF(K5387=0,#REF!,0)</f>
        <v>#REF!</v>
      </c>
      <c r="O5387">
        <v>53225.358673000002</v>
      </c>
      <c r="P5387">
        <v>34</v>
      </c>
    </row>
    <row r="5388" spans="1:16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5"/>
      <c r="L5388" s="455" t="e">
        <f>IF(K5388=0,#REF!,0)</f>
        <v>#REF!</v>
      </c>
      <c r="O5388">
        <v>53369.587373000002</v>
      </c>
      <c r="P5388">
        <v>34</v>
      </c>
    </row>
    <row r="5389" spans="1:16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5"/>
      <c r="L5389" s="455" t="e">
        <f>IF(K5389=0,#REF!,0)</f>
        <v>#REF!</v>
      </c>
      <c r="O5389">
        <v>53814.341737000002</v>
      </c>
      <c r="P5389">
        <v>48</v>
      </c>
    </row>
    <row r="5390" spans="1:16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5"/>
      <c r="L5390" s="455" t="e">
        <f>IF(K5390=0,#REF!,0)</f>
        <v>#REF!</v>
      </c>
      <c r="O5390">
        <v>55181.967773999997</v>
      </c>
      <c r="P5390">
        <v>45</v>
      </c>
    </row>
    <row r="5391" spans="1:16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5"/>
      <c r="L5391" s="455" t="e">
        <f>IF(K5391=0,#REF!,0)</f>
        <v>#REF!</v>
      </c>
      <c r="O5391">
        <v>55215.189940999997</v>
      </c>
      <c r="P5391">
        <v>49</v>
      </c>
    </row>
    <row r="5392" spans="1:16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5"/>
      <c r="L5392" s="455" t="e">
        <f>IF(K5392=0,#REF!,0)</f>
        <v>#REF!</v>
      </c>
      <c r="O5392">
        <v>55816.021667000001</v>
      </c>
      <c r="P5392">
        <v>45</v>
      </c>
    </row>
    <row r="5393" spans="1:16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5"/>
      <c r="L5393" s="455" t="e">
        <f>IF(K5393=0,#REF!,0)</f>
        <v>#REF!</v>
      </c>
      <c r="O5393">
        <v>56584.312866</v>
      </c>
      <c r="P5393">
        <v>49</v>
      </c>
    </row>
    <row r="5394" spans="1:16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5"/>
      <c r="L5394" s="455" t="e">
        <f>IF(K5394=0,#REF!,0)</f>
        <v>#REF!</v>
      </c>
      <c r="O5394">
        <v>56190.819457999998</v>
      </c>
      <c r="P5394">
        <v>50</v>
      </c>
    </row>
    <row r="5395" spans="1:16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5"/>
      <c r="L5395" s="455" t="e">
        <f>IF(K5395=0,#REF!,0)</f>
        <v>#REF!</v>
      </c>
      <c r="O5395">
        <v>56191.013793999999</v>
      </c>
      <c r="P5395">
        <v>49</v>
      </c>
    </row>
    <row r="5396" spans="1:16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5"/>
      <c r="L5396" s="455" t="e">
        <f>IF(K5396=0,#REF!,0)</f>
        <v>#REF!</v>
      </c>
      <c r="O5396">
        <v>56146.585021000014</v>
      </c>
      <c r="P5396">
        <v>52</v>
      </c>
    </row>
    <row r="5397" spans="1:16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5"/>
      <c r="L5397" s="455" t="e">
        <f>IF(K5397=0,#REF!,0)</f>
        <v>#REF!</v>
      </c>
      <c r="O5397">
        <v>56288.144103999999</v>
      </c>
      <c r="P5397">
        <v>52</v>
      </c>
    </row>
    <row r="5398" spans="1:16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5"/>
      <c r="L5398" s="455" t="e">
        <f>IF(K5398=0,#REF!,0)</f>
        <v>#REF!</v>
      </c>
      <c r="O5398">
        <v>57033.447021</v>
      </c>
      <c r="P5398">
        <v>55</v>
      </c>
    </row>
    <row r="5399" spans="1:16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5"/>
      <c r="L5399" s="455" t="e">
        <f>IF(K5399=0,#REF!,0)</f>
        <v>#REF!</v>
      </c>
      <c r="O5399">
        <v>57795.995605999997</v>
      </c>
      <c r="P5399">
        <v>53</v>
      </c>
    </row>
    <row r="5400" spans="1:16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5"/>
      <c r="L5400" s="455" t="e">
        <f>IF(K5400=0,#REF!,0)</f>
        <v>#REF!</v>
      </c>
      <c r="O5400">
        <v>56643.754485999998</v>
      </c>
      <c r="P5400">
        <v>54</v>
      </c>
    </row>
    <row r="5401" spans="1:16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5"/>
      <c r="L5401" s="455" t="e">
        <f>IF(K5401=0,#REF!,0)</f>
        <v>#REF!</v>
      </c>
      <c r="O5401">
        <v>56313.667114000003</v>
      </c>
      <c r="P5401">
        <v>53</v>
      </c>
    </row>
    <row r="5402" spans="1:16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5"/>
      <c r="L5402" s="455" t="e">
        <f>IF(K5402=0,#REF!,0)</f>
        <v>#REF!</v>
      </c>
      <c r="O5402">
        <v>54958.952819999999</v>
      </c>
      <c r="P5402">
        <v>51</v>
      </c>
    </row>
    <row r="5403" spans="1:16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5"/>
      <c r="L5403" s="455" t="e">
        <f>IF(K5403=0,#REF!,0)</f>
        <v>#REF!</v>
      </c>
      <c r="O5403">
        <v>52181.654297000001</v>
      </c>
      <c r="P5403">
        <v>51</v>
      </c>
    </row>
    <row r="5404" spans="1:16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5"/>
      <c r="L5404" s="455" t="e">
        <f>IF(K5404=0,#REF!,0)</f>
        <v>#REF!</v>
      </c>
      <c r="O5404">
        <v>51216.373138000003</v>
      </c>
      <c r="P5404">
        <v>47</v>
      </c>
    </row>
    <row r="5405" spans="1:16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5"/>
      <c r="L5405" s="455" t="e">
        <f>IF(K5405=0,#REF!,0)</f>
        <v>#REF!</v>
      </c>
      <c r="O5405">
        <v>51182.131500000003</v>
      </c>
      <c r="P5405">
        <v>47</v>
      </c>
    </row>
    <row r="5406" spans="1:16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5"/>
      <c r="L5406" s="455" t="e">
        <f>IF(K5406=0,#REF!,0)</f>
        <v>#REF!</v>
      </c>
      <c r="O5406">
        <v>50585.437407999998</v>
      </c>
      <c r="P5406">
        <v>47</v>
      </c>
    </row>
    <row r="5407" spans="1:16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5"/>
      <c r="L5407" s="455" t="e">
        <f>IF(K5407=0,#REF!,0)</f>
        <v>#REF!</v>
      </c>
      <c r="O5407">
        <v>50743.606568000003</v>
      </c>
      <c r="P5407">
        <v>44</v>
      </c>
    </row>
    <row r="5408" spans="1:16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5"/>
      <c r="L5408" s="455" t="e">
        <f>IF(K5408=0,#REF!,0)</f>
        <v>#REF!</v>
      </c>
      <c r="O5408">
        <v>51545.662200999999</v>
      </c>
      <c r="P5408">
        <v>45</v>
      </c>
    </row>
    <row r="5409" spans="1:16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5"/>
      <c r="L5409" s="455" t="e">
        <f>IF(K5409=0,#REF!,0)</f>
        <v>#REF!</v>
      </c>
      <c r="O5409">
        <v>53138.483398999997</v>
      </c>
      <c r="P5409">
        <v>48</v>
      </c>
    </row>
    <row r="5410" spans="1:16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5"/>
      <c r="L5410" s="455" t="e">
        <f>IF(K5410=0,#REF!,0)</f>
        <v>#REF!</v>
      </c>
      <c r="O5410">
        <v>56903.935700000002</v>
      </c>
      <c r="P5410">
        <v>36</v>
      </c>
    </row>
    <row r="5411" spans="1:16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5"/>
      <c r="L5411" s="455" t="e">
        <f>IF(K5411=0,#REF!,0)</f>
        <v>#REF!</v>
      </c>
      <c r="O5411">
        <v>60561.227843000001</v>
      </c>
      <c r="P5411">
        <v>54</v>
      </c>
    </row>
    <row r="5412" spans="1:16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5"/>
      <c r="L5412" s="455" t="e">
        <f>IF(K5412=0,#REF!,0)</f>
        <v>#REF!</v>
      </c>
      <c r="O5412">
        <v>63931.782959999997</v>
      </c>
      <c r="P5412">
        <v>54</v>
      </c>
    </row>
    <row r="5413" spans="1:16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5"/>
      <c r="L5413" s="455" t="e">
        <f>IF(K5413=0,#REF!,0)</f>
        <v>#REF!</v>
      </c>
      <c r="O5413">
        <v>66376.398010000004</v>
      </c>
      <c r="P5413">
        <v>50</v>
      </c>
    </row>
    <row r="5414" spans="1:16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5"/>
      <c r="L5414" s="455" t="e">
        <f>IF(K5414=0,#REF!,0)</f>
        <v>#REF!</v>
      </c>
      <c r="O5414">
        <v>67463.214661000005</v>
      </c>
      <c r="P5414">
        <v>53</v>
      </c>
    </row>
    <row r="5415" spans="1:16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5"/>
      <c r="L5415" s="455" t="e">
        <f>IF(K5415=0,#REF!,0)</f>
        <v>#REF!</v>
      </c>
      <c r="O5415">
        <v>65781.607055</v>
      </c>
      <c r="P5415">
        <v>57</v>
      </c>
    </row>
    <row r="5416" spans="1:16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5"/>
      <c r="L5416" s="455" t="e">
        <f>IF(K5416=0,#REF!,0)</f>
        <v>#REF!</v>
      </c>
      <c r="O5416">
        <v>65131.272765999987</v>
      </c>
      <c r="P5416">
        <v>49</v>
      </c>
    </row>
    <row r="5417" spans="1:16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5"/>
      <c r="L5417" s="455" t="e">
        <f>IF(K5417=0,#REF!,0)</f>
        <v>#REF!</v>
      </c>
      <c r="O5417">
        <v>67811.295044000013</v>
      </c>
      <c r="P5417">
        <v>47</v>
      </c>
    </row>
    <row r="5418" spans="1:16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5"/>
      <c r="L5418" s="455" t="e">
        <f>IF(K5418=0,#REF!,0)</f>
        <v>#REF!</v>
      </c>
      <c r="O5418">
        <v>67812.590393000006</v>
      </c>
      <c r="P5418">
        <v>48</v>
      </c>
    </row>
    <row r="5419" spans="1:16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5"/>
      <c r="L5419" s="455" t="e">
        <f>IF(K5419=0,#REF!,0)</f>
        <v>#REF!</v>
      </c>
      <c r="O5419">
        <v>67876.621092000001</v>
      </c>
      <c r="P5419">
        <v>49</v>
      </c>
    </row>
    <row r="5420" spans="1:16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5"/>
      <c r="L5420" s="455" t="e">
        <f>IF(K5420=0,#REF!,0)</f>
        <v>#REF!</v>
      </c>
      <c r="O5420">
        <v>67148.423095000006</v>
      </c>
      <c r="P5420">
        <v>49</v>
      </c>
    </row>
    <row r="5421" spans="1:16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5"/>
      <c r="L5421" s="455" t="e">
        <f>IF(K5421=0,#REF!,0)</f>
        <v>#REF!</v>
      </c>
      <c r="O5421">
        <v>65790.718382999999</v>
      </c>
      <c r="P5421">
        <v>37</v>
      </c>
    </row>
    <row r="5422" spans="1:16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5"/>
      <c r="L5422" s="455" t="e">
        <f>IF(K5422=0,#REF!,0)</f>
        <v>#REF!</v>
      </c>
      <c r="O5422">
        <v>64348.959411000003</v>
      </c>
      <c r="P5422">
        <v>36</v>
      </c>
    </row>
    <row r="5423" spans="1:16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5"/>
      <c r="L5423" s="455" t="e">
        <f>IF(K5423=0,#REF!,0)</f>
        <v>#REF!</v>
      </c>
      <c r="O5423">
        <v>63925.222107000001</v>
      </c>
      <c r="P5423">
        <v>40</v>
      </c>
    </row>
    <row r="5424" spans="1:16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5"/>
      <c r="L5424" s="455" t="e">
        <f>IF(K5424=0,#REF!,0)</f>
        <v>#REF!</v>
      </c>
      <c r="O5424">
        <v>61114.521180000003</v>
      </c>
      <c r="P5424">
        <v>24</v>
      </c>
    </row>
    <row r="5425" spans="1:16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5"/>
      <c r="L5425" s="455" t="e">
        <f>IF(K5425=0,#REF!,0)</f>
        <v>#REF!</v>
      </c>
      <c r="O5425">
        <v>58968.885436999997</v>
      </c>
      <c r="P5425">
        <v>41</v>
      </c>
    </row>
    <row r="5426" spans="1:16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5"/>
      <c r="L5426" s="455" t="e">
        <f>IF(K5426=0,#REF!,0)</f>
        <v>#REF!</v>
      </c>
      <c r="O5426">
        <v>57280.992676000002</v>
      </c>
      <c r="P5426">
        <v>49</v>
      </c>
    </row>
    <row r="5427" spans="1:16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5"/>
      <c r="L5427" s="455" t="e">
        <f>IF(K5427=0,#REF!,0)</f>
        <v>#REF!</v>
      </c>
      <c r="O5427">
        <v>56427.377136000003</v>
      </c>
      <c r="P5427">
        <v>31</v>
      </c>
    </row>
    <row r="5428" spans="1:16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5"/>
      <c r="L5428" s="455" t="e">
        <f>IF(K5428=0,#REF!,0)</f>
        <v>#REF!</v>
      </c>
      <c r="O5428">
        <v>54281.657348000001</v>
      </c>
      <c r="P5428">
        <v>36</v>
      </c>
    </row>
    <row r="5429" spans="1:16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5"/>
      <c r="L5429" s="455" t="e">
        <f>IF(K5429=0,#REF!,0)</f>
        <v>#REF!</v>
      </c>
      <c r="O5429">
        <v>54768.117615000003</v>
      </c>
      <c r="P5429">
        <v>36</v>
      </c>
    </row>
    <row r="5430" spans="1:16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5"/>
      <c r="L5430" s="455" t="e">
        <f>IF(K5430=0,#REF!,0)</f>
        <v>#REF!</v>
      </c>
      <c r="O5430">
        <v>54471.070282000001</v>
      </c>
      <c r="P5430">
        <v>30</v>
      </c>
    </row>
    <row r="5431" spans="1:16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5"/>
      <c r="L5431" s="455" t="e">
        <f>IF(K5431=0,#REF!,0)</f>
        <v>#REF!</v>
      </c>
      <c r="O5431">
        <v>54397.758575</v>
      </c>
      <c r="P5431">
        <v>43</v>
      </c>
    </row>
    <row r="5432" spans="1:16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5"/>
      <c r="L5432" s="455" t="e">
        <f>IF(K5432=0,#REF!,0)</f>
        <v>#REF!</v>
      </c>
      <c r="O5432">
        <v>54789.531371999998</v>
      </c>
      <c r="P5432">
        <v>44</v>
      </c>
    </row>
    <row r="5433" spans="1:16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5"/>
      <c r="L5433" s="455" t="e">
        <f>IF(K5433=0,#REF!,0)</f>
        <v>#REF!</v>
      </c>
      <c r="O5433">
        <v>55181.304169000003</v>
      </c>
      <c r="P5433">
        <v>50</v>
      </c>
    </row>
    <row r="5434" spans="1:16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5"/>
      <c r="L5434" s="455" t="e">
        <f>IF(K5434=0,#REF!,0)</f>
        <v>#REF!</v>
      </c>
      <c r="O5434">
        <v>56471.682007000003</v>
      </c>
      <c r="P5434">
        <v>49</v>
      </c>
    </row>
    <row r="5435" spans="1:16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5"/>
      <c r="L5435" s="455" t="e">
        <f>IF(K5435=0,#REF!,0)</f>
        <v>#REF!</v>
      </c>
      <c r="O5435">
        <v>57512.479063000013</v>
      </c>
      <c r="P5435">
        <v>53</v>
      </c>
    </row>
    <row r="5436" spans="1:16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5"/>
      <c r="L5436" s="455" t="e">
        <f>IF(K5436=0,#REF!,0)</f>
        <v>#REF!</v>
      </c>
      <c r="O5436">
        <v>58713.998533999998</v>
      </c>
      <c r="P5436">
        <v>51</v>
      </c>
    </row>
    <row r="5437" spans="1:16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5"/>
      <c r="L5437" s="455" t="e">
        <f>IF(K5437=0,#REF!,0)</f>
        <v>#REF!</v>
      </c>
      <c r="O5437">
        <v>60812.410768000002</v>
      </c>
      <c r="P5437">
        <v>52</v>
      </c>
    </row>
    <row r="5438" spans="1:16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5"/>
      <c r="L5438" s="455" t="e">
        <f>IF(K5438=0,#REF!,0)</f>
        <v>#REF!</v>
      </c>
      <c r="O5438">
        <v>62087.822693000002</v>
      </c>
      <c r="P5438">
        <v>49</v>
      </c>
    </row>
    <row r="5439" spans="1:16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5"/>
      <c r="L5439" s="455" t="e">
        <f>IF(K5439=0,#REF!,0)</f>
        <v>#REF!</v>
      </c>
      <c r="O5439">
        <v>61760.061768000007</v>
      </c>
      <c r="P5439">
        <v>53</v>
      </c>
    </row>
    <row r="5440" spans="1:16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5"/>
      <c r="L5440" s="455" t="e">
        <f>IF(K5440=0,#REF!,0)</f>
        <v>#REF!</v>
      </c>
      <c r="O5440">
        <v>61029.013672000001</v>
      </c>
      <c r="P5440">
        <v>51</v>
      </c>
    </row>
    <row r="5441" spans="1:16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5"/>
      <c r="L5441" s="455" t="e">
        <f>IF(K5441=0,#REF!,0)</f>
        <v>#REF!</v>
      </c>
      <c r="O5441">
        <v>62906.161865999988</v>
      </c>
      <c r="P5441">
        <v>47</v>
      </c>
    </row>
    <row r="5442" spans="1:16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5"/>
      <c r="L5442" s="455" t="e">
        <f>IF(K5442=0,#REF!,0)</f>
        <v>#REF!</v>
      </c>
      <c r="O5442">
        <v>62588.076477000002</v>
      </c>
      <c r="P5442">
        <v>33</v>
      </c>
    </row>
    <row r="5443" spans="1:16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5"/>
      <c r="L5443" s="455" t="e">
        <f>IF(K5443=0,#REF!,0)</f>
        <v>#REF!</v>
      </c>
      <c r="O5443">
        <v>62223.614259000002</v>
      </c>
      <c r="P5443">
        <v>21</v>
      </c>
    </row>
    <row r="5444" spans="1:16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5"/>
      <c r="L5444" s="455" t="e">
        <f>IF(K5444=0,#REF!,0)</f>
        <v>#REF!</v>
      </c>
      <c r="O5444">
        <v>61557.087706999999</v>
      </c>
      <c r="P5444">
        <v>22</v>
      </c>
    </row>
    <row r="5445" spans="1:16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5"/>
      <c r="L5445" s="455" t="e">
        <f>IF(K5445=0,#REF!,0)</f>
        <v>#REF!</v>
      </c>
      <c r="O5445">
        <v>60759.864135999997</v>
      </c>
      <c r="P5445">
        <v>35</v>
      </c>
    </row>
    <row r="5446" spans="1:16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5"/>
      <c r="L5446" s="455" t="e">
        <f>IF(K5446=0,#REF!,0)</f>
        <v>#REF!</v>
      </c>
      <c r="O5446">
        <v>61080.975891000002</v>
      </c>
      <c r="P5446">
        <v>38</v>
      </c>
    </row>
    <row r="5447" spans="1:16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5"/>
      <c r="L5447" s="455" t="e">
        <f>IF(K5447=0,#REF!,0)</f>
        <v>#REF!</v>
      </c>
      <c r="O5447">
        <v>61569.623718000003</v>
      </c>
      <c r="P5447">
        <v>28</v>
      </c>
    </row>
    <row r="5448" spans="1:16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5"/>
      <c r="L5448" s="455" t="e">
        <f>IF(K5448=0,#REF!,0)</f>
        <v>#REF!</v>
      </c>
      <c r="O5448">
        <v>60132.938049999997</v>
      </c>
      <c r="P5448">
        <v>42</v>
      </c>
    </row>
    <row r="5449" spans="1:16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5"/>
      <c r="L5449" s="455" t="e">
        <f>IF(K5449=0,#REF!,0)</f>
        <v>#REF!</v>
      </c>
      <c r="O5449">
        <v>58843.376525</v>
      </c>
      <c r="P5449">
        <v>35</v>
      </c>
    </row>
    <row r="5450" spans="1:16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5"/>
      <c r="L5450" s="455" t="e">
        <f>IF(K5450=0,#REF!,0)</f>
        <v>#REF!</v>
      </c>
      <c r="O5450">
        <v>57621.918518000013</v>
      </c>
      <c r="P5450">
        <v>20</v>
      </c>
    </row>
    <row r="5451" spans="1:16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5"/>
      <c r="L5451" s="455" t="e">
        <f>IF(K5451=0,#REF!,0)</f>
        <v>#REF!</v>
      </c>
      <c r="O5451">
        <v>54895.649047999999</v>
      </c>
      <c r="P5451">
        <v>28</v>
      </c>
    </row>
    <row r="5452" spans="1:16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5"/>
      <c r="L5452" s="455" t="e">
        <f>IF(K5452=0,#REF!,0)</f>
        <v>#REF!</v>
      </c>
      <c r="O5452">
        <v>54486.494355000003</v>
      </c>
      <c r="P5452">
        <v>28</v>
      </c>
    </row>
    <row r="5453" spans="1:16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5"/>
      <c r="L5453" s="455" t="e">
        <f>IF(K5453=0,#REF!,0)</f>
        <v>#REF!</v>
      </c>
      <c r="O5453">
        <v>54160.108305999987</v>
      </c>
      <c r="P5453">
        <v>17</v>
      </c>
    </row>
    <row r="5454" spans="1:16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5"/>
      <c r="L5454" s="455" t="e">
        <f>IF(K5454=0,#REF!,0)</f>
        <v>#REF!</v>
      </c>
      <c r="O5454">
        <v>54180.035279999996</v>
      </c>
      <c r="P5454">
        <v>28</v>
      </c>
    </row>
    <row r="5455" spans="1:16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5"/>
      <c r="L5455" s="455" t="e">
        <f>IF(K5455=0,#REF!,0)</f>
        <v>#REF!</v>
      </c>
      <c r="O5455">
        <v>54508.769225999997</v>
      </c>
      <c r="P5455">
        <v>27</v>
      </c>
    </row>
    <row r="5456" spans="1:16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5"/>
      <c r="L5456" s="455" t="e">
        <f>IF(K5456=0,#REF!,0)</f>
        <v>#REF!</v>
      </c>
      <c r="O5456">
        <v>54782.039245</v>
      </c>
      <c r="P5456">
        <v>30</v>
      </c>
    </row>
    <row r="5457" spans="1:16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5"/>
      <c r="L5457" s="455" t="e">
        <f>IF(K5457=0,#REF!,0)</f>
        <v>#REF!</v>
      </c>
      <c r="O5457">
        <v>56168.832397999999</v>
      </c>
      <c r="P5457">
        <v>35</v>
      </c>
    </row>
    <row r="5458" spans="1:16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5"/>
      <c r="L5458" s="455" t="e">
        <f>IF(K5458=0,#REF!,0)</f>
        <v>#REF!</v>
      </c>
      <c r="O5458">
        <v>59344.731629000002</v>
      </c>
      <c r="P5458">
        <v>42</v>
      </c>
    </row>
    <row r="5459" spans="1:16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5"/>
      <c r="L5459" s="455" t="e">
        <f>IF(K5459=0,#REF!,0)</f>
        <v>#REF!</v>
      </c>
      <c r="O5459">
        <v>61912.914673000007</v>
      </c>
      <c r="P5459">
        <v>57</v>
      </c>
    </row>
    <row r="5460" spans="1:16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5"/>
      <c r="L5460" s="455" t="e">
        <f>IF(K5460=0,#REF!,0)</f>
        <v>#REF!</v>
      </c>
      <c r="O5460">
        <v>65662.674681999997</v>
      </c>
      <c r="P5460">
        <v>37</v>
      </c>
    </row>
    <row r="5461" spans="1:16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5"/>
      <c r="L5461" s="455" t="e">
        <f>IF(K5461=0,#REF!,0)</f>
        <v>#REF!</v>
      </c>
      <c r="O5461">
        <v>67876.856383999999</v>
      </c>
      <c r="P5461">
        <v>25</v>
      </c>
    </row>
    <row r="5462" spans="1:16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5"/>
      <c r="L5462" s="455" t="e">
        <f>IF(K5462=0,#REF!,0)</f>
        <v>#REF!</v>
      </c>
      <c r="O5462">
        <v>69064.388305</v>
      </c>
      <c r="P5462">
        <v>57</v>
      </c>
    </row>
    <row r="5463" spans="1:16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5"/>
      <c r="L5463" s="455" t="e">
        <f>IF(K5463=0,#REF!,0)</f>
        <v>#REF!</v>
      </c>
      <c r="O5463">
        <v>67599.362427</v>
      </c>
      <c r="P5463">
        <v>51</v>
      </c>
    </row>
    <row r="5464" spans="1:16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5"/>
      <c r="L5464" s="455" t="e">
        <f>IF(K5464=0,#REF!,0)</f>
        <v>#REF!</v>
      </c>
      <c r="O5464">
        <v>66703.302978000007</v>
      </c>
      <c r="P5464">
        <v>34</v>
      </c>
    </row>
    <row r="5465" spans="1:16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5"/>
      <c r="L5465" s="455" t="e">
        <f>IF(K5465=0,#REF!,0)</f>
        <v>#REF!</v>
      </c>
      <c r="O5465">
        <v>70553.269836000007</v>
      </c>
      <c r="P5465">
        <v>25</v>
      </c>
    </row>
    <row r="5466" spans="1:16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5"/>
      <c r="L5466" s="455" t="e">
        <f>IF(K5466=0,#REF!,0)</f>
        <v>#REF!</v>
      </c>
      <c r="O5466">
        <v>70300.908629999991</v>
      </c>
      <c r="P5466">
        <v>29</v>
      </c>
    </row>
    <row r="5467" spans="1:16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5"/>
      <c r="L5467" s="455" t="e">
        <f>IF(K5467=0,#REF!,0)</f>
        <v>#REF!</v>
      </c>
      <c r="O5467">
        <v>70677.628417999993</v>
      </c>
      <c r="P5467">
        <v>29</v>
      </c>
    </row>
    <row r="5468" spans="1:16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5"/>
      <c r="L5468" s="455" t="e">
        <f>IF(K5468=0,#REF!,0)</f>
        <v>#REF!</v>
      </c>
      <c r="O5468">
        <v>69837.23156700001</v>
      </c>
      <c r="P5468">
        <v>37</v>
      </c>
    </row>
    <row r="5469" spans="1:16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5"/>
      <c r="L5469" s="455" t="e">
        <f>IF(K5469=0,#REF!,0)</f>
        <v>#REF!</v>
      </c>
      <c r="O5469">
        <v>68240.032288000002</v>
      </c>
      <c r="P5469">
        <v>23</v>
      </c>
    </row>
    <row r="5470" spans="1:16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5"/>
      <c r="L5470" s="455" t="e">
        <f>IF(K5470=0,#REF!,0)</f>
        <v>#REF!</v>
      </c>
      <c r="O5470">
        <v>67248.360533999992</v>
      </c>
      <c r="P5470">
        <v>26</v>
      </c>
    </row>
    <row r="5471" spans="1:16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5"/>
      <c r="L5471" s="455" t="e">
        <f>IF(K5471=0,#REF!,0)</f>
        <v>#REF!</v>
      </c>
      <c r="O5471">
        <v>66098.137206999992</v>
      </c>
      <c r="P5471">
        <v>28</v>
      </c>
    </row>
    <row r="5472" spans="1:16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5"/>
      <c r="L5472" s="455" t="e">
        <f>IF(K5472=0,#REF!,0)</f>
        <v>#REF!</v>
      </c>
      <c r="O5472">
        <v>63947.873229999997</v>
      </c>
      <c r="P5472">
        <v>29</v>
      </c>
    </row>
    <row r="5473" spans="1:16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5"/>
      <c r="L5473" s="455" t="e">
        <f>IF(K5473=0,#REF!,0)</f>
        <v>#REF!</v>
      </c>
      <c r="O5473">
        <v>60933.072936999997</v>
      </c>
      <c r="P5473">
        <v>37</v>
      </c>
    </row>
    <row r="5474" spans="1:16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5"/>
      <c r="L5474" s="455" t="e">
        <f>IF(K5474=0,#REF!,0)</f>
        <v>#REF!</v>
      </c>
      <c r="O5474">
        <v>59563.264770000002</v>
      </c>
      <c r="P5474">
        <v>19</v>
      </c>
    </row>
    <row r="5475" spans="1:16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5"/>
      <c r="L5475" s="455" t="e">
        <f>IF(K5475=0,#REF!,0)</f>
        <v>#REF!</v>
      </c>
      <c r="O5475">
        <v>58170.835509999997</v>
      </c>
      <c r="P5475">
        <v>28</v>
      </c>
    </row>
    <row r="5476" spans="1:16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5"/>
      <c r="L5476" s="455" t="e">
        <f>IF(K5476=0,#REF!,0)</f>
        <v>#REF!</v>
      </c>
      <c r="O5476">
        <v>55445.048583999996</v>
      </c>
      <c r="P5476">
        <v>23</v>
      </c>
    </row>
    <row r="5477" spans="1:16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5"/>
      <c r="L5477" s="455" t="e">
        <f>IF(K5477=0,#REF!,0)</f>
        <v>#REF!</v>
      </c>
      <c r="O5477">
        <v>56177.005217999998</v>
      </c>
      <c r="P5477">
        <v>22</v>
      </c>
    </row>
    <row r="5478" spans="1:16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5"/>
      <c r="L5478" s="455" t="e">
        <f>IF(K5478=0,#REF!,0)</f>
        <v>#REF!</v>
      </c>
      <c r="O5478">
        <v>55993.933288</v>
      </c>
      <c r="P5478">
        <v>27</v>
      </c>
    </row>
    <row r="5479" spans="1:16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5"/>
      <c r="L5479" s="455" t="e">
        <f>IF(K5479=0,#REF!,0)</f>
        <v>#REF!</v>
      </c>
      <c r="O5479">
        <v>55470.435669999999</v>
      </c>
      <c r="P5479">
        <v>18</v>
      </c>
    </row>
    <row r="5480" spans="1:16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5"/>
      <c r="L5480" s="455" t="e">
        <f>IF(K5480=0,#REF!,0)</f>
        <v>#REF!</v>
      </c>
      <c r="O5480">
        <v>56647.843871999998</v>
      </c>
      <c r="P5480">
        <v>27</v>
      </c>
    </row>
    <row r="5481" spans="1:16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5"/>
      <c r="L5481" s="455" t="e">
        <f>IF(K5481=0,#REF!,0)</f>
        <v>#REF!</v>
      </c>
      <c r="O5481">
        <v>57409.474700999999</v>
      </c>
      <c r="P5481">
        <v>20</v>
      </c>
    </row>
    <row r="5482" spans="1:16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5"/>
      <c r="L5482" s="455" t="e">
        <f>IF(K5482=0,#REF!,0)</f>
        <v>#REF!</v>
      </c>
      <c r="O5482">
        <v>60149.274901999997</v>
      </c>
      <c r="P5482">
        <v>32</v>
      </c>
    </row>
    <row r="5483" spans="1:16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5"/>
      <c r="L5483" s="455" t="e">
        <f>IF(K5483=0,#REF!,0)</f>
        <v>#REF!</v>
      </c>
      <c r="O5483">
        <v>63310.170776000014</v>
      </c>
      <c r="P5483">
        <v>38</v>
      </c>
    </row>
    <row r="5484" spans="1:16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5"/>
      <c r="L5484" s="455" t="e">
        <f>IF(K5484=0,#REF!,0)</f>
        <v>#REF!</v>
      </c>
      <c r="O5484">
        <v>66688.583253000004</v>
      </c>
      <c r="P5484">
        <v>39</v>
      </c>
    </row>
    <row r="5485" spans="1:16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5"/>
      <c r="L5485" s="455" t="e">
        <f>IF(K5485=0,#REF!,0)</f>
        <v>#REF!</v>
      </c>
      <c r="O5485">
        <v>69077.82422000001</v>
      </c>
      <c r="P5485">
        <v>52</v>
      </c>
    </row>
    <row r="5486" spans="1:16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5"/>
      <c r="L5486" s="455" t="e">
        <f>IF(K5486=0,#REF!,0)</f>
        <v>#REF!</v>
      </c>
      <c r="O5486">
        <v>70355.813477000003</v>
      </c>
      <c r="P5486">
        <v>52</v>
      </c>
    </row>
    <row r="5487" spans="1:16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5"/>
      <c r="L5487" s="455" t="e">
        <f>IF(K5487=0,#REF!,0)</f>
        <v>#REF!</v>
      </c>
      <c r="O5487">
        <v>68297.092772999997</v>
      </c>
      <c r="P5487">
        <v>36</v>
      </c>
    </row>
    <row r="5488" spans="1:16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5"/>
      <c r="L5488" s="455" t="e">
        <f>IF(K5488=0,#REF!,0)</f>
        <v>#REF!</v>
      </c>
      <c r="O5488">
        <v>67749.033265999999</v>
      </c>
      <c r="P5488">
        <v>41</v>
      </c>
    </row>
    <row r="5489" spans="1:16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5"/>
      <c r="L5489" s="455" t="e">
        <f>IF(K5489=0,#REF!,0)</f>
        <v>#REF!</v>
      </c>
      <c r="O5489">
        <v>71489.124756000005</v>
      </c>
      <c r="P5489">
        <v>27</v>
      </c>
    </row>
    <row r="5490" spans="1:16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5"/>
      <c r="L5490" s="455" t="e">
        <f>IF(K5490=0,#REF!,0)</f>
        <v>#REF!</v>
      </c>
      <c r="O5490">
        <v>71590.373718000003</v>
      </c>
      <c r="P5490">
        <v>30</v>
      </c>
    </row>
    <row r="5491" spans="1:16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5"/>
      <c r="L5491" s="455" t="e">
        <f>IF(K5491=0,#REF!,0)</f>
        <v>#REF!</v>
      </c>
      <c r="O5491">
        <v>71753.177672000005</v>
      </c>
      <c r="P5491">
        <v>41</v>
      </c>
    </row>
    <row r="5492" spans="1:16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5"/>
      <c r="L5492" s="455" t="e">
        <f>IF(K5492=0,#REF!,0)</f>
        <v>#REF!</v>
      </c>
      <c r="O5492">
        <v>71754.793151999998</v>
      </c>
      <c r="P5492">
        <v>37</v>
      </c>
    </row>
    <row r="5493" spans="1:16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5"/>
      <c r="L5493" s="455" t="e">
        <f>IF(K5493=0,#REF!,0)</f>
        <v>#REF!</v>
      </c>
      <c r="O5493">
        <v>70155.717224000007</v>
      </c>
      <c r="P5493">
        <v>25</v>
      </c>
    </row>
    <row r="5494" spans="1:16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5"/>
      <c r="L5494" s="455" t="e">
        <f>IF(K5494=0,#REF!,0)</f>
        <v>#REF!</v>
      </c>
      <c r="O5494">
        <v>68786.10235500001</v>
      </c>
      <c r="P5494">
        <v>26</v>
      </c>
    </row>
    <row r="5495" spans="1:16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5"/>
      <c r="L5495" s="455" t="e">
        <f>IF(K5495=0,#REF!,0)</f>
        <v>#REF!</v>
      </c>
      <c r="O5495">
        <v>68355.232848999993</v>
      </c>
      <c r="P5495">
        <v>28</v>
      </c>
    </row>
    <row r="5496" spans="1:16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5"/>
      <c r="L5496" s="455" t="e">
        <f>IF(K5496=0,#REF!,0)</f>
        <v>#REF!</v>
      </c>
      <c r="O5496">
        <v>65340.119263000001</v>
      </c>
      <c r="P5496">
        <v>29</v>
      </c>
    </row>
    <row r="5497" spans="1:16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5"/>
      <c r="L5497" s="455" t="e">
        <f>IF(K5497=0,#REF!,0)</f>
        <v>#REF!</v>
      </c>
      <c r="O5497">
        <v>62127.368165</v>
      </c>
      <c r="P5497">
        <v>24</v>
      </c>
    </row>
    <row r="5498" spans="1:16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5"/>
      <c r="L5498" s="455" t="e">
        <f>IF(K5498=0,#REF!,0)</f>
        <v>#REF!</v>
      </c>
      <c r="O5498">
        <v>59961.966246999997</v>
      </c>
      <c r="P5498">
        <v>20</v>
      </c>
    </row>
    <row r="5499" spans="1:16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5"/>
      <c r="L5499" s="455" t="e">
        <f>IF(K5499=0,#REF!,0)</f>
        <v>#REF!</v>
      </c>
      <c r="O5499">
        <v>58352.644928000002</v>
      </c>
      <c r="P5499">
        <v>17</v>
      </c>
    </row>
    <row r="5500" spans="1:16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5"/>
      <c r="L5500" s="455" t="e">
        <f>IF(K5500=0,#REF!,0)</f>
        <v>#REF!</v>
      </c>
      <c r="O5500">
        <v>56076.884001999999</v>
      </c>
      <c r="P5500">
        <v>34</v>
      </c>
    </row>
    <row r="5501" spans="1:16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5"/>
      <c r="L5501" s="455" t="e">
        <f>IF(K5501=0,#REF!,0)</f>
        <v>#REF!</v>
      </c>
      <c r="O5501">
        <v>55230.725708999998</v>
      </c>
      <c r="P5501">
        <v>42</v>
      </c>
    </row>
    <row r="5502" spans="1:16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5"/>
      <c r="L5502" s="455" t="e">
        <f>IF(K5502=0,#REF!,0)</f>
        <v>#REF!</v>
      </c>
      <c r="O5502">
        <v>55789.641113999998</v>
      </c>
      <c r="P5502">
        <v>42</v>
      </c>
    </row>
    <row r="5503" spans="1:16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5"/>
      <c r="L5503" s="455" t="e">
        <f>IF(K5503=0,#REF!,0)</f>
        <v>#REF!</v>
      </c>
      <c r="O5503">
        <v>55596.443143999997</v>
      </c>
      <c r="P5503">
        <v>42</v>
      </c>
    </row>
    <row r="5504" spans="1:16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5"/>
      <c r="L5504" s="455" t="e">
        <f>IF(K5504=0,#REF!,0)</f>
        <v>#REF!</v>
      </c>
      <c r="O5504">
        <v>56553.216004000002</v>
      </c>
      <c r="P5504">
        <v>17</v>
      </c>
    </row>
    <row r="5505" spans="1:16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5"/>
      <c r="L5505" s="455" t="e">
        <f>IF(K5505=0,#REF!,0)</f>
        <v>#REF!</v>
      </c>
      <c r="O5505">
        <v>57766.112459000004</v>
      </c>
      <c r="P5505">
        <v>22</v>
      </c>
    </row>
    <row r="5506" spans="1:16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5"/>
      <c r="L5506" s="455" t="e">
        <f>IF(K5506=0,#REF!,0)</f>
        <v>#REF!</v>
      </c>
      <c r="O5506">
        <v>59669.167847999997</v>
      </c>
      <c r="P5506">
        <v>44</v>
      </c>
    </row>
    <row r="5507" spans="1:16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5"/>
      <c r="L5507" s="455" t="e">
        <f>IF(K5507=0,#REF!,0)</f>
        <v>#REF!</v>
      </c>
      <c r="O5507">
        <v>63106.892519000001</v>
      </c>
      <c r="P5507">
        <v>27</v>
      </c>
    </row>
    <row r="5508" spans="1:16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5"/>
      <c r="L5508" s="455" t="e">
        <f>IF(K5508=0,#REF!,0)</f>
        <v>#REF!</v>
      </c>
      <c r="O5508">
        <v>67125.702332000001</v>
      </c>
      <c r="P5508">
        <v>53</v>
      </c>
    </row>
    <row r="5509" spans="1:16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5"/>
      <c r="L5509" s="455" t="e">
        <f>IF(K5509=0,#REF!,0)</f>
        <v>#REF!</v>
      </c>
      <c r="O5509">
        <v>68984.625792999999</v>
      </c>
      <c r="P5509">
        <v>53</v>
      </c>
    </row>
    <row r="5510" spans="1:16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5"/>
      <c r="L5510" s="455" t="e">
        <f>IF(K5510=0,#REF!,0)</f>
        <v>#REF!</v>
      </c>
      <c r="O5510">
        <v>70671.679564999999</v>
      </c>
      <c r="P5510">
        <v>51</v>
      </c>
    </row>
    <row r="5511" spans="1:16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5"/>
      <c r="L5511" s="455" t="e">
        <f>IF(K5511=0,#REF!,0)</f>
        <v>#REF!</v>
      </c>
      <c r="O5511">
        <v>69094.901916999996</v>
      </c>
      <c r="P5511">
        <v>35</v>
      </c>
    </row>
    <row r="5512" spans="1:16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5"/>
      <c r="L5512" s="455" t="e">
        <f>IF(K5512=0,#REF!,0)</f>
        <v>#REF!</v>
      </c>
      <c r="O5512">
        <v>68717.718384000007</v>
      </c>
      <c r="P5512">
        <v>30</v>
      </c>
    </row>
    <row r="5513" spans="1:16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5"/>
      <c r="L5513" s="455" t="e">
        <f>IF(K5513=0,#REF!,0)</f>
        <v>#REF!</v>
      </c>
      <c r="O5513">
        <v>72144.427001999997</v>
      </c>
      <c r="P5513">
        <v>26</v>
      </c>
    </row>
    <row r="5514" spans="1:16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5"/>
      <c r="L5514" s="455" t="e">
        <f>IF(K5514=0,#REF!,0)</f>
        <v>#REF!</v>
      </c>
      <c r="O5514">
        <v>71840.037414999999</v>
      </c>
      <c r="P5514">
        <v>29</v>
      </c>
    </row>
    <row r="5515" spans="1:16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5"/>
      <c r="L5515" s="455" t="e">
        <f>IF(K5515=0,#REF!,0)</f>
        <v>#REF!</v>
      </c>
      <c r="O5515">
        <v>72188.401306999993</v>
      </c>
      <c r="P5515">
        <v>40</v>
      </c>
    </row>
    <row r="5516" spans="1:16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5"/>
      <c r="L5516" s="455" t="e">
        <f>IF(K5516=0,#REF!,0)</f>
        <v>#REF!</v>
      </c>
      <c r="O5516">
        <v>72061.59607</v>
      </c>
      <c r="P5516">
        <v>22</v>
      </c>
    </row>
    <row r="5517" spans="1:16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5"/>
      <c r="L5517" s="455" t="e">
        <f>IF(K5517=0,#REF!,0)</f>
        <v>#REF!</v>
      </c>
      <c r="O5517">
        <v>69642.928526999996</v>
      </c>
      <c r="P5517">
        <v>34</v>
      </c>
    </row>
    <row r="5518" spans="1:16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5"/>
      <c r="L5518" s="455" t="e">
        <f>IF(K5518=0,#REF!,0)</f>
        <v>#REF!</v>
      </c>
      <c r="O5518">
        <v>68542.23950299999</v>
      </c>
      <c r="P5518">
        <v>25</v>
      </c>
    </row>
    <row r="5519" spans="1:16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5"/>
      <c r="L5519" s="455" t="e">
        <f>IF(K5519=0,#REF!,0)</f>
        <v>#REF!</v>
      </c>
      <c r="O5519">
        <v>67665.542481000011</v>
      </c>
      <c r="P5519">
        <v>24</v>
      </c>
    </row>
    <row r="5520" spans="1:16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5"/>
      <c r="L5520" s="455" t="e">
        <f>IF(K5520=0,#REF!,0)</f>
        <v>#REF!</v>
      </c>
      <c r="O5520">
        <v>65239.147827000001</v>
      </c>
      <c r="P5520">
        <v>37</v>
      </c>
    </row>
    <row r="5521" spans="1:16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5"/>
      <c r="L5521" s="455" t="e">
        <f>IF(K5521=0,#REF!,0)</f>
        <v>#REF!</v>
      </c>
      <c r="O5521">
        <v>61967.491333999998</v>
      </c>
      <c r="P5521">
        <v>21</v>
      </c>
    </row>
    <row r="5522" spans="1:16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5"/>
      <c r="L5522" s="455" t="e">
        <f>IF(K5522=0,#REF!,0)</f>
        <v>#REF!</v>
      </c>
      <c r="O5522">
        <v>59679.328492999994</v>
      </c>
      <c r="P5522">
        <v>19</v>
      </c>
    </row>
    <row r="5523" spans="1:16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5"/>
      <c r="L5523" s="455" t="e">
        <f>IF(K5523=0,#REF!,0)</f>
        <v>#REF!</v>
      </c>
      <c r="O5523">
        <v>58145.820740000003</v>
      </c>
      <c r="P5523">
        <v>16</v>
      </c>
    </row>
    <row r="5524" spans="1:16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5"/>
      <c r="L5524" s="455" t="e">
        <f>IF(K5524=0,#REF!,0)</f>
        <v>#REF!</v>
      </c>
      <c r="O5524">
        <v>56036.511140000002</v>
      </c>
      <c r="P5524">
        <v>45</v>
      </c>
    </row>
    <row r="5525" spans="1:16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5"/>
      <c r="L5525" s="455" t="e">
        <f>IF(K5525=0,#REF!,0)</f>
        <v>#REF!</v>
      </c>
      <c r="O5525">
        <v>55686.731781000002</v>
      </c>
      <c r="P5525">
        <v>41</v>
      </c>
    </row>
    <row r="5526" spans="1:16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5"/>
      <c r="L5526" s="455" t="e">
        <f>IF(K5526=0,#REF!,0)</f>
        <v>#REF!</v>
      </c>
      <c r="O5526">
        <v>55369.185577999997</v>
      </c>
      <c r="P5526">
        <v>39</v>
      </c>
    </row>
    <row r="5527" spans="1:16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5"/>
      <c r="L5527" s="455" t="e">
        <f>IF(K5527=0,#REF!,0)</f>
        <v>#REF!</v>
      </c>
      <c r="O5527">
        <v>55700.425261999997</v>
      </c>
      <c r="P5527">
        <v>41</v>
      </c>
    </row>
    <row r="5528" spans="1:16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5"/>
      <c r="L5528" s="455" t="e">
        <f>IF(K5528=0,#REF!,0)</f>
        <v>#REF!</v>
      </c>
      <c r="O5528">
        <v>55816.166870000001</v>
      </c>
      <c r="P5528">
        <v>28</v>
      </c>
    </row>
    <row r="5529" spans="1:16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5"/>
      <c r="L5529" s="455" t="e">
        <f>IF(K5529=0,#REF!,0)</f>
        <v>#REF!</v>
      </c>
      <c r="O5529">
        <v>56581.995512999987</v>
      </c>
      <c r="P5529">
        <v>46</v>
      </c>
    </row>
    <row r="5530" spans="1:16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5"/>
      <c r="L5530" s="455" t="e">
        <f>IF(K5530=0,#REF!,0)</f>
        <v>#REF!</v>
      </c>
      <c r="O5530">
        <v>57048.271758000003</v>
      </c>
      <c r="P5530">
        <v>19</v>
      </c>
    </row>
    <row r="5531" spans="1:16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5"/>
      <c r="L5531" s="455" t="e">
        <f>IF(K5531=0,#REF!,0)</f>
        <v>#REF!</v>
      </c>
      <c r="O5531">
        <v>57723.727996000001</v>
      </c>
      <c r="P5531">
        <v>36</v>
      </c>
    </row>
    <row r="5532" spans="1:16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5"/>
      <c r="L5532" s="455" t="e">
        <f>IF(K5532=0,#REF!,0)</f>
        <v>#REF!</v>
      </c>
      <c r="O5532">
        <v>59633.838988000003</v>
      </c>
      <c r="P5532">
        <v>52</v>
      </c>
    </row>
    <row r="5533" spans="1:16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5"/>
      <c r="L5533" s="455" t="e">
        <f>IF(K5533=0,#REF!,0)</f>
        <v>#REF!</v>
      </c>
      <c r="O5533">
        <v>62056.645874000002</v>
      </c>
      <c r="P5533">
        <v>53</v>
      </c>
    </row>
    <row r="5534" spans="1:16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5"/>
      <c r="L5534" s="455" t="e">
        <f>IF(K5534=0,#REF!,0)</f>
        <v>#REF!</v>
      </c>
      <c r="O5534">
        <v>63358.611084999997</v>
      </c>
      <c r="P5534">
        <v>51</v>
      </c>
    </row>
    <row r="5535" spans="1:16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5"/>
      <c r="L5535" s="455" t="e">
        <f>IF(K5535=0,#REF!,0)</f>
        <v>#REF!</v>
      </c>
      <c r="O5535">
        <v>61832.683104999996</v>
      </c>
      <c r="P5535">
        <v>49</v>
      </c>
    </row>
    <row r="5536" spans="1:16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5"/>
      <c r="L5536" s="455" t="e">
        <f>IF(K5536=0,#REF!,0)</f>
        <v>#REF!</v>
      </c>
      <c r="O5536">
        <v>61554.058532000003</v>
      </c>
      <c r="P5536">
        <v>47</v>
      </c>
    </row>
    <row r="5537" spans="1:16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5"/>
      <c r="L5537" s="455" t="e">
        <f>IF(K5537=0,#REF!,0)</f>
        <v>#REF!</v>
      </c>
      <c r="O5537">
        <v>63764.094542999999</v>
      </c>
      <c r="P5537">
        <v>22</v>
      </c>
    </row>
    <row r="5538" spans="1:16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5"/>
      <c r="L5538" s="455" t="e">
        <f>IF(K5538=0,#REF!,0)</f>
        <v>#REF!</v>
      </c>
      <c r="O5538">
        <v>63415.400634999998</v>
      </c>
      <c r="P5538">
        <v>22</v>
      </c>
    </row>
    <row r="5539" spans="1:16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5"/>
      <c r="L5539" s="455" t="e">
        <f>IF(K5539=0,#REF!,0)</f>
        <v>#REF!</v>
      </c>
      <c r="O5539">
        <v>62965.234558999997</v>
      </c>
      <c r="P5539">
        <v>34</v>
      </c>
    </row>
    <row r="5540" spans="1:16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5"/>
      <c r="L5540" s="455" t="e">
        <f>IF(K5540=0,#REF!,0)</f>
        <v>#REF!</v>
      </c>
      <c r="O5540">
        <v>61725.520447000003</v>
      </c>
      <c r="P5540">
        <v>33</v>
      </c>
    </row>
    <row r="5541" spans="1:16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5"/>
      <c r="L5541" s="455" t="e">
        <f>IF(K5541=0,#REF!,0)</f>
        <v>#REF!</v>
      </c>
      <c r="O5541">
        <v>60401.854613000003</v>
      </c>
      <c r="P5541">
        <v>49</v>
      </c>
    </row>
    <row r="5542" spans="1:16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5"/>
      <c r="L5542" s="455" t="e">
        <f>IF(K5542=0,#REF!,0)</f>
        <v>#REF!</v>
      </c>
      <c r="O5542">
        <v>60889.133484000013</v>
      </c>
      <c r="P5542">
        <v>41</v>
      </c>
    </row>
    <row r="5543" spans="1:16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5"/>
      <c r="L5543" s="455" t="e">
        <f>IF(K5543=0,#REF!,0)</f>
        <v>#REF!</v>
      </c>
      <c r="O5543">
        <v>61632.786743999997</v>
      </c>
      <c r="P5543">
        <v>42</v>
      </c>
    </row>
    <row r="5544" spans="1:16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5"/>
      <c r="L5544" s="455" t="e">
        <f>IF(K5544=0,#REF!,0)</f>
        <v>#REF!</v>
      </c>
      <c r="O5544">
        <v>60194.479003</v>
      </c>
      <c r="P5544">
        <v>36</v>
      </c>
    </row>
    <row r="5545" spans="1:16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5"/>
      <c r="L5545" s="455" t="e">
        <f>IF(K5545=0,#REF!,0)</f>
        <v>#REF!</v>
      </c>
      <c r="O5545">
        <v>58573.423887999998</v>
      </c>
      <c r="P5545">
        <v>41</v>
      </c>
    </row>
    <row r="5546" spans="1:16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5"/>
      <c r="L5546" s="455" t="e">
        <f>IF(K5546=0,#REF!,0)</f>
        <v>#REF!</v>
      </c>
      <c r="O5546">
        <v>56809.620696000013</v>
      </c>
      <c r="P5546">
        <v>29</v>
      </c>
    </row>
    <row r="5547" spans="1:16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5"/>
      <c r="L5547" s="455" t="e">
        <f>IF(K5547=0,#REF!,0)</f>
        <v>#REF!</v>
      </c>
      <c r="O5547">
        <v>56240.538819000001</v>
      </c>
      <c r="P5547">
        <v>44</v>
      </c>
    </row>
    <row r="5548" spans="1:16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5"/>
      <c r="L5548" s="455" t="e">
        <f>IF(K5548=0,#REF!,0)</f>
        <v>#REF!</v>
      </c>
      <c r="O5548">
        <v>52705.388427999998</v>
      </c>
      <c r="P5548">
        <v>25</v>
      </c>
    </row>
    <row r="5549" spans="1:16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5"/>
      <c r="L5549" s="455" t="e">
        <f>IF(K5549=0,#REF!,0)</f>
        <v>#REF!</v>
      </c>
      <c r="O5549">
        <v>52159.827942000004</v>
      </c>
      <c r="P5549">
        <v>44</v>
      </c>
    </row>
    <row r="5550" spans="1:16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5"/>
      <c r="L5550" s="455" t="e">
        <f>IF(K5550=0,#REF!,0)</f>
        <v>#REF!</v>
      </c>
      <c r="O5550">
        <v>52229.958861999999</v>
      </c>
      <c r="P5550">
        <v>44</v>
      </c>
    </row>
    <row r="5551" spans="1:16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5"/>
      <c r="L5551" s="455" t="e">
        <f>IF(K5551=0,#REF!,0)</f>
        <v>#REF!</v>
      </c>
      <c r="O5551">
        <v>51768.853942000002</v>
      </c>
      <c r="P5551">
        <v>44</v>
      </c>
    </row>
    <row r="5552" spans="1:16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5"/>
      <c r="L5552" s="455" t="e">
        <f>IF(K5552=0,#REF!,0)</f>
        <v>#REF!</v>
      </c>
      <c r="O5552">
        <v>52657.310577999997</v>
      </c>
      <c r="P5552">
        <v>44</v>
      </c>
    </row>
    <row r="5553" spans="1:16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5"/>
      <c r="L5553" s="455" t="e">
        <f>IF(K5553=0,#REF!,0)</f>
        <v>#REF!</v>
      </c>
      <c r="O5553">
        <v>52898.062560000013</v>
      </c>
      <c r="P5553">
        <v>43</v>
      </c>
    </row>
    <row r="5554" spans="1:16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5"/>
      <c r="L5554" s="455" t="e">
        <f>IF(K5554=0,#REF!,0)</f>
        <v>#REF!</v>
      </c>
      <c r="O5554">
        <v>53401.814664999998</v>
      </c>
      <c r="P5554">
        <v>45</v>
      </c>
    </row>
    <row r="5555" spans="1:16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5"/>
      <c r="L5555" s="455" t="e">
        <f>IF(K5555=0,#REF!,0)</f>
        <v>#REF!</v>
      </c>
      <c r="O5555">
        <v>54290.110137999996</v>
      </c>
      <c r="P5555">
        <v>51</v>
      </c>
    </row>
    <row r="5556" spans="1:16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5"/>
      <c r="L5556" s="455" t="e">
        <f>IF(K5556=0,#REF!,0)</f>
        <v>#REF!</v>
      </c>
      <c r="O5556">
        <v>54128.897095</v>
      </c>
      <c r="P5556">
        <v>52</v>
      </c>
    </row>
    <row r="5557" spans="1:16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5"/>
      <c r="L5557" s="455" t="e">
        <f>IF(K5557=0,#REF!,0)</f>
        <v>#REF!</v>
      </c>
      <c r="O5557">
        <v>54111.292174000002</v>
      </c>
      <c r="P5557">
        <v>52</v>
      </c>
    </row>
    <row r="5558" spans="1:16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5"/>
      <c r="L5558" s="455" t="e">
        <f>IF(K5558=0,#REF!,0)</f>
        <v>#REF!</v>
      </c>
      <c r="O5558">
        <v>55486.321349999998</v>
      </c>
      <c r="P5558">
        <v>51</v>
      </c>
    </row>
    <row r="5559" spans="1:16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5"/>
      <c r="L5559" s="455" t="e">
        <f>IF(K5559=0,#REF!,0)</f>
        <v>#REF!</v>
      </c>
      <c r="O5559">
        <v>55829.845947000002</v>
      </c>
      <c r="P5559">
        <v>54</v>
      </c>
    </row>
    <row r="5560" spans="1:16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5"/>
      <c r="L5560" s="455" t="e">
        <f>IF(K5560=0,#REF!,0)</f>
        <v>#REF!</v>
      </c>
      <c r="O5560">
        <v>56584.543121000002</v>
      </c>
      <c r="P5560">
        <v>47</v>
      </c>
    </row>
    <row r="5561" spans="1:16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5"/>
      <c r="L5561" s="455" t="e">
        <f>IF(K5561=0,#REF!,0)</f>
        <v>#REF!</v>
      </c>
      <c r="O5561">
        <v>56657.714050000002</v>
      </c>
      <c r="P5561">
        <v>34</v>
      </c>
    </row>
    <row r="5562" spans="1:16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5"/>
      <c r="L5562" s="455" t="e">
        <f>IF(K5562=0,#REF!,0)</f>
        <v>#REF!</v>
      </c>
      <c r="O5562">
        <v>56520.037443999987</v>
      </c>
      <c r="P5562">
        <v>48</v>
      </c>
    </row>
    <row r="5563" spans="1:16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5"/>
      <c r="L5563" s="455" t="e">
        <f>IF(K5563=0,#REF!,0)</f>
        <v>#REF!</v>
      </c>
      <c r="O5563">
        <v>56897.089111000001</v>
      </c>
      <c r="P5563">
        <v>47</v>
      </c>
    </row>
    <row r="5564" spans="1:16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5"/>
      <c r="L5564" s="455" t="e">
        <f>IF(K5564=0,#REF!,0)</f>
        <v>#REF!</v>
      </c>
      <c r="O5564">
        <v>57982.968567999997</v>
      </c>
      <c r="P5564">
        <v>49</v>
      </c>
    </row>
    <row r="5565" spans="1:16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5"/>
      <c r="L5565" s="455" t="e">
        <f>IF(K5565=0,#REF!,0)</f>
        <v>#REF!</v>
      </c>
      <c r="O5565">
        <v>58530.246827000003</v>
      </c>
      <c r="P5565">
        <v>49</v>
      </c>
    </row>
    <row r="5566" spans="1:16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5"/>
      <c r="L5566" s="455" t="e">
        <f>IF(K5566=0,#REF!,0)</f>
        <v>#REF!</v>
      </c>
      <c r="O5566">
        <v>59462.456908</v>
      </c>
      <c r="P5566">
        <v>45</v>
      </c>
    </row>
    <row r="5567" spans="1:16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5"/>
      <c r="L5567" s="455" t="e">
        <f>IF(K5567=0,#REF!,0)</f>
        <v>#REF!</v>
      </c>
      <c r="O5567">
        <v>60494.155822000001</v>
      </c>
      <c r="P5567">
        <v>57</v>
      </c>
    </row>
    <row r="5568" spans="1:16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5"/>
      <c r="L5568" s="455" t="e">
        <f>IF(K5568=0,#REF!,0)</f>
        <v>#REF!</v>
      </c>
      <c r="O5568">
        <v>59476.672608000001</v>
      </c>
      <c r="P5568">
        <v>46</v>
      </c>
    </row>
    <row r="5569" spans="1:16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5"/>
      <c r="L5569" s="455" t="e">
        <f>IF(K5569=0,#REF!,0)</f>
        <v>#REF!</v>
      </c>
      <c r="O5569">
        <v>57929.821594000001</v>
      </c>
      <c r="P5569">
        <v>40</v>
      </c>
    </row>
    <row r="5570" spans="1:16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5"/>
      <c r="L5570" s="455" t="e">
        <f>IF(K5570=0,#REF!,0)</f>
        <v>#REF!</v>
      </c>
      <c r="O5570">
        <v>55926.566284</v>
      </c>
      <c r="P5570">
        <v>48</v>
      </c>
    </row>
    <row r="5571" spans="1:16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5"/>
      <c r="L5571" s="455" t="e">
        <f>IF(K5571=0,#REF!,0)</f>
        <v>#REF!</v>
      </c>
      <c r="O5571">
        <v>53831.024415</v>
      </c>
      <c r="P5571">
        <v>28</v>
      </c>
    </row>
    <row r="5572" spans="1:16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5"/>
      <c r="L5572" s="455" t="e">
        <f>IF(K5572=0,#REF!,0)</f>
        <v>#REF!</v>
      </c>
      <c r="O5572">
        <v>52652.058959000002</v>
      </c>
      <c r="P5572">
        <v>44</v>
      </c>
    </row>
    <row r="5573" spans="1:16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5"/>
      <c r="L5573" s="455" t="e">
        <f>IF(K5573=0,#REF!,0)</f>
        <v>#REF!</v>
      </c>
      <c r="O5573">
        <v>52254.379911999997</v>
      </c>
      <c r="P5573">
        <v>44</v>
      </c>
    </row>
    <row r="5574" spans="1:16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5"/>
      <c r="L5574" s="455" t="e">
        <f>IF(K5574=0,#REF!,0)</f>
        <v>#REF!</v>
      </c>
      <c r="O5574">
        <v>51932.494597999997</v>
      </c>
      <c r="P5574">
        <v>45</v>
      </c>
    </row>
    <row r="5575" spans="1:16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5"/>
      <c r="L5575" s="455" t="e">
        <f>IF(K5575=0,#REF!,0)</f>
        <v>#REF!</v>
      </c>
      <c r="O5575">
        <v>51532.243499999997</v>
      </c>
      <c r="P5575">
        <v>44</v>
      </c>
    </row>
    <row r="5576" spans="1:16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5"/>
      <c r="L5576" s="455" t="e">
        <f>IF(K5576=0,#REF!,0)</f>
        <v>#REF!</v>
      </c>
      <c r="O5576">
        <v>52348.778779</v>
      </c>
      <c r="P5576">
        <v>44</v>
      </c>
    </row>
    <row r="5577" spans="1:16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5"/>
      <c r="L5577" s="455" t="e">
        <f>IF(K5577=0,#REF!,0)</f>
        <v>#REF!</v>
      </c>
      <c r="O5577">
        <v>54073.672943000012</v>
      </c>
      <c r="P5577">
        <v>53</v>
      </c>
    </row>
    <row r="5578" spans="1:16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5"/>
      <c r="L5578" s="455" t="e">
        <f>IF(K5578=0,#REF!,0)</f>
        <v>#REF!</v>
      </c>
      <c r="O5578">
        <v>58828.641479000013</v>
      </c>
      <c r="P5578">
        <v>62</v>
      </c>
    </row>
    <row r="5579" spans="1:16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5"/>
      <c r="L5579" s="455" t="e">
        <f>IF(K5579=0,#REF!,0)</f>
        <v>#REF!</v>
      </c>
      <c r="O5579">
        <v>61854.406310999999</v>
      </c>
      <c r="P5579">
        <v>55</v>
      </c>
    </row>
    <row r="5580" spans="1:16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5"/>
      <c r="L5580" s="455" t="e">
        <f>IF(K5580=0,#REF!,0)</f>
        <v>#REF!</v>
      </c>
      <c r="O5580">
        <v>68747.158509000001</v>
      </c>
      <c r="P5580">
        <v>56</v>
      </c>
    </row>
    <row r="5581" spans="1:16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5"/>
      <c r="L5581" s="455" t="e">
        <f>IF(K5581=0,#REF!,0)</f>
        <v>#REF!</v>
      </c>
      <c r="O5581">
        <v>70866.470092000003</v>
      </c>
      <c r="P5581">
        <v>56</v>
      </c>
    </row>
    <row r="5582" spans="1:16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5"/>
      <c r="L5582" s="455" t="e">
        <f>IF(K5582=0,#REF!,0)</f>
        <v>#REF!</v>
      </c>
      <c r="O5582">
        <v>72776.741148999994</v>
      </c>
      <c r="P5582">
        <v>58</v>
      </c>
    </row>
    <row r="5583" spans="1:16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5"/>
      <c r="L5583" s="455" t="e">
        <f>IF(K5583=0,#REF!,0)</f>
        <v>#REF!</v>
      </c>
      <c r="O5583">
        <v>71296.444764</v>
      </c>
      <c r="P5583">
        <v>55</v>
      </c>
    </row>
    <row r="5584" spans="1:16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5"/>
      <c r="L5584" s="455" t="e">
        <f>IF(K5584=0,#REF!,0)</f>
        <v>#REF!</v>
      </c>
      <c r="O5584">
        <v>70515.120056</v>
      </c>
      <c r="P5584">
        <v>63</v>
      </c>
    </row>
    <row r="5585" spans="1:16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5"/>
      <c r="L5585" s="455" t="e">
        <f>IF(K5585=0,#REF!,0)</f>
        <v>#REF!</v>
      </c>
      <c r="O5585">
        <v>73487.337522999995</v>
      </c>
      <c r="P5585">
        <v>56</v>
      </c>
    </row>
    <row r="5586" spans="1:16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5"/>
      <c r="L5586" s="455" t="e">
        <f>IF(K5586=0,#REF!,0)</f>
        <v>#REF!</v>
      </c>
      <c r="O5586">
        <v>73429.175109000003</v>
      </c>
      <c r="P5586">
        <v>55</v>
      </c>
    </row>
    <row r="5587" spans="1:16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5"/>
      <c r="L5587" s="455" t="e">
        <f>IF(K5587=0,#REF!,0)</f>
        <v>#REF!</v>
      </c>
      <c r="O5587">
        <v>73733.694824000006</v>
      </c>
      <c r="P5587">
        <v>40</v>
      </c>
    </row>
    <row r="5588" spans="1:16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5"/>
      <c r="L5588" s="455" t="e">
        <f>IF(K5588=0,#REF!,0)</f>
        <v>#REF!</v>
      </c>
      <c r="O5588">
        <v>73096.674254999991</v>
      </c>
      <c r="P5588">
        <v>36</v>
      </c>
    </row>
    <row r="5589" spans="1:16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5"/>
      <c r="L5589" s="455" t="e">
        <f>IF(K5589=0,#REF!,0)</f>
        <v>#REF!</v>
      </c>
      <c r="O5589">
        <v>71452.134886999993</v>
      </c>
      <c r="P5589">
        <v>25</v>
      </c>
    </row>
    <row r="5590" spans="1:16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5"/>
      <c r="L5590" s="455" t="e">
        <f>IF(K5590=0,#REF!,0)</f>
        <v>#REF!</v>
      </c>
      <c r="O5590">
        <v>70054.434142999991</v>
      </c>
      <c r="P5590">
        <v>28</v>
      </c>
    </row>
    <row r="5591" spans="1:16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5"/>
      <c r="L5591" s="455" t="e">
        <f>IF(K5591=0,#REF!,0)</f>
        <v>#REF!</v>
      </c>
      <c r="O5591">
        <v>69209.147583000013</v>
      </c>
      <c r="P5591">
        <v>30</v>
      </c>
    </row>
    <row r="5592" spans="1:16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5"/>
      <c r="L5592" s="455" t="e">
        <f>IF(K5592=0,#REF!,0)</f>
        <v>#REF!</v>
      </c>
      <c r="O5592">
        <v>66400.211059000008</v>
      </c>
      <c r="P5592">
        <v>30</v>
      </c>
    </row>
    <row r="5593" spans="1:16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5"/>
      <c r="L5593" s="455" t="e">
        <f>IF(K5593=0,#REF!,0)</f>
        <v>#REF!</v>
      </c>
      <c r="O5593">
        <v>63672.258910999997</v>
      </c>
      <c r="P5593">
        <v>36</v>
      </c>
    </row>
    <row r="5594" spans="1:16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5"/>
      <c r="L5594" s="455" t="e">
        <f>IF(K5594=0,#REF!,0)</f>
        <v>#REF!</v>
      </c>
      <c r="O5594">
        <v>61332.516662999988</v>
      </c>
      <c r="P5594">
        <v>20</v>
      </c>
    </row>
    <row r="5595" spans="1:16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5"/>
      <c r="L5595" s="455" t="e">
        <f>IF(K5595=0,#REF!,0)</f>
        <v>#REF!</v>
      </c>
      <c r="O5595">
        <v>58378.800721</v>
      </c>
      <c r="P5595">
        <v>30</v>
      </c>
    </row>
    <row r="5596" spans="1:16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5"/>
      <c r="L5596" s="455" t="e">
        <f>IF(K5596=0,#REF!,0)</f>
        <v>#REF!</v>
      </c>
      <c r="O5596">
        <v>57227.782837000013</v>
      </c>
      <c r="P5596">
        <v>28</v>
      </c>
    </row>
    <row r="5597" spans="1:16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5"/>
      <c r="L5597" s="455" t="e">
        <f>IF(K5597=0,#REF!,0)</f>
        <v>#REF!</v>
      </c>
      <c r="O5597">
        <v>57087.3367</v>
      </c>
      <c r="P5597">
        <v>26</v>
      </c>
    </row>
    <row r="5598" spans="1:16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5"/>
      <c r="L5598" s="455" t="e">
        <f>IF(K5598=0,#REF!,0)</f>
        <v>#REF!</v>
      </c>
      <c r="O5598">
        <v>56133.455565999997</v>
      </c>
      <c r="P5598">
        <v>45</v>
      </c>
    </row>
    <row r="5599" spans="1:16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5"/>
      <c r="L5599" s="455" t="e">
        <f>IF(K5599=0,#REF!,0)</f>
        <v>#REF!</v>
      </c>
      <c r="O5599">
        <v>55853.643706000003</v>
      </c>
      <c r="P5599">
        <v>28</v>
      </c>
    </row>
    <row r="5600" spans="1:16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5"/>
      <c r="L5600" s="455" t="e">
        <f>IF(K5600=0,#REF!,0)</f>
        <v>#REF!</v>
      </c>
      <c r="O5600">
        <v>56254.733855999999</v>
      </c>
      <c r="P5600">
        <v>45</v>
      </c>
    </row>
    <row r="5601" spans="1:16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5"/>
      <c r="L5601" s="455" t="e">
        <f>IF(K5601=0,#REF!,0)</f>
        <v>#REF!</v>
      </c>
      <c r="O5601">
        <v>57284.079589000001</v>
      </c>
      <c r="P5601">
        <v>49</v>
      </c>
    </row>
    <row r="5602" spans="1:16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5"/>
      <c r="L5602" s="455" t="e">
        <f>IF(K5602=0,#REF!,0)</f>
        <v>#REF!</v>
      </c>
      <c r="O5602">
        <v>59905.89862</v>
      </c>
      <c r="P5602">
        <v>61</v>
      </c>
    </row>
    <row r="5603" spans="1:16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5"/>
      <c r="L5603" s="455" t="e">
        <f>IF(K5603=0,#REF!,0)</f>
        <v>#REF!</v>
      </c>
      <c r="O5603">
        <v>64030.629331999997</v>
      </c>
      <c r="P5603">
        <v>61</v>
      </c>
    </row>
    <row r="5604" spans="1:16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5"/>
      <c r="L5604" s="455" t="e">
        <f>IF(K5604=0,#REF!,0)</f>
        <v>#REF!</v>
      </c>
      <c r="O5604">
        <v>69217.683105000004</v>
      </c>
      <c r="P5604">
        <v>53</v>
      </c>
    </row>
    <row r="5605" spans="1:16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5"/>
      <c r="L5605" s="455" t="e">
        <f>IF(K5605=0,#REF!,0)</f>
        <v>#REF!</v>
      </c>
      <c r="O5605">
        <v>71756.131957999998</v>
      </c>
      <c r="P5605">
        <v>57</v>
      </c>
    </row>
    <row r="5606" spans="1:16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5"/>
      <c r="L5606" s="455" t="e">
        <f>IF(K5606=0,#REF!,0)</f>
        <v>#REF!</v>
      </c>
      <c r="O5606">
        <v>73751.174499000001</v>
      </c>
      <c r="P5606">
        <v>55</v>
      </c>
    </row>
    <row r="5607" spans="1:16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5"/>
      <c r="L5607" s="455" t="e">
        <f>IF(K5607=0,#REF!,0)</f>
        <v>#REF!</v>
      </c>
      <c r="O5607">
        <v>72199.996398000003</v>
      </c>
      <c r="P5607">
        <v>50</v>
      </c>
    </row>
    <row r="5608" spans="1:16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5"/>
      <c r="L5608" s="455" t="e">
        <f>IF(K5608=0,#REF!,0)</f>
        <v>#REF!</v>
      </c>
      <c r="O5608">
        <v>71519.520506999994</v>
      </c>
      <c r="P5608">
        <v>45</v>
      </c>
    </row>
    <row r="5609" spans="1:16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5"/>
      <c r="L5609" s="455" t="e">
        <f>IF(K5609=0,#REF!,0)</f>
        <v>#REF!</v>
      </c>
      <c r="O5609">
        <v>75067.826904999994</v>
      </c>
      <c r="P5609">
        <v>28</v>
      </c>
    </row>
    <row r="5610" spans="1:16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5"/>
      <c r="L5610" s="455" t="e">
        <f>IF(K5610=0,#REF!,0)</f>
        <v>#REF!</v>
      </c>
      <c r="O5610">
        <v>74717.848633000001</v>
      </c>
      <c r="P5610">
        <v>41</v>
      </c>
    </row>
    <row r="5611" spans="1:16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5"/>
      <c r="L5611" s="455" t="e">
        <f>IF(K5611=0,#REF!,0)</f>
        <v>#REF!</v>
      </c>
      <c r="O5611">
        <v>75431.479980999997</v>
      </c>
      <c r="P5611">
        <v>29</v>
      </c>
    </row>
    <row r="5612" spans="1:16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5"/>
      <c r="L5612" s="455" t="e">
        <f>IF(K5612=0,#REF!,0)</f>
        <v>#REF!</v>
      </c>
      <c r="O5612">
        <v>74995.309569999998</v>
      </c>
      <c r="P5612">
        <v>24</v>
      </c>
    </row>
    <row r="5613" spans="1:16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5"/>
      <c r="L5613" s="455" t="e">
        <f>IF(K5613=0,#REF!,0)</f>
        <v>#REF!</v>
      </c>
      <c r="O5613">
        <v>73157.613526000001</v>
      </c>
      <c r="P5613">
        <v>27</v>
      </c>
    </row>
    <row r="5614" spans="1:16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5"/>
      <c r="L5614" s="455" t="e">
        <f>IF(K5614=0,#REF!,0)</f>
        <v>#REF!</v>
      </c>
      <c r="O5614">
        <v>71525.951048999996</v>
      </c>
      <c r="P5614">
        <v>29</v>
      </c>
    </row>
    <row r="5615" spans="1:16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5"/>
      <c r="L5615" s="455" t="e">
        <f>IF(K5615=0,#REF!,0)</f>
        <v>#REF!</v>
      </c>
      <c r="O5615">
        <v>70774.573181</v>
      </c>
      <c r="P5615">
        <v>28</v>
      </c>
    </row>
    <row r="5616" spans="1:16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5"/>
      <c r="L5616" s="455" t="e">
        <f>IF(K5616=0,#REF!,0)</f>
        <v>#REF!</v>
      </c>
      <c r="O5616">
        <v>67853.060547999994</v>
      </c>
      <c r="P5616">
        <v>29</v>
      </c>
    </row>
    <row r="5617" spans="1:16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5"/>
      <c r="L5617" s="455" t="e">
        <f>IF(K5617=0,#REF!,0)</f>
        <v>#REF!</v>
      </c>
      <c r="O5617">
        <v>64308.348266000001</v>
      </c>
      <c r="P5617">
        <v>27</v>
      </c>
    </row>
    <row r="5618" spans="1:16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5"/>
      <c r="L5618" s="455" t="e">
        <f>IF(K5618=0,#REF!,0)</f>
        <v>#REF!</v>
      </c>
      <c r="O5618">
        <v>61292.102416000002</v>
      </c>
      <c r="P5618">
        <v>21</v>
      </c>
    </row>
    <row r="5619" spans="1:16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5"/>
      <c r="L5619" s="455" t="e">
        <f>IF(K5619=0,#REF!,0)</f>
        <v>#REF!</v>
      </c>
      <c r="O5619">
        <v>59336.121703999997</v>
      </c>
      <c r="P5619">
        <v>17</v>
      </c>
    </row>
    <row r="5620" spans="1:16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5"/>
      <c r="L5620" s="455" t="e">
        <f>IF(K5620=0,#REF!,0)</f>
        <v>#REF!</v>
      </c>
      <c r="O5620">
        <v>57564.449585000002</v>
      </c>
      <c r="P5620">
        <v>17</v>
      </c>
    </row>
    <row r="5621" spans="1:16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5"/>
      <c r="L5621" s="455" t="e">
        <f>IF(K5621=0,#REF!,0)</f>
        <v>#REF!</v>
      </c>
      <c r="O5621">
        <v>56663.874754999997</v>
      </c>
      <c r="P5621">
        <v>32</v>
      </c>
    </row>
    <row r="5622" spans="1:16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5"/>
      <c r="L5622" s="455" t="e">
        <f>IF(K5622=0,#REF!,0)</f>
        <v>#REF!</v>
      </c>
      <c r="O5622">
        <v>56350.947540000001</v>
      </c>
      <c r="P5622">
        <v>29</v>
      </c>
    </row>
    <row r="5623" spans="1:16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5"/>
      <c r="L5623" s="455" t="e">
        <f>IF(K5623=0,#REF!,0)</f>
        <v>#REF!</v>
      </c>
      <c r="O5623">
        <v>56501.325042999997</v>
      </c>
      <c r="P5623">
        <v>44</v>
      </c>
    </row>
    <row r="5624" spans="1:16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5"/>
      <c r="L5624" s="455" t="e">
        <f>IF(K5624=0,#REF!,0)</f>
        <v>#REF!</v>
      </c>
      <c r="O5624">
        <v>56767.381561000002</v>
      </c>
      <c r="P5624">
        <v>29</v>
      </c>
    </row>
    <row r="5625" spans="1:16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5"/>
      <c r="L5625" s="455" t="e">
        <f>IF(K5625=0,#REF!,0)</f>
        <v>#REF!</v>
      </c>
      <c r="O5625">
        <v>58145.588807</v>
      </c>
      <c r="P5625">
        <v>34</v>
      </c>
    </row>
    <row r="5626" spans="1:16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5"/>
      <c r="L5626" s="455" t="e">
        <f>IF(K5626=0,#REF!,0)</f>
        <v>#REF!</v>
      </c>
      <c r="O5626">
        <v>60485.915343000001</v>
      </c>
      <c r="P5626">
        <v>42</v>
      </c>
    </row>
    <row r="5627" spans="1:16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5"/>
      <c r="L5627" s="455" t="e">
        <f>IF(K5627=0,#REF!,0)</f>
        <v>#REF!</v>
      </c>
      <c r="O5627">
        <v>64457.780394999987</v>
      </c>
      <c r="P5627">
        <v>43</v>
      </c>
    </row>
    <row r="5628" spans="1:16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5"/>
      <c r="L5628" s="455" t="e">
        <f>IF(K5628=0,#REF!,0)</f>
        <v>#REF!</v>
      </c>
      <c r="O5628">
        <v>70880.873780000009</v>
      </c>
      <c r="P5628">
        <v>60</v>
      </c>
    </row>
    <row r="5629" spans="1:16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5"/>
      <c r="L5629" s="455" t="e">
        <f>IF(K5629=0,#REF!,0)</f>
        <v>#REF!</v>
      </c>
      <c r="O5629">
        <v>73957.435668999999</v>
      </c>
      <c r="P5629">
        <v>58</v>
      </c>
    </row>
    <row r="5630" spans="1:16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5"/>
      <c r="L5630" s="455" t="e">
        <f>IF(K5630=0,#REF!,0)</f>
        <v>#REF!</v>
      </c>
      <c r="O5630">
        <v>75556.669494999995</v>
      </c>
      <c r="P5630">
        <v>55</v>
      </c>
    </row>
    <row r="5631" spans="1:16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5"/>
      <c r="L5631" s="455" t="e">
        <f>IF(K5631=0,#REF!,0)</f>
        <v>#REF!</v>
      </c>
      <c r="O5631">
        <v>74238.320189999999</v>
      </c>
      <c r="P5631">
        <v>37</v>
      </c>
    </row>
    <row r="5632" spans="1:16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5"/>
      <c r="L5632" s="455" t="e">
        <f>IF(K5632=0,#REF!,0)</f>
        <v>#REF!</v>
      </c>
      <c r="O5632">
        <v>73782.156554999994</v>
      </c>
      <c r="P5632">
        <v>30</v>
      </c>
    </row>
    <row r="5633" spans="1:16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5"/>
      <c r="L5633" s="455" t="e">
        <f>IF(K5633=0,#REF!,0)</f>
        <v>#REF!</v>
      </c>
      <c r="O5633">
        <v>77560.495972000004</v>
      </c>
      <c r="P5633">
        <v>28</v>
      </c>
    </row>
    <row r="5634" spans="1:16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5"/>
      <c r="L5634" s="455" t="e">
        <f>IF(K5634=0,#REF!,0)</f>
        <v>#REF!</v>
      </c>
      <c r="O5634">
        <v>77257.389405000009</v>
      </c>
      <c r="P5634">
        <v>41</v>
      </c>
    </row>
    <row r="5635" spans="1:16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5"/>
      <c r="L5635" s="455" t="e">
        <f>IF(K5635=0,#REF!,0)</f>
        <v>#REF!</v>
      </c>
      <c r="O5635">
        <v>77438.665773000001</v>
      </c>
      <c r="P5635">
        <v>26</v>
      </c>
    </row>
    <row r="5636" spans="1:16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5"/>
      <c r="L5636" s="455" t="e">
        <f>IF(K5636=0,#REF!,0)</f>
        <v>#REF!</v>
      </c>
      <c r="O5636">
        <v>77079.77691700001</v>
      </c>
      <c r="P5636">
        <v>22</v>
      </c>
    </row>
    <row r="5637" spans="1:16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5"/>
      <c r="L5637" s="455" t="e">
        <f>IF(K5637=0,#REF!,0)</f>
        <v>#REF!</v>
      </c>
      <c r="O5637">
        <v>75213.750976999989</v>
      </c>
      <c r="P5637">
        <v>23</v>
      </c>
    </row>
    <row r="5638" spans="1:16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5"/>
      <c r="L5638" s="455" t="e">
        <f>IF(K5638=0,#REF!,0)</f>
        <v>#REF!</v>
      </c>
      <c r="O5638">
        <v>73978.728210000001</v>
      </c>
      <c r="P5638">
        <v>22</v>
      </c>
    </row>
    <row r="5639" spans="1:16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5"/>
      <c r="L5639" s="455" t="e">
        <f>IF(K5639=0,#REF!,0)</f>
        <v>#REF!</v>
      </c>
      <c r="O5639">
        <v>72958.311461999998</v>
      </c>
      <c r="P5639">
        <v>26</v>
      </c>
    </row>
    <row r="5640" spans="1:16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5"/>
      <c r="L5640" s="455" t="e">
        <f>IF(K5640=0,#REF!,0)</f>
        <v>#REF!</v>
      </c>
      <c r="O5640">
        <v>70288.876770000003</v>
      </c>
      <c r="P5640">
        <v>29</v>
      </c>
    </row>
    <row r="5641" spans="1:16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5"/>
      <c r="L5641" s="455" t="e">
        <f>IF(K5641=0,#REF!,0)</f>
        <v>#REF!</v>
      </c>
      <c r="O5641">
        <v>67094.510559000002</v>
      </c>
      <c r="P5641">
        <v>22</v>
      </c>
    </row>
    <row r="5642" spans="1:16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5"/>
      <c r="L5642" s="455" t="e">
        <f>IF(K5642=0,#REF!,0)</f>
        <v>#REF!</v>
      </c>
      <c r="O5642">
        <v>63996.681823999999</v>
      </c>
      <c r="P5642">
        <v>25</v>
      </c>
    </row>
    <row r="5643" spans="1:16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5"/>
      <c r="L5643" s="455" t="e">
        <f>IF(K5643=0,#REF!,0)</f>
        <v>#REF!</v>
      </c>
      <c r="O5643">
        <v>61092.051819</v>
      </c>
      <c r="P5643">
        <v>23</v>
      </c>
    </row>
    <row r="5644" spans="1:16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5"/>
      <c r="L5644" s="455" t="e">
        <f>IF(K5644=0,#REF!,0)</f>
        <v>#REF!</v>
      </c>
      <c r="O5644">
        <v>58426.576079999999</v>
      </c>
      <c r="P5644">
        <v>39</v>
      </c>
    </row>
    <row r="5645" spans="1:16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5"/>
      <c r="L5645" s="455" t="e">
        <f>IF(K5645=0,#REF!,0)</f>
        <v>#REF!</v>
      </c>
      <c r="O5645">
        <v>58505.884855999997</v>
      </c>
      <c r="P5645">
        <v>49</v>
      </c>
    </row>
    <row r="5646" spans="1:16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5"/>
      <c r="L5646" s="455" t="e">
        <f>IF(K5646=0,#REF!,0)</f>
        <v>#REF!</v>
      </c>
      <c r="O5646">
        <v>57784.968872999998</v>
      </c>
      <c r="P5646">
        <v>51</v>
      </c>
    </row>
    <row r="5647" spans="1:16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5"/>
      <c r="L5647" s="455" t="e">
        <f>IF(K5647=0,#REF!,0)</f>
        <v>#REF!</v>
      </c>
      <c r="O5647">
        <v>57728.277130000002</v>
      </c>
      <c r="P5647">
        <v>27</v>
      </c>
    </row>
    <row r="5648" spans="1:16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5"/>
      <c r="L5648" s="455" t="e">
        <f>IF(K5648=0,#REF!,0)</f>
        <v>#REF!</v>
      </c>
      <c r="O5648">
        <v>58187.370848999999</v>
      </c>
      <c r="P5648">
        <v>52</v>
      </c>
    </row>
    <row r="5649" spans="1:16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5"/>
      <c r="L5649" s="455" t="e">
        <f>IF(K5649=0,#REF!,0)</f>
        <v>#REF!</v>
      </c>
      <c r="O5649">
        <v>59200.375488999998</v>
      </c>
      <c r="P5649">
        <v>38</v>
      </c>
    </row>
    <row r="5650" spans="1:16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5"/>
      <c r="L5650" s="455" t="e">
        <f>IF(K5650=0,#REF!,0)</f>
        <v>#REF!</v>
      </c>
      <c r="O5650">
        <v>61734.506836</v>
      </c>
      <c r="P5650">
        <v>50</v>
      </c>
    </row>
    <row r="5651" spans="1:16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5"/>
      <c r="L5651" s="455" t="e">
        <f>IF(K5651=0,#REF!,0)</f>
        <v>#REF!</v>
      </c>
      <c r="O5651">
        <v>66433.082336000007</v>
      </c>
      <c r="P5651">
        <v>48</v>
      </c>
    </row>
    <row r="5652" spans="1:16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5"/>
      <c r="L5652" s="455" t="e">
        <f>IF(K5652=0,#REF!,0)</f>
        <v>#REF!</v>
      </c>
      <c r="O5652">
        <v>73035.790833999999</v>
      </c>
      <c r="P5652">
        <v>66</v>
      </c>
    </row>
    <row r="5653" spans="1:16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5"/>
      <c r="L5653" s="455" t="e">
        <f>IF(K5653=0,#REF!,0)</f>
        <v>#REF!</v>
      </c>
      <c r="O5653">
        <v>75678.361877999996</v>
      </c>
      <c r="P5653">
        <v>62</v>
      </c>
    </row>
    <row r="5654" spans="1:16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5"/>
      <c r="L5654" s="455" t="e">
        <f>IF(K5654=0,#REF!,0)</f>
        <v>#REF!</v>
      </c>
      <c r="O5654">
        <v>77413.85797099999</v>
      </c>
      <c r="P5654">
        <v>53</v>
      </c>
    </row>
    <row r="5655" spans="1:16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5"/>
      <c r="L5655" s="455" t="e">
        <f>IF(K5655=0,#REF!,0)</f>
        <v>#REF!</v>
      </c>
      <c r="O5655">
        <v>75448.723692999993</v>
      </c>
      <c r="P5655">
        <v>56</v>
      </c>
    </row>
    <row r="5656" spans="1:16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5"/>
      <c r="L5656" s="455" t="e">
        <f>IF(K5656=0,#REF!,0)</f>
        <v>#REF!</v>
      </c>
      <c r="O5656">
        <v>75192.997070999991</v>
      </c>
      <c r="P5656">
        <v>49</v>
      </c>
    </row>
    <row r="5657" spans="1:16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5"/>
      <c r="L5657" s="455" t="e">
        <f>IF(K5657=0,#REF!,0)</f>
        <v>#REF!</v>
      </c>
      <c r="O5657">
        <v>78309.412840999998</v>
      </c>
      <c r="P5657">
        <v>42</v>
      </c>
    </row>
    <row r="5658" spans="1:16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5"/>
      <c r="L5658" s="455" t="e">
        <f>IF(K5658=0,#REF!,0)</f>
        <v>#REF!</v>
      </c>
      <c r="O5658">
        <v>77493.82409699999</v>
      </c>
      <c r="P5658">
        <v>40</v>
      </c>
    </row>
    <row r="5659" spans="1:16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5"/>
      <c r="L5659" s="455" t="e">
        <f>IF(K5659=0,#REF!,0)</f>
        <v>#REF!</v>
      </c>
      <c r="O5659">
        <v>77457.101683999994</v>
      </c>
      <c r="P5659">
        <v>34</v>
      </c>
    </row>
    <row r="5660" spans="1:16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5"/>
      <c r="L5660" s="455" t="e">
        <f>IF(K5660=0,#REF!,0)</f>
        <v>#REF!</v>
      </c>
      <c r="O5660">
        <v>75957.458375000002</v>
      </c>
      <c r="P5660">
        <v>29</v>
      </c>
    </row>
    <row r="5661" spans="1:16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5"/>
      <c r="L5661" s="455" t="e">
        <f>IF(K5661=0,#REF!,0)</f>
        <v>#REF!</v>
      </c>
      <c r="O5661">
        <v>73878.103028000012</v>
      </c>
      <c r="P5661">
        <v>34</v>
      </c>
    </row>
    <row r="5662" spans="1:16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5"/>
      <c r="L5662" s="455" t="e">
        <f>IF(K5662=0,#REF!,0)</f>
        <v>#REF!</v>
      </c>
      <c r="O5662">
        <v>72755.319764</v>
      </c>
      <c r="P5662">
        <v>25</v>
      </c>
    </row>
    <row r="5663" spans="1:16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5"/>
      <c r="L5663" s="455" t="e">
        <f>IF(K5663=0,#REF!,0)</f>
        <v>#REF!</v>
      </c>
      <c r="O5663">
        <v>71364.635924999995</v>
      </c>
      <c r="P5663">
        <v>26</v>
      </c>
    </row>
    <row r="5664" spans="1:16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5"/>
      <c r="L5664" s="455" t="e">
        <f>IF(K5664=0,#REF!,0)</f>
        <v>#REF!</v>
      </c>
      <c r="O5664">
        <v>68109.283326999997</v>
      </c>
      <c r="P5664">
        <v>32</v>
      </c>
    </row>
    <row r="5665" spans="1:16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5"/>
      <c r="L5665" s="455" t="e">
        <f>IF(K5665=0,#REF!,0)</f>
        <v>#REF!</v>
      </c>
      <c r="O5665">
        <v>64553.761719000002</v>
      </c>
      <c r="P5665">
        <v>21</v>
      </c>
    </row>
    <row r="5666" spans="1:16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5"/>
      <c r="L5666" s="455" t="e">
        <f>IF(K5666=0,#REF!,0)</f>
        <v>#REF!</v>
      </c>
      <c r="O5666">
        <v>61345.296996999998</v>
      </c>
      <c r="P5666">
        <v>20</v>
      </c>
    </row>
    <row r="5667" spans="1:16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5"/>
      <c r="L5667" s="455" t="e">
        <f>IF(K5667=0,#REF!,0)</f>
        <v>#REF!</v>
      </c>
      <c r="O5667">
        <v>59398.222717999997</v>
      </c>
      <c r="P5667">
        <v>17</v>
      </c>
    </row>
    <row r="5668" spans="1:16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5"/>
      <c r="L5668" s="455" t="e">
        <f>IF(K5668=0,#REF!,0)</f>
        <v>#REF!</v>
      </c>
      <c r="O5668">
        <v>57809.449524000003</v>
      </c>
      <c r="P5668">
        <v>27</v>
      </c>
    </row>
    <row r="5669" spans="1:16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5"/>
      <c r="L5669" s="455" t="e">
        <f>IF(K5669=0,#REF!,0)</f>
        <v>#REF!</v>
      </c>
      <c r="O5669">
        <v>57007.110656999997</v>
      </c>
      <c r="P5669">
        <v>44</v>
      </c>
    </row>
    <row r="5670" spans="1:16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5"/>
      <c r="L5670" s="455" t="e">
        <f>IF(K5670=0,#REF!,0)</f>
        <v>#REF!</v>
      </c>
      <c r="O5670">
        <v>56537.184905999988</v>
      </c>
      <c r="P5670">
        <v>46</v>
      </c>
    </row>
    <row r="5671" spans="1:16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5"/>
      <c r="L5671" s="455" t="e">
        <f>IF(K5671=0,#REF!,0)</f>
        <v>#REF!</v>
      </c>
      <c r="O5671">
        <v>56084.655882999999</v>
      </c>
      <c r="P5671">
        <v>40</v>
      </c>
    </row>
    <row r="5672" spans="1:16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5"/>
      <c r="L5672" s="455" t="e">
        <f>IF(K5672=0,#REF!,0)</f>
        <v>#REF!</v>
      </c>
      <c r="O5672">
        <v>56356.659760000002</v>
      </c>
      <c r="P5672">
        <v>40</v>
      </c>
    </row>
    <row r="5673" spans="1:16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5"/>
      <c r="L5673" s="455" t="e">
        <f>IF(K5673=0,#REF!,0)</f>
        <v>#REF!</v>
      </c>
      <c r="O5673">
        <v>57894.616026999996</v>
      </c>
      <c r="P5673">
        <v>35</v>
      </c>
    </row>
    <row r="5674" spans="1:16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5"/>
      <c r="L5674" s="455" t="e">
        <f>IF(K5674=0,#REF!,0)</f>
        <v>#REF!</v>
      </c>
      <c r="O5674">
        <v>61112.561950000003</v>
      </c>
      <c r="P5674">
        <v>62</v>
      </c>
    </row>
    <row r="5675" spans="1:16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5"/>
      <c r="L5675" s="455" t="e">
        <f>IF(K5675=0,#REF!,0)</f>
        <v>#REF!</v>
      </c>
      <c r="O5675">
        <v>63874.957397999999</v>
      </c>
      <c r="P5675">
        <v>41</v>
      </c>
    </row>
    <row r="5676" spans="1:16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5"/>
      <c r="L5676" s="455" t="e">
        <f>IF(K5676=0,#REF!,0)</f>
        <v>#REF!</v>
      </c>
      <c r="O5676">
        <v>68866.463073999999</v>
      </c>
      <c r="P5676">
        <v>56</v>
      </c>
    </row>
    <row r="5677" spans="1:16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5"/>
      <c r="L5677" s="455" t="e">
        <f>IF(K5677=0,#REF!,0)</f>
        <v>#REF!</v>
      </c>
      <c r="O5677">
        <v>71093.817506000007</v>
      </c>
      <c r="P5677">
        <v>53</v>
      </c>
    </row>
    <row r="5678" spans="1:16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5"/>
      <c r="L5678" s="455" t="e">
        <f>IF(K5678=0,#REF!,0)</f>
        <v>#REF!</v>
      </c>
      <c r="O5678">
        <v>72781.235780000003</v>
      </c>
      <c r="P5678">
        <v>54</v>
      </c>
    </row>
    <row r="5679" spans="1:16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5"/>
      <c r="L5679" s="455" t="e">
        <f>IF(K5679=0,#REF!,0)</f>
        <v>#REF!</v>
      </c>
      <c r="O5679">
        <v>70463.245727999994</v>
      </c>
      <c r="P5679">
        <v>54</v>
      </c>
    </row>
    <row r="5680" spans="1:16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5"/>
      <c r="L5680" s="455" t="e">
        <f>IF(K5680=0,#REF!,0)</f>
        <v>#REF!</v>
      </c>
      <c r="O5680">
        <v>69596.651488999996</v>
      </c>
      <c r="P5680">
        <v>54</v>
      </c>
    </row>
    <row r="5681" spans="1:16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5"/>
      <c r="L5681" s="455" t="e">
        <f>IF(K5681=0,#REF!,0)</f>
        <v>#REF!</v>
      </c>
      <c r="O5681">
        <v>73593.999389999997</v>
      </c>
      <c r="P5681">
        <v>42</v>
      </c>
    </row>
    <row r="5682" spans="1:16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5"/>
      <c r="L5682" s="455" t="e">
        <f>IF(K5682=0,#REF!,0)</f>
        <v>#REF!</v>
      </c>
      <c r="O5682">
        <v>73016.245362000001</v>
      </c>
      <c r="P5682">
        <v>54</v>
      </c>
    </row>
    <row r="5683" spans="1:16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5"/>
      <c r="L5683" s="455" t="e">
        <f>IF(K5683=0,#REF!,0)</f>
        <v>#REF!</v>
      </c>
      <c r="O5683">
        <v>72849.464905000001</v>
      </c>
      <c r="P5683">
        <v>24</v>
      </c>
    </row>
    <row r="5684" spans="1:16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5"/>
      <c r="L5684" s="455" t="e">
        <f>IF(K5684=0,#REF!,0)</f>
        <v>#REF!</v>
      </c>
      <c r="O5684">
        <v>72070.506104</v>
      </c>
      <c r="P5684">
        <v>22</v>
      </c>
    </row>
    <row r="5685" spans="1:16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5"/>
      <c r="L5685" s="455" t="e">
        <f>IF(K5685=0,#REF!,0)</f>
        <v>#REF!</v>
      </c>
      <c r="O5685">
        <v>69575.889160000006</v>
      </c>
      <c r="P5685">
        <v>25</v>
      </c>
    </row>
    <row r="5686" spans="1:16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5"/>
      <c r="L5686" s="455" t="e">
        <f>IF(K5686=0,#REF!,0)</f>
        <v>#REF!</v>
      </c>
      <c r="O5686">
        <v>67395.359253000002</v>
      </c>
      <c r="P5686">
        <v>26</v>
      </c>
    </row>
    <row r="5687" spans="1:16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5"/>
      <c r="L5687" s="455" t="e">
        <f>IF(K5687=0,#REF!,0)</f>
        <v>#REF!</v>
      </c>
      <c r="O5687">
        <v>66630.312317000004</v>
      </c>
      <c r="P5687">
        <v>26</v>
      </c>
    </row>
    <row r="5688" spans="1:16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5"/>
      <c r="L5688" s="455" t="e">
        <f>IF(K5688=0,#REF!,0)</f>
        <v>#REF!</v>
      </c>
      <c r="O5688">
        <v>63936.942383000001</v>
      </c>
      <c r="P5688">
        <v>24</v>
      </c>
    </row>
    <row r="5689" spans="1:16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5"/>
      <c r="L5689" s="455" t="e">
        <f>IF(K5689=0,#REF!,0)</f>
        <v>#REF!</v>
      </c>
      <c r="O5689">
        <v>61070.724608999997</v>
      </c>
      <c r="P5689">
        <v>23</v>
      </c>
    </row>
    <row r="5690" spans="1:16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5"/>
      <c r="L5690" s="455" t="e">
        <f>IF(K5690=0,#REF!,0)</f>
        <v>#REF!</v>
      </c>
      <c r="O5690">
        <v>60625.066100999997</v>
      </c>
      <c r="P5690">
        <v>20</v>
      </c>
    </row>
    <row r="5691" spans="1:16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5"/>
      <c r="L5691" s="455" t="e">
        <f>IF(K5691=0,#REF!,0)</f>
        <v>#REF!</v>
      </c>
      <c r="O5691">
        <v>58320.824217999987</v>
      </c>
      <c r="P5691">
        <v>18</v>
      </c>
    </row>
    <row r="5692" spans="1:16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5"/>
      <c r="L5692" s="455" t="e">
        <f>IF(K5692=0,#REF!,0)</f>
        <v>#REF!</v>
      </c>
      <c r="O5692">
        <v>56373.396179000003</v>
      </c>
      <c r="P5692">
        <v>17</v>
      </c>
    </row>
    <row r="5693" spans="1:16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5"/>
      <c r="L5693" s="455" t="e">
        <f>IF(K5693=0,#REF!,0)</f>
        <v>#REF!</v>
      </c>
      <c r="O5693">
        <v>56067.915159999997</v>
      </c>
      <c r="P5693">
        <v>27</v>
      </c>
    </row>
    <row r="5694" spans="1:16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5"/>
      <c r="L5694" s="455" t="e">
        <f>IF(K5694=0,#REF!,0)</f>
        <v>#REF!</v>
      </c>
      <c r="O5694">
        <v>55003.832519000003</v>
      </c>
      <c r="P5694">
        <v>24</v>
      </c>
    </row>
    <row r="5695" spans="1:16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5"/>
      <c r="L5695" s="455" t="e">
        <f>IF(K5695=0,#REF!,0)</f>
        <v>#REF!</v>
      </c>
      <c r="O5695">
        <v>54015.184417999997</v>
      </c>
      <c r="P5695">
        <v>17</v>
      </c>
    </row>
    <row r="5696" spans="1:16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5"/>
      <c r="L5696" s="455" t="e">
        <f>IF(K5696=0,#REF!,0)</f>
        <v>#REF!</v>
      </c>
      <c r="O5696">
        <v>53606.068482000002</v>
      </c>
      <c r="P5696">
        <v>18</v>
      </c>
    </row>
    <row r="5697" spans="1:16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5"/>
      <c r="L5697" s="455" t="e">
        <f>IF(K5697=0,#REF!,0)</f>
        <v>#REF!</v>
      </c>
      <c r="O5697">
        <v>53869.107451999997</v>
      </c>
      <c r="P5697">
        <v>18</v>
      </c>
    </row>
    <row r="5698" spans="1:16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5"/>
      <c r="L5698" s="455" t="e">
        <f>IF(K5698=0,#REF!,0)</f>
        <v>#REF!</v>
      </c>
      <c r="O5698">
        <v>54434.681152999998</v>
      </c>
      <c r="P5698">
        <v>33</v>
      </c>
    </row>
    <row r="5699" spans="1:16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5"/>
      <c r="L5699" s="455" t="e">
        <f>IF(K5699=0,#REF!,0)</f>
        <v>#REF!</v>
      </c>
      <c r="O5699">
        <v>54015.797089</v>
      </c>
      <c r="P5699">
        <v>38</v>
      </c>
    </row>
    <row r="5700" spans="1:16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5">
        <v>3667.3904701084739</v>
      </c>
      <c r="L5700" s="455">
        <f>IF(K5700=0,#REF!,0)</f>
        <v>0</v>
      </c>
      <c r="O5700">
        <v>55605.396360999999</v>
      </c>
      <c r="P5700">
        <v>51</v>
      </c>
    </row>
    <row r="5701" spans="1:16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5">
        <v>7539.2658130743566</v>
      </c>
      <c r="L5701" s="455">
        <f>IF(K5701=0,#REF!,0)</f>
        <v>0</v>
      </c>
      <c r="O5701">
        <v>57608.326722000013</v>
      </c>
      <c r="P5701">
        <v>50</v>
      </c>
    </row>
    <row r="5702" spans="1:16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5">
        <v>25502.287127043539</v>
      </c>
      <c r="L5702" s="455">
        <f>IF(K5702=0,#REF!,0)</f>
        <v>0</v>
      </c>
      <c r="O5702">
        <v>58783.623290000003</v>
      </c>
      <c r="P5702">
        <v>55</v>
      </c>
    </row>
    <row r="5703" spans="1:16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5">
        <v>35377.309765738471</v>
      </c>
      <c r="L5703" s="455">
        <f>IF(K5703=0,#REF!,0)</f>
        <v>0</v>
      </c>
      <c r="O5703">
        <v>56838.283324999997</v>
      </c>
      <c r="P5703">
        <v>55</v>
      </c>
    </row>
    <row r="5704" spans="1:16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5">
        <v>20065.957390376487</v>
      </c>
      <c r="L5704" s="455">
        <f>IF(K5704=0,#REF!,0)</f>
        <v>0</v>
      </c>
      <c r="O5704">
        <v>56925.984923999997</v>
      </c>
      <c r="P5704">
        <v>52</v>
      </c>
    </row>
    <row r="5705" spans="1:16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5">
        <v>22467.07048126305</v>
      </c>
      <c r="L5705" s="455">
        <f>IF(K5705=0,#REF!,0)</f>
        <v>0</v>
      </c>
      <c r="O5705">
        <v>58603.349853</v>
      </c>
      <c r="P5705">
        <v>44</v>
      </c>
    </row>
    <row r="5706" spans="1:16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5">
        <v>8352.1322619525799</v>
      </c>
      <c r="L5706" s="455">
        <f>IF(K5706=0,#REF!,0)</f>
        <v>0</v>
      </c>
      <c r="O5706">
        <v>58414.538696000003</v>
      </c>
      <c r="P5706">
        <v>50</v>
      </c>
    </row>
    <row r="5707" spans="1:16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5"/>
      <c r="L5707" s="455" t="e">
        <f>IF(K5707=0,#REF!,0)</f>
        <v>#REF!</v>
      </c>
      <c r="O5707">
        <v>58066.620177999997</v>
      </c>
      <c r="P5707">
        <v>47</v>
      </c>
    </row>
    <row r="5708" spans="1:16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5"/>
      <c r="L5708" s="455" t="e">
        <f>IF(K5708=0,#REF!,0)</f>
        <v>#REF!</v>
      </c>
      <c r="O5708">
        <v>57346.460204000003</v>
      </c>
      <c r="P5708">
        <v>33</v>
      </c>
    </row>
    <row r="5709" spans="1:16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5"/>
      <c r="L5709" s="455" t="e">
        <f>IF(K5709=0,#REF!,0)</f>
        <v>#REF!</v>
      </c>
      <c r="O5709">
        <v>56336.752806999997</v>
      </c>
      <c r="P5709">
        <v>33</v>
      </c>
    </row>
    <row r="5710" spans="1:16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5"/>
      <c r="L5710" s="455" t="e">
        <f>IF(K5710=0,#REF!,0)</f>
        <v>#REF!</v>
      </c>
      <c r="O5710">
        <v>56394.258543999997</v>
      </c>
      <c r="P5710">
        <v>33</v>
      </c>
    </row>
    <row r="5711" spans="1:16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5"/>
      <c r="L5711" s="455" t="e">
        <f>IF(K5711=0,#REF!,0)</f>
        <v>#REF!</v>
      </c>
      <c r="O5711">
        <v>57505.526367999999</v>
      </c>
      <c r="P5711">
        <v>40</v>
      </c>
    </row>
    <row r="5712" spans="1:16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5"/>
      <c r="L5712" s="455" t="e">
        <f>IF(K5712=0,#REF!,0)</f>
        <v>#REF!</v>
      </c>
      <c r="O5712">
        <v>56181.979552999997</v>
      </c>
      <c r="P5712">
        <v>33</v>
      </c>
    </row>
    <row r="5713" spans="1:16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5"/>
      <c r="L5713" s="455" t="e">
        <f>IF(K5713=0,#REF!,0)</f>
        <v>#REF!</v>
      </c>
      <c r="O5713">
        <v>56027.842711999998</v>
      </c>
      <c r="P5713">
        <v>33</v>
      </c>
    </row>
    <row r="5714" spans="1:16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5"/>
      <c r="L5714" s="455" t="e">
        <f>IF(K5714=0,#REF!,0)</f>
        <v>#REF!</v>
      </c>
      <c r="O5714">
        <v>54257.561706</v>
      </c>
      <c r="P5714">
        <v>36</v>
      </c>
    </row>
    <row r="5715" spans="1:16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5"/>
      <c r="L5715" s="455" t="e">
        <f>IF(K5715=0,#REF!,0)</f>
        <v>#REF!</v>
      </c>
      <c r="O5715">
        <v>53069.295408999998</v>
      </c>
      <c r="P5715">
        <v>45</v>
      </c>
    </row>
    <row r="5716" spans="1:16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5"/>
      <c r="L5716" s="455" t="e">
        <f>IF(K5716=0,#REF!,0)</f>
        <v>#REF!</v>
      </c>
      <c r="O5716">
        <v>50745.738036000002</v>
      </c>
      <c r="P5716">
        <v>35</v>
      </c>
    </row>
    <row r="5717" spans="1:16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5"/>
      <c r="L5717" s="455" t="e">
        <f>IF(K5717=0,#REF!,0)</f>
        <v>#REF!</v>
      </c>
      <c r="O5717">
        <v>50328.061950000003</v>
      </c>
      <c r="P5717">
        <v>43</v>
      </c>
    </row>
    <row r="5718" spans="1:16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5"/>
      <c r="L5718" s="455" t="e">
        <f>IF(K5718=0,#REF!,0)</f>
        <v>#REF!</v>
      </c>
      <c r="O5718">
        <v>49810.985106999993</v>
      </c>
      <c r="P5718">
        <v>42</v>
      </c>
    </row>
    <row r="5719" spans="1:16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5"/>
      <c r="L5719" s="455" t="e">
        <f>IF(K5719=0,#REF!,0)</f>
        <v>#REF!</v>
      </c>
      <c r="O5719">
        <v>49835.445739000003</v>
      </c>
      <c r="P5719">
        <v>44</v>
      </c>
    </row>
    <row r="5720" spans="1:16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5"/>
      <c r="L5720" s="455" t="e">
        <f>IF(K5720=0,#REF!,0)</f>
        <v>#REF!</v>
      </c>
      <c r="O5720">
        <v>50526.239837000001</v>
      </c>
      <c r="P5720">
        <v>25</v>
      </c>
    </row>
    <row r="5721" spans="1:16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5"/>
      <c r="L5721" s="455" t="e">
        <f>IF(K5721=0,#REF!,0)</f>
        <v>#REF!</v>
      </c>
      <c r="O5721">
        <v>49948.507385999997</v>
      </c>
      <c r="P5721">
        <v>44</v>
      </c>
    </row>
    <row r="5722" spans="1:16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5"/>
      <c r="L5722" s="455" t="e">
        <f>IF(K5722=0,#REF!,0)</f>
        <v>#REF!</v>
      </c>
      <c r="O5722">
        <v>50511.093200000003</v>
      </c>
      <c r="P5722">
        <v>32</v>
      </c>
    </row>
    <row r="5723" spans="1:16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5"/>
      <c r="L5723" s="455" t="e">
        <f>IF(K5723=0,#REF!,0)</f>
        <v>#REF!</v>
      </c>
      <c r="O5723">
        <v>50993.510559000002</v>
      </c>
      <c r="P5723">
        <v>35</v>
      </c>
    </row>
    <row r="5724" spans="1:16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5"/>
      <c r="L5724" s="455" t="e">
        <f>IF(K5724=0,#REF!,0)</f>
        <v>#REF!</v>
      </c>
      <c r="O5724">
        <v>51027.108519999987</v>
      </c>
      <c r="P5724">
        <v>49</v>
      </c>
    </row>
    <row r="5725" spans="1:16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5">
        <v>14975.950450597285</v>
      </c>
      <c r="L5725" s="455">
        <f>IF(K5725=0,#REF!,0)</f>
        <v>0</v>
      </c>
      <c r="O5725">
        <v>50833.247560000003</v>
      </c>
      <c r="P5725">
        <v>49</v>
      </c>
    </row>
    <row r="5726" spans="1:16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5">
        <v>22616.99103471572</v>
      </c>
      <c r="L5726" s="455">
        <f>IF(K5726=0,#REF!,0)</f>
        <v>0</v>
      </c>
      <c r="O5726">
        <v>51887.680542000002</v>
      </c>
      <c r="P5726">
        <v>33</v>
      </c>
    </row>
    <row r="5727" spans="1:16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5">
        <v>4495.7363189615871</v>
      </c>
      <c r="L5727" s="455">
        <f>IF(K5727=0,#REF!,0)</f>
        <v>0</v>
      </c>
      <c r="O5727">
        <v>52266.520081000002</v>
      </c>
      <c r="P5727">
        <v>46</v>
      </c>
    </row>
    <row r="5728" spans="1:16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5">
        <v>23532.295543668191</v>
      </c>
      <c r="L5728" s="455">
        <f>IF(K5728=0,#REF!,0)</f>
        <v>0</v>
      </c>
      <c r="O5728">
        <v>52738.234802000014</v>
      </c>
      <c r="P5728">
        <v>48</v>
      </c>
    </row>
    <row r="5729" spans="1:16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5">
        <v>5788.1774903893702</v>
      </c>
      <c r="L5729" s="455">
        <f>IF(K5729=0,#REF!,0)</f>
        <v>0</v>
      </c>
      <c r="O5729">
        <v>53477.775208000006</v>
      </c>
      <c r="P5729">
        <v>45</v>
      </c>
    </row>
    <row r="5730" spans="1:16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5"/>
      <c r="L5730" s="455" t="e">
        <f>IF(K5730=0,#REF!,0)</f>
        <v>#REF!</v>
      </c>
      <c r="O5730">
        <v>53814.523193999987</v>
      </c>
      <c r="P5730">
        <v>50</v>
      </c>
    </row>
    <row r="5731" spans="1:16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5"/>
      <c r="L5731" s="455" t="e">
        <f>IF(K5731=0,#REF!,0)</f>
        <v>#REF!</v>
      </c>
      <c r="O5731">
        <v>54542.043395999986</v>
      </c>
      <c r="P5731">
        <v>50</v>
      </c>
    </row>
    <row r="5732" spans="1:16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5"/>
      <c r="L5732" s="455" t="e">
        <f>IF(K5732=0,#REF!,0)</f>
        <v>#REF!</v>
      </c>
      <c r="O5732">
        <v>54823.812378000002</v>
      </c>
      <c r="P5732">
        <v>54</v>
      </c>
    </row>
    <row r="5733" spans="1:16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5"/>
      <c r="L5733" s="455" t="e">
        <f>IF(K5733=0,#REF!,0)</f>
        <v>#REF!</v>
      </c>
      <c r="O5733">
        <v>55667.811157999997</v>
      </c>
      <c r="P5733">
        <v>53</v>
      </c>
    </row>
    <row r="5734" spans="1:16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5"/>
      <c r="L5734" s="455" t="e">
        <f>IF(K5734=0,#REF!,0)</f>
        <v>#REF!</v>
      </c>
      <c r="O5734">
        <v>56591.693358999997</v>
      </c>
      <c r="P5734">
        <v>53</v>
      </c>
    </row>
    <row r="5735" spans="1:16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5"/>
      <c r="L5735" s="455" t="e">
        <f>IF(K5735=0,#REF!,0)</f>
        <v>#REF!</v>
      </c>
      <c r="O5735">
        <v>57454.568481000002</v>
      </c>
      <c r="P5735">
        <v>56</v>
      </c>
    </row>
    <row r="5736" spans="1:16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5"/>
      <c r="L5736" s="455" t="e">
        <f>IF(K5736=0,#REF!,0)</f>
        <v>#REF!</v>
      </c>
      <c r="O5736">
        <v>56434.669737999997</v>
      </c>
      <c r="P5736">
        <v>57</v>
      </c>
    </row>
    <row r="5737" spans="1:16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5"/>
      <c r="L5737" s="455" t="e">
        <f>IF(K5737=0,#REF!,0)</f>
        <v>#REF!</v>
      </c>
      <c r="O5737">
        <v>54406.562132999999</v>
      </c>
      <c r="P5737">
        <v>55</v>
      </c>
    </row>
    <row r="5738" spans="1:16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5"/>
      <c r="L5738" s="455" t="e">
        <f>IF(K5738=0,#REF!,0)</f>
        <v>#REF!</v>
      </c>
      <c r="O5738">
        <v>53185.378417</v>
      </c>
      <c r="P5738">
        <v>48</v>
      </c>
    </row>
    <row r="5739" spans="1:16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5"/>
      <c r="L5739" s="455" t="e">
        <f>IF(K5739=0,#REF!,0)</f>
        <v>#REF!</v>
      </c>
      <c r="O5739">
        <v>50493.839202000003</v>
      </c>
      <c r="P5739">
        <v>48</v>
      </c>
    </row>
    <row r="5740" spans="1:16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5"/>
      <c r="L5740" s="455" t="e">
        <f>IF(K5740=0,#REF!,0)</f>
        <v>#REF!</v>
      </c>
      <c r="O5740">
        <v>49154.433166000003</v>
      </c>
      <c r="P5740">
        <v>47</v>
      </c>
    </row>
    <row r="5741" spans="1:16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5"/>
      <c r="L5741" s="455" t="e">
        <f>IF(K5741=0,#REF!,0)</f>
        <v>#REF!</v>
      </c>
      <c r="O5741">
        <v>48937.970795000001</v>
      </c>
      <c r="P5741">
        <v>47</v>
      </c>
    </row>
    <row r="5742" spans="1:16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5"/>
      <c r="L5742" s="455" t="e">
        <f>IF(K5742=0,#REF!,0)</f>
        <v>#REF!</v>
      </c>
      <c r="O5742">
        <v>49113.213194999997</v>
      </c>
      <c r="P5742">
        <v>46</v>
      </c>
    </row>
    <row r="5743" spans="1:16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5"/>
      <c r="L5743" s="455" t="e">
        <f>IF(K5743=0,#REF!,0)</f>
        <v>#REF!</v>
      </c>
      <c r="O5743">
        <v>49170.004426</v>
      </c>
      <c r="P5743">
        <v>44</v>
      </c>
    </row>
    <row r="5744" spans="1:16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5"/>
      <c r="L5744" s="455" t="e">
        <f>IF(K5744=0,#REF!,0)</f>
        <v>#REF!</v>
      </c>
      <c r="O5744">
        <v>50118.881134000003</v>
      </c>
      <c r="P5744">
        <v>47</v>
      </c>
    </row>
    <row r="5745" spans="1:16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5"/>
      <c r="L5745" s="455" t="e">
        <f>IF(K5745=0,#REF!,0)</f>
        <v>#REF!</v>
      </c>
      <c r="O5745">
        <v>52877.521850999998</v>
      </c>
      <c r="P5745">
        <v>53</v>
      </c>
    </row>
    <row r="5746" spans="1:16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5"/>
      <c r="L5746" s="455" t="e">
        <f>IF(K5746=0,#REF!,0)</f>
        <v>#REF!</v>
      </c>
      <c r="O5746">
        <v>54895.081389999999</v>
      </c>
      <c r="P5746">
        <v>44</v>
      </c>
    </row>
    <row r="5747" spans="1:16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5"/>
      <c r="L5747" s="455" t="e">
        <f>IF(K5747=0,#REF!,0)</f>
        <v>#REF!</v>
      </c>
      <c r="O5747">
        <v>59183.255247999987</v>
      </c>
      <c r="P5747">
        <v>39</v>
      </c>
    </row>
    <row r="5748" spans="1:16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5"/>
      <c r="L5748" s="455" t="e">
        <f>IF(K5748=0,#REF!,0)</f>
        <v>#REF!</v>
      </c>
      <c r="O5748">
        <v>65401.356444999998</v>
      </c>
      <c r="P5748">
        <v>52</v>
      </c>
    </row>
    <row r="5749" spans="1:16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5"/>
      <c r="L5749" s="455" t="e">
        <f>IF(K5749=0,#REF!,0)</f>
        <v>#REF!</v>
      </c>
      <c r="O5749">
        <v>66562.167174999995</v>
      </c>
      <c r="P5749">
        <v>53</v>
      </c>
    </row>
    <row r="5750" spans="1:16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5"/>
      <c r="L5750" s="455" t="e">
        <f>IF(K5750=0,#REF!,0)</f>
        <v>#REF!</v>
      </c>
      <c r="O5750">
        <v>68034.319396000006</v>
      </c>
      <c r="P5750">
        <v>51</v>
      </c>
    </row>
    <row r="5751" spans="1:16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5"/>
      <c r="L5751" s="455" t="e">
        <f>IF(K5751=0,#REF!,0)</f>
        <v>#REF!</v>
      </c>
      <c r="O5751">
        <v>66158.724182000005</v>
      </c>
      <c r="P5751">
        <v>55</v>
      </c>
    </row>
    <row r="5752" spans="1:16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5"/>
      <c r="L5752" s="455" t="e">
        <f>IF(K5752=0,#REF!,0)</f>
        <v>#REF!</v>
      </c>
      <c r="O5752">
        <v>65872.744934000002</v>
      </c>
      <c r="P5752">
        <v>55</v>
      </c>
    </row>
    <row r="5753" spans="1:16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5"/>
      <c r="L5753" s="455" t="e">
        <f>IF(K5753=0,#REF!,0)</f>
        <v>#REF!</v>
      </c>
      <c r="O5753">
        <v>69735.221313000002</v>
      </c>
      <c r="P5753">
        <v>54</v>
      </c>
    </row>
    <row r="5754" spans="1:16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5"/>
      <c r="L5754" s="455" t="e">
        <f>IF(K5754=0,#REF!,0)</f>
        <v>#REF!</v>
      </c>
      <c r="O5754">
        <v>69580.975951</v>
      </c>
      <c r="P5754">
        <v>53</v>
      </c>
    </row>
    <row r="5755" spans="1:16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5"/>
      <c r="L5755" s="455" t="e">
        <f>IF(K5755=0,#REF!,0)</f>
        <v>#REF!</v>
      </c>
      <c r="O5755">
        <v>69903.669614999992</v>
      </c>
      <c r="P5755">
        <v>41</v>
      </c>
    </row>
    <row r="5756" spans="1:16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5"/>
      <c r="L5756" s="455" t="e">
        <f>IF(K5756=0,#REF!,0)</f>
        <v>#REF!</v>
      </c>
      <c r="O5756">
        <v>69365.390136000002</v>
      </c>
      <c r="P5756">
        <v>34</v>
      </c>
    </row>
    <row r="5757" spans="1:16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5"/>
      <c r="L5757" s="455" t="e">
        <f>IF(K5757=0,#REF!,0)</f>
        <v>#REF!</v>
      </c>
      <c r="O5757">
        <v>67394.743957999992</v>
      </c>
      <c r="P5757">
        <v>35</v>
      </c>
    </row>
    <row r="5758" spans="1:16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5"/>
      <c r="L5758" s="455" t="e">
        <f>IF(K5758=0,#REF!,0)</f>
        <v>#REF!</v>
      </c>
      <c r="O5758">
        <v>66236.84491</v>
      </c>
      <c r="P5758">
        <v>37</v>
      </c>
    </row>
    <row r="5759" spans="1:16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5"/>
      <c r="L5759" s="455" t="e">
        <f>IF(K5759=0,#REF!,0)</f>
        <v>#REF!</v>
      </c>
      <c r="O5759">
        <v>64884.864867999997</v>
      </c>
      <c r="P5759">
        <v>39</v>
      </c>
    </row>
    <row r="5760" spans="1:16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5"/>
      <c r="L5760" s="455" t="e">
        <f>IF(K5760=0,#REF!,0)</f>
        <v>#REF!</v>
      </c>
      <c r="O5760">
        <v>62923.063294</v>
      </c>
      <c r="P5760">
        <v>43</v>
      </c>
    </row>
    <row r="5761" spans="1:16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5"/>
      <c r="L5761" s="455" t="e">
        <f>IF(K5761=0,#REF!,0)</f>
        <v>#REF!</v>
      </c>
      <c r="O5761">
        <v>61108.146363</v>
      </c>
      <c r="P5761">
        <v>34</v>
      </c>
    </row>
    <row r="5762" spans="1:16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5"/>
      <c r="L5762" s="455" t="e">
        <f>IF(K5762=0,#REF!,0)</f>
        <v>#REF!</v>
      </c>
      <c r="O5762">
        <v>58823.216369999987</v>
      </c>
      <c r="P5762">
        <v>18</v>
      </c>
    </row>
    <row r="5763" spans="1:16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5"/>
      <c r="L5763" s="455" t="e">
        <f>IF(K5763=0,#REF!,0)</f>
        <v>#REF!</v>
      </c>
      <c r="O5763">
        <v>56783.993348000004</v>
      </c>
      <c r="P5763">
        <v>26</v>
      </c>
    </row>
    <row r="5764" spans="1:16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5"/>
      <c r="L5764" s="455" t="e">
        <f>IF(K5764=0,#REF!,0)</f>
        <v>#REF!</v>
      </c>
      <c r="O5764">
        <v>55926.243989000002</v>
      </c>
      <c r="P5764">
        <v>42</v>
      </c>
    </row>
    <row r="5765" spans="1:16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5"/>
      <c r="L5765" s="455" t="e">
        <f>IF(K5765=0,#REF!,0)</f>
        <v>#REF!</v>
      </c>
      <c r="O5765">
        <v>55969.532227000003</v>
      </c>
      <c r="P5765">
        <v>44</v>
      </c>
    </row>
    <row r="5766" spans="1:16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5"/>
      <c r="L5766" s="455" t="e">
        <f>IF(K5766=0,#REF!,0)</f>
        <v>#REF!</v>
      </c>
      <c r="O5766">
        <v>54994.943695000002</v>
      </c>
      <c r="P5766">
        <v>40</v>
      </c>
    </row>
    <row r="5767" spans="1:16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5"/>
      <c r="L5767" s="455" t="e">
        <f>IF(K5767=0,#REF!,0)</f>
        <v>#REF!</v>
      </c>
      <c r="O5767">
        <v>54913.790373999997</v>
      </c>
      <c r="P5767">
        <v>42</v>
      </c>
    </row>
    <row r="5768" spans="1:16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5"/>
      <c r="L5768" s="455" t="e">
        <f>IF(K5768=0,#REF!,0)</f>
        <v>#REF!</v>
      </c>
      <c r="O5768">
        <v>55425.885467</v>
      </c>
      <c r="P5768">
        <v>29</v>
      </c>
    </row>
    <row r="5769" spans="1:16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5"/>
      <c r="L5769" s="455" t="e">
        <f>IF(K5769=0,#REF!,0)</f>
        <v>#REF!</v>
      </c>
      <c r="O5769">
        <v>56904.349456999997</v>
      </c>
      <c r="P5769">
        <v>50</v>
      </c>
    </row>
    <row r="5770" spans="1:16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5"/>
      <c r="L5770" s="455" t="e">
        <f>IF(K5770=0,#REF!,0)</f>
        <v>#REF!</v>
      </c>
      <c r="O5770">
        <v>57998.061400999999</v>
      </c>
      <c r="P5770">
        <v>59</v>
      </c>
    </row>
    <row r="5771" spans="1:16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5"/>
      <c r="L5771" s="455" t="e">
        <f>IF(K5771=0,#REF!,0)</f>
        <v>#REF!</v>
      </c>
      <c r="O5771">
        <v>61380.752106</v>
      </c>
      <c r="P5771">
        <v>58</v>
      </c>
    </row>
    <row r="5772" spans="1:16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5"/>
      <c r="L5772" s="455" t="e">
        <f>IF(K5772=0,#REF!,0)</f>
        <v>#REF!</v>
      </c>
      <c r="O5772">
        <v>63379.635437999998</v>
      </c>
      <c r="P5772">
        <v>51</v>
      </c>
    </row>
    <row r="5773" spans="1:16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5">
        <v>7397.5474597668326</v>
      </c>
      <c r="L5773" s="455">
        <f>IF(K5773=0,#REF!,0)</f>
        <v>0</v>
      </c>
      <c r="O5773">
        <v>64517.502807999997</v>
      </c>
      <c r="P5773">
        <v>54</v>
      </c>
    </row>
    <row r="5774" spans="1:16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5">
        <v>18825.290331423101</v>
      </c>
      <c r="L5774" s="455">
        <f>IF(K5774=0,#REF!,0)</f>
        <v>0</v>
      </c>
      <c r="O5774">
        <v>64899.278687999999</v>
      </c>
      <c r="P5774">
        <v>50</v>
      </c>
    </row>
    <row r="5775" spans="1:16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5">
        <v>11926.267885324989</v>
      </c>
      <c r="L5775" s="455">
        <f>IF(K5775=0,#REF!,0)</f>
        <v>0</v>
      </c>
      <c r="O5775">
        <v>62140.909850999997</v>
      </c>
      <c r="P5775">
        <v>49</v>
      </c>
    </row>
    <row r="5776" spans="1:16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5">
        <v>24453.562213720492</v>
      </c>
      <c r="L5776" s="455">
        <f>IF(K5776=0,#REF!,0)</f>
        <v>0</v>
      </c>
      <c r="O5776">
        <v>61829.973327</v>
      </c>
      <c r="P5776">
        <v>51</v>
      </c>
    </row>
    <row r="5777" spans="1:16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5">
        <v>11122.151974216256</v>
      </c>
      <c r="L5777" s="455">
        <f>IF(K5777=0,#REF!,0)</f>
        <v>0</v>
      </c>
      <c r="O5777">
        <v>65274.701172000001</v>
      </c>
      <c r="P5777">
        <v>47</v>
      </c>
    </row>
    <row r="5778" spans="1:16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5">
        <v>5030.8918634931479</v>
      </c>
      <c r="L5778" s="455">
        <f>IF(K5778=0,#REF!,0)</f>
        <v>0</v>
      </c>
      <c r="O5778">
        <v>64949.090698</v>
      </c>
      <c r="P5778">
        <v>46</v>
      </c>
    </row>
    <row r="5779" spans="1:16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5"/>
      <c r="L5779" s="455" t="e">
        <f>IF(K5779=0,#REF!,0)</f>
        <v>#REF!</v>
      </c>
      <c r="O5779">
        <v>65777.730041999996</v>
      </c>
      <c r="P5779">
        <v>31</v>
      </c>
    </row>
    <row r="5780" spans="1:16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5"/>
      <c r="L5780" s="455" t="e">
        <f>IF(K5780=0,#REF!,0)</f>
        <v>#REF!</v>
      </c>
      <c r="O5780">
        <v>65723.230895999994</v>
      </c>
      <c r="P5780">
        <v>45</v>
      </c>
    </row>
    <row r="5781" spans="1:16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5"/>
      <c r="L5781" s="455" t="e">
        <f>IF(K5781=0,#REF!,0)</f>
        <v>#REF!</v>
      </c>
      <c r="O5781">
        <v>64399.454711999999</v>
      </c>
      <c r="P5781">
        <v>51</v>
      </c>
    </row>
    <row r="5782" spans="1:16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5"/>
      <c r="L5782" s="455" t="e">
        <f>IF(K5782=0,#REF!,0)</f>
        <v>#REF!</v>
      </c>
      <c r="O5782">
        <v>64028.717529000001</v>
      </c>
      <c r="P5782">
        <v>50</v>
      </c>
    </row>
    <row r="5783" spans="1:16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5"/>
      <c r="L5783" s="455" t="e">
        <f>IF(K5783=0,#REF!,0)</f>
        <v>#REF!</v>
      </c>
      <c r="O5783">
        <v>63060.523437999997</v>
      </c>
      <c r="P5783">
        <v>53</v>
      </c>
    </row>
    <row r="5784" spans="1:16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5"/>
      <c r="L5784" s="455" t="e">
        <f>IF(K5784=0,#REF!,0)</f>
        <v>#REF!</v>
      </c>
      <c r="O5784">
        <v>61702.534820999987</v>
      </c>
      <c r="P5784">
        <v>55</v>
      </c>
    </row>
    <row r="5785" spans="1:16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5"/>
      <c r="L5785" s="455" t="e">
        <f>IF(K5785=0,#REF!,0)</f>
        <v>#REF!</v>
      </c>
      <c r="O5785">
        <v>59770.842193999997</v>
      </c>
      <c r="P5785">
        <v>54</v>
      </c>
    </row>
    <row r="5786" spans="1:16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5"/>
      <c r="L5786" s="455" t="e">
        <f>IF(K5786=0,#REF!,0)</f>
        <v>#REF!</v>
      </c>
      <c r="O5786">
        <v>57478.877106</v>
      </c>
      <c r="P5786">
        <v>55</v>
      </c>
    </row>
    <row r="5787" spans="1:16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5"/>
      <c r="L5787" s="455" t="e">
        <f>IF(K5787=0,#REF!,0)</f>
        <v>#REF!</v>
      </c>
      <c r="O5787">
        <v>56246.230225000007</v>
      </c>
      <c r="P5787">
        <v>49</v>
      </c>
    </row>
    <row r="5788" spans="1:16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5"/>
      <c r="L5788" s="455" t="e">
        <f>IF(K5788=0,#REF!,0)</f>
        <v>#REF!</v>
      </c>
      <c r="O5788">
        <v>54056.793060999997</v>
      </c>
      <c r="P5788">
        <v>42</v>
      </c>
    </row>
    <row r="5789" spans="1:16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5"/>
      <c r="L5789" s="455" t="e">
        <f>IF(K5789=0,#REF!,0)</f>
        <v>#REF!</v>
      </c>
      <c r="O5789">
        <v>54184.227416999987</v>
      </c>
      <c r="P5789">
        <v>41</v>
      </c>
    </row>
    <row r="5790" spans="1:16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5"/>
      <c r="L5790" s="455" t="e">
        <f>IF(K5790=0,#REF!,0)</f>
        <v>#REF!</v>
      </c>
      <c r="O5790">
        <v>53818.813566999997</v>
      </c>
      <c r="P5790">
        <v>39</v>
      </c>
    </row>
    <row r="5791" spans="1:16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5"/>
      <c r="L5791" s="455" t="e">
        <f>IF(K5791=0,#REF!,0)</f>
        <v>#REF!</v>
      </c>
      <c r="O5791">
        <v>53843.507232000004</v>
      </c>
      <c r="P5791">
        <v>43</v>
      </c>
    </row>
    <row r="5792" spans="1:16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5"/>
      <c r="L5792" s="455" t="e">
        <f>IF(K5792=0,#REF!,0)</f>
        <v>#REF!</v>
      </c>
      <c r="O5792">
        <v>55076.581086000013</v>
      </c>
      <c r="P5792">
        <v>42</v>
      </c>
    </row>
    <row r="5793" spans="1:16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5"/>
      <c r="L5793" s="455" t="e">
        <f>IF(K5793=0,#REF!,0)</f>
        <v>#REF!</v>
      </c>
      <c r="O5793">
        <v>56190.149139000001</v>
      </c>
      <c r="P5793">
        <v>40</v>
      </c>
    </row>
    <row r="5794" spans="1:16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5"/>
      <c r="L5794" s="455" t="e">
        <f>IF(K5794=0,#REF!,0)</f>
        <v>#REF!</v>
      </c>
      <c r="O5794">
        <v>58127.984955</v>
      </c>
      <c r="P5794">
        <v>49</v>
      </c>
    </row>
    <row r="5795" spans="1:16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5"/>
      <c r="L5795" s="455" t="e">
        <f>IF(K5795=0,#REF!,0)</f>
        <v>#REF!</v>
      </c>
      <c r="O5795">
        <v>61225.174286000001</v>
      </c>
      <c r="P5795">
        <v>42</v>
      </c>
    </row>
    <row r="5796" spans="1:16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5"/>
      <c r="L5796" s="455" t="e">
        <f>IF(K5796=0,#REF!,0)</f>
        <v>#REF!</v>
      </c>
      <c r="O5796">
        <v>62612.459838000002</v>
      </c>
      <c r="P5796">
        <v>29</v>
      </c>
    </row>
    <row r="5797" spans="1:16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5"/>
      <c r="L5797" s="455" t="e">
        <f>IF(K5797=0,#REF!,0)</f>
        <v>#REF!</v>
      </c>
      <c r="O5797">
        <v>63209.559388000001</v>
      </c>
      <c r="P5797">
        <v>17</v>
      </c>
    </row>
    <row r="5798" spans="1:16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5"/>
      <c r="L5798" s="455" t="e">
        <f>IF(K5798=0,#REF!,0)</f>
        <v>#REF!</v>
      </c>
      <c r="O5798">
        <v>63823.951538000001</v>
      </c>
      <c r="P5798">
        <v>17</v>
      </c>
    </row>
    <row r="5799" spans="1:16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5"/>
      <c r="L5799" s="455" t="e">
        <f>IF(K5799=0,#REF!,0)</f>
        <v>#REF!</v>
      </c>
      <c r="O5799">
        <v>61039.647125000003</v>
      </c>
      <c r="P5799">
        <v>16</v>
      </c>
    </row>
    <row r="5800" spans="1:16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5"/>
      <c r="L5800" s="455" t="e">
        <f>IF(K5800=0,#REF!,0)</f>
        <v>#REF!</v>
      </c>
      <c r="O5800">
        <v>60970.925660000001</v>
      </c>
      <c r="P5800">
        <v>12</v>
      </c>
    </row>
    <row r="5801" spans="1:16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5"/>
      <c r="L5801" s="455" t="e">
        <f>IF(K5801=0,#REF!,0)</f>
        <v>#REF!</v>
      </c>
      <c r="O5801">
        <v>63229.609923999997</v>
      </c>
      <c r="P5801">
        <v>12</v>
      </c>
    </row>
    <row r="5802" spans="1:16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5"/>
      <c r="L5802" s="455" t="e">
        <f>IF(K5802=0,#REF!,0)</f>
        <v>#REF!</v>
      </c>
      <c r="O5802">
        <v>63107.080321999987</v>
      </c>
      <c r="P5802">
        <v>17</v>
      </c>
    </row>
    <row r="5803" spans="1:16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5"/>
      <c r="L5803" s="455" t="e">
        <f>IF(K5803=0,#REF!,0)</f>
        <v>#REF!</v>
      </c>
      <c r="O5803">
        <v>63459.616273</v>
      </c>
      <c r="P5803">
        <v>17</v>
      </c>
    </row>
    <row r="5804" spans="1:16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5"/>
      <c r="L5804" s="455" t="e">
        <f>IF(K5804=0,#REF!,0)</f>
        <v>#REF!</v>
      </c>
      <c r="O5804">
        <v>62891.876342000003</v>
      </c>
      <c r="P5804">
        <v>17</v>
      </c>
    </row>
    <row r="5805" spans="1:16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5"/>
      <c r="L5805" s="455" t="e">
        <f>IF(K5805=0,#REF!,0)</f>
        <v>#REF!</v>
      </c>
      <c r="O5805">
        <v>61697.322509999998</v>
      </c>
      <c r="P5805">
        <v>25</v>
      </c>
    </row>
    <row r="5806" spans="1:16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5"/>
      <c r="L5806" s="455" t="e">
        <f>IF(K5806=0,#REF!,0)</f>
        <v>#REF!</v>
      </c>
      <c r="O5806">
        <v>62633.74353</v>
      </c>
      <c r="P5806">
        <v>24</v>
      </c>
    </row>
    <row r="5807" spans="1:16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5"/>
      <c r="L5807" s="455" t="e">
        <f>IF(K5807=0,#REF!,0)</f>
        <v>#REF!</v>
      </c>
      <c r="O5807">
        <v>62979.859313000001</v>
      </c>
      <c r="P5807">
        <v>24</v>
      </c>
    </row>
    <row r="5808" spans="1:16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5"/>
      <c r="L5808" s="455" t="e">
        <f>IF(K5808=0,#REF!,0)</f>
        <v>#REF!</v>
      </c>
      <c r="O5808">
        <v>61631.876985000003</v>
      </c>
      <c r="P5808">
        <v>25</v>
      </c>
    </row>
    <row r="5809" spans="1:16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5"/>
      <c r="L5809" s="455" t="e">
        <f>IF(K5809=0,#REF!,0)</f>
        <v>#REF!</v>
      </c>
      <c r="O5809">
        <v>59936.643859999996</v>
      </c>
      <c r="P5809">
        <v>22</v>
      </c>
    </row>
    <row r="5810" spans="1:16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5"/>
      <c r="L5810" s="455" t="e">
        <f>IF(K5810=0,#REF!,0)</f>
        <v>#REF!</v>
      </c>
      <c r="O5810">
        <v>57458.908599000002</v>
      </c>
      <c r="P5810">
        <v>20</v>
      </c>
    </row>
    <row r="5811" spans="1:16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5"/>
      <c r="L5811" s="455" t="e">
        <f>IF(K5811=0,#REF!,0)</f>
        <v>#REF!</v>
      </c>
      <c r="O5811">
        <v>56309.204561000013</v>
      </c>
      <c r="P5811">
        <v>15</v>
      </c>
    </row>
    <row r="5812" spans="1:16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5"/>
      <c r="L5812" s="455" t="e">
        <f>IF(K5812=0,#REF!,0)</f>
        <v>#REF!</v>
      </c>
      <c r="O5812">
        <v>53940.493103000001</v>
      </c>
      <c r="P5812">
        <v>12</v>
      </c>
    </row>
    <row r="5813" spans="1:16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5"/>
      <c r="L5813" s="455" t="e">
        <f>IF(K5813=0,#REF!,0)</f>
        <v>#REF!</v>
      </c>
      <c r="O5813">
        <v>53954.151460000001</v>
      </c>
      <c r="P5813">
        <v>10</v>
      </c>
    </row>
    <row r="5814" spans="1:16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5"/>
      <c r="L5814" s="455" t="e">
        <f>IF(K5814=0,#REF!,0)</f>
        <v>#REF!</v>
      </c>
      <c r="O5814">
        <v>53931.578673999997</v>
      </c>
      <c r="P5814">
        <v>11</v>
      </c>
    </row>
    <row r="5815" spans="1:16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5"/>
      <c r="L5815" s="455" t="e">
        <f>IF(K5815=0,#REF!,0)</f>
        <v>#REF!</v>
      </c>
      <c r="O5815">
        <v>54380.602936000003</v>
      </c>
      <c r="P5815">
        <v>10</v>
      </c>
    </row>
    <row r="5816" spans="1:16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5"/>
      <c r="L5816" s="455" t="e">
        <f>IF(K5816=0,#REF!,0)</f>
        <v>#REF!</v>
      </c>
      <c r="O5816">
        <v>55593.780273999997</v>
      </c>
      <c r="P5816">
        <v>10</v>
      </c>
    </row>
    <row r="5817" spans="1:16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5"/>
      <c r="L5817" s="455" t="e">
        <f>IF(K5817=0,#REF!,0)</f>
        <v>#REF!</v>
      </c>
      <c r="O5817">
        <v>56527.589141999997</v>
      </c>
      <c r="P5817">
        <v>13</v>
      </c>
    </row>
    <row r="5818" spans="1:16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5"/>
      <c r="L5818" s="455" t="e">
        <f>IF(K5818=0,#REF!,0)</f>
        <v>#REF!</v>
      </c>
      <c r="O5818">
        <v>57868.752532999999</v>
      </c>
      <c r="P5818">
        <v>23</v>
      </c>
    </row>
    <row r="5819" spans="1:16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5"/>
      <c r="L5819" s="455" t="e">
        <f>IF(K5819=0,#REF!,0)</f>
        <v>#REF!</v>
      </c>
      <c r="O5819">
        <v>60150.732513000003</v>
      </c>
      <c r="P5819">
        <v>19</v>
      </c>
    </row>
    <row r="5820" spans="1:16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5">
        <v>5284.2722264068034</v>
      </c>
      <c r="L5820" s="455">
        <f>IF(K5820=0,#REF!,0)</f>
        <v>0</v>
      </c>
      <c r="O5820">
        <v>62119.075165000002</v>
      </c>
      <c r="P5820">
        <v>16</v>
      </c>
    </row>
    <row r="5821" spans="1:16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5">
        <v>14014.170496174236</v>
      </c>
      <c r="L5821" s="455">
        <f>IF(K5821=0,#REF!,0)</f>
        <v>0</v>
      </c>
      <c r="O5821">
        <v>62990.337767999998</v>
      </c>
      <c r="P5821">
        <v>15</v>
      </c>
    </row>
    <row r="5822" spans="1:16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5">
        <v>27433.987982253966</v>
      </c>
      <c r="L5822" s="455">
        <f>IF(K5822=0,#REF!,0)</f>
        <v>0</v>
      </c>
      <c r="O5822">
        <v>62689.884155</v>
      </c>
      <c r="P5822">
        <v>19</v>
      </c>
    </row>
    <row r="5823" spans="1:16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5">
        <v>29687.495539758416</v>
      </c>
      <c r="L5823" s="455">
        <f>IF(K5823=0,#REF!,0)</f>
        <v>0</v>
      </c>
      <c r="O5823">
        <v>61268.865845</v>
      </c>
      <c r="P5823">
        <v>14</v>
      </c>
    </row>
    <row r="5824" spans="1:16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5">
        <v>427.16273970546717</v>
      </c>
      <c r="L5824" s="455">
        <f>IF(K5824=0,#REF!,0)</f>
        <v>0</v>
      </c>
      <c r="O5824">
        <v>60906.685912999987</v>
      </c>
      <c r="P5824">
        <v>14</v>
      </c>
    </row>
    <row r="5825" spans="1:16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5">
        <v>12517.282012645746</v>
      </c>
      <c r="L5825" s="455">
        <f>IF(K5825=0,#REF!,0)</f>
        <v>0</v>
      </c>
      <c r="O5825">
        <v>64401.6662</v>
      </c>
      <c r="P5825">
        <v>13</v>
      </c>
    </row>
    <row r="5826" spans="1:16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5"/>
      <c r="L5826" s="455" t="e">
        <f>IF(K5826=0,#REF!,0)</f>
        <v>#REF!</v>
      </c>
      <c r="O5826">
        <v>64104.448913</v>
      </c>
      <c r="P5826">
        <v>11</v>
      </c>
    </row>
    <row r="5827" spans="1:16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5"/>
      <c r="L5827" s="455" t="e">
        <f>IF(K5827=0,#REF!,0)</f>
        <v>#REF!</v>
      </c>
      <c r="O5827">
        <v>64554.113036000002</v>
      </c>
      <c r="P5827">
        <v>10</v>
      </c>
    </row>
    <row r="5828" spans="1:16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5"/>
      <c r="L5828" s="455" t="e">
        <f>IF(K5828=0,#REF!,0)</f>
        <v>#REF!</v>
      </c>
      <c r="O5828">
        <v>64716.317872000007</v>
      </c>
      <c r="P5828">
        <v>10</v>
      </c>
    </row>
    <row r="5829" spans="1:16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5"/>
      <c r="L5829" s="455" t="e">
        <f>IF(K5829=0,#REF!,0)</f>
        <v>#REF!</v>
      </c>
      <c r="O5829">
        <v>63894.247619999987</v>
      </c>
      <c r="P5829">
        <v>13</v>
      </c>
    </row>
    <row r="5830" spans="1:16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5"/>
      <c r="L5830" s="455" t="e">
        <f>IF(K5830=0,#REF!,0)</f>
        <v>#REF!</v>
      </c>
      <c r="O5830">
        <v>64195.168702000003</v>
      </c>
      <c r="P5830">
        <v>12</v>
      </c>
    </row>
    <row r="5831" spans="1:16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5"/>
      <c r="L5831" s="455" t="e">
        <f>IF(K5831=0,#REF!,0)</f>
        <v>#REF!</v>
      </c>
      <c r="O5831">
        <v>63373.745970999997</v>
      </c>
      <c r="P5831">
        <v>15</v>
      </c>
    </row>
    <row r="5832" spans="1:16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5"/>
      <c r="L5832" s="455" t="e">
        <f>IF(K5832=0,#REF!,0)</f>
        <v>#REF!</v>
      </c>
      <c r="O5832">
        <v>62350.608336999998</v>
      </c>
      <c r="P5832">
        <v>17</v>
      </c>
    </row>
    <row r="5833" spans="1:16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5"/>
      <c r="L5833" s="455" t="e">
        <f>IF(K5833=0,#REF!,0)</f>
        <v>#REF!</v>
      </c>
      <c r="O5833">
        <v>60188.017210999998</v>
      </c>
      <c r="P5833">
        <v>13</v>
      </c>
    </row>
    <row r="5834" spans="1:16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5"/>
      <c r="L5834" s="455" t="e">
        <f>IF(K5834=0,#REF!,0)</f>
        <v>#REF!</v>
      </c>
      <c r="O5834">
        <v>58157.306276000003</v>
      </c>
      <c r="P5834">
        <v>14</v>
      </c>
    </row>
    <row r="5835" spans="1:16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5"/>
      <c r="L5835" s="455" t="e">
        <f>IF(K5835=0,#REF!,0)</f>
        <v>#REF!</v>
      </c>
      <c r="O5835">
        <v>57041.171722999999</v>
      </c>
      <c r="P5835">
        <v>18</v>
      </c>
    </row>
    <row r="5836" spans="1:16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5"/>
      <c r="L5836" s="455" t="e">
        <f>IF(K5836=0,#REF!,0)</f>
        <v>#REF!</v>
      </c>
      <c r="O5836">
        <v>54198.068329000002</v>
      </c>
      <c r="P5836">
        <v>18</v>
      </c>
    </row>
    <row r="5837" spans="1:16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5"/>
      <c r="L5837" s="455" t="e">
        <f>IF(K5837=0,#REF!,0)</f>
        <v>#REF!</v>
      </c>
      <c r="O5837">
        <v>53321.236236999997</v>
      </c>
      <c r="P5837">
        <v>18</v>
      </c>
    </row>
    <row r="5838" spans="1:16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5"/>
      <c r="L5838" s="455" t="e">
        <f>IF(K5838=0,#REF!,0)</f>
        <v>#REF!</v>
      </c>
      <c r="O5838">
        <v>53475.146361999999</v>
      </c>
      <c r="P5838">
        <v>18</v>
      </c>
    </row>
    <row r="5839" spans="1:16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5"/>
      <c r="L5839" s="455" t="e">
        <f>IF(K5839=0,#REF!,0)</f>
        <v>#REF!</v>
      </c>
      <c r="O5839">
        <v>54584.528809000003</v>
      </c>
      <c r="P5839">
        <v>18</v>
      </c>
    </row>
    <row r="5840" spans="1:16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5"/>
      <c r="L5840" s="455" t="e">
        <f>IF(K5840=0,#REF!,0)</f>
        <v>#REF!</v>
      </c>
      <c r="O5840">
        <v>55033.022308</v>
      </c>
      <c r="P5840">
        <v>18</v>
      </c>
    </row>
    <row r="5841" spans="1:16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5"/>
      <c r="L5841" s="455" t="e">
        <f>IF(K5841=0,#REF!,0)</f>
        <v>#REF!</v>
      </c>
      <c r="O5841">
        <v>56445.168306</v>
      </c>
      <c r="P5841">
        <v>28</v>
      </c>
    </row>
    <row r="5842" spans="1:16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5"/>
      <c r="L5842" s="455" t="e">
        <f>IF(K5842=0,#REF!,0)</f>
        <v>#REF!</v>
      </c>
      <c r="O5842">
        <v>57832.586274000001</v>
      </c>
      <c r="P5842">
        <v>36</v>
      </c>
    </row>
    <row r="5843" spans="1:16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5"/>
      <c r="L5843" s="455" t="e">
        <f>IF(K5843=0,#REF!,0)</f>
        <v>#REF!</v>
      </c>
      <c r="O5843">
        <v>59658.010010000013</v>
      </c>
      <c r="P5843">
        <v>28</v>
      </c>
    </row>
    <row r="5844" spans="1:16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5">
        <v>5502.2473713143299</v>
      </c>
      <c r="L5844" s="455">
        <f>IF(K5844=0,#REF!,0)</f>
        <v>0</v>
      </c>
      <c r="O5844">
        <v>61121.434449</v>
      </c>
      <c r="P5844">
        <v>27</v>
      </c>
    </row>
    <row r="5845" spans="1:16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5">
        <v>26123.743747721852</v>
      </c>
      <c r="L5845" s="455">
        <f>IF(K5845=0,#REF!,0)</f>
        <v>0</v>
      </c>
      <c r="O5845">
        <v>61523.690734000003</v>
      </c>
      <c r="P5845">
        <v>26</v>
      </c>
    </row>
    <row r="5846" spans="1:16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5">
        <v>18468.910464363624</v>
      </c>
      <c r="L5846" s="455">
        <f>IF(K5846=0,#REF!,0)</f>
        <v>0</v>
      </c>
      <c r="O5846">
        <v>62800.348753999999</v>
      </c>
      <c r="P5846">
        <v>27</v>
      </c>
    </row>
    <row r="5847" spans="1:16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5">
        <v>28031.548838602233</v>
      </c>
      <c r="L5847" s="455">
        <f>IF(K5847=0,#REF!,0)</f>
        <v>0</v>
      </c>
      <c r="O5847">
        <v>61462.828430000001</v>
      </c>
      <c r="P5847">
        <v>27</v>
      </c>
    </row>
    <row r="5848" spans="1:16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5">
        <v>23821.723877499935</v>
      </c>
      <c r="L5848" s="455">
        <f>IF(K5848=0,#REF!,0)</f>
        <v>0</v>
      </c>
      <c r="O5848">
        <v>61189.322081999999</v>
      </c>
      <c r="P5848">
        <v>24</v>
      </c>
    </row>
    <row r="5849" spans="1:16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5">
        <v>19274.611465025104</v>
      </c>
      <c r="L5849" s="455">
        <f>IF(K5849=0,#REF!,0)</f>
        <v>0</v>
      </c>
      <c r="O5849">
        <v>64252.553222000002</v>
      </c>
      <c r="P5849">
        <v>25</v>
      </c>
    </row>
    <row r="5850" spans="1:16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5"/>
      <c r="L5850" s="455" t="e">
        <f>IF(K5850=0,#REF!,0)</f>
        <v>#REF!</v>
      </c>
      <c r="O5850">
        <v>64391.500182999996</v>
      </c>
      <c r="P5850">
        <v>25</v>
      </c>
    </row>
    <row r="5851" spans="1:16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5"/>
      <c r="L5851" s="455" t="e">
        <f>IF(K5851=0,#REF!,0)</f>
        <v>#REF!</v>
      </c>
      <c r="O5851">
        <v>65124.503967999997</v>
      </c>
      <c r="P5851">
        <v>21</v>
      </c>
    </row>
    <row r="5852" spans="1:16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5"/>
      <c r="L5852" s="455" t="e">
        <f>IF(K5852=0,#REF!,0)</f>
        <v>#REF!</v>
      </c>
      <c r="O5852">
        <v>64899.207153000003</v>
      </c>
      <c r="P5852">
        <v>25</v>
      </c>
    </row>
    <row r="5853" spans="1:16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5"/>
      <c r="L5853" s="455" t="e">
        <f>IF(K5853=0,#REF!,0)</f>
        <v>#REF!</v>
      </c>
      <c r="O5853">
        <v>63380.731811999998</v>
      </c>
      <c r="P5853">
        <v>23</v>
      </c>
    </row>
    <row r="5854" spans="1:16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5"/>
      <c r="L5854" s="455" t="e">
        <f>IF(K5854=0,#REF!,0)</f>
        <v>#REF!</v>
      </c>
      <c r="O5854">
        <v>63217.310302000013</v>
      </c>
      <c r="P5854">
        <v>29</v>
      </c>
    </row>
    <row r="5855" spans="1:16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5"/>
      <c r="L5855" s="455" t="e">
        <f>IF(K5855=0,#REF!,0)</f>
        <v>#REF!</v>
      </c>
      <c r="O5855">
        <v>62734.189515000013</v>
      </c>
      <c r="P5855">
        <v>25</v>
      </c>
    </row>
    <row r="5856" spans="1:16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5"/>
      <c r="L5856" s="455" t="e">
        <f>IF(K5856=0,#REF!,0)</f>
        <v>#REF!</v>
      </c>
      <c r="O5856">
        <v>60153.06897</v>
      </c>
      <c r="P5856">
        <v>28</v>
      </c>
    </row>
    <row r="5857" spans="1:16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5"/>
      <c r="L5857" s="455" t="e">
        <f>IF(K5857=0,#REF!,0)</f>
        <v>#REF!</v>
      </c>
      <c r="O5857">
        <v>58643.208923999999</v>
      </c>
      <c r="P5857">
        <v>29</v>
      </c>
    </row>
    <row r="5858" spans="1:16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5"/>
      <c r="L5858" s="455" t="e">
        <f>IF(K5858=0,#REF!,0)</f>
        <v>#REF!</v>
      </c>
      <c r="O5858">
        <v>57516.666656000001</v>
      </c>
      <c r="P5858">
        <v>32</v>
      </c>
    </row>
    <row r="5859" spans="1:16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5"/>
      <c r="L5859" s="455" t="e">
        <f>IF(K5859=0,#REF!,0)</f>
        <v>#REF!</v>
      </c>
      <c r="O5859">
        <v>55528.662079000002</v>
      </c>
      <c r="P5859">
        <v>30</v>
      </c>
    </row>
    <row r="5860" spans="1:16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5"/>
      <c r="L5860" s="455" t="e">
        <f>IF(K5860=0,#REF!,0)</f>
        <v>#REF!</v>
      </c>
      <c r="O5860">
        <v>54067.810302999998</v>
      </c>
      <c r="P5860">
        <v>27</v>
      </c>
    </row>
    <row r="5861" spans="1:16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5"/>
      <c r="L5861" s="455" t="e">
        <f>IF(K5861=0,#REF!,0)</f>
        <v>#REF!</v>
      </c>
      <c r="O5861">
        <v>53239.001495999997</v>
      </c>
      <c r="P5861">
        <v>28</v>
      </c>
    </row>
    <row r="5862" spans="1:16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5"/>
      <c r="L5862" s="455" t="e">
        <f>IF(K5862=0,#REF!,0)</f>
        <v>#REF!</v>
      </c>
      <c r="O5862">
        <v>52425.479220000001</v>
      </c>
      <c r="P5862">
        <v>27</v>
      </c>
    </row>
    <row r="5863" spans="1:16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5"/>
      <c r="L5863" s="455" t="e">
        <f>IF(K5863=0,#REF!,0)</f>
        <v>#REF!</v>
      </c>
      <c r="O5863">
        <v>51596.080902000002</v>
      </c>
      <c r="P5863">
        <v>25</v>
      </c>
    </row>
    <row r="5864" spans="1:16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5"/>
      <c r="L5864" s="455" t="e">
        <f>IF(K5864=0,#REF!,0)</f>
        <v>#REF!</v>
      </c>
      <c r="O5864">
        <v>52308.523774000001</v>
      </c>
      <c r="P5864">
        <v>26</v>
      </c>
    </row>
    <row r="5865" spans="1:16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5"/>
      <c r="L5865" s="455" t="e">
        <f>IF(K5865=0,#REF!,0)</f>
        <v>#REF!</v>
      </c>
      <c r="O5865">
        <v>53172.216704999999</v>
      </c>
      <c r="P5865">
        <v>27</v>
      </c>
    </row>
    <row r="5866" spans="1:16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5"/>
      <c r="L5866" s="455" t="e">
        <f>IF(K5866=0,#REF!,0)</f>
        <v>#REF!</v>
      </c>
      <c r="O5866">
        <v>54890.299011000003</v>
      </c>
      <c r="P5866">
        <v>32</v>
      </c>
    </row>
    <row r="5867" spans="1:16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5"/>
      <c r="L5867" s="455" t="e">
        <f>IF(K5867=0,#REF!,0)</f>
        <v>#REF!</v>
      </c>
      <c r="O5867">
        <v>55352.343872999998</v>
      </c>
      <c r="P5867">
        <v>34</v>
      </c>
    </row>
    <row r="5868" spans="1:16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5"/>
      <c r="L5868" s="455" t="e">
        <f>IF(K5868=0,#REF!,0)</f>
        <v>#REF!</v>
      </c>
      <c r="O5868">
        <v>55519.098754999999</v>
      </c>
      <c r="P5868">
        <v>35</v>
      </c>
    </row>
    <row r="5869" spans="1:16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5">
        <v>7655.3554232606439</v>
      </c>
      <c r="L5869" s="455">
        <f>IF(K5869=0,#REF!,0)</f>
        <v>0</v>
      </c>
      <c r="O5869">
        <v>56481.722379999999</v>
      </c>
      <c r="P5869">
        <v>36</v>
      </c>
    </row>
    <row r="5870" spans="1:16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5"/>
      <c r="L5870" s="455" t="e">
        <f>IF(K5870=0,#REF!,0)</f>
        <v>#REF!</v>
      </c>
      <c r="O5870">
        <v>57060.554717999999</v>
      </c>
      <c r="P5870">
        <v>33</v>
      </c>
    </row>
    <row r="5871" spans="1:16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5"/>
      <c r="L5871" s="455" t="e">
        <f>IF(K5871=0,#REF!,0)</f>
        <v>#REF!</v>
      </c>
      <c r="O5871">
        <v>56761.527038999993</v>
      </c>
      <c r="P5871">
        <v>32</v>
      </c>
    </row>
    <row r="5872" spans="1:16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5">
        <v>3027.5335406421009</v>
      </c>
      <c r="L5872" s="455">
        <f>IF(K5872=0,#REF!,0)</f>
        <v>0</v>
      </c>
      <c r="O5872">
        <v>56289.409027000002</v>
      </c>
      <c r="P5872">
        <v>29</v>
      </c>
    </row>
    <row r="5873" spans="1:16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5"/>
      <c r="L5873" s="455" t="e">
        <f>IF(K5873=0,#REF!,0)</f>
        <v>#REF!</v>
      </c>
      <c r="O5873">
        <v>58140.698454999998</v>
      </c>
      <c r="P5873">
        <v>31</v>
      </c>
    </row>
    <row r="5874" spans="1:16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5"/>
      <c r="L5874" s="455" t="e">
        <f>IF(K5874=0,#REF!,0)</f>
        <v>#REF!</v>
      </c>
      <c r="O5874">
        <v>57762.618560000003</v>
      </c>
      <c r="P5874">
        <v>30</v>
      </c>
    </row>
    <row r="5875" spans="1:16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5"/>
      <c r="L5875" s="455" t="e">
        <f>IF(K5875=0,#REF!,0)</f>
        <v>#REF!</v>
      </c>
      <c r="O5875">
        <v>57595.579468000004</v>
      </c>
      <c r="P5875">
        <v>28</v>
      </c>
    </row>
    <row r="5876" spans="1:16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5"/>
      <c r="L5876" s="455" t="e">
        <f>IF(K5876=0,#REF!,0)</f>
        <v>#REF!</v>
      </c>
      <c r="O5876">
        <v>56675.828550999999</v>
      </c>
      <c r="P5876">
        <v>30</v>
      </c>
    </row>
    <row r="5877" spans="1:16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5"/>
      <c r="L5877" s="455" t="e">
        <f>IF(K5877=0,#REF!,0)</f>
        <v>#REF!</v>
      </c>
      <c r="O5877">
        <v>56235.570159000003</v>
      </c>
      <c r="P5877">
        <v>28</v>
      </c>
    </row>
    <row r="5878" spans="1:16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5"/>
      <c r="L5878" s="455" t="e">
        <f>IF(K5878=0,#REF!,0)</f>
        <v>#REF!</v>
      </c>
      <c r="O5878">
        <v>57293.589844000002</v>
      </c>
      <c r="P5878">
        <v>29</v>
      </c>
    </row>
    <row r="5879" spans="1:16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5"/>
      <c r="L5879" s="455" t="e">
        <f>IF(K5879=0,#REF!,0)</f>
        <v>#REF!</v>
      </c>
      <c r="O5879">
        <v>56997.428406000014</v>
      </c>
      <c r="P5879">
        <v>32</v>
      </c>
    </row>
    <row r="5880" spans="1:16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5"/>
      <c r="L5880" s="455" t="e">
        <f>IF(K5880=0,#REF!,0)</f>
        <v>#REF!</v>
      </c>
      <c r="O5880">
        <v>55264.834839000003</v>
      </c>
      <c r="P5880">
        <v>32</v>
      </c>
    </row>
    <row r="5881" spans="1:16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5"/>
      <c r="L5881" s="455" t="e">
        <f>IF(K5881=0,#REF!,0)</f>
        <v>#REF!</v>
      </c>
      <c r="O5881">
        <v>54884.543701000002</v>
      </c>
      <c r="P5881">
        <v>34</v>
      </c>
    </row>
    <row r="5882" spans="1:16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5"/>
      <c r="L5882" s="455" t="e">
        <f>IF(K5882=0,#REF!,0)</f>
        <v>#REF!</v>
      </c>
      <c r="O5882">
        <v>53364.918976000001</v>
      </c>
      <c r="P5882">
        <v>33</v>
      </c>
    </row>
    <row r="5883" spans="1:16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5"/>
      <c r="L5883" s="455" t="e">
        <f>IF(K5883=0,#REF!,0)</f>
        <v>#REF!</v>
      </c>
      <c r="O5883">
        <v>51945.758116999998</v>
      </c>
      <c r="P5883">
        <v>32</v>
      </c>
    </row>
    <row r="5884" spans="1:16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5"/>
      <c r="L5884" s="455" t="e">
        <f>IF(K5884=0,#REF!,0)</f>
        <v>#REF!</v>
      </c>
      <c r="O5884">
        <v>49032.040008999997</v>
      </c>
      <c r="P5884">
        <v>26</v>
      </c>
    </row>
    <row r="5885" spans="1:16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5"/>
      <c r="L5885" s="455" t="e">
        <f>IF(K5885=0,#REF!,0)</f>
        <v>#REF!</v>
      </c>
      <c r="O5885">
        <v>48669.720428000001</v>
      </c>
      <c r="P5885">
        <v>30</v>
      </c>
    </row>
    <row r="5886" spans="1:16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5"/>
      <c r="L5886" s="455" t="e">
        <f>IF(K5886=0,#REF!,0)</f>
        <v>#REF!</v>
      </c>
      <c r="O5886">
        <v>47980.834991000003</v>
      </c>
      <c r="P5886">
        <v>30</v>
      </c>
    </row>
    <row r="5887" spans="1:16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5"/>
      <c r="L5887" s="455" t="e">
        <f>IF(K5887=0,#REF!,0)</f>
        <v>#REF!</v>
      </c>
      <c r="O5887">
        <v>47860.469696</v>
      </c>
      <c r="P5887">
        <v>26</v>
      </c>
    </row>
    <row r="5888" spans="1:16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5"/>
      <c r="L5888" s="455" t="e">
        <f>IF(K5888=0,#REF!,0)</f>
        <v>#REF!</v>
      </c>
      <c r="O5888">
        <v>48976.178131999986</v>
      </c>
      <c r="P5888">
        <v>26</v>
      </c>
    </row>
    <row r="5889" spans="1:16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5"/>
      <c r="L5889" s="455" t="e">
        <f>IF(K5889=0,#REF!,0)</f>
        <v>#REF!</v>
      </c>
      <c r="O5889">
        <v>48993.899995</v>
      </c>
      <c r="P5889">
        <v>29</v>
      </c>
    </row>
    <row r="5890" spans="1:16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5"/>
      <c r="L5890" s="455" t="e">
        <f>IF(K5890=0,#REF!,0)</f>
        <v>#REF!</v>
      </c>
      <c r="O5890">
        <v>49930.361327999999</v>
      </c>
      <c r="P5890">
        <v>30</v>
      </c>
    </row>
    <row r="5891" spans="1:16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5"/>
      <c r="L5891" s="455" t="e">
        <f>IF(K5891=0,#REF!,0)</f>
        <v>#REF!</v>
      </c>
      <c r="O5891">
        <v>49410.294984</v>
      </c>
      <c r="P5891">
        <v>35</v>
      </c>
    </row>
    <row r="5892" spans="1:16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5">
        <v>13643.008663138662</v>
      </c>
      <c r="L5892" s="455">
        <f>IF(K5892=0,#REF!,0)</f>
        <v>0</v>
      </c>
      <c r="O5892">
        <v>49509.063842000003</v>
      </c>
      <c r="P5892">
        <v>37</v>
      </c>
    </row>
    <row r="5893" spans="1:16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5">
        <v>27391.286283325608</v>
      </c>
      <c r="L5893" s="455">
        <f>IF(K5893=0,#REF!,0)</f>
        <v>0</v>
      </c>
      <c r="O5893">
        <v>50058.857362000002</v>
      </c>
      <c r="P5893">
        <v>33</v>
      </c>
    </row>
    <row r="5894" spans="1:16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5">
        <v>23174.8346380781</v>
      </c>
      <c r="L5894" s="455">
        <f>IF(K5894=0,#REF!,0)</f>
        <v>0</v>
      </c>
      <c r="O5894">
        <v>51154.832733000003</v>
      </c>
      <c r="P5894">
        <v>39</v>
      </c>
    </row>
    <row r="5895" spans="1:16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5">
        <v>30756.391482489471</v>
      </c>
      <c r="L5895" s="455">
        <f>IF(K5895=0,#REF!,0)</f>
        <v>0</v>
      </c>
      <c r="O5895">
        <v>51243.763306000001</v>
      </c>
      <c r="P5895">
        <v>38</v>
      </c>
    </row>
    <row r="5896" spans="1:16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5">
        <v>32875.285698582862</v>
      </c>
      <c r="L5896" s="455">
        <f>IF(K5896=0,#REF!,0)</f>
        <v>0</v>
      </c>
      <c r="O5896">
        <v>51671.044647000002</v>
      </c>
      <c r="P5896">
        <v>37</v>
      </c>
    </row>
    <row r="5897" spans="1:16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5">
        <v>15982.551618926822</v>
      </c>
      <c r="L5897" s="455">
        <f>IF(K5897=0,#REF!,0)</f>
        <v>0</v>
      </c>
      <c r="O5897">
        <v>52300.287355</v>
      </c>
      <c r="P5897">
        <v>33</v>
      </c>
    </row>
    <row r="5898" spans="1:16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5">
        <v>8588.0894851468511</v>
      </c>
      <c r="L5898" s="455">
        <f>IF(K5898=0,#REF!,0)</f>
        <v>0</v>
      </c>
      <c r="O5898">
        <v>52727.921934999998</v>
      </c>
      <c r="P5898">
        <v>29</v>
      </c>
    </row>
    <row r="5899" spans="1:16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5"/>
      <c r="L5899" s="455" t="e">
        <f>IF(K5899=0,#REF!,0)</f>
        <v>#REF!</v>
      </c>
      <c r="O5899">
        <v>52831.231780999988</v>
      </c>
      <c r="P5899">
        <v>30</v>
      </c>
    </row>
    <row r="5900" spans="1:16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5"/>
      <c r="L5900" s="455" t="e">
        <f>IF(K5900=0,#REF!,0)</f>
        <v>#REF!</v>
      </c>
      <c r="O5900">
        <v>53094.042937999999</v>
      </c>
      <c r="P5900">
        <v>30</v>
      </c>
    </row>
    <row r="5901" spans="1:16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5"/>
      <c r="L5901" s="455" t="e">
        <f>IF(K5901=0,#REF!,0)</f>
        <v>#REF!</v>
      </c>
      <c r="O5901">
        <v>54579.593596999999</v>
      </c>
      <c r="P5901">
        <v>32</v>
      </c>
    </row>
    <row r="5902" spans="1:16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5"/>
      <c r="L5902" s="455" t="e">
        <f>IF(K5902=0,#REF!,0)</f>
        <v>#REF!</v>
      </c>
      <c r="O5902">
        <v>55824.219238999998</v>
      </c>
      <c r="P5902">
        <v>37</v>
      </c>
    </row>
    <row r="5903" spans="1:16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5"/>
      <c r="L5903" s="455" t="e">
        <f>IF(K5903=0,#REF!,0)</f>
        <v>#REF!</v>
      </c>
      <c r="O5903">
        <v>56116.175780999998</v>
      </c>
      <c r="P5903">
        <v>35</v>
      </c>
    </row>
    <row r="5904" spans="1:16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5"/>
      <c r="L5904" s="455" t="e">
        <f>IF(K5904=0,#REF!,0)</f>
        <v>#REF!</v>
      </c>
      <c r="O5904">
        <v>55175.843262000002</v>
      </c>
      <c r="P5904">
        <v>33</v>
      </c>
    </row>
    <row r="5905" spans="1:16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5"/>
      <c r="L5905" s="455" t="e">
        <f>IF(K5905=0,#REF!,0)</f>
        <v>#REF!</v>
      </c>
      <c r="O5905">
        <v>53764.639771000002</v>
      </c>
      <c r="P5905">
        <v>31</v>
      </c>
    </row>
    <row r="5906" spans="1:16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5"/>
      <c r="L5906" s="455" t="e">
        <f>IF(K5906=0,#REF!,0)</f>
        <v>#REF!</v>
      </c>
      <c r="O5906">
        <v>51954.320220000001</v>
      </c>
      <c r="P5906">
        <v>29</v>
      </c>
    </row>
    <row r="5907" spans="1:16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5"/>
      <c r="L5907" s="455" t="e">
        <f>IF(K5907=0,#REF!,0)</f>
        <v>#REF!</v>
      </c>
      <c r="O5907">
        <v>49762.648255</v>
      </c>
      <c r="P5907">
        <v>31</v>
      </c>
    </row>
    <row r="5908" spans="1:16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5"/>
      <c r="L5908" s="455" t="e">
        <f>IF(K5908=0,#REF!,0)</f>
        <v>#REF!</v>
      </c>
      <c r="O5908">
        <v>47974.475525000002</v>
      </c>
      <c r="P5908">
        <v>29</v>
      </c>
    </row>
    <row r="5909" spans="1:16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5"/>
      <c r="L5909" s="455" t="e">
        <f>IF(K5909=0,#REF!,0)</f>
        <v>#REF!</v>
      </c>
      <c r="O5909">
        <v>48207.496308000002</v>
      </c>
      <c r="P5909">
        <v>23</v>
      </c>
    </row>
    <row r="5910" spans="1:16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5"/>
      <c r="L5910" s="455" t="e">
        <f>IF(K5910=0,#REF!,0)</f>
        <v>#REF!</v>
      </c>
      <c r="O5910">
        <v>48634.941648999993</v>
      </c>
      <c r="P5910">
        <v>24</v>
      </c>
    </row>
    <row r="5911" spans="1:16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5"/>
      <c r="L5911" s="455" t="e">
        <f>IF(K5911=0,#REF!,0)</f>
        <v>#REF!</v>
      </c>
      <c r="O5911">
        <v>48805.914917000002</v>
      </c>
      <c r="P5911">
        <v>28</v>
      </c>
    </row>
    <row r="5912" spans="1:16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5"/>
      <c r="L5912" s="455" t="e">
        <f>IF(K5912=0,#REF!,0)</f>
        <v>#REF!</v>
      </c>
      <c r="O5912">
        <v>49814.367645999999</v>
      </c>
      <c r="P5912">
        <v>32</v>
      </c>
    </row>
    <row r="5913" spans="1:16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5"/>
      <c r="L5913" s="455" t="e">
        <f>IF(K5913=0,#REF!,0)</f>
        <v>#REF!</v>
      </c>
      <c r="O5913">
        <v>50499.266174999997</v>
      </c>
      <c r="P5913">
        <v>38</v>
      </c>
    </row>
    <row r="5914" spans="1:16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5"/>
      <c r="L5914" s="455" t="e">
        <f>IF(K5914=0,#REF!,0)</f>
        <v>#REF!</v>
      </c>
      <c r="O5914">
        <v>55495.841247999997</v>
      </c>
      <c r="P5914">
        <v>51</v>
      </c>
    </row>
    <row r="5915" spans="1:16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5"/>
      <c r="L5915" s="455" t="e">
        <f>IF(K5915=0,#REF!,0)</f>
        <v>#REF!</v>
      </c>
      <c r="O5915">
        <v>59628.871122999997</v>
      </c>
      <c r="P5915">
        <v>42</v>
      </c>
    </row>
    <row r="5916" spans="1:16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5"/>
      <c r="L5916" s="455" t="e">
        <f>IF(K5916=0,#REF!,0)</f>
        <v>#REF!</v>
      </c>
      <c r="O5916">
        <v>62544.062896000003</v>
      </c>
      <c r="P5916">
        <v>37</v>
      </c>
    </row>
    <row r="5917" spans="1:16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5"/>
      <c r="L5917" s="455" t="e">
        <f>IF(K5917=0,#REF!,0)</f>
        <v>#REF!</v>
      </c>
      <c r="O5917">
        <v>63756.023681999999</v>
      </c>
      <c r="P5917">
        <v>41</v>
      </c>
    </row>
    <row r="5918" spans="1:16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5"/>
      <c r="L5918" s="455" t="e">
        <f>IF(K5918=0,#REF!,0)</f>
        <v>#REF!</v>
      </c>
      <c r="O5918">
        <v>64281.459046000004</v>
      </c>
      <c r="P5918">
        <v>38</v>
      </c>
    </row>
    <row r="5919" spans="1:16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5"/>
      <c r="L5919" s="455" t="e">
        <f>IF(K5919=0,#REF!,0)</f>
        <v>#REF!</v>
      </c>
      <c r="O5919">
        <v>63445.207551</v>
      </c>
      <c r="P5919">
        <v>36</v>
      </c>
    </row>
    <row r="5920" spans="1:16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5"/>
      <c r="L5920" s="455" t="e">
        <f>IF(K5920=0,#REF!,0)</f>
        <v>#REF!</v>
      </c>
      <c r="O5920">
        <v>63688.112214000001</v>
      </c>
      <c r="P5920">
        <v>37</v>
      </c>
    </row>
    <row r="5921" spans="1:16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5"/>
      <c r="L5921" s="455" t="e">
        <f>IF(K5921=0,#REF!,0)</f>
        <v>#REF!</v>
      </c>
      <c r="O5921">
        <v>66788.644713000002</v>
      </c>
      <c r="P5921">
        <v>34</v>
      </c>
    </row>
    <row r="5922" spans="1:16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5"/>
      <c r="L5922" s="455" t="e">
        <f>IF(K5922=0,#REF!,0)</f>
        <v>#REF!</v>
      </c>
      <c r="O5922">
        <v>67015.678771999999</v>
      </c>
      <c r="P5922">
        <v>35</v>
      </c>
    </row>
    <row r="5923" spans="1:16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5"/>
      <c r="L5923" s="455" t="e">
        <f>IF(K5923=0,#REF!,0)</f>
        <v>#REF!</v>
      </c>
      <c r="O5923">
        <v>67418.611755999998</v>
      </c>
      <c r="P5923">
        <v>28</v>
      </c>
    </row>
    <row r="5924" spans="1:16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5"/>
      <c r="L5924" s="455" t="e">
        <f>IF(K5924=0,#REF!,0)</f>
        <v>#REF!</v>
      </c>
      <c r="O5924">
        <v>66974.661988000007</v>
      </c>
      <c r="P5924">
        <v>35</v>
      </c>
    </row>
    <row r="5925" spans="1:16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5"/>
      <c r="L5925" s="455" t="e">
        <f>IF(K5925=0,#REF!,0)</f>
        <v>#REF!</v>
      </c>
      <c r="O5925">
        <v>64980.591613999997</v>
      </c>
      <c r="P5925">
        <v>36</v>
      </c>
    </row>
    <row r="5926" spans="1:16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5"/>
      <c r="L5926" s="455" t="e">
        <f>IF(K5926=0,#REF!,0)</f>
        <v>#REF!</v>
      </c>
      <c r="O5926">
        <v>64962.767762000003</v>
      </c>
      <c r="P5926">
        <v>31</v>
      </c>
    </row>
    <row r="5927" spans="1:16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5"/>
      <c r="L5927" s="455" t="e">
        <f>IF(K5927=0,#REF!,0)</f>
        <v>#REF!</v>
      </c>
      <c r="O5927">
        <v>63699.924867000002</v>
      </c>
      <c r="P5927">
        <v>37</v>
      </c>
    </row>
    <row r="5928" spans="1:16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5"/>
      <c r="L5928" s="455" t="e">
        <f>IF(K5928=0,#REF!,0)</f>
        <v>#REF!</v>
      </c>
      <c r="O5928">
        <v>61393.537293000001</v>
      </c>
      <c r="P5928">
        <v>35</v>
      </c>
    </row>
    <row r="5929" spans="1:16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5"/>
      <c r="L5929" s="455" t="e">
        <f>IF(K5929=0,#REF!,0)</f>
        <v>#REF!</v>
      </c>
      <c r="O5929">
        <v>58987.724242999997</v>
      </c>
      <c r="P5929">
        <v>35</v>
      </c>
    </row>
    <row r="5930" spans="1:16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5"/>
      <c r="L5930" s="455" t="e">
        <f>IF(K5930=0,#REF!,0)</f>
        <v>#REF!</v>
      </c>
      <c r="O5930">
        <v>58469.647308</v>
      </c>
      <c r="P5930">
        <v>34</v>
      </c>
    </row>
    <row r="5931" spans="1:16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5"/>
      <c r="L5931" s="455" t="e">
        <f>IF(K5931=0,#REF!,0)</f>
        <v>#REF!</v>
      </c>
      <c r="O5931">
        <v>55909.831329000001</v>
      </c>
      <c r="P5931">
        <v>32</v>
      </c>
    </row>
    <row r="5932" spans="1:16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5"/>
      <c r="L5932" s="455" t="e">
        <f>IF(K5932=0,#REF!,0)</f>
        <v>#REF!</v>
      </c>
      <c r="O5932">
        <v>54442.539949000013</v>
      </c>
      <c r="P5932">
        <v>29</v>
      </c>
    </row>
    <row r="5933" spans="1:16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5"/>
      <c r="L5933" s="455" t="e">
        <f>IF(K5933=0,#REF!,0)</f>
        <v>#REF!</v>
      </c>
      <c r="O5933">
        <v>54379.371643999999</v>
      </c>
      <c r="P5933">
        <v>29</v>
      </c>
    </row>
    <row r="5934" spans="1:16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5"/>
      <c r="L5934" s="455" t="e">
        <f>IF(K5934=0,#REF!,0)</f>
        <v>#REF!</v>
      </c>
      <c r="O5934">
        <v>54140.180877999999</v>
      </c>
      <c r="P5934">
        <v>27</v>
      </c>
    </row>
    <row r="5935" spans="1:16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5"/>
      <c r="L5935" s="455" t="e">
        <f>IF(K5935=0,#REF!,0)</f>
        <v>#REF!</v>
      </c>
      <c r="O5935">
        <v>54669.017883999994</v>
      </c>
      <c r="P5935">
        <v>28</v>
      </c>
    </row>
    <row r="5936" spans="1:16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5"/>
      <c r="L5936" s="455" t="e">
        <f>IF(K5936=0,#REF!,0)</f>
        <v>#REF!</v>
      </c>
      <c r="O5936">
        <v>55402.973144000003</v>
      </c>
      <c r="P5936">
        <v>27</v>
      </c>
    </row>
    <row r="5937" spans="1:16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5"/>
      <c r="L5937" s="455" t="e">
        <f>IF(K5937=0,#REF!,0)</f>
        <v>#REF!</v>
      </c>
      <c r="O5937">
        <v>56878.459441999999</v>
      </c>
      <c r="P5937">
        <v>33</v>
      </c>
    </row>
    <row r="5938" spans="1:16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5"/>
      <c r="L5938" s="455" t="e">
        <f>IF(K5938=0,#REF!,0)</f>
        <v>#REF!</v>
      </c>
      <c r="O5938">
        <v>59515.130217999998</v>
      </c>
      <c r="P5938">
        <v>40</v>
      </c>
    </row>
    <row r="5939" spans="1:16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5"/>
      <c r="L5939" s="455" t="e">
        <f>IF(K5939=0,#REF!,0)</f>
        <v>#REF!</v>
      </c>
      <c r="O5939">
        <v>60712.259825000001</v>
      </c>
      <c r="P5939">
        <v>37</v>
      </c>
    </row>
    <row r="5940" spans="1:16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5"/>
      <c r="L5940" s="455" t="e">
        <f>IF(K5940=0,#REF!,0)</f>
        <v>#REF!</v>
      </c>
      <c r="O5940">
        <v>63136.758850000013</v>
      </c>
      <c r="P5940">
        <v>33</v>
      </c>
    </row>
    <row r="5941" spans="1:16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5"/>
      <c r="L5941" s="455" t="e">
        <f>IF(K5941=0,#REF!,0)</f>
        <v>#REF!</v>
      </c>
      <c r="O5941">
        <v>64935.716614999998</v>
      </c>
      <c r="P5941">
        <v>35</v>
      </c>
    </row>
    <row r="5942" spans="1:16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5"/>
      <c r="L5942" s="455" t="e">
        <f>IF(K5942=0,#REF!,0)</f>
        <v>#REF!</v>
      </c>
      <c r="O5942">
        <v>65589.764405000009</v>
      </c>
      <c r="P5942">
        <v>32</v>
      </c>
    </row>
    <row r="5943" spans="1:16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5"/>
      <c r="L5943" s="455" t="e">
        <f>IF(K5943=0,#REF!,0)</f>
        <v>#REF!</v>
      </c>
      <c r="O5943">
        <v>63496.858459000003</v>
      </c>
      <c r="P5943">
        <v>31</v>
      </c>
    </row>
    <row r="5944" spans="1:16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5"/>
      <c r="L5944" s="455" t="e">
        <f>IF(K5944=0,#REF!,0)</f>
        <v>#REF!</v>
      </c>
      <c r="O5944">
        <v>63078.163513</v>
      </c>
      <c r="P5944">
        <v>36</v>
      </c>
    </row>
    <row r="5945" spans="1:16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5"/>
      <c r="L5945" s="455" t="e">
        <f>IF(K5945=0,#REF!,0)</f>
        <v>#REF!</v>
      </c>
      <c r="O5945">
        <v>66229.869019000005</v>
      </c>
      <c r="P5945">
        <v>35</v>
      </c>
    </row>
    <row r="5946" spans="1:16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5"/>
      <c r="L5946" s="455" t="e">
        <f>IF(K5946=0,#REF!,0)</f>
        <v>#REF!</v>
      </c>
      <c r="O5946">
        <v>65463.819091999998</v>
      </c>
      <c r="P5946">
        <v>34</v>
      </c>
    </row>
    <row r="5947" spans="1:16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5"/>
      <c r="L5947" s="455" t="e">
        <f>IF(K5947=0,#REF!,0)</f>
        <v>#REF!</v>
      </c>
      <c r="O5947">
        <v>66325.653078000003</v>
      </c>
      <c r="P5947">
        <v>33</v>
      </c>
    </row>
    <row r="5948" spans="1:16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5"/>
      <c r="L5948" s="455" t="e">
        <f>IF(K5948=0,#REF!,0)</f>
        <v>#REF!</v>
      </c>
      <c r="O5948">
        <v>65842.383117000005</v>
      </c>
      <c r="P5948">
        <v>29</v>
      </c>
    </row>
    <row r="5949" spans="1:16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5"/>
      <c r="L5949" s="455" t="e">
        <f>IF(K5949=0,#REF!,0)</f>
        <v>#REF!</v>
      </c>
      <c r="O5949">
        <v>64781.996032000003</v>
      </c>
      <c r="P5949">
        <v>35</v>
      </c>
    </row>
    <row r="5950" spans="1:16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5"/>
      <c r="L5950" s="455" t="e">
        <f>IF(K5950=0,#REF!,0)</f>
        <v>#REF!</v>
      </c>
      <c r="O5950">
        <v>64695.008543999997</v>
      </c>
      <c r="P5950">
        <v>30</v>
      </c>
    </row>
    <row r="5951" spans="1:16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5"/>
      <c r="L5951" s="455" t="e">
        <f>IF(K5951=0,#REF!,0)</f>
        <v>#REF!</v>
      </c>
      <c r="O5951">
        <v>63781.140259</v>
      </c>
      <c r="P5951">
        <v>32</v>
      </c>
    </row>
    <row r="5952" spans="1:16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5"/>
      <c r="L5952" s="455" t="e">
        <f>IF(K5952=0,#REF!,0)</f>
        <v>#REF!</v>
      </c>
      <c r="O5952">
        <v>61491.861572000002</v>
      </c>
      <c r="P5952">
        <v>34</v>
      </c>
    </row>
    <row r="5953" spans="1:16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5"/>
      <c r="L5953" s="455" t="e">
        <f>IF(K5953=0,#REF!,0)</f>
        <v>#REF!</v>
      </c>
      <c r="O5953">
        <v>60129.813537999988</v>
      </c>
      <c r="P5953">
        <v>34</v>
      </c>
    </row>
    <row r="5954" spans="1:16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5"/>
      <c r="L5954" s="455" t="e">
        <f>IF(K5954=0,#REF!,0)</f>
        <v>#REF!</v>
      </c>
      <c r="O5954">
        <v>58847.006043000001</v>
      </c>
      <c r="P5954">
        <v>32</v>
      </c>
    </row>
    <row r="5955" spans="1:16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5"/>
      <c r="L5955" s="455" t="e">
        <f>IF(K5955=0,#REF!,0)</f>
        <v>#REF!</v>
      </c>
      <c r="O5955">
        <v>57522.415618999999</v>
      </c>
      <c r="P5955">
        <v>30</v>
      </c>
    </row>
    <row r="5956" spans="1:16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5"/>
      <c r="L5956" s="455" t="e">
        <f>IF(K5956=0,#REF!,0)</f>
        <v>#REF!</v>
      </c>
      <c r="O5956">
        <v>55533.983246000003</v>
      </c>
      <c r="P5956">
        <v>27</v>
      </c>
    </row>
    <row r="5957" spans="1:16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5"/>
      <c r="L5957" s="455" t="e">
        <f>IF(K5957=0,#REF!,0)</f>
        <v>#REF!</v>
      </c>
      <c r="O5957">
        <v>55217.983641999999</v>
      </c>
      <c r="P5957">
        <v>28</v>
      </c>
    </row>
    <row r="5958" spans="1:16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5"/>
      <c r="L5958" s="455" t="e">
        <f>IF(K5958=0,#REF!,0)</f>
        <v>#REF!</v>
      </c>
      <c r="O5958">
        <v>54527.958616999997</v>
      </c>
      <c r="P5958">
        <v>25</v>
      </c>
    </row>
    <row r="5959" spans="1:16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5"/>
      <c r="L5959" s="455" t="e">
        <f>IF(K5959=0,#REF!,0)</f>
        <v>#REF!</v>
      </c>
      <c r="O5959">
        <v>55258.280823000001</v>
      </c>
      <c r="P5959">
        <v>25</v>
      </c>
    </row>
    <row r="5960" spans="1:16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5"/>
      <c r="L5960" s="455" t="e">
        <f>IF(K5960=0,#REF!,0)</f>
        <v>#REF!</v>
      </c>
      <c r="O5960">
        <v>55908.036193</v>
      </c>
      <c r="P5960">
        <v>27</v>
      </c>
    </row>
    <row r="5961" spans="1:16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5"/>
      <c r="L5961" s="455" t="e">
        <f>IF(K5961=0,#REF!,0)</f>
        <v>#REF!</v>
      </c>
      <c r="O5961">
        <v>57332.341736000002</v>
      </c>
      <c r="P5961">
        <v>32</v>
      </c>
    </row>
    <row r="5962" spans="1:16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5"/>
      <c r="L5962" s="455" t="e">
        <f>IF(K5962=0,#REF!,0)</f>
        <v>#REF!</v>
      </c>
      <c r="O5962">
        <v>59184.386139000002</v>
      </c>
      <c r="P5962">
        <v>37</v>
      </c>
    </row>
    <row r="5963" spans="1:16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5"/>
      <c r="L5963" s="455" t="e">
        <f>IF(K5963=0,#REF!,0)</f>
        <v>#REF!</v>
      </c>
      <c r="O5963">
        <v>60342.298829000007</v>
      </c>
      <c r="P5963">
        <v>27</v>
      </c>
    </row>
    <row r="5964" spans="1:16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5"/>
      <c r="L5964" s="455" t="e">
        <f>IF(K5964=0,#REF!,0)</f>
        <v>#REF!</v>
      </c>
      <c r="O5964">
        <v>63932.238342999997</v>
      </c>
      <c r="P5964">
        <v>25</v>
      </c>
    </row>
    <row r="5965" spans="1:16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5"/>
      <c r="L5965" s="455" t="e">
        <f>IF(K5965=0,#REF!,0)</f>
        <v>#REF!</v>
      </c>
      <c r="O5965">
        <v>65689.448121000009</v>
      </c>
      <c r="P5965">
        <v>18</v>
      </c>
    </row>
    <row r="5966" spans="1:16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5"/>
      <c r="L5966" s="455" t="e">
        <f>IF(K5966=0,#REF!,0)</f>
        <v>#REF!</v>
      </c>
      <c r="O5966">
        <v>66535.689209000004</v>
      </c>
      <c r="P5966">
        <v>21</v>
      </c>
    </row>
    <row r="5967" spans="1:16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5"/>
      <c r="L5967" s="455" t="e">
        <f>IF(K5967=0,#REF!,0)</f>
        <v>#REF!</v>
      </c>
      <c r="O5967">
        <v>64864.969055000001</v>
      </c>
      <c r="P5967">
        <v>24</v>
      </c>
    </row>
    <row r="5968" spans="1:16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5"/>
      <c r="L5968" s="455" t="e">
        <f>IF(K5968=0,#REF!,0)</f>
        <v>#REF!</v>
      </c>
      <c r="O5968">
        <v>64286.852906</v>
      </c>
      <c r="P5968">
        <v>25</v>
      </c>
    </row>
    <row r="5969" spans="1:16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5"/>
      <c r="L5969" s="455" t="e">
        <f>IF(K5969=0,#REF!,0)</f>
        <v>#REF!</v>
      </c>
      <c r="O5969">
        <v>67244.654479999997</v>
      </c>
      <c r="P5969">
        <v>20</v>
      </c>
    </row>
    <row r="5970" spans="1:16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5"/>
      <c r="L5970" s="455" t="e">
        <f>IF(K5970=0,#REF!,0)</f>
        <v>#REF!</v>
      </c>
      <c r="O5970">
        <v>66508.279846000005</v>
      </c>
      <c r="P5970">
        <v>26</v>
      </c>
    </row>
    <row r="5971" spans="1:16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5"/>
      <c r="L5971" s="455" t="e">
        <f>IF(K5971=0,#REF!,0)</f>
        <v>#REF!</v>
      </c>
      <c r="O5971">
        <v>66096.441527999996</v>
      </c>
      <c r="P5971">
        <v>22</v>
      </c>
    </row>
    <row r="5972" spans="1:16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5"/>
      <c r="L5972" s="455" t="e">
        <f>IF(K5972=0,#REF!,0)</f>
        <v>#REF!</v>
      </c>
      <c r="O5972">
        <v>65440.915954999997</v>
      </c>
      <c r="P5972">
        <v>23</v>
      </c>
    </row>
    <row r="5973" spans="1:16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5"/>
      <c r="L5973" s="455" t="e">
        <f>IF(K5973=0,#REF!,0)</f>
        <v>#REF!</v>
      </c>
      <c r="O5973">
        <v>63787.750548999997</v>
      </c>
      <c r="P5973">
        <v>23</v>
      </c>
    </row>
    <row r="5974" spans="1:16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5"/>
      <c r="L5974" s="455" t="e">
        <f>IF(K5974=0,#REF!,0)</f>
        <v>#REF!</v>
      </c>
      <c r="O5974">
        <v>63480.484007999999</v>
      </c>
      <c r="P5974">
        <v>26</v>
      </c>
    </row>
    <row r="5975" spans="1:16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5"/>
      <c r="L5975" s="455" t="e">
        <f>IF(K5975=0,#REF!,0)</f>
        <v>#REF!</v>
      </c>
      <c r="O5975">
        <v>62039.326110000002</v>
      </c>
      <c r="P5975">
        <v>28</v>
      </c>
    </row>
    <row r="5976" spans="1:16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5"/>
      <c r="L5976" s="455" t="e">
        <f>IF(K5976=0,#REF!,0)</f>
        <v>#REF!</v>
      </c>
      <c r="O5976">
        <v>61177.393249000001</v>
      </c>
      <c r="P5976">
        <v>28</v>
      </c>
    </row>
    <row r="5977" spans="1:16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5"/>
      <c r="L5977" s="455" t="e">
        <f>IF(K5977=0,#REF!,0)</f>
        <v>#REF!</v>
      </c>
      <c r="O5977">
        <v>59937.548706000001</v>
      </c>
      <c r="P5977">
        <v>26</v>
      </c>
    </row>
    <row r="5978" spans="1:16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5"/>
      <c r="L5978" s="455" t="e">
        <f>IF(K5978=0,#REF!,0)</f>
        <v>#REF!</v>
      </c>
      <c r="O5978">
        <v>58846.230896000001</v>
      </c>
      <c r="P5978">
        <v>21</v>
      </c>
    </row>
    <row r="5979" spans="1:16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5"/>
      <c r="L5979" s="455" t="e">
        <f>IF(K5979=0,#REF!,0)</f>
        <v>#REF!</v>
      </c>
      <c r="O5979">
        <v>57180.052338000001</v>
      </c>
      <c r="P5979">
        <v>23</v>
      </c>
    </row>
    <row r="5980" spans="1:16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5"/>
      <c r="L5980" s="455" t="e">
        <f>IF(K5980=0,#REF!,0)</f>
        <v>#REF!</v>
      </c>
      <c r="O5980">
        <v>55129.186341000001</v>
      </c>
      <c r="P5980">
        <v>16</v>
      </c>
    </row>
    <row r="5981" spans="1:16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5"/>
      <c r="L5981" s="455" t="e">
        <f>IF(K5981=0,#REF!,0)</f>
        <v>#REF!</v>
      </c>
      <c r="O5981">
        <v>54810.526917000003</v>
      </c>
      <c r="P5981">
        <v>17</v>
      </c>
    </row>
    <row r="5982" spans="1:16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5"/>
      <c r="L5982" s="455" t="e">
        <f>IF(K5982=0,#REF!,0)</f>
        <v>#REF!</v>
      </c>
      <c r="O5982">
        <v>54473.699980999998</v>
      </c>
      <c r="P5982">
        <v>17</v>
      </c>
    </row>
    <row r="5983" spans="1:16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5"/>
      <c r="L5983" s="455" t="e">
        <f>IF(K5983=0,#REF!,0)</f>
        <v>#REF!</v>
      </c>
      <c r="O5983">
        <v>54239.500214</v>
      </c>
      <c r="P5983">
        <v>16</v>
      </c>
    </row>
    <row r="5984" spans="1:16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5"/>
      <c r="L5984" s="455" t="e">
        <f>IF(K5984=0,#REF!,0)</f>
        <v>#REF!</v>
      </c>
      <c r="O5984">
        <v>54854.751067999998</v>
      </c>
      <c r="P5984">
        <v>16</v>
      </c>
    </row>
    <row r="5985" spans="1:16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5"/>
      <c r="L5985" s="455" t="e">
        <f>IF(K5985=0,#REF!,0)</f>
        <v>#REF!</v>
      </c>
      <c r="O5985">
        <v>56650.555876999999</v>
      </c>
      <c r="P5985">
        <v>25</v>
      </c>
    </row>
    <row r="5986" spans="1:16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5"/>
      <c r="L5986" s="455" t="e">
        <f>IF(K5986=0,#REF!,0)</f>
        <v>#REF!</v>
      </c>
      <c r="O5986">
        <v>58263.561796999988</v>
      </c>
      <c r="P5986">
        <v>36</v>
      </c>
    </row>
    <row r="5987" spans="1:16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5"/>
      <c r="L5987" s="455" t="e">
        <f>IF(K5987=0,#REF!,0)</f>
        <v>#REF!</v>
      </c>
      <c r="O5987">
        <v>60049.235228999998</v>
      </c>
      <c r="P5987">
        <v>29</v>
      </c>
    </row>
    <row r="5988" spans="1:16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5"/>
      <c r="L5988" s="455" t="e">
        <f>IF(K5988=0,#REF!,0)</f>
        <v>#REF!</v>
      </c>
      <c r="O5988">
        <v>63145.746063999999</v>
      </c>
      <c r="P5988">
        <v>23</v>
      </c>
    </row>
    <row r="5989" spans="1:16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5"/>
      <c r="L5989" s="455" t="e">
        <f>IF(K5989=0,#REF!,0)</f>
        <v>#REF!</v>
      </c>
      <c r="O5989">
        <v>63555.797912000002</v>
      </c>
      <c r="P5989">
        <v>24</v>
      </c>
    </row>
    <row r="5990" spans="1:16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5"/>
      <c r="L5990" s="455" t="e">
        <f>IF(K5990=0,#REF!,0)</f>
        <v>#REF!</v>
      </c>
      <c r="O5990">
        <v>64812.938658999999</v>
      </c>
      <c r="P5990">
        <v>22</v>
      </c>
    </row>
    <row r="5991" spans="1:16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5"/>
      <c r="L5991" s="455" t="e">
        <f>IF(K5991=0,#REF!,0)</f>
        <v>#REF!</v>
      </c>
      <c r="O5991">
        <v>62635.1734</v>
      </c>
      <c r="P5991">
        <v>22</v>
      </c>
    </row>
    <row r="5992" spans="1:16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5"/>
      <c r="L5992" s="455" t="e">
        <f>IF(K5992=0,#REF!,0)</f>
        <v>#REF!</v>
      </c>
      <c r="O5992">
        <v>62855.067320999988</v>
      </c>
      <c r="P5992">
        <v>23</v>
      </c>
    </row>
    <row r="5993" spans="1:16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5"/>
      <c r="L5993" s="455" t="e">
        <f>IF(K5993=0,#REF!,0)</f>
        <v>#REF!</v>
      </c>
      <c r="O5993">
        <v>65711.432128999993</v>
      </c>
      <c r="P5993">
        <v>30</v>
      </c>
    </row>
    <row r="5994" spans="1:16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5"/>
      <c r="L5994" s="455" t="e">
        <f>IF(K5994=0,#REF!,0)</f>
        <v>#REF!</v>
      </c>
      <c r="O5994">
        <v>65614.878417999993</v>
      </c>
      <c r="P5994">
        <v>34</v>
      </c>
    </row>
    <row r="5995" spans="1:16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5"/>
      <c r="L5995" s="455" t="e">
        <f>IF(K5995=0,#REF!,0)</f>
        <v>#REF!</v>
      </c>
      <c r="O5995">
        <v>66232.814513000005</v>
      </c>
      <c r="P5995">
        <v>35</v>
      </c>
    </row>
    <row r="5996" spans="1:16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5"/>
      <c r="L5996" s="455" t="e">
        <f>IF(K5996=0,#REF!,0)</f>
        <v>#REF!</v>
      </c>
      <c r="O5996">
        <v>65614.696838999997</v>
      </c>
      <c r="P5996">
        <v>29</v>
      </c>
    </row>
    <row r="5997" spans="1:16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5"/>
      <c r="L5997" s="455" t="e">
        <f>IF(K5997=0,#REF!,0)</f>
        <v>#REF!</v>
      </c>
      <c r="O5997">
        <v>64668.293943999997</v>
      </c>
      <c r="P5997">
        <v>30</v>
      </c>
    </row>
    <row r="5998" spans="1:16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5"/>
      <c r="L5998" s="455" t="e">
        <f>IF(K5998=0,#REF!,0)</f>
        <v>#REF!</v>
      </c>
      <c r="O5998">
        <v>65306.683900000004</v>
      </c>
      <c r="P5998">
        <v>35</v>
      </c>
    </row>
    <row r="5999" spans="1:16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5"/>
      <c r="L5999" s="455" t="e">
        <f>IF(K5999=0,#REF!,0)</f>
        <v>#REF!</v>
      </c>
      <c r="O5999">
        <v>63584.176879999999</v>
      </c>
      <c r="P5999">
        <v>36</v>
      </c>
    </row>
    <row r="6000" spans="1:16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5"/>
      <c r="L6000" s="455" t="e">
        <f>IF(K6000=0,#REF!,0)</f>
        <v>#REF!</v>
      </c>
      <c r="O6000">
        <v>61224.670684999997</v>
      </c>
      <c r="P6000">
        <v>34</v>
      </c>
    </row>
    <row r="6001" spans="1:16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5"/>
      <c r="L6001" s="455" t="e">
        <f>IF(K6001=0,#REF!,0)</f>
        <v>#REF!</v>
      </c>
      <c r="O6001">
        <v>58788.532777</v>
      </c>
      <c r="P6001">
        <v>31</v>
      </c>
    </row>
    <row r="6002" spans="1:16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5"/>
      <c r="L6002" s="455" t="e">
        <f>IF(K6002=0,#REF!,0)</f>
        <v>#REF!</v>
      </c>
      <c r="O6002">
        <v>57724.228789000001</v>
      </c>
      <c r="P6002">
        <v>28</v>
      </c>
    </row>
    <row r="6003" spans="1:16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5"/>
      <c r="L6003" s="455" t="e">
        <f>IF(K6003=0,#REF!,0)</f>
        <v>#REF!</v>
      </c>
      <c r="O6003">
        <v>56440.488707999997</v>
      </c>
      <c r="P6003">
        <v>25</v>
      </c>
    </row>
    <row r="6004" spans="1:16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5"/>
      <c r="L6004" s="455" t="e">
        <f>IF(K6004=0,#REF!,0)</f>
        <v>#REF!</v>
      </c>
      <c r="O6004">
        <v>54625.491822000004</v>
      </c>
      <c r="P6004">
        <v>26</v>
      </c>
    </row>
    <row r="6005" spans="1:16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5"/>
      <c r="L6005" s="455" t="e">
        <f>IF(K6005=0,#REF!,0)</f>
        <v>#REF!</v>
      </c>
      <c r="O6005">
        <v>54506.860442999998</v>
      </c>
      <c r="P6005">
        <v>26</v>
      </c>
    </row>
    <row r="6006" spans="1:16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5"/>
      <c r="L6006" s="455" t="e">
        <f>IF(K6006=0,#REF!,0)</f>
        <v>#REF!</v>
      </c>
      <c r="O6006">
        <v>54819.818542999987</v>
      </c>
      <c r="P6006">
        <v>24</v>
      </c>
    </row>
    <row r="6007" spans="1:16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5"/>
      <c r="L6007" s="455" t="e">
        <f>IF(K6007=0,#REF!,0)</f>
        <v>#REF!</v>
      </c>
      <c r="O6007">
        <v>54744.916992000013</v>
      </c>
      <c r="P6007">
        <v>24</v>
      </c>
    </row>
    <row r="6008" spans="1:16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5"/>
      <c r="L6008" s="455" t="e">
        <f>IF(K6008=0,#REF!,0)</f>
        <v>#REF!</v>
      </c>
      <c r="O6008">
        <v>55409.184265000004</v>
      </c>
      <c r="P6008">
        <v>30</v>
      </c>
    </row>
    <row r="6009" spans="1:16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5"/>
      <c r="L6009" s="455" t="e">
        <f>IF(K6009=0,#REF!,0)</f>
        <v>#REF!</v>
      </c>
      <c r="O6009">
        <v>56218.133483999998</v>
      </c>
      <c r="P6009">
        <v>32</v>
      </c>
    </row>
    <row r="6010" spans="1:16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5"/>
      <c r="L6010" s="455" t="e">
        <f>IF(K6010=0,#REF!,0)</f>
        <v>#REF!</v>
      </c>
      <c r="O6010">
        <v>58581.498595999998</v>
      </c>
      <c r="P6010">
        <v>46</v>
      </c>
    </row>
    <row r="6011" spans="1:16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5"/>
      <c r="L6011" s="455" t="e">
        <f>IF(K6011=0,#REF!,0)</f>
        <v>#REF!</v>
      </c>
      <c r="O6011">
        <v>60274.317688000003</v>
      </c>
      <c r="P6011">
        <v>39</v>
      </c>
    </row>
    <row r="6012" spans="1:16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5"/>
      <c r="L6012" s="455" t="e">
        <f>IF(K6012=0,#REF!,0)</f>
        <v>#REF!</v>
      </c>
      <c r="O6012">
        <v>63341.637542999997</v>
      </c>
      <c r="P6012">
        <v>36</v>
      </c>
    </row>
    <row r="6013" spans="1:16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5">
        <v>6175.3478410772277</v>
      </c>
      <c r="L6013" s="455">
        <f>IF(K6013=0,#REF!,0)</f>
        <v>0</v>
      </c>
      <c r="O6013">
        <v>64873.615051000001</v>
      </c>
      <c r="P6013">
        <v>31</v>
      </c>
    </row>
    <row r="6014" spans="1:16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5">
        <v>11053.610945197692</v>
      </c>
      <c r="L6014" s="455">
        <f>IF(K6014=0,#REF!,0)</f>
        <v>0</v>
      </c>
      <c r="O6014">
        <v>65714.066894999996</v>
      </c>
      <c r="P6014">
        <v>31</v>
      </c>
    </row>
    <row r="6015" spans="1:16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5">
        <v>3267.4555479464907</v>
      </c>
      <c r="L6015" s="455">
        <f>IF(K6015=0,#REF!,0)</f>
        <v>0</v>
      </c>
      <c r="O6015">
        <v>64273.81839</v>
      </c>
      <c r="P6015">
        <v>36</v>
      </c>
    </row>
    <row r="6016" spans="1:16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5">
        <v>15971.682376113029</v>
      </c>
      <c r="L6016" s="455">
        <f>IF(K6016=0,#REF!,0)</f>
        <v>0</v>
      </c>
      <c r="O6016">
        <v>64733.870239999997</v>
      </c>
      <c r="P6016">
        <v>37</v>
      </c>
    </row>
    <row r="6017" spans="1:16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5">
        <v>4364.628685065577</v>
      </c>
      <c r="L6017" s="455">
        <f>IF(K6017=0,#REF!,0)</f>
        <v>0</v>
      </c>
      <c r="O6017">
        <v>67354.342101999995</v>
      </c>
      <c r="P6017">
        <v>36</v>
      </c>
    </row>
    <row r="6018" spans="1:16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5"/>
      <c r="L6018" s="455" t="e">
        <f>IF(K6018=0,#REF!,0)</f>
        <v>#REF!</v>
      </c>
      <c r="O6018">
        <v>67415.115783000001</v>
      </c>
      <c r="P6018">
        <v>35</v>
      </c>
    </row>
    <row r="6019" spans="1:16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5"/>
      <c r="L6019" s="455" t="e">
        <f>IF(K6019=0,#REF!,0)</f>
        <v>#REF!</v>
      </c>
      <c r="O6019">
        <v>67954.258849999998</v>
      </c>
      <c r="P6019">
        <v>26</v>
      </c>
    </row>
    <row r="6020" spans="1:16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5"/>
      <c r="L6020" s="455" t="e">
        <f>IF(K6020=0,#REF!,0)</f>
        <v>#REF!</v>
      </c>
      <c r="O6020">
        <v>67427.887633999999</v>
      </c>
      <c r="P6020">
        <v>29</v>
      </c>
    </row>
    <row r="6021" spans="1:16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5"/>
      <c r="L6021" s="455" t="e">
        <f>IF(K6021=0,#REF!,0)</f>
        <v>#REF!</v>
      </c>
      <c r="O6021">
        <v>64992.597045000002</v>
      </c>
      <c r="P6021">
        <v>30</v>
      </c>
    </row>
    <row r="6022" spans="1:16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5"/>
      <c r="L6022" s="455" t="e">
        <f>IF(K6022=0,#REF!,0)</f>
        <v>#REF!</v>
      </c>
      <c r="O6022">
        <v>65711.689452999999</v>
      </c>
      <c r="P6022">
        <v>29</v>
      </c>
    </row>
    <row r="6023" spans="1:16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5"/>
      <c r="L6023" s="455" t="e">
        <f>IF(K6023=0,#REF!,0)</f>
        <v>#REF!</v>
      </c>
      <c r="O6023">
        <v>64034.496337999997</v>
      </c>
      <c r="P6023">
        <v>30</v>
      </c>
    </row>
    <row r="6024" spans="1:16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5"/>
      <c r="L6024" s="455" t="e">
        <f>IF(K6024=0,#REF!,0)</f>
        <v>#REF!</v>
      </c>
      <c r="O6024">
        <v>62051.011229999996</v>
      </c>
      <c r="P6024">
        <v>29</v>
      </c>
    </row>
    <row r="6025" spans="1:16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5"/>
      <c r="L6025" s="455" t="e">
        <f>IF(K6025=0,#REF!,0)</f>
        <v>#REF!</v>
      </c>
      <c r="O6025">
        <v>60248.504485999998</v>
      </c>
      <c r="P6025">
        <v>31</v>
      </c>
    </row>
    <row r="6026" spans="1:16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5"/>
      <c r="L6026" s="455" t="e">
        <f>IF(K6026=0,#REF!,0)</f>
        <v>#REF!</v>
      </c>
      <c r="O6026">
        <v>59039.471894000002</v>
      </c>
      <c r="P6026">
        <v>30</v>
      </c>
    </row>
    <row r="6027" spans="1:16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5"/>
      <c r="L6027" s="455" t="e">
        <f>IF(K6027=0,#REF!,0)</f>
        <v>#REF!</v>
      </c>
      <c r="O6027">
        <v>57551.870819000003</v>
      </c>
      <c r="P6027">
        <v>31</v>
      </c>
    </row>
    <row r="6028" spans="1:16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5"/>
      <c r="L6028" s="455" t="e">
        <f>IF(K6028=0,#REF!,0)</f>
        <v>#REF!</v>
      </c>
      <c r="O6028">
        <v>54413.514343000003</v>
      </c>
      <c r="P6028">
        <v>28</v>
      </c>
    </row>
    <row r="6029" spans="1:16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5"/>
      <c r="L6029" s="455" t="e">
        <f>IF(K6029=0,#REF!,0)</f>
        <v>#REF!</v>
      </c>
      <c r="O6029">
        <v>54518.361205999987</v>
      </c>
      <c r="P6029">
        <v>27</v>
      </c>
    </row>
    <row r="6030" spans="1:16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5"/>
      <c r="L6030" s="455" t="e">
        <f>IF(K6030=0,#REF!,0)</f>
        <v>#REF!</v>
      </c>
      <c r="O6030">
        <v>54229.046996999998</v>
      </c>
      <c r="P6030">
        <v>24</v>
      </c>
    </row>
    <row r="6031" spans="1:16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5"/>
      <c r="L6031" s="455" t="e">
        <f>IF(K6031=0,#REF!,0)</f>
        <v>#REF!</v>
      </c>
      <c r="O6031">
        <v>54072.788970000001</v>
      </c>
      <c r="P6031">
        <v>26</v>
      </c>
    </row>
    <row r="6032" spans="1:16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5"/>
      <c r="L6032" s="455" t="e">
        <f>IF(K6032=0,#REF!,0)</f>
        <v>#REF!</v>
      </c>
      <c r="O6032">
        <v>54039.127777000002</v>
      </c>
      <c r="P6032">
        <v>27</v>
      </c>
    </row>
    <row r="6033" spans="1:16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5"/>
      <c r="L6033" s="455" t="e">
        <f>IF(K6033=0,#REF!,0)</f>
        <v>#REF!</v>
      </c>
      <c r="O6033">
        <v>54282.938691000003</v>
      </c>
      <c r="P6033">
        <v>29</v>
      </c>
    </row>
    <row r="6034" spans="1:16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5"/>
      <c r="L6034" s="455" t="e">
        <f>IF(K6034=0,#REF!,0)</f>
        <v>#REF!</v>
      </c>
      <c r="O6034">
        <v>54437.130982000002</v>
      </c>
      <c r="P6034">
        <v>32</v>
      </c>
    </row>
    <row r="6035" spans="1:16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5"/>
      <c r="L6035" s="455" t="e">
        <f>IF(K6035=0,#REF!,0)</f>
        <v>#REF!</v>
      </c>
      <c r="O6035">
        <v>54991.237885000002</v>
      </c>
      <c r="P6035">
        <v>33</v>
      </c>
    </row>
    <row r="6036" spans="1:16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5"/>
      <c r="L6036" s="455" t="e">
        <f>IF(K6036=0,#REF!,0)</f>
        <v>#REF!</v>
      </c>
      <c r="O6036">
        <v>56681.796022000002</v>
      </c>
      <c r="P6036">
        <v>36</v>
      </c>
    </row>
    <row r="6037" spans="1:16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5">
        <v>6143.8031572269847</v>
      </c>
      <c r="L6037" s="455">
        <f>IF(K6037=0,#REF!,0)</f>
        <v>0</v>
      </c>
      <c r="O6037">
        <v>58945.116333000013</v>
      </c>
      <c r="P6037">
        <v>37</v>
      </c>
    </row>
    <row r="6038" spans="1:16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5"/>
      <c r="L6038" s="455" t="e">
        <f>IF(K6038=0,#REF!,0)</f>
        <v>#REF!</v>
      </c>
      <c r="O6038">
        <v>60304.954529000002</v>
      </c>
      <c r="P6038">
        <v>39</v>
      </c>
    </row>
    <row r="6039" spans="1:16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5"/>
      <c r="L6039" s="455" t="e">
        <f>IF(K6039=0,#REF!,0)</f>
        <v>#REF!</v>
      </c>
      <c r="O6039">
        <v>59146.436737000004</v>
      </c>
      <c r="P6039">
        <v>37</v>
      </c>
    </row>
    <row r="6040" spans="1:16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5"/>
      <c r="L6040" s="455" t="e">
        <f>IF(K6040=0,#REF!,0)</f>
        <v>#REF!</v>
      </c>
      <c r="O6040">
        <v>59254.508575</v>
      </c>
      <c r="P6040">
        <v>38</v>
      </c>
    </row>
    <row r="6041" spans="1:16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5"/>
      <c r="L6041" s="455" t="e">
        <f>IF(K6041=0,#REF!,0)</f>
        <v>#REF!</v>
      </c>
      <c r="O6041">
        <v>60705.326720999998</v>
      </c>
      <c r="P6041">
        <v>34</v>
      </c>
    </row>
    <row r="6042" spans="1:16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5"/>
      <c r="L6042" s="455" t="e">
        <f>IF(K6042=0,#REF!,0)</f>
        <v>#REF!</v>
      </c>
      <c r="O6042">
        <v>60425.519409</v>
      </c>
      <c r="P6042">
        <v>32</v>
      </c>
    </row>
    <row r="6043" spans="1:16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5"/>
      <c r="L6043" s="455" t="e">
        <f>IF(K6043=0,#REF!,0)</f>
        <v>#REF!</v>
      </c>
      <c r="O6043">
        <v>60330.281920999987</v>
      </c>
      <c r="P6043">
        <v>30</v>
      </c>
    </row>
    <row r="6044" spans="1:16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5"/>
      <c r="L6044" s="455" t="e">
        <f>IF(K6044=0,#REF!,0)</f>
        <v>#REF!</v>
      </c>
      <c r="O6044">
        <v>59225.652283000003</v>
      </c>
      <c r="P6044">
        <v>28</v>
      </c>
    </row>
    <row r="6045" spans="1:16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5"/>
      <c r="L6045" s="455" t="e">
        <f>IF(K6045=0,#REF!,0)</f>
        <v>#REF!</v>
      </c>
      <c r="O6045">
        <v>58554.460814999999</v>
      </c>
      <c r="P6045">
        <v>30</v>
      </c>
    </row>
    <row r="6046" spans="1:16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5"/>
      <c r="L6046" s="455" t="e">
        <f>IF(K6046=0,#REF!,0)</f>
        <v>#REF!</v>
      </c>
      <c r="O6046">
        <v>59983.549743000003</v>
      </c>
      <c r="P6046">
        <v>30</v>
      </c>
    </row>
    <row r="6047" spans="1:16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5"/>
      <c r="L6047" s="455" t="e">
        <f>IF(K6047=0,#REF!,0)</f>
        <v>#REF!</v>
      </c>
      <c r="O6047">
        <v>59678.885620000001</v>
      </c>
      <c r="P6047">
        <v>28</v>
      </c>
    </row>
    <row r="6048" spans="1:16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5"/>
      <c r="L6048" s="455" t="e">
        <f>IF(K6048=0,#REF!,0)</f>
        <v>#REF!</v>
      </c>
      <c r="O6048">
        <v>58118.891235000003</v>
      </c>
      <c r="P6048">
        <v>26</v>
      </c>
    </row>
    <row r="6049" spans="1:16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5"/>
      <c r="L6049" s="455" t="e">
        <f>IF(K6049=0,#REF!,0)</f>
        <v>#REF!</v>
      </c>
      <c r="O6049">
        <v>57428.751465000001</v>
      </c>
      <c r="P6049">
        <v>30</v>
      </c>
    </row>
    <row r="6050" spans="1:16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5"/>
      <c r="L6050" s="455" t="e">
        <f>IF(K6050=0,#REF!,0)</f>
        <v>#REF!</v>
      </c>
      <c r="O6050">
        <v>55451.253418</v>
      </c>
      <c r="P6050">
        <v>31</v>
      </c>
    </row>
    <row r="6051" spans="1:16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5"/>
      <c r="L6051" s="455" t="e">
        <f>IF(K6051=0,#REF!,0)</f>
        <v>#REF!</v>
      </c>
      <c r="O6051">
        <v>53726.959961</v>
      </c>
      <c r="P6051">
        <v>31</v>
      </c>
    </row>
    <row r="6052" spans="1:16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5"/>
      <c r="L6052" s="455" t="e">
        <f>IF(K6052=0,#REF!,0)</f>
        <v>#REF!</v>
      </c>
      <c r="O6052">
        <v>51094.373046999986</v>
      </c>
      <c r="P6052">
        <v>27</v>
      </c>
    </row>
    <row r="6053" spans="1:16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5"/>
      <c r="L6053" s="455" t="e">
        <f>IF(K6053=0,#REF!,0)</f>
        <v>#REF!</v>
      </c>
      <c r="O6053">
        <v>51030.881377999998</v>
      </c>
      <c r="P6053">
        <v>26</v>
      </c>
    </row>
    <row r="6054" spans="1:16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5"/>
      <c r="L6054" s="455" t="e">
        <f>IF(K6054=0,#REF!,0)</f>
        <v>#REF!</v>
      </c>
      <c r="O6054">
        <v>50423.605835000002</v>
      </c>
      <c r="P6054">
        <v>26</v>
      </c>
    </row>
    <row r="6055" spans="1:16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5"/>
      <c r="L6055" s="455" t="e">
        <f>IF(K6055=0,#REF!,0)</f>
        <v>#REF!</v>
      </c>
      <c r="O6055">
        <v>50091.896697999997</v>
      </c>
      <c r="P6055">
        <v>25</v>
      </c>
    </row>
    <row r="6056" spans="1:16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5"/>
      <c r="L6056" s="455" t="e">
        <f>IF(K6056=0,#REF!,0)</f>
        <v>#REF!</v>
      </c>
      <c r="O6056">
        <v>50439.920501000001</v>
      </c>
      <c r="P6056">
        <v>26</v>
      </c>
    </row>
    <row r="6057" spans="1:16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5"/>
      <c r="L6057" s="455" t="e">
        <f>IF(K6057=0,#REF!,0)</f>
        <v>#REF!</v>
      </c>
      <c r="O6057">
        <v>50530.376250999987</v>
      </c>
      <c r="P6057">
        <v>25</v>
      </c>
    </row>
    <row r="6058" spans="1:16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5"/>
      <c r="L6058" s="455" t="e">
        <f>IF(K6058=0,#REF!,0)</f>
        <v>#REF!</v>
      </c>
      <c r="O6058">
        <v>50996.998380999998</v>
      </c>
      <c r="P6058">
        <v>30</v>
      </c>
    </row>
    <row r="6059" spans="1:16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5"/>
      <c r="L6059" s="455" t="e">
        <f>IF(K6059=0,#REF!,0)</f>
        <v>#REF!</v>
      </c>
      <c r="O6059">
        <v>50703.416778999999</v>
      </c>
      <c r="P6059">
        <v>32</v>
      </c>
    </row>
    <row r="6060" spans="1:16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5"/>
      <c r="L6060" s="455" t="e">
        <f>IF(K6060=0,#REF!,0)</f>
        <v>#REF!</v>
      </c>
      <c r="O6060">
        <v>52176.878296000003</v>
      </c>
      <c r="P6060">
        <v>35</v>
      </c>
    </row>
    <row r="6061" spans="1:16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5"/>
      <c r="L6061" s="455" t="e">
        <f>IF(K6061=0,#REF!,0)</f>
        <v>#REF!</v>
      </c>
      <c r="O6061">
        <v>52864.710633000002</v>
      </c>
      <c r="P6061">
        <v>35</v>
      </c>
    </row>
    <row r="6062" spans="1:16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5"/>
      <c r="L6062" s="455" t="e">
        <f>IF(K6062=0,#REF!,0)</f>
        <v>#REF!</v>
      </c>
      <c r="O6062">
        <v>53747.070462999996</v>
      </c>
      <c r="P6062">
        <v>34</v>
      </c>
    </row>
    <row r="6063" spans="1:16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5"/>
      <c r="L6063" s="455" t="e">
        <f>IF(K6063=0,#REF!,0)</f>
        <v>#REF!</v>
      </c>
      <c r="O6063">
        <v>53552.097687000001</v>
      </c>
      <c r="P6063">
        <v>32</v>
      </c>
    </row>
    <row r="6064" spans="1:16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5"/>
      <c r="L6064" s="455" t="e">
        <f>IF(K6064=0,#REF!,0)</f>
        <v>#REF!</v>
      </c>
      <c r="O6064">
        <v>54724.767943999999</v>
      </c>
      <c r="P6064">
        <v>32</v>
      </c>
    </row>
    <row r="6065" spans="1:16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5"/>
      <c r="L6065" s="455" t="e">
        <f>IF(K6065=0,#REF!,0)</f>
        <v>#REF!</v>
      </c>
      <c r="O6065">
        <v>54969.563995999997</v>
      </c>
      <c r="P6065">
        <v>32</v>
      </c>
    </row>
    <row r="6066" spans="1:16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5"/>
      <c r="L6066" s="455" t="e">
        <f>IF(K6066=0,#REF!,0)</f>
        <v>#REF!</v>
      </c>
      <c r="O6066">
        <v>54889.236083999996</v>
      </c>
      <c r="P6066">
        <v>33</v>
      </c>
    </row>
    <row r="6067" spans="1:16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5"/>
      <c r="L6067" s="455" t="e">
        <f>IF(K6067=0,#REF!,0)</f>
        <v>#REF!</v>
      </c>
      <c r="O6067">
        <v>55421.911070999988</v>
      </c>
      <c r="P6067">
        <v>32</v>
      </c>
    </row>
    <row r="6068" spans="1:16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5"/>
      <c r="L6068" s="455" t="e">
        <f>IF(K6068=0,#REF!,0)</f>
        <v>#REF!</v>
      </c>
      <c r="O6068">
        <v>55934.532165999997</v>
      </c>
      <c r="P6068">
        <v>34</v>
      </c>
    </row>
    <row r="6069" spans="1:16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5"/>
      <c r="L6069" s="455" t="e">
        <f>IF(K6069=0,#REF!,0)</f>
        <v>#REF!</v>
      </c>
      <c r="O6069">
        <v>56233.071044999997</v>
      </c>
      <c r="P6069">
        <v>37</v>
      </c>
    </row>
    <row r="6070" spans="1:16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5"/>
      <c r="L6070" s="455" t="e">
        <f>IF(K6070=0,#REF!,0)</f>
        <v>#REF!</v>
      </c>
      <c r="O6070">
        <v>56946.989501999997</v>
      </c>
      <c r="P6070">
        <v>39</v>
      </c>
    </row>
    <row r="6071" spans="1:16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5"/>
      <c r="L6071" s="455" t="e">
        <f>IF(K6071=0,#REF!,0)</f>
        <v>#REF!</v>
      </c>
      <c r="O6071">
        <v>57350.053712000001</v>
      </c>
      <c r="P6071">
        <v>37</v>
      </c>
    </row>
    <row r="6072" spans="1:16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5"/>
      <c r="L6072" s="455" t="e">
        <f>IF(K6072=0,#REF!,0)</f>
        <v>#REF!</v>
      </c>
      <c r="O6072">
        <v>56024.830017</v>
      </c>
      <c r="P6072">
        <v>38</v>
      </c>
    </row>
    <row r="6073" spans="1:16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5"/>
      <c r="L6073" s="455" t="e">
        <f>IF(K6073=0,#REF!,0)</f>
        <v>#REF!</v>
      </c>
      <c r="O6073">
        <v>55311.818695000002</v>
      </c>
      <c r="P6073">
        <v>35</v>
      </c>
    </row>
    <row r="6074" spans="1:16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5"/>
      <c r="L6074" s="455" t="e">
        <f>IF(K6074=0,#REF!,0)</f>
        <v>#REF!</v>
      </c>
      <c r="O6074">
        <v>53255.087646</v>
      </c>
      <c r="P6074">
        <v>31</v>
      </c>
    </row>
    <row r="6075" spans="1:16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5"/>
      <c r="L6075" s="455" t="e">
        <f>IF(K6075=0,#REF!,0)</f>
        <v>#REF!</v>
      </c>
      <c r="O6075">
        <v>51157.360443000012</v>
      </c>
      <c r="P6075">
        <v>31</v>
      </c>
    </row>
    <row r="6076" spans="1:16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5"/>
      <c r="L6076" s="455" t="e">
        <f>IF(K6076=0,#REF!,0)</f>
        <v>#REF!</v>
      </c>
      <c r="O6076">
        <v>50469.109589</v>
      </c>
      <c r="P6076">
        <v>25</v>
      </c>
    </row>
    <row r="6077" spans="1:16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5"/>
      <c r="L6077" s="455" t="e">
        <f>IF(K6077=0,#REF!,0)</f>
        <v>#REF!</v>
      </c>
      <c r="O6077">
        <v>50273.555205999997</v>
      </c>
      <c r="P6077">
        <v>26</v>
      </c>
    </row>
    <row r="6078" spans="1:16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5"/>
      <c r="L6078" s="455" t="e">
        <f>IF(K6078=0,#REF!,0)</f>
        <v>#REF!</v>
      </c>
      <c r="O6078">
        <v>49883.847076999999</v>
      </c>
      <c r="P6078">
        <v>24</v>
      </c>
    </row>
    <row r="6079" spans="1:16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5"/>
      <c r="L6079" s="455" t="e">
        <f>IF(K6079=0,#REF!,0)</f>
        <v>#REF!</v>
      </c>
      <c r="O6079">
        <v>49706.412108999997</v>
      </c>
      <c r="P6079">
        <v>24</v>
      </c>
    </row>
    <row r="6080" spans="1:16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5"/>
      <c r="L6080" s="455" t="e">
        <f>IF(K6080=0,#REF!,0)</f>
        <v>#REF!</v>
      </c>
      <c r="O6080">
        <v>50669.419342000001</v>
      </c>
      <c r="P6080">
        <v>23</v>
      </c>
    </row>
    <row r="6081" spans="1:16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5"/>
      <c r="L6081" s="455" t="e">
        <f>IF(K6081=0,#REF!,0)</f>
        <v>#REF!</v>
      </c>
      <c r="O6081">
        <v>52276.646117999997</v>
      </c>
      <c r="P6081">
        <v>33</v>
      </c>
    </row>
    <row r="6082" spans="1:16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5"/>
      <c r="L6082" s="455" t="e">
        <f>IF(K6082=0,#REF!,0)</f>
        <v>#REF!</v>
      </c>
      <c r="O6082">
        <v>55781.883421999999</v>
      </c>
      <c r="P6082">
        <v>44</v>
      </c>
    </row>
    <row r="6083" spans="1:16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5"/>
      <c r="L6083" s="455" t="e">
        <f>IF(K6083=0,#REF!,0)</f>
        <v>#REF!</v>
      </c>
      <c r="O6083">
        <v>57951.491090000003</v>
      </c>
      <c r="P6083">
        <v>33</v>
      </c>
    </row>
    <row r="6084" spans="1:16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5"/>
      <c r="L6084" s="455" t="e">
        <f>IF(K6084=0,#REF!,0)</f>
        <v>#REF!</v>
      </c>
      <c r="O6084">
        <v>63156.675599000002</v>
      </c>
      <c r="P6084">
        <v>33</v>
      </c>
    </row>
    <row r="6085" spans="1:16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5"/>
      <c r="L6085" s="455" t="e">
        <f>IF(K6085=0,#REF!,0)</f>
        <v>#REF!</v>
      </c>
      <c r="O6085">
        <v>64409.543763000001</v>
      </c>
      <c r="P6085">
        <v>31</v>
      </c>
    </row>
    <row r="6086" spans="1:16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5"/>
      <c r="L6086" s="455" t="e">
        <f>IF(K6086=0,#REF!,0)</f>
        <v>#REF!</v>
      </c>
      <c r="O6086">
        <v>65636.758117000005</v>
      </c>
      <c r="P6086">
        <v>29</v>
      </c>
    </row>
    <row r="6087" spans="1:16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5"/>
      <c r="L6087" s="455" t="e">
        <f>IF(K6087=0,#REF!,0)</f>
        <v>#REF!</v>
      </c>
      <c r="O6087">
        <v>63172.456849000002</v>
      </c>
      <c r="P6087">
        <v>28</v>
      </c>
    </row>
    <row r="6088" spans="1:16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5"/>
      <c r="L6088" s="455" t="e">
        <f>IF(K6088=0,#REF!,0)</f>
        <v>#REF!</v>
      </c>
      <c r="O6088">
        <v>62702.384642999998</v>
      </c>
      <c r="P6088">
        <v>30</v>
      </c>
    </row>
    <row r="6089" spans="1:16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5"/>
      <c r="L6089" s="455" t="e">
        <f>IF(K6089=0,#REF!,0)</f>
        <v>#REF!</v>
      </c>
      <c r="O6089">
        <v>66429.400938999999</v>
      </c>
      <c r="P6089">
        <v>31</v>
      </c>
    </row>
    <row r="6090" spans="1:16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5"/>
      <c r="L6090" s="455" t="e">
        <f>IF(K6090=0,#REF!,0)</f>
        <v>#REF!</v>
      </c>
      <c r="O6090">
        <v>66066.391662999988</v>
      </c>
      <c r="P6090">
        <v>31</v>
      </c>
    </row>
    <row r="6091" spans="1:16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5"/>
      <c r="L6091" s="455" t="e">
        <f>IF(K6091=0,#REF!,0)</f>
        <v>#REF!</v>
      </c>
      <c r="O6091">
        <v>66322.890685999999</v>
      </c>
      <c r="P6091">
        <v>28</v>
      </c>
    </row>
    <row r="6092" spans="1:16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5"/>
      <c r="L6092" s="455" t="e">
        <f>IF(K6092=0,#REF!,0)</f>
        <v>#REF!</v>
      </c>
      <c r="O6092">
        <v>65717.442475999997</v>
      </c>
      <c r="P6092">
        <v>30</v>
      </c>
    </row>
    <row r="6093" spans="1:16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5"/>
      <c r="L6093" s="455" t="e">
        <f>IF(K6093=0,#REF!,0)</f>
        <v>#REF!</v>
      </c>
      <c r="O6093">
        <v>64224.769501000002</v>
      </c>
      <c r="P6093">
        <v>30</v>
      </c>
    </row>
    <row r="6094" spans="1:16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5"/>
      <c r="L6094" s="455" t="e">
        <f>IF(K6094=0,#REF!,0)</f>
        <v>#REF!</v>
      </c>
      <c r="O6094">
        <v>64657.911925</v>
      </c>
      <c r="P6094">
        <v>31</v>
      </c>
    </row>
    <row r="6095" spans="1:16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5"/>
      <c r="L6095" s="455" t="e">
        <f>IF(K6095=0,#REF!,0)</f>
        <v>#REF!</v>
      </c>
      <c r="O6095">
        <v>63190.921874</v>
      </c>
      <c r="P6095">
        <v>32</v>
      </c>
    </row>
    <row r="6096" spans="1:16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5"/>
      <c r="L6096" s="455" t="e">
        <f>IF(K6096=0,#REF!,0)</f>
        <v>#REF!</v>
      </c>
      <c r="O6096">
        <v>60541.062226000002</v>
      </c>
      <c r="P6096">
        <v>37</v>
      </c>
    </row>
    <row r="6097" spans="1:16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5"/>
      <c r="L6097" s="455" t="e">
        <f>IF(K6097=0,#REF!,0)</f>
        <v>#REF!</v>
      </c>
      <c r="O6097">
        <v>59968.002503000003</v>
      </c>
      <c r="P6097">
        <v>31</v>
      </c>
    </row>
    <row r="6098" spans="1:16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5"/>
      <c r="L6098" s="455" t="e">
        <f>IF(K6098=0,#REF!,0)</f>
        <v>#REF!</v>
      </c>
      <c r="O6098">
        <v>58081.146605999988</v>
      </c>
      <c r="P6098">
        <v>32</v>
      </c>
    </row>
    <row r="6099" spans="1:16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5"/>
      <c r="L6099" s="455" t="e">
        <f>IF(K6099=0,#REF!,0)</f>
        <v>#REF!</v>
      </c>
      <c r="O6099">
        <v>56642.432068000002</v>
      </c>
      <c r="P6099">
        <v>26</v>
      </c>
    </row>
    <row r="6100" spans="1:16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5"/>
      <c r="L6100" s="455" t="e">
        <f>IF(K6100=0,#REF!,0)</f>
        <v>#REF!</v>
      </c>
      <c r="O6100">
        <v>54547.019837</v>
      </c>
      <c r="P6100">
        <v>25</v>
      </c>
    </row>
    <row r="6101" spans="1:16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5"/>
      <c r="L6101" s="455" t="e">
        <f>IF(K6101=0,#REF!,0)</f>
        <v>#REF!</v>
      </c>
      <c r="O6101">
        <v>54323.831543</v>
      </c>
      <c r="P6101">
        <v>24</v>
      </c>
    </row>
    <row r="6102" spans="1:16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5"/>
      <c r="L6102" s="455" t="e">
        <f>IF(K6102=0,#REF!,0)</f>
        <v>#REF!</v>
      </c>
      <c r="O6102">
        <v>54225.914124000003</v>
      </c>
      <c r="P6102">
        <v>25</v>
      </c>
    </row>
    <row r="6103" spans="1:16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5"/>
      <c r="L6103" s="455" t="e">
        <f>IF(K6103=0,#REF!,0)</f>
        <v>#REF!</v>
      </c>
      <c r="O6103">
        <v>54029.712586000001</v>
      </c>
      <c r="P6103">
        <v>24</v>
      </c>
    </row>
    <row r="6104" spans="1:16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5"/>
      <c r="L6104" s="455" t="e">
        <f>IF(K6104=0,#REF!,0)</f>
        <v>#REF!</v>
      </c>
      <c r="O6104">
        <v>54652.389220999998</v>
      </c>
      <c r="P6104">
        <v>22</v>
      </c>
    </row>
    <row r="6105" spans="1:16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5"/>
      <c r="L6105" s="455" t="e">
        <f>IF(K6105=0,#REF!,0)</f>
        <v>#REF!</v>
      </c>
      <c r="O6105">
        <v>56592.977203000002</v>
      </c>
      <c r="P6105">
        <v>33</v>
      </c>
    </row>
    <row r="6106" spans="1:16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5"/>
      <c r="L6106" s="455" t="e">
        <f>IF(K6106=0,#REF!,0)</f>
        <v>#REF!</v>
      </c>
      <c r="O6106">
        <v>59068.383758999997</v>
      </c>
      <c r="P6106">
        <v>43</v>
      </c>
    </row>
    <row r="6107" spans="1:16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5"/>
      <c r="L6107" s="455" t="e">
        <f>IF(K6107=0,#REF!,0)</f>
        <v>#REF!</v>
      </c>
      <c r="O6107">
        <v>60314.732757999998</v>
      </c>
      <c r="P6107">
        <v>35</v>
      </c>
    </row>
    <row r="6108" spans="1:16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5"/>
      <c r="L6108" s="455" t="e">
        <f>IF(K6108=0,#REF!,0)</f>
        <v>#REF!</v>
      </c>
      <c r="O6108">
        <v>63343.134704999997</v>
      </c>
      <c r="P6108">
        <v>33</v>
      </c>
    </row>
    <row r="6109" spans="1:16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5">
        <v>10236.246947298299</v>
      </c>
      <c r="L6109" s="455">
        <f>IF(K6109=0,#REF!,0)</f>
        <v>0</v>
      </c>
      <c r="O6109">
        <v>64648.138426999998</v>
      </c>
      <c r="P6109">
        <v>32</v>
      </c>
    </row>
    <row r="6110" spans="1:16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5">
        <v>16282.798034968193</v>
      </c>
      <c r="L6110" s="455">
        <f>IF(K6110=0,#REF!,0)</f>
        <v>0</v>
      </c>
      <c r="O6110">
        <v>65266.227417000002</v>
      </c>
      <c r="P6110">
        <v>34</v>
      </c>
    </row>
    <row r="6111" spans="1:16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5">
        <v>13215.962299769993</v>
      </c>
      <c r="L6111" s="455">
        <f>IF(K6111=0,#REF!,0)</f>
        <v>0</v>
      </c>
      <c r="O6111">
        <v>63571.267610000003</v>
      </c>
      <c r="P6111">
        <v>34</v>
      </c>
    </row>
    <row r="6112" spans="1:16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5">
        <v>19829.296276057543</v>
      </c>
      <c r="L6112" s="455">
        <f>IF(K6112=0,#REF!,0)</f>
        <v>0</v>
      </c>
      <c r="O6112">
        <v>64027.816190999998</v>
      </c>
      <c r="P6112">
        <v>34</v>
      </c>
    </row>
    <row r="6113" spans="1:16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5">
        <v>5278.3708489944329</v>
      </c>
      <c r="L6113" s="455">
        <f>IF(K6113=0,#REF!,0)</f>
        <v>0</v>
      </c>
      <c r="O6113">
        <v>66790.946869000007</v>
      </c>
      <c r="P6113">
        <v>34</v>
      </c>
    </row>
    <row r="6114" spans="1:16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5"/>
      <c r="L6114" s="455" t="e">
        <f>IF(K6114=0,#REF!,0)</f>
        <v>#REF!</v>
      </c>
      <c r="O6114">
        <v>66410.505279999998</v>
      </c>
      <c r="P6114">
        <v>30</v>
      </c>
    </row>
    <row r="6115" spans="1:16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5"/>
      <c r="L6115" s="455" t="e">
        <f>IF(K6115=0,#REF!,0)</f>
        <v>#REF!</v>
      </c>
      <c r="O6115">
        <v>67281.395080999995</v>
      </c>
      <c r="P6115">
        <v>34</v>
      </c>
    </row>
    <row r="6116" spans="1:16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5"/>
      <c r="L6116" s="455" t="e">
        <f>IF(K6116=0,#REF!,0)</f>
        <v>#REF!</v>
      </c>
      <c r="O6116">
        <v>66238.631836</v>
      </c>
      <c r="P6116">
        <v>30</v>
      </c>
    </row>
    <row r="6117" spans="1:16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5"/>
      <c r="L6117" s="455" t="e">
        <f>IF(K6117=0,#REF!,0)</f>
        <v>#REF!</v>
      </c>
      <c r="O6117">
        <v>64792.997130999996</v>
      </c>
      <c r="P6117">
        <v>33</v>
      </c>
    </row>
    <row r="6118" spans="1:16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5"/>
      <c r="L6118" s="455" t="e">
        <f>IF(K6118=0,#REF!,0)</f>
        <v>#REF!</v>
      </c>
      <c r="O6118">
        <v>65493.341552999998</v>
      </c>
      <c r="P6118">
        <v>32</v>
      </c>
    </row>
    <row r="6119" spans="1:16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5"/>
      <c r="L6119" s="455" t="e">
        <f>IF(K6119=0,#REF!,0)</f>
        <v>#REF!</v>
      </c>
      <c r="O6119">
        <v>63585.934448</v>
      </c>
      <c r="P6119">
        <v>30</v>
      </c>
    </row>
    <row r="6120" spans="1:16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5"/>
      <c r="L6120" s="455" t="e">
        <f>IF(K6120=0,#REF!,0)</f>
        <v>#REF!</v>
      </c>
      <c r="O6120">
        <v>60983.324800000002</v>
      </c>
      <c r="P6120">
        <v>31</v>
      </c>
    </row>
    <row r="6121" spans="1:16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5"/>
      <c r="L6121" s="455" t="e">
        <f>IF(K6121=0,#REF!,0)</f>
        <v>#REF!</v>
      </c>
      <c r="O6121">
        <v>59845.539275000003</v>
      </c>
      <c r="P6121">
        <v>32</v>
      </c>
    </row>
    <row r="6122" spans="1:16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5"/>
      <c r="L6122" s="455" t="e">
        <f>IF(K6122=0,#REF!,0)</f>
        <v>#REF!</v>
      </c>
      <c r="O6122">
        <v>57806.136872000003</v>
      </c>
      <c r="P6122">
        <v>31</v>
      </c>
    </row>
    <row r="6123" spans="1:16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5"/>
      <c r="L6123" s="455" t="e">
        <f>IF(K6123=0,#REF!,0)</f>
        <v>#REF!</v>
      </c>
      <c r="O6123">
        <v>55202.498625999993</v>
      </c>
      <c r="P6123">
        <v>25</v>
      </c>
    </row>
    <row r="6124" spans="1:16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5"/>
      <c r="L6124" s="455" t="e">
        <f>IF(K6124=0,#REF!,0)</f>
        <v>#REF!</v>
      </c>
      <c r="O6124">
        <v>53713.212066</v>
      </c>
      <c r="P6124">
        <v>30</v>
      </c>
    </row>
    <row r="6125" spans="1:16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5"/>
      <c r="L6125" s="455" t="e">
        <f>IF(K6125=0,#REF!,0)</f>
        <v>#REF!</v>
      </c>
      <c r="O6125">
        <v>53538.714479000002</v>
      </c>
      <c r="P6125">
        <v>30</v>
      </c>
    </row>
    <row r="6126" spans="1:16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5"/>
      <c r="L6126" s="455" t="e">
        <f>IF(K6126=0,#REF!,0)</f>
        <v>#REF!</v>
      </c>
      <c r="O6126">
        <v>53754.621613000003</v>
      </c>
      <c r="P6126">
        <v>23</v>
      </c>
    </row>
    <row r="6127" spans="1:16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5"/>
      <c r="L6127" s="455" t="e">
        <f>IF(K6127=0,#REF!,0)</f>
        <v>#REF!</v>
      </c>
      <c r="O6127">
        <v>53656.146088000001</v>
      </c>
      <c r="P6127">
        <v>25</v>
      </c>
    </row>
    <row r="6128" spans="1:16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5"/>
      <c r="L6128" s="455" t="e">
        <f>IF(K6128=0,#REF!,0)</f>
        <v>#REF!</v>
      </c>
      <c r="O6128">
        <v>54616.702271000002</v>
      </c>
      <c r="P6128">
        <v>24</v>
      </c>
    </row>
    <row r="6129" spans="1:16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5"/>
      <c r="L6129" s="455" t="e">
        <f>IF(K6129=0,#REF!,0)</f>
        <v>#REF!</v>
      </c>
      <c r="O6129">
        <v>56158.018309999999</v>
      </c>
      <c r="P6129">
        <v>35</v>
      </c>
    </row>
    <row r="6130" spans="1:16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5"/>
      <c r="L6130" s="455" t="e">
        <f>IF(K6130=0,#REF!,0)</f>
        <v>#REF!</v>
      </c>
      <c r="O6130">
        <v>59082.293122000003</v>
      </c>
      <c r="P6130">
        <v>41</v>
      </c>
    </row>
    <row r="6131" spans="1:16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5"/>
      <c r="L6131" s="455" t="e">
        <f>IF(K6131=0,#REF!,0)</f>
        <v>#REF!</v>
      </c>
      <c r="O6131">
        <v>60408.094696</v>
      </c>
      <c r="P6131">
        <v>35</v>
      </c>
    </row>
    <row r="6132" spans="1:16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5">
        <v>9958.5819006389884</v>
      </c>
      <c r="L6132" s="455">
        <f>IF(K6132=0,#REF!,0)</f>
        <v>0</v>
      </c>
      <c r="O6132">
        <v>61466.350187999997</v>
      </c>
      <c r="P6132">
        <v>30</v>
      </c>
    </row>
    <row r="6133" spans="1:16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5">
        <v>19531.70721572086</v>
      </c>
      <c r="L6133" s="455">
        <f>IF(K6133=0,#REF!,0)</f>
        <v>0</v>
      </c>
      <c r="O6133">
        <v>61649.536101999998</v>
      </c>
      <c r="P6133">
        <v>31</v>
      </c>
    </row>
    <row r="6134" spans="1:16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5">
        <v>33332.288751892942</v>
      </c>
      <c r="L6134" s="455">
        <f>IF(K6134=0,#REF!,0)</f>
        <v>0</v>
      </c>
      <c r="O6134">
        <v>62816.038756999988</v>
      </c>
      <c r="P6134">
        <v>32</v>
      </c>
    </row>
    <row r="6135" spans="1:16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5">
        <v>13074.299093646692</v>
      </c>
      <c r="L6135" s="455">
        <f>IF(K6135=0,#REF!,0)</f>
        <v>0</v>
      </c>
      <c r="O6135">
        <v>60850.74295</v>
      </c>
      <c r="P6135">
        <v>29</v>
      </c>
    </row>
    <row r="6136" spans="1:16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5">
        <v>37596.550764427375</v>
      </c>
      <c r="L6136" s="455">
        <f>IF(K6136=0,#REF!,0)</f>
        <v>0</v>
      </c>
      <c r="O6136">
        <v>60768.114287999997</v>
      </c>
      <c r="P6136">
        <v>35</v>
      </c>
    </row>
    <row r="6137" spans="1:16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5">
        <v>18652.214677733951</v>
      </c>
      <c r="L6137" s="455">
        <f>IF(K6137=0,#REF!,0)</f>
        <v>0</v>
      </c>
      <c r="O6137">
        <v>64592.988832000003</v>
      </c>
      <c r="P6137">
        <v>32</v>
      </c>
    </row>
    <row r="6138" spans="1:16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5">
        <v>3546.0686038636691</v>
      </c>
      <c r="L6138" s="455">
        <f>IF(K6138=0,#REF!,0)</f>
        <v>0</v>
      </c>
      <c r="O6138">
        <v>63644.305665</v>
      </c>
      <c r="P6138">
        <v>34</v>
      </c>
    </row>
    <row r="6139" spans="1:16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5"/>
      <c r="L6139" s="455" t="e">
        <f>IF(K6139=0,#REF!,0)</f>
        <v>#REF!</v>
      </c>
      <c r="O6139">
        <v>64787.218290999997</v>
      </c>
      <c r="P6139">
        <v>34</v>
      </c>
    </row>
    <row r="6140" spans="1:16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5"/>
      <c r="L6140" s="455" t="e">
        <f>IF(K6140=0,#REF!,0)</f>
        <v>#REF!</v>
      </c>
      <c r="O6140">
        <v>65034.082703</v>
      </c>
      <c r="P6140">
        <v>30</v>
      </c>
    </row>
    <row r="6141" spans="1:16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5"/>
      <c r="L6141" s="455" t="e">
        <f>IF(K6141=0,#REF!,0)</f>
        <v>#REF!</v>
      </c>
      <c r="O6141">
        <v>63074.548887999998</v>
      </c>
      <c r="P6141">
        <v>36</v>
      </c>
    </row>
    <row r="6142" spans="1:16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5"/>
      <c r="L6142" s="455" t="e">
        <f>IF(K6142=0,#REF!,0)</f>
        <v>#REF!</v>
      </c>
      <c r="O6142">
        <v>63842.514099</v>
      </c>
      <c r="P6142">
        <v>35</v>
      </c>
    </row>
    <row r="6143" spans="1:16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5"/>
      <c r="L6143" s="455" t="e">
        <f>IF(K6143=0,#REF!,0)</f>
        <v>#REF!</v>
      </c>
      <c r="O6143">
        <v>62540.265076000003</v>
      </c>
      <c r="P6143">
        <v>32</v>
      </c>
    </row>
    <row r="6144" spans="1:16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5"/>
      <c r="L6144" s="455" t="e">
        <f>IF(K6144=0,#REF!,0)</f>
        <v>#REF!</v>
      </c>
      <c r="O6144">
        <v>61202.437378000002</v>
      </c>
      <c r="P6144">
        <v>39</v>
      </c>
    </row>
    <row r="6145" spans="1:16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5"/>
      <c r="L6145" s="455" t="e">
        <f>IF(K6145=0,#REF!,0)</f>
        <v>#REF!</v>
      </c>
      <c r="O6145">
        <v>60036.905700000003</v>
      </c>
      <c r="P6145">
        <v>34</v>
      </c>
    </row>
    <row r="6146" spans="1:16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5"/>
      <c r="L6146" s="455" t="e">
        <f>IF(K6146=0,#REF!,0)</f>
        <v>#REF!</v>
      </c>
      <c r="O6146">
        <v>58357.459839000003</v>
      </c>
      <c r="P6146">
        <v>35</v>
      </c>
    </row>
    <row r="6147" spans="1:16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5"/>
      <c r="L6147" s="455" t="e">
        <f>IF(K6147=0,#REF!,0)</f>
        <v>#REF!</v>
      </c>
      <c r="O6147">
        <v>56611.638793999999</v>
      </c>
      <c r="P6147">
        <v>31</v>
      </c>
    </row>
    <row r="6148" spans="1:16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5"/>
      <c r="L6148" s="455" t="e">
        <f>IF(K6148=0,#REF!,0)</f>
        <v>#REF!</v>
      </c>
      <c r="O6148">
        <v>55090.779479999997</v>
      </c>
      <c r="P6148">
        <v>30</v>
      </c>
    </row>
    <row r="6149" spans="1:16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5"/>
      <c r="L6149" s="455" t="e">
        <f>IF(K6149=0,#REF!,0)</f>
        <v>#REF!</v>
      </c>
      <c r="O6149">
        <v>54825.722503999998</v>
      </c>
      <c r="P6149">
        <v>24</v>
      </c>
    </row>
    <row r="6150" spans="1:16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5"/>
      <c r="L6150" s="455" t="e">
        <f>IF(K6150=0,#REF!,0)</f>
        <v>#REF!</v>
      </c>
      <c r="O6150">
        <v>54414.966522000002</v>
      </c>
      <c r="P6150">
        <v>25</v>
      </c>
    </row>
    <row r="6151" spans="1:16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5"/>
      <c r="L6151" s="455" t="e">
        <f>IF(K6151=0,#REF!,0)</f>
        <v>#REF!</v>
      </c>
      <c r="O6151">
        <v>54649.314118000002</v>
      </c>
      <c r="P6151">
        <v>26</v>
      </c>
    </row>
    <row r="6152" spans="1:16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5"/>
      <c r="L6152" s="455" t="e">
        <f>IF(K6152=0,#REF!,0)</f>
        <v>#REF!</v>
      </c>
      <c r="O6152">
        <v>55678.522338000002</v>
      </c>
      <c r="P6152">
        <v>26</v>
      </c>
    </row>
    <row r="6153" spans="1:16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5"/>
      <c r="L6153" s="455" t="e">
        <f>IF(K6153=0,#REF!,0)</f>
        <v>#REF!</v>
      </c>
      <c r="O6153">
        <v>56784.761139000002</v>
      </c>
      <c r="P6153">
        <v>31</v>
      </c>
    </row>
    <row r="6154" spans="1:16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5"/>
      <c r="L6154" s="455" t="e">
        <f>IF(K6154=0,#REF!,0)</f>
        <v>#REF!</v>
      </c>
      <c r="O6154">
        <v>57970.024322999998</v>
      </c>
      <c r="P6154">
        <v>39</v>
      </c>
    </row>
    <row r="6155" spans="1:16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5"/>
      <c r="L6155" s="455" t="e">
        <f>IF(K6155=0,#REF!,0)</f>
        <v>#REF!</v>
      </c>
      <c r="O6155">
        <v>59532.442475000003</v>
      </c>
      <c r="P6155">
        <v>34</v>
      </c>
    </row>
    <row r="6156" spans="1:16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5">
        <v>7305.4696030559371</v>
      </c>
      <c r="L6156" s="455">
        <f>IF(K6156=0,#REF!,0)</f>
        <v>0</v>
      </c>
      <c r="O6156">
        <v>62278.687956999987</v>
      </c>
      <c r="P6156">
        <v>33</v>
      </c>
    </row>
    <row r="6157" spans="1:16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5">
        <v>15197.073991690706</v>
      </c>
      <c r="L6157" s="455">
        <f>IF(K6157=0,#REF!,0)</f>
        <v>0</v>
      </c>
      <c r="O6157">
        <v>62974.690032999999</v>
      </c>
      <c r="P6157">
        <v>30</v>
      </c>
    </row>
    <row r="6158" spans="1:16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5">
        <v>13742.108797198785</v>
      </c>
      <c r="L6158" s="455">
        <f>IF(K6158=0,#REF!,0)</f>
        <v>0</v>
      </c>
      <c r="O6158">
        <v>63941.922332000002</v>
      </c>
      <c r="P6158">
        <v>35</v>
      </c>
    </row>
    <row r="6159" spans="1:16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5">
        <v>25168.718351529911</v>
      </c>
      <c r="L6159" s="455">
        <f>IF(K6159=0,#REF!,0)</f>
        <v>0</v>
      </c>
      <c r="O6159">
        <v>62026.320922999999</v>
      </c>
      <c r="P6159">
        <v>29</v>
      </c>
    </row>
    <row r="6160" spans="1:16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5">
        <v>25980.815249930332</v>
      </c>
      <c r="L6160" s="455">
        <f>IF(K6160=0,#REF!,0)</f>
        <v>0</v>
      </c>
      <c r="O6160">
        <v>62503.977204000003</v>
      </c>
      <c r="P6160">
        <v>37</v>
      </c>
    </row>
    <row r="6161" spans="1:16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5">
        <v>5256.9940785304698</v>
      </c>
      <c r="L6161" s="455">
        <f>IF(K6161=0,#REF!,0)</f>
        <v>0</v>
      </c>
      <c r="O6161">
        <v>65391.765746999998</v>
      </c>
      <c r="P6161">
        <v>34</v>
      </c>
    </row>
    <row r="6162" spans="1:16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5"/>
      <c r="L6162" s="455" t="e">
        <f>IF(K6162=0,#REF!,0)</f>
        <v>#REF!</v>
      </c>
      <c r="O6162">
        <v>65177.659088</v>
      </c>
      <c r="P6162">
        <v>35</v>
      </c>
    </row>
    <row r="6163" spans="1:16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5"/>
      <c r="L6163" s="455" t="e">
        <f>IF(K6163=0,#REF!,0)</f>
        <v>#REF!</v>
      </c>
      <c r="O6163">
        <v>65963.072755000001</v>
      </c>
      <c r="P6163">
        <v>35</v>
      </c>
    </row>
    <row r="6164" spans="1:16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5"/>
      <c r="L6164" s="455" t="e">
        <f>IF(K6164=0,#REF!,0)</f>
        <v>#REF!</v>
      </c>
      <c r="O6164">
        <v>65934.745423</v>
      </c>
      <c r="P6164">
        <v>36</v>
      </c>
    </row>
    <row r="6165" spans="1:16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5"/>
      <c r="L6165" s="455" t="e">
        <f>IF(K6165=0,#REF!,0)</f>
        <v>#REF!</v>
      </c>
      <c r="O6165">
        <v>65143.585082999998</v>
      </c>
      <c r="P6165">
        <v>35</v>
      </c>
    </row>
    <row r="6166" spans="1:16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5"/>
      <c r="L6166" s="455" t="e">
        <f>IF(K6166=0,#REF!,0)</f>
        <v>#REF!</v>
      </c>
      <c r="O6166">
        <v>65783.325500999999</v>
      </c>
      <c r="P6166">
        <v>36</v>
      </c>
    </row>
    <row r="6167" spans="1:16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5"/>
      <c r="L6167" s="455" t="e">
        <f>IF(K6167=0,#REF!,0)</f>
        <v>#REF!</v>
      </c>
      <c r="O6167">
        <v>64060.785767000001</v>
      </c>
      <c r="P6167">
        <v>37</v>
      </c>
    </row>
    <row r="6168" spans="1:16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5"/>
      <c r="L6168" s="455" t="e">
        <f>IF(K6168=0,#REF!,0)</f>
        <v>#REF!</v>
      </c>
      <c r="O6168">
        <v>62484.029297000001</v>
      </c>
      <c r="P6168">
        <v>39</v>
      </c>
    </row>
    <row r="6169" spans="1:16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5"/>
      <c r="L6169" s="455" t="e">
        <f>IF(K6169=0,#REF!,0)</f>
        <v>#REF!</v>
      </c>
      <c r="O6169">
        <v>60663.316680000004</v>
      </c>
      <c r="P6169">
        <v>35</v>
      </c>
    </row>
    <row r="6170" spans="1:16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5"/>
      <c r="L6170" s="455" t="e">
        <f>IF(K6170=0,#REF!,0)</f>
        <v>#REF!</v>
      </c>
      <c r="O6170">
        <v>58353.207793999987</v>
      </c>
      <c r="P6170">
        <v>34</v>
      </c>
    </row>
    <row r="6171" spans="1:16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5"/>
      <c r="L6171" s="455" t="e">
        <f>IF(K6171=0,#REF!,0)</f>
        <v>#REF!</v>
      </c>
      <c r="O6171">
        <v>56537.447355999997</v>
      </c>
      <c r="P6171">
        <v>30</v>
      </c>
    </row>
    <row r="6172" spans="1:16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5"/>
      <c r="L6172" s="455" t="e">
        <f>IF(K6172=0,#REF!,0)</f>
        <v>#REF!</v>
      </c>
      <c r="O6172">
        <v>55320.290678999998</v>
      </c>
      <c r="P6172">
        <v>33</v>
      </c>
    </row>
    <row r="6173" spans="1:16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5"/>
      <c r="L6173" s="455" t="e">
        <f>IF(K6173=0,#REF!,0)</f>
        <v>#REF!</v>
      </c>
      <c r="O6173">
        <v>55132.060913000001</v>
      </c>
      <c r="P6173">
        <v>30</v>
      </c>
    </row>
    <row r="6174" spans="1:16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5"/>
      <c r="L6174" s="455" t="e">
        <f>IF(K6174=0,#REF!,0)</f>
        <v>#REF!</v>
      </c>
      <c r="O6174">
        <v>54738.885008999998</v>
      </c>
      <c r="P6174">
        <v>29</v>
      </c>
    </row>
    <row r="6175" spans="1:16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5"/>
      <c r="L6175" s="455" t="e">
        <f>IF(K6175=0,#REF!,0)</f>
        <v>#REF!</v>
      </c>
      <c r="O6175">
        <v>54134.189665999998</v>
      </c>
      <c r="P6175">
        <v>29</v>
      </c>
    </row>
    <row r="6176" spans="1:16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5"/>
      <c r="L6176" s="455" t="e">
        <f>IF(K6176=0,#REF!,0)</f>
        <v>#REF!</v>
      </c>
      <c r="O6176">
        <v>54862.457396999998</v>
      </c>
      <c r="P6176">
        <v>29</v>
      </c>
    </row>
    <row r="6177" spans="1:16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5"/>
      <c r="L6177" s="455" t="e">
        <f>IF(K6177=0,#REF!,0)</f>
        <v>#REF!</v>
      </c>
      <c r="O6177">
        <v>56324.813385000001</v>
      </c>
      <c r="P6177">
        <v>33</v>
      </c>
    </row>
    <row r="6178" spans="1:16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5"/>
      <c r="L6178" s="455" t="e">
        <f>IF(K6178=0,#REF!,0)</f>
        <v>#REF!</v>
      </c>
      <c r="O6178">
        <v>59021.697204999997</v>
      </c>
      <c r="P6178">
        <v>40</v>
      </c>
    </row>
    <row r="6179" spans="1:16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5"/>
      <c r="L6179" s="455" t="e">
        <f>IF(K6179=0,#REF!,0)</f>
        <v>#REF!</v>
      </c>
      <c r="O6179">
        <v>60889.370423</v>
      </c>
      <c r="P6179">
        <v>38</v>
      </c>
    </row>
    <row r="6180" spans="1:16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5"/>
      <c r="L6180" s="455" t="e">
        <f>IF(K6180=0,#REF!,0)</f>
        <v>#REF!</v>
      </c>
      <c r="O6180">
        <v>61329.391022000003</v>
      </c>
      <c r="P6180">
        <v>28</v>
      </c>
    </row>
    <row r="6181" spans="1:16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5"/>
      <c r="L6181" s="455" t="e">
        <f>IF(K6181=0,#REF!,0)</f>
        <v>#REF!</v>
      </c>
      <c r="O6181">
        <v>62883.107451999997</v>
      </c>
      <c r="P6181">
        <v>35</v>
      </c>
    </row>
    <row r="6182" spans="1:16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5"/>
      <c r="L6182" s="455" t="e">
        <f>IF(K6182=0,#REF!,0)</f>
        <v>#REF!</v>
      </c>
      <c r="O6182">
        <v>63138.842438</v>
      </c>
      <c r="P6182">
        <v>35</v>
      </c>
    </row>
    <row r="6183" spans="1:16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5"/>
      <c r="L6183" s="455" t="e">
        <f>IF(K6183=0,#REF!,0)</f>
        <v>#REF!</v>
      </c>
      <c r="O6183">
        <v>60933.473937000002</v>
      </c>
      <c r="P6183">
        <v>33</v>
      </c>
    </row>
    <row r="6184" spans="1:16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5"/>
      <c r="L6184" s="455" t="e">
        <f>IF(K6184=0,#REF!,0)</f>
        <v>#REF!</v>
      </c>
      <c r="O6184">
        <v>61106.812316000003</v>
      </c>
      <c r="P6184">
        <v>37</v>
      </c>
    </row>
    <row r="6185" spans="1:16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5"/>
      <c r="L6185" s="455" t="e">
        <f>IF(K6185=0,#REF!,0)</f>
        <v>#REF!</v>
      </c>
      <c r="O6185">
        <v>63778.575806000001</v>
      </c>
      <c r="P6185">
        <v>28</v>
      </c>
    </row>
    <row r="6186" spans="1:16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5"/>
      <c r="L6186" s="455" t="e">
        <f>IF(K6186=0,#REF!,0)</f>
        <v>#REF!</v>
      </c>
      <c r="O6186">
        <v>64009.974211000001</v>
      </c>
      <c r="P6186">
        <v>33</v>
      </c>
    </row>
    <row r="6187" spans="1:16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5"/>
      <c r="L6187" s="455" t="e">
        <f>IF(K6187=0,#REF!,0)</f>
        <v>#REF!</v>
      </c>
      <c r="O6187">
        <v>64355.303832999998</v>
      </c>
      <c r="P6187">
        <v>26</v>
      </c>
    </row>
    <row r="6188" spans="1:16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5"/>
      <c r="L6188" s="455" t="e">
        <f>IF(K6188=0,#REF!,0)</f>
        <v>#REF!</v>
      </c>
      <c r="O6188">
        <v>63876.935516000012</v>
      </c>
      <c r="P6188">
        <v>30</v>
      </c>
    </row>
    <row r="6189" spans="1:16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5"/>
      <c r="L6189" s="455" t="e">
        <f>IF(K6189=0,#REF!,0)</f>
        <v>#REF!</v>
      </c>
      <c r="O6189">
        <v>62566.102905</v>
      </c>
      <c r="P6189">
        <v>28</v>
      </c>
    </row>
    <row r="6190" spans="1:16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5"/>
      <c r="L6190" s="455" t="e">
        <f>IF(K6190=0,#REF!,0)</f>
        <v>#REF!</v>
      </c>
      <c r="O6190">
        <v>62572.267609000002</v>
      </c>
      <c r="P6190">
        <v>30</v>
      </c>
    </row>
    <row r="6191" spans="1:16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5"/>
      <c r="L6191" s="455" t="e">
        <f>IF(K6191=0,#REF!,0)</f>
        <v>#REF!</v>
      </c>
      <c r="O6191">
        <v>61313.036681999998</v>
      </c>
      <c r="P6191">
        <v>30</v>
      </c>
    </row>
    <row r="6192" spans="1:16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5"/>
      <c r="L6192" s="455" t="e">
        <f>IF(K6192=0,#REF!,0)</f>
        <v>#REF!</v>
      </c>
      <c r="O6192">
        <v>59069.76468</v>
      </c>
      <c r="P6192">
        <v>32</v>
      </c>
    </row>
    <row r="6193" spans="1:16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5"/>
      <c r="L6193" s="455" t="e">
        <f>IF(K6193=0,#REF!,0)</f>
        <v>#REF!</v>
      </c>
      <c r="O6193">
        <v>56474.925079000001</v>
      </c>
      <c r="P6193">
        <v>34</v>
      </c>
    </row>
    <row r="6194" spans="1:16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5"/>
      <c r="L6194" s="455" t="e">
        <f>IF(K6194=0,#REF!,0)</f>
        <v>#REF!</v>
      </c>
      <c r="O6194">
        <v>55109.009490999997</v>
      </c>
      <c r="P6194">
        <v>34</v>
      </c>
    </row>
    <row r="6195" spans="1:16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5"/>
      <c r="L6195" s="455" t="e">
        <f>IF(K6195=0,#REF!,0)</f>
        <v>#REF!</v>
      </c>
      <c r="O6195">
        <v>53898.093139999997</v>
      </c>
      <c r="P6195">
        <v>31</v>
      </c>
    </row>
    <row r="6196" spans="1:16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5"/>
      <c r="L6196" s="455" t="e">
        <f>IF(K6196=0,#REF!,0)</f>
        <v>#REF!</v>
      </c>
      <c r="O6196">
        <v>52023.853148000002</v>
      </c>
      <c r="P6196">
        <v>30</v>
      </c>
    </row>
    <row r="6197" spans="1:16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5"/>
      <c r="L6197" s="455" t="e">
        <f>IF(K6197=0,#REF!,0)</f>
        <v>#REF!</v>
      </c>
      <c r="O6197">
        <v>52641.561507999999</v>
      </c>
      <c r="P6197">
        <v>28</v>
      </c>
    </row>
    <row r="6198" spans="1:16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5"/>
      <c r="L6198" s="455" t="e">
        <f>IF(K6198=0,#REF!,0)</f>
        <v>#REF!</v>
      </c>
      <c r="O6198">
        <v>51797.353668999996</v>
      </c>
      <c r="P6198">
        <v>27</v>
      </c>
    </row>
    <row r="6199" spans="1:16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5"/>
      <c r="L6199" s="455" t="e">
        <f>IF(K6199=0,#REF!,0)</f>
        <v>#REF!</v>
      </c>
      <c r="O6199">
        <v>52051.936127000001</v>
      </c>
      <c r="P6199">
        <v>27</v>
      </c>
    </row>
    <row r="6200" spans="1:16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5"/>
      <c r="L6200" s="455" t="e">
        <f>IF(K6200=0,#REF!,0)</f>
        <v>#REF!</v>
      </c>
      <c r="O6200">
        <v>52313.393555000002</v>
      </c>
      <c r="P6200">
        <v>28</v>
      </c>
    </row>
    <row r="6201" spans="1:16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5"/>
      <c r="L6201" s="455" t="e">
        <f>IF(K6201=0,#REF!,0)</f>
        <v>#REF!</v>
      </c>
      <c r="O6201">
        <v>52531.206741000002</v>
      </c>
      <c r="P6201">
        <v>25</v>
      </c>
    </row>
    <row r="6202" spans="1:16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5"/>
      <c r="L6202" s="455" t="e">
        <f>IF(K6202=0,#REF!,0)</f>
        <v>#REF!</v>
      </c>
      <c r="O6202">
        <v>53410.573700000001</v>
      </c>
      <c r="P6202">
        <v>31</v>
      </c>
    </row>
    <row r="6203" spans="1:16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5"/>
      <c r="L6203" s="455" t="e">
        <f>IF(K6203=0,#REF!,0)</f>
        <v>#REF!</v>
      </c>
      <c r="O6203">
        <v>54841.656067000004</v>
      </c>
      <c r="P6203">
        <v>30</v>
      </c>
    </row>
    <row r="6204" spans="1:16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5"/>
      <c r="L6204" s="455" t="e">
        <f>IF(K6204=0,#REF!,0)</f>
        <v>#REF!</v>
      </c>
      <c r="O6204">
        <v>56187.607269</v>
      </c>
      <c r="P6204">
        <v>31</v>
      </c>
    </row>
    <row r="6205" spans="1:16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5"/>
      <c r="L6205" s="455" t="e">
        <f>IF(K6205=0,#REF!,0)</f>
        <v>#REF!</v>
      </c>
      <c r="O6205">
        <v>57178.551422999997</v>
      </c>
      <c r="P6205">
        <v>31</v>
      </c>
    </row>
    <row r="6206" spans="1:16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5"/>
      <c r="L6206" s="455" t="e">
        <f>IF(K6206=0,#REF!,0)</f>
        <v>#REF!</v>
      </c>
      <c r="O6206">
        <v>57894.538391000002</v>
      </c>
      <c r="P6206">
        <v>30</v>
      </c>
    </row>
    <row r="6207" spans="1:16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5"/>
      <c r="L6207" s="455" t="e">
        <f>IF(K6207=0,#REF!,0)</f>
        <v>#REF!</v>
      </c>
      <c r="O6207">
        <v>56486.436889999997</v>
      </c>
      <c r="P6207">
        <v>30</v>
      </c>
    </row>
    <row r="6208" spans="1:16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5"/>
      <c r="L6208" s="455" t="e">
        <f>IF(K6208=0,#REF!,0)</f>
        <v>#REF!</v>
      </c>
      <c r="O6208">
        <v>56346.579102000003</v>
      </c>
      <c r="P6208">
        <v>35</v>
      </c>
    </row>
    <row r="6209" spans="1:16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5"/>
      <c r="L6209" s="455" t="e">
        <f>IF(K6209=0,#REF!,0)</f>
        <v>#REF!</v>
      </c>
      <c r="O6209">
        <v>57782.935791000004</v>
      </c>
      <c r="P6209">
        <v>33</v>
      </c>
    </row>
    <row r="6210" spans="1:16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5"/>
      <c r="L6210" s="455" t="e">
        <f>IF(K6210=0,#REF!,0)</f>
        <v>#REF!</v>
      </c>
      <c r="O6210">
        <v>57792.093443999998</v>
      </c>
      <c r="P6210">
        <v>34</v>
      </c>
    </row>
    <row r="6211" spans="1:16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5"/>
      <c r="L6211" s="455" t="e">
        <f>IF(K6211=0,#REF!,0)</f>
        <v>#REF!</v>
      </c>
      <c r="O6211">
        <v>57058.291351</v>
      </c>
      <c r="P6211">
        <v>33</v>
      </c>
    </row>
    <row r="6212" spans="1:16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5"/>
      <c r="L6212" s="455" t="e">
        <f>IF(K6212=0,#REF!,0)</f>
        <v>#REF!</v>
      </c>
      <c r="O6212">
        <v>56399.801849000003</v>
      </c>
      <c r="P6212">
        <v>35</v>
      </c>
    </row>
    <row r="6213" spans="1:16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5"/>
      <c r="L6213" s="455" t="e">
        <f>IF(K6213=0,#REF!,0)</f>
        <v>#REF!</v>
      </c>
      <c r="O6213">
        <v>56003.096101000003</v>
      </c>
      <c r="P6213">
        <v>35</v>
      </c>
    </row>
    <row r="6214" spans="1:16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5"/>
      <c r="L6214" s="455" t="e">
        <f>IF(K6214=0,#REF!,0)</f>
        <v>#REF!</v>
      </c>
      <c r="O6214">
        <v>57530.979431</v>
      </c>
      <c r="P6214">
        <v>36</v>
      </c>
    </row>
    <row r="6215" spans="1:16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5"/>
      <c r="L6215" s="455" t="e">
        <f>IF(K6215=0,#REF!,0)</f>
        <v>#REF!</v>
      </c>
      <c r="O6215">
        <v>57538.944855000002</v>
      </c>
      <c r="P6215">
        <v>35</v>
      </c>
    </row>
    <row r="6216" spans="1:16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5"/>
      <c r="L6216" s="455" t="e">
        <f>IF(K6216=0,#REF!,0)</f>
        <v>#REF!</v>
      </c>
      <c r="O6216">
        <v>56478.268768000002</v>
      </c>
      <c r="P6216">
        <v>34</v>
      </c>
    </row>
    <row r="6217" spans="1:16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5"/>
      <c r="L6217" s="455" t="e">
        <f>IF(K6217=0,#REF!,0)</f>
        <v>#REF!</v>
      </c>
      <c r="O6217">
        <v>54640.567078</v>
      </c>
      <c r="P6217">
        <v>32</v>
      </c>
    </row>
    <row r="6218" spans="1:16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5"/>
      <c r="L6218" s="455" t="e">
        <f>IF(K6218=0,#REF!,0)</f>
        <v>#REF!</v>
      </c>
      <c r="O6218">
        <v>53396.628234999996</v>
      </c>
      <c r="P6218">
        <v>33</v>
      </c>
    </row>
    <row r="6219" spans="1:16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5"/>
      <c r="L6219" s="455" t="e">
        <f>IF(K6219=0,#REF!,0)</f>
        <v>#REF!</v>
      </c>
      <c r="O6219">
        <v>52364.213929000012</v>
      </c>
      <c r="P6219">
        <v>32</v>
      </c>
    </row>
    <row r="6220" spans="1:16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5"/>
      <c r="L6220" s="455" t="e">
        <f>IF(K6220=0,#REF!,0)</f>
        <v>#REF!</v>
      </c>
      <c r="O6220">
        <v>49132.163758000002</v>
      </c>
      <c r="P6220">
        <v>30</v>
      </c>
    </row>
    <row r="6221" spans="1:16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5"/>
      <c r="L6221" s="455" t="e">
        <f>IF(K6221=0,#REF!,0)</f>
        <v>#REF!</v>
      </c>
      <c r="O6221">
        <v>49155.269348000002</v>
      </c>
      <c r="P6221">
        <v>28</v>
      </c>
    </row>
    <row r="6222" spans="1:16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5"/>
      <c r="L6222" s="455" t="e">
        <f>IF(K6222=0,#REF!,0)</f>
        <v>#REF!</v>
      </c>
      <c r="O6222">
        <v>48588.108336999998</v>
      </c>
      <c r="P6222">
        <v>28</v>
      </c>
    </row>
    <row r="6223" spans="1:16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5"/>
      <c r="L6223" s="455" t="e">
        <f>IF(K6223=0,#REF!,0)</f>
        <v>#REF!</v>
      </c>
      <c r="O6223">
        <v>48943.062348000007</v>
      </c>
      <c r="P6223">
        <v>30</v>
      </c>
    </row>
    <row r="6224" spans="1:16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5"/>
      <c r="L6224" s="455" t="e">
        <f>IF(K6224=0,#REF!,0)</f>
        <v>#REF!</v>
      </c>
      <c r="O6224">
        <v>49231.788696000003</v>
      </c>
      <c r="P6224">
        <v>28</v>
      </c>
    </row>
    <row r="6225" spans="1:16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5"/>
      <c r="L6225" s="455" t="e">
        <f>IF(K6225=0,#REF!,0)</f>
        <v>#REF!</v>
      </c>
      <c r="O6225">
        <v>49348.825318000003</v>
      </c>
      <c r="P6225">
        <v>27</v>
      </c>
    </row>
    <row r="6226" spans="1:16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5"/>
      <c r="L6226" s="455" t="e">
        <f>IF(K6226=0,#REF!,0)</f>
        <v>#REF!</v>
      </c>
      <c r="O6226">
        <v>49608.914765000001</v>
      </c>
      <c r="P6226">
        <v>29</v>
      </c>
    </row>
    <row r="6227" spans="1:16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5"/>
      <c r="L6227" s="455" t="e">
        <f>IF(K6227=0,#REF!,0)</f>
        <v>#REF!</v>
      </c>
      <c r="O6227">
        <v>49409.091461999997</v>
      </c>
      <c r="P6227">
        <v>28</v>
      </c>
    </row>
    <row r="6228" spans="1:16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5"/>
      <c r="L6228" s="455" t="e">
        <f>IF(K6228=0,#REF!,0)</f>
        <v>#REF!</v>
      </c>
      <c r="O6228">
        <v>50491.182616999999</v>
      </c>
      <c r="P6228">
        <v>30</v>
      </c>
    </row>
    <row r="6229" spans="1:16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5">
        <v>13979.350462384913</v>
      </c>
      <c r="L6229" s="455">
        <f>IF(K6229=0,#REF!,0)</f>
        <v>0</v>
      </c>
      <c r="O6229">
        <v>51064.906188000001</v>
      </c>
      <c r="P6229">
        <v>30</v>
      </c>
    </row>
    <row r="6230" spans="1:16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5">
        <v>24110.709881107301</v>
      </c>
      <c r="L6230" s="455">
        <f>IF(K6230=0,#REF!,0)</f>
        <v>0</v>
      </c>
      <c r="O6230">
        <v>51661.878509000002</v>
      </c>
      <c r="P6230">
        <v>29</v>
      </c>
    </row>
    <row r="6231" spans="1:16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5">
        <v>3966.4577909715244</v>
      </c>
      <c r="L6231" s="455">
        <f>IF(K6231=0,#REF!,0)</f>
        <v>0</v>
      </c>
      <c r="O6231">
        <v>51028.683013000002</v>
      </c>
      <c r="P6231">
        <v>36</v>
      </c>
    </row>
    <row r="6232" spans="1:16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5">
        <v>18317.743391969561</v>
      </c>
      <c r="L6232" s="455">
        <f>IF(K6232=0,#REF!,0)</f>
        <v>0</v>
      </c>
      <c r="O6232">
        <v>51988.630464000002</v>
      </c>
      <c r="P6232">
        <v>33</v>
      </c>
    </row>
    <row r="6233" spans="1:16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5">
        <v>5780.9252139088221</v>
      </c>
      <c r="L6233" s="455">
        <f>IF(K6233=0,#REF!,0)</f>
        <v>0</v>
      </c>
      <c r="O6233">
        <v>52184.211792999988</v>
      </c>
      <c r="P6233">
        <v>35</v>
      </c>
    </row>
    <row r="6234" spans="1:16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5"/>
      <c r="L6234" s="455" t="e">
        <f>IF(K6234=0,#REF!,0)</f>
        <v>#REF!</v>
      </c>
      <c r="O6234">
        <v>52578.313353999998</v>
      </c>
      <c r="P6234">
        <v>35</v>
      </c>
    </row>
    <row r="6235" spans="1:16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5"/>
      <c r="L6235" s="455" t="e">
        <f>IF(K6235=0,#REF!,0)</f>
        <v>#REF!</v>
      </c>
      <c r="O6235">
        <v>53019.25705</v>
      </c>
      <c r="P6235">
        <v>35</v>
      </c>
    </row>
    <row r="6236" spans="1:16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5"/>
      <c r="L6236" s="455" t="e">
        <f>IF(K6236=0,#REF!,0)</f>
        <v>#REF!</v>
      </c>
      <c r="O6236">
        <v>53898.181123000002</v>
      </c>
      <c r="P6236">
        <v>37</v>
      </c>
    </row>
    <row r="6237" spans="1:16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5"/>
      <c r="L6237" s="455" t="e">
        <f>IF(K6237=0,#REF!,0)</f>
        <v>#REF!</v>
      </c>
      <c r="O6237">
        <v>54507.381103</v>
      </c>
      <c r="P6237">
        <v>38</v>
      </c>
    </row>
    <row r="6238" spans="1:16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5"/>
      <c r="L6238" s="455" t="e">
        <f>IF(K6238=0,#REF!,0)</f>
        <v>#REF!</v>
      </c>
      <c r="O6238">
        <v>56083.667357999999</v>
      </c>
      <c r="P6238">
        <v>38</v>
      </c>
    </row>
    <row r="6239" spans="1:16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5"/>
      <c r="L6239" s="455" t="e">
        <f>IF(K6239=0,#REF!,0)</f>
        <v>#REF!</v>
      </c>
      <c r="O6239">
        <v>55741.764343000003</v>
      </c>
      <c r="P6239">
        <v>37</v>
      </c>
    </row>
    <row r="6240" spans="1:16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5"/>
      <c r="L6240" s="455" t="e">
        <f>IF(K6240=0,#REF!,0)</f>
        <v>#REF!</v>
      </c>
      <c r="O6240">
        <v>55424.624450000003</v>
      </c>
      <c r="P6240">
        <v>36</v>
      </c>
    </row>
    <row r="6241" spans="1:16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5"/>
      <c r="L6241" s="455" t="e">
        <f>IF(K6241=0,#REF!,0)</f>
        <v>#REF!</v>
      </c>
      <c r="O6241">
        <v>54203.923368999996</v>
      </c>
      <c r="P6241">
        <v>35</v>
      </c>
    </row>
    <row r="6242" spans="1:16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5"/>
      <c r="L6242" s="455" t="e">
        <f>IF(K6242=0,#REF!,0)</f>
        <v>#REF!</v>
      </c>
      <c r="O6242">
        <v>52207.651429000012</v>
      </c>
      <c r="P6242">
        <v>36</v>
      </c>
    </row>
    <row r="6243" spans="1:16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5"/>
      <c r="L6243" s="455" t="e">
        <f>IF(K6243=0,#REF!,0)</f>
        <v>#REF!</v>
      </c>
      <c r="O6243">
        <v>50138.777131000003</v>
      </c>
      <c r="P6243">
        <v>33</v>
      </c>
    </row>
    <row r="6244" spans="1:16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5"/>
      <c r="L6244" s="455" t="e">
        <f>IF(K6244=0,#REF!,0)</f>
        <v>#REF!</v>
      </c>
      <c r="O6244">
        <v>49498.732451000003</v>
      </c>
      <c r="P6244">
        <v>31</v>
      </c>
    </row>
    <row r="6245" spans="1:16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5"/>
      <c r="L6245" s="455" t="e">
        <f>IF(K6245=0,#REF!,0)</f>
        <v>#REF!</v>
      </c>
      <c r="O6245">
        <v>48983.810302999998</v>
      </c>
      <c r="P6245">
        <v>30</v>
      </c>
    </row>
    <row r="6246" spans="1:16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5"/>
      <c r="L6246" s="455" t="e">
        <f>IF(K6246=0,#REF!,0)</f>
        <v>#REF!</v>
      </c>
      <c r="O6246">
        <v>48687.817107000003</v>
      </c>
      <c r="P6246">
        <v>30</v>
      </c>
    </row>
    <row r="6247" spans="1:16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5"/>
      <c r="L6247" s="455" t="e">
        <f>IF(K6247=0,#REF!,0)</f>
        <v>#REF!</v>
      </c>
      <c r="O6247">
        <v>48522.107115999999</v>
      </c>
      <c r="P6247">
        <v>31</v>
      </c>
    </row>
    <row r="6248" spans="1:16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5"/>
      <c r="L6248" s="455" t="e">
        <f>IF(K6248=0,#REF!,0)</f>
        <v>#REF!</v>
      </c>
      <c r="O6248">
        <v>49950.253173999998</v>
      </c>
      <c r="P6248">
        <v>28</v>
      </c>
    </row>
    <row r="6249" spans="1:16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5"/>
      <c r="L6249" s="455" t="e">
        <f>IF(K6249=0,#REF!,0)</f>
        <v>#REF!</v>
      </c>
      <c r="O6249">
        <v>50982.123780000002</v>
      </c>
      <c r="P6249">
        <v>36</v>
      </c>
    </row>
    <row r="6250" spans="1:16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5"/>
      <c r="L6250" s="455" t="e">
        <f>IF(K6250=0,#REF!,0)</f>
        <v>#REF!</v>
      </c>
      <c r="O6250">
        <v>54350.947509000012</v>
      </c>
      <c r="P6250">
        <v>45</v>
      </c>
    </row>
    <row r="6251" spans="1:16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5"/>
      <c r="L6251" s="455" t="e">
        <f>IF(K6251=0,#REF!,0)</f>
        <v>#REF!</v>
      </c>
      <c r="O6251">
        <v>57884.849395999998</v>
      </c>
      <c r="P6251">
        <v>38</v>
      </c>
    </row>
    <row r="6252" spans="1:16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5">
        <v>948.98908818524251</v>
      </c>
      <c r="L6252" s="455">
        <f>IF(K6252=0,#REF!,0)</f>
        <v>0</v>
      </c>
      <c r="O6252">
        <v>61582.759338000003</v>
      </c>
      <c r="P6252">
        <v>34</v>
      </c>
    </row>
    <row r="6253" spans="1:16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5">
        <v>17359.98713161971</v>
      </c>
      <c r="L6253" s="455">
        <f>IF(K6253=0,#REF!,0)</f>
        <v>0</v>
      </c>
      <c r="O6253">
        <v>62817.261168999998</v>
      </c>
      <c r="P6253">
        <v>31</v>
      </c>
    </row>
    <row r="6254" spans="1:16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5">
        <v>19171.866960106847</v>
      </c>
      <c r="L6254" s="455">
        <f>IF(K6254=0,#REF!,0)</f>
        <v>0</v>
      </c>
      <c r="O6254">
        <v>63398.529938</v>
      </c>
      <c r="P6254">
        <v>36</v>
      </c>
    </row>
    <row r="6255" spans="1:16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5">
        <v>5261.3030386818355</v>
      </c>
      <c r="L6255" s="455">
        <f>IF(K6255=0,#REF!,0)</f>
        <v>0</v>
      </c>
      <c r="O6255">
        <v>61999.057311999997</v>
      </c>
      <c r="P6255">
        <v>34</v>
      </c>
    </row>
    <row r="6256" spans="1:16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5">
        <v>22489.009224805064</v>
      </c>
      <c r="L6256" s="455">
        <f>IF(K6256=0,#REF!,0)</f>
        <v>0</v>
      </c>
      <c r="O6256">
        <v>62897.522491999996</v>
      </c>
      <c r="P6256">
        <v>35</v>
      </c>
    </row>
    <row r="6257" spans="1:16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5"/>
      <c r="L6257" s="455" t="e">
        <f>IF(K6257=0,#REF!,0)</f>
        <v>#REF!</v>
      </c>
      <c r="O6257">
        <v>65417.963347999997</v>
      </c>
      <c r="P6257">
        <v>33</v>
      </c>
    </row>
    <row r="6258" spans="1:16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5"/>
      <c r="L6258" s="455" t="e">
        <f>IF(K6258=0,#REF!,0)</f>
        <v>#REF!</v>
      </c>
      <c r="O6258">
        <v>65289.354889000002</v>
      </c>
      <c r="P6258">
        <v>33</v>
      </c>
    </row>
    <row r="6259" spans="1:16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5"/>
      <c r="L6259" s="455" t="e">
        <f>IF(K6259=0,#REF!,0)</f>
        <v>#REF!</v>
      </c>
      <c r="O6259">
        <v>66008.277526999998</v>
      </c>
      <c r="P6259">
        <v>31</v>
      </c>
    </row>
    <row r="6260" spans="1:16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5"/>
      <c r="L6260" s="455" t="e">
        <f>IF(K6260=0,#REF!,0)</f>
        <v>#REF!</v>
      </c>
      <c r="O6260">
        <v>66073.643127000003</v>
      </c>
      <c r="P6260">
        <v>34</v>
      </c>
    </row>
    <row r="6261" spans="1:16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5"/>
      <c r="L6261" s="455" t="e">
        <f>IF(K6261=0,#REF!,0)</f>
        <v>#REF!</v>
      </c>
      <c r="O6261">
        <v>65352.838501999999</v>
      </c>
      <c r="P6261">
        <v>31</v>
      </c>
    </row>
    <row r="6262" spans="1:16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5"/>
      <c r="L6262" s="455" t="e">
        <f>IF(K6262=0,#REF!,0)</f>
        <v>#REF!</v>
      </c>
      <c r="O6262">
        <v>65755.954345999999</v>
      </c>
      <c r="P6262">
        <v>31</v>
      </c>
    </row>
    <row r="6263" spans="1:16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5"/>
      <c r="L6263" s="455" t="e">
        <f>IF(K6263=0,#REF!,0)</f>
        <v>#REF!</v>
      </c>
      <c r="O6263">
        <v>64334.023864000003</v>
      </c>
      <c r="P6263">
        <v>36</v>
      </c>
    </row>
    <row r="6264" spans="1:16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5"/>
      <c r="L6264" s="455" t="e">
        <f>IF(K6264=0,#REF!,0)</f>
        <v>#REF!</v>
      </c>
      <c r="O6264">
        <v>61791.268250000001</v>
      </c>
      <c r="P6264">
        <v>39</v>
      </c>
    </row>
    <row r="6265" spans="1:16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5"/>
      <c r="L6265" s="455" t="e">
        <f>IF(K6265=0,#REF!,0)</f>
        <v>#REF!</v>
      </c>
      <c r="O6265">
        <v>59011.560729999997</v>
      </c>
      <c r="P6265">
        <v>38</v>
      </c>
    </row>
    <row r="6266" spans="1:16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5"/>
      <c r="L6266" s="455" t="e">
        <f>IF(K6266=0,#REF!,0)</f>
        <v>#REF!</v>
      </c>
      <c r="O6266">
        <v>57898.988555000004</v>
      </c>
      <c r="P6266">
        <v>36</v>
      </c>
    </row>
    <row r="6267" spans="1:16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5"/>
      <c r="L6267" s="455" t="e">
        <f>IF(K6267=0,#REF!,0)</f>
        <v>#REF!</v>
      </c>
      <c r="O6267">
        <v>56314.685425000003</v>
      </c>
      <c r="P6267">
        <v>35</v>
      </c>
    </row>
    <row r="6268" spans="1:16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5"/>
      <c r="L6268" s="455" t="e">
        <f>IF(K6268=0,#REF!,0)</f>
        <v>#REF!</v>
      </c>
      <c r="O6268">
        <v>54771.758301000002</v>
      </c>
      <c r="P6268">
        <v>31</v>
      </c>
    </row>
    <row r="6269" spans="1:16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5"/>
      <c r="L6269" s="455" t="e">
        <f>IF(K6269=0,#REF!,0)</f>
        <v>#REF!</v>
      </c>
      <c r="O6269">
        <v>53689.975982999997</v>
      </c>
      <c r="P6269">
        <v>30</v>
      </c>
    </row>
    <row r="6270" spans="1:16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5"/>
      <c r="L6270" s="455" t="e">
        <f>IF(K6270=0,#REF!,0)</f>
        <v>#REF!</v>
      </c>
      <c r="O6270">
        <v>53548.460875999997</v>
      </c>
      <c r="P6270">
        <v>29</v>
      </c>
    </row>
    <row r="6271" spans="1:16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5"/>
      <c r="L6271" s="455" t="e">
        <f>IF(K6271=0,#REF!,0)</f>
        <v>#REF!</v>
      </c>
      <c r="O6271">
        <v>53906.964812999999</v>
      </c>
      <c r="P6271">
        <v>27</v>
      </c>
    </row>
    <row r="6272" spans="1:16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5"/>
      <c r="L6272" s="455" t="e">
        <f>IF(K6272=0,#REF!,0)</f>
        <v>#REF!</v>
      </c>
      <c r="O6272">
        <v>54574.457580000002</v>
      </c>
      <c r="P6272">
        <v>32</v>
      </c>
    </row>
    <row r="6273" spans="1:16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5"/>
      <c r="L6273" s="455" t="e">
        <f>IF(K6273=0,#REF!,0)</f>
        <v>#REF!</v>
      </c>
      <c r="O6273">
        <v>56669.034484999996</v>
      </c>
      <c r="P6273">
        <v>33</v>
      </c>
    </row>
    <row r="6274" spans="1:16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5"/>
      <c r="L6274" s="455" t="e">
        <f>IF(K6274=0,#REF!,0)</f>
        <v>#REF!</v>
      </c>
      <c r="O6274">
        <v>58516.771394000003</v>
      </c>
      <c r="P6274">
        <v>40</v>
      </c>
    </row>
    <row r="6275" spans="1:16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5"/>
      <c r="L6275" s="455" t="e">
        <f>IF(K6275=0,#REF!,0)</f>
        <v>#REF!</v>
      </c>
      <c r="O6275">
        <v>60333.910218999998</v>
      </c>
      <c r="P6275">
        <v>35</v>
      </c>
    </row>
    <row r="6276" spans="1:16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5"/>
      <c r="L6276" s="455" t="e">
        <f>IF(K6276=0,#REF!,0)</f>
        <v>#REF!</v>
      </c>
      <c r="O6276">
        <v>63902.840149000003</v>
      </c>
      <c r="P6276">
        <v>32</v>
      </c>
    </row>
    <row r="6277" spans="1:16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5"/>
      <c r="L6277" s="455" t="e">
        <f>IF(K6277=0,#REF!,0)</f>
        <v>#REF!</v>
      </c>
      <c r="O6277">
        <v>65428.807433000002</v>
      </c>
      <c r="P6277">
        <v>30</v>
      </c>
    </row>
    <row r="6278" spans="1:16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5"/>
      <c r="L6278" s="455" t="e">
        <f>IF(K6278=0,#REF!,0)</f>
        <v>#REF!</v>
      </c>
      <c r="O6278">
        <v>66183.855958</v>
      </c>
      <c r="P6278">
        <v>33</v>
      </c>
    </row>
    <row r="6279" spans="1:16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5"/>
      <c r="L6279" s="455" t="e">
        <f>IF(K6279=0,#REF!,0)</f>
        <v>#REF!</v>
      </c>
      <c r="O6279">
        <v>65251.529602000002</v>
      </c>
      <c r="P6279">
        <v>32</v>
      </c>
    </row>
    <row r="6280" spans="1:16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5"/>
      <c r="L6280" s="455" t="e">
        <f>IF(K6280=0,#REF!,0)</f>
        <v>#REF!</v>
      </c>
      <c r="O6280">
        <v>64847.841185999998</v>
      </c>
      <c r="P6280">
        <v>37</v>
      </c>
    </row>
    <row r="6281" spans="1:16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5"/>
      <c r="L6281" s="455" t="e">
        <f>IF(K6281=0,#REF!,0)</f>
        <v>#REF!</v>
      </c>
      <c r="O6281">
        <v>67054.279356999992</v>
      </c>
      <c r="P6281">
        <v>33</v>
      </c>
    </row>
    <row r="6282" spans="1:16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5"/>
      <c r="L6282" s="455" t="e">
        <f>IF(K6282=0,#REF!,0)</f>
        <v>#REF!</v>
      </c>
      <c r="O6282">
        <v>66995.450683999996</v>
      </c>
      <c r="P6282">
        <v>35</v>
      </c>
    </row>
    <row r="6283" spans="1:16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5"/>
      <c r="L6283" s="455" t="e">
        <f>IF(K6283=0,#REF!,0)</f>
        <v>#REF!</v>
      </c>
      <c r="O6283">
        <v>67408.37286399999</v>
      </c>
      <c r="P6283">
        <v>34</v>
      </c>
    </row>
    <row r="6284" spans="1:16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5"/>
      <c r="L6284" s="455" t="e">
        <f>IF(K6284=0,#REF!,0)</f>
        <v>#REF!</v>
      </c>
      <c r="O6284">
        <v>66609.045409999992</v>
      </c>
      <c r="P6284">
        <v>36</v>
      </c>
    </row>
    <row r="6285" spans="1:16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5"/>
      <c r="L6285" s="455" t="e">
        <f>IF(K6285=0,#REF!,0)</f>
        <v>#REF!</v>
      </c>
      <c r="O6285">
        <v>65866.735595999999</v>
      </c>
      <c r="P6285">
        <v>36</v>
      </c>
    </row>
    <row r="6286" spans="1:16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5"/>
      <c r="L6286" s="455" t="e">
        <f>IF(K6286=0,#REF!,0)</f>
        <v>#REF!</v>
      </c>
      <c r="O6286">
        <v>65949.681029999992</v>
      </c>
      <c r="P6286">
        <v>39</v>
      </c>
    </row>
    <row r="6287" spans="1:16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5"/>
      <c r="L6287" s="455" t="e">
        <f>IF(K6287=0,#REF!,0)</f>
        <v>#REF!</v>
      </c>
      <c r="O6287">
        <v>64831.464233999999</v>
      </c>
      <c r="P6287">
        <v>40</v>
      </c>
    </row>
    <row r="6288" spans="1:16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5"/>
      <c r="L6288" s="455" t="e">
        <f>IF(K6288=0,#REF!,0)</f>
        <v>#REF!</v>
      </c>
      <c r="O6288">
        <v>62180.004332999997</v>
      </c>
      <c r="P6288">
        <v>38</v>
      </c>
    </row>
    <row r="6289" spans="1:16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5"/>
      <c r="L6289" s="455" t="e">
        <f>IF(K6289=0,#REF!,0)</f>
        <v>#REF!</v>
      </c>
      <c r="O6289">
        <v>60043.200073</v>
      </c>
      <c r="P6289">
        <v>34</v>
      </c>
    </row>
    <row r="6290" spans="1:16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5"/>
      <c r="L6290" s="455" t="e">
        <f>IF(K6290=0,#REF!,0)</f>
        <v>#REF!</v>
      </c>
      <c r="O6290">
        <v>57934.330565999997</v>
      </c>
      <c r="P6290">
        <v>34</v>
      </c>
    </row>
    <row r="6291" spans="1:16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5"/>
      <c r="L6291" s="455" t="e">
        <f>IF(K6291=0,#REF!,0)</f>
        <v>#REF!</v>
      </c>
      <c r="O6291">
        <v>56046.761687999999</v>
      </c>
      <c r="P6291">
        <v>28</v>
      </c>
    </row>
    <row r="6292" spans="1:16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5"/>
      <c r="L6292" s="455" t="e">
        <f>IF(K6292=0,#REF!,0)</f>
        <v>#REF!</v>
      </c>
      <c r="O6292">
        <v>53942.578917999999</v>
      </c>
      <c r="P6292">
        <v>28</v>
      </c>
    </row>
    <row r="6293" spans="1:16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5"/>
      <c r="L6293" s="455" t="e">
        <f>IF(K6293=0,#REF!,0)</f>
        <v>#REF!</v>
      </c>
      <c r="O6293">
        <v>54226.347657000013</v>
      </c>
      <c r="P6293">
        <v>26</v>
      </c>
    </row>
    <row r="6294" spans="1:16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5"/>
      <c r="L6294" s="455" t="e">
        <f>IF(K6294=0,#REF!,0)</f>
        <v>#REF!</v>
      </c>
      <c r="O6294">
        <v>54170.562591999987</v>
      </c>
      <c r="P6294">
        <v>31</v>
      </c>
    </row>
    <row r="6295" spans="1:16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5"/>
      <c r="L6295" s="455" t="e">
        <f>IF(K6295=0,#REF!,0)</f>
        <v>#REF!</v>
      </c>
      <c r="O6295">
        <v>54007.118256000002</v>
      </c>
      <c r="P6295">
        <v>27</v>
      </c>
    </row>
    <row r="6296" spans="1:16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5"/>
      <c r="L6296" s="455" t="e">
        <f>IF(K6296=0,#REF!,0)</f>
        <v>#REF!</v>
      </c>
      <c r="O6296">
        <v>54691.374359999987</v>
      </c>
      <c r="P6296">
        <v>29</v>
      </c>
    </row>
    <row r="6297" spans="1:16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5"/>
      <c r="L6297" s="455" t="e">
        <f>IF(K6297=0,#REF!,0)</f>
        <v>#REF!</v>
      </c>
      <c r="O6297">
        <v>55612.958617999997</v>
      </c>
      <c r="P6297">
        <v>32</v>
      </c>
    </row>
    <row r="6298" spans="1:16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5"/>
      <c r="L6298" s="455" t="e">
        <f>IF(K6298=0,#REF!,0)</f>
        <v>#REF!</v>
      </c>
      <c r="O6298">
        <v>57537.971009000001</v>
      </c>
      <c r="P6298">
        <v>42</v>
      </c>
    </row>
    <row r="6299" spans="1:16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5"/>
      <c r="L6299" s="455" t="e">
        <f>IF(K6299=0,#REF!,0)</f>
        <v>#REF!</v>
      </c>
      <c r="O6299">
        <v>59376.959929999997</v>
      </c>
      <c r="P6299">
        <v>36</v>
      </c>
    </row>
    <row r="6300" spans="1:16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5"/>
      <c r="L6300" s="455" t="e">
        <f>IF(K6300=0,#REF!,0)</f>
        <v>#REF!</v>
      </c>
      <c r="O6300">
        <v>62495.691650000001</v>
      </c>
      <c r="P6300">
        <v>33</v>
      </c>
    </row>
    <row r="6301" spans="1:16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5"/>
      <c r="L6301" s="455" t="e">
        <f>IF(K6301=0,#REF!,0)</f>
        <v>#REF!</v>
      </c>
      <c r="O6301">
        <v>63984.015685999999</v>
      </c>
      <c r="P6301">
        <v>32</v>
      </c>
    </row>
    <row r="6302" spans="1:16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5"/>
      <c r="L6302" s="455" t="e">
        <f>IF(K6302=0,#REF!,0)</f>
        <v>#REF!</v>
      </c>
      <c r="O6302">
        <v>64237.271788999999</v>
      </c>
      <c r="P6302">
        <v>33</v>
      </c>
    </row>
    <row r="6303" spans="1:16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5"/>
      <c r="L6303" s="455" t="e">
        <f>IF(K6303=0,#REF!,0)</f>
        <v>#REF!</v>
      </c>
      <c r="O6303">
        <v>60829.202025999999</v>
      </c>
      <c r="P6303">
        <v>31</v>
      </c>
    </row>
    <row r="6304" spans="1:16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5"/>
      <c r="L6304" s="455" t="e">
        <f>IF(K6304=0,#REF!,0)</f>
        <v>#REF!</v>
      </c>
      <c r="O6304">
        <v>60501.953979999998</v>
      </c>
      <c r="P6304">
        <v>30</v>
      </c>
    </row>
    <row r="6305" spans="1:16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5"/>
      <c r="L6305" s="455" t="e">
        <f>IF(K6305=0,#REF!,0)</f>
        <v>#REF!</v>
      </c>
      <c r="O6305">
        <v>63683.585694000001</v>
      </c>
      <c r="P6305">
        <v>32</v>
      </c>
    </row>
    <row r="6306" spans="1:16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5"/>
      <c r="L6306" s="455" t="e">
        <f>IF(K6306=0,#REF!,0)</f>
        <v>#REF!</v>
      </c>
      <c r="O6306">
        <v>62531.515197000001</v>
      </c>
      <c r="P6306">
        <v>31</v>
      </c>
    </row>
    <row r="6307" spans="1:16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5"/>
      <c r="L6307" s="455" t="e">
        <f>IF(K6307=0,#REF!,0)</f>
        <v>#REF!</v>
      </c>
      <c r="O6307">
        <v>63274.834107000002</v>
      </c>
      <c r="P6307">
        <v>33</v>
      </c>
    </row>
    <row r="6308" spans="1:16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5"/>
      <c r="L6308" s="455" t="e">
        <f>IF(K6308=0,#REF!,0)</f>
        <v>#REF!</v>
      </c>
      <c r="O6308">
        <v>62855.160155999998</v>
      </c>
      <c r="P6308">
        <v>35</v>
      </c>
    </row>
    <row r="6309" spans="1:16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5"/>
      <c r="L6309" s="455" t="e">
        <f>IF(K6309=0,#REF!,0)</f>
        <v>#REF!</v>
      </c>
      <c r="O6309">
        <v>62334.497193000003</v>
      </c>
      <c r="P6309">
        <v>34</v>
      </c>
    </row>
    <row r="6310" spans="1:16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5"/>
      <c r="L6310" s="455" t="e">
        <f>IF(K6310=0,#REF!,0)</f>
        <v>#REF!</v>
      </c>
      <c r="O6310">
        <v>63660.328675999997</v>
      </c>
      <c r="P6310">
        <v>35</v>
      </c>
    </row>
    <row r="6311" spans="1:16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5"/>
      <c r="L6311" s="455" t="e">
        <f>IF(K6311=0,#REF!,0)</f>
        <v>#REF!</v>
      </c>
      <c r="O6311">
        <v>62711.912840999998</v>
      </c>
      <c r="P6311">
        <v>36</v>
      </c>
    </row>
    <row r="6312" spans="1:16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5"/>
      <c r="L6312" s="455" t="e">
        <f>IF(K6312=0,#REF!,0)</f>
        <v>#REF!</v>
      </c>
      <c r="O6312">
        <v>61457.354950999987</v>
      </c>
      <c r="P6312">
        <v>37</v>
      </c>
    </row>
    <row r="6313" spans="1:16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5"/>
      <c r="L6313" s="455" t="e">
        <f>IF(K6313=0,#REF!,0)</f>
        <v>#REF!</v>
      </c>
      <c r="O6313">
        <v>60644.697266000003</v>
      </c>
      <c r="P6313">
        <v>33</v>
      </c>
    </row>
    <row r="6314" spans="1:16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5"/>
      <c r="L6314" s="455" t="e">
        <f>IF(K6314=0,#REF!,0)</f>
        <v>#REF!</v>
      </c>
      <c r="O6314">
        <v>58326.048128000002</v>
      </c>
      <c r="P6314">
        <v>34</v>
      </c>
    </row>
    <row r="6315" spans="1:16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5"/>
      <c r="L6315" s="455" t="e">
        <f>IF(K6315=0,#REF!,0)</f>
        <v>#REF!</v>
      </c>
      <c r="O6315">
        <v>56692.446411999998</v>
      </c>
      <c r="P6315">
        <v>32</v>
      </c>
    </row>
    <row r="6316" spans="1:16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5"/>
      <c r="L6316" s="455" t="e">
        <f>IF(K6316=0,#REF!,0)</f>
        <v>#REF!</v>
      </c>
      <c r="O6316">
        <v>54324.235718000004</v>
      </c>
      <c r="P6316">
        <v>33</v>
      </c>
    </row>
    <row r="6317" spans="1:16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5"/>
      <c r="L6317" s="455" t="e">
        <f>IF(K6317=0,#REF!,0)</f>
        <v>#REF!</v>
      </c>
      <c r="O6317">
        <v>54436.049744000004</v>
      </c>
      <c r="P6317">
        <v>31</v>
      </c>
    </row>
    <row r="6318" spans="1:16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5"/>
      <c r="L6318" s="455" t="e">
        <f>IF(K6318=0,#REF!,0)</f>
        <v>#REF!</v>
      </c>
      <c r="O6318">
        <v>53449.081389999999</v>
      </c>
      <c r="P6318">
        <v>34</v>
      </c>
    </row>
    <row r="6319" spans="1:16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5"/>
      <c r="L6319" s="455" t="e">
        <f>IF(K6319=0,#REF!,0)</f>
        <v>#REF!</v>
      </c>
      <c r="O6319">
        <v>53940.112305000002</v>
      </c>
      <c r="P6319">
        <v>29</v>
      </c>
    </row>
    <row r="6320" spans="1:16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5"/>
      <c r="L6320" s="455" t="e">
        <f>IF(K6320=0,#REF!,0)</f>
        <v>#REF!</v>
      </c>
      <c r="O6320">
        <v>54523.737519000002</v>
      </c>
      <c r="P6320">
        <v>32</v>
      </c>
    </row>
    <row r="6321" spans="1:16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5"/>
      <c r="L6321" s="455" t="e">
        <f>IF(K6321=0,#REF!,0)</f>
        <v>#REF!</v>
      </c>
      <c r="O6321">
        <v>55540.123626000001</v>
      </c>
      <c r="P6321">
        <v>36</v>
      </c>
    </row>
    <row r="6322" spans="1:16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5"/>
      <c r="L6322" s="455" t="e">
        <f>IF(K6322=0,#REF!,0)</f>
        <v>#REF!</v>
      </c>
      <c r="O6322">
        <v>57625.067840999996</v>
      </c>
      <c r="P6322">
        <v>35</v>
      </c>
    </row>
    <row r="6323" spans="1:16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5"/>
      <c r="L6323" s="455" t="e">
        <f>IF(K6323=0,#REF!,0)</f>
        <v>#REF!</v>
      </c>
      <c r="O6323">
        <v>59639.617675999987</v>
      </c>
      <c r="P6323">
        <v>26</v>
      </c>
    </row>
    <row r="6324" spans="1:16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5"/>
      <c r="L6324" s="455" t="e">
        <f>IF(K6324=0,#REF!,0)</f>
        <v>#REF!</v>
      </c>
      <c r="O6324">
        <v>62201.525695999997</v>
      </c>
      <c r="P6324">
        <v>24</v>
      </c>
    </row>
    <row r="6325" spans="1:16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5">
        <v>916.29010535433463</v>
      </c>
      <c r="L6325" s="455">
        <f>IF(K6325=0,#REF!,0)</f>
        <v>0</v>
      </c>
      <c r="O6325">
        <v>62883.937925999999</v>
      </c>
      <c r="P6325">
        <v>25</v>
      </c>
    </row>
    <row r="6326" spans="1:16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5">
        <v>12425.303372477942</v>
      </c>
      <c r="L6326" s="455">
        <f>IF(K6326=0,#REF!,0)</f>
        <v>0</v>
      </c>
      <c r="O6326">
        <v>63710.606934000003</v>
      </c>
      <c r="P6326">
        <v>25</v>
      </c>
    </row>
    <row r="6327" spans="1:16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5">
        <v>9460.982697116875</v>
      </c>
      <c r="L6327" s="455">
        <f>IF(K6327=0,#REF!,0)</f>
        <v>0</v>
      </c>
      <c r="O6327">
        <v>61590.272094</v>
      </c>
      <c r="P6327">
        <v>24</v>
      </c>
    </row>
    <row r="6328" spans="1:16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5"/>
      <c r="L6328" s="455" t="e">
        <f>IF(K6328=0,#REF!,0)</f>
        <v>#REF!</v>
      </c>
      <c r="O6328">
        <v>61311.618194000002</v>
      </c>
      <c r="P6328">
        <v>26</v>
      </c>
    </row>
    <row r="6329" spans="1:16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5">
        <v>11794.958480859799</v>
      </c>
      <c r="L6329" s="455">
        <f>IF(K6329=0,#REF!,0)</f>
        <v>0</v>
      </c>
      <c r="O6329">
        <v>64097.790284000002</v>
      </c>
      <c r="P6329">
        <v>23</v>
      </c>
    </row>
    <row r="6330" spans="1:16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5"/>
      <c r="L6330" s="455" t="e">
        <f>IF(K6330=0,#REF!,0)</f>
        <v>#REF!</v>
      </c>
      <c r="O6330">
        <v>64426.293639000003</v>
      </c>
      <c r="P6330">
        <v>28</v>
      </c>
    </row>
    <row r="6331" spans="1:16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5"/>
      <c r="L6331" s="455" t="e">
        <f>IF(K6331=0,#REF!,0)</f>
        <v>#REF!</v>
      </c>
      <c r="O6331">
        <v>64826.026124000004</v>
      </c>
      <c r="P6331">
        <v>27</v>
      </c>
    </row>
    <row r="6332" spans="1:16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5"/>
      <c r="L6332" s="455" t="e">
        <f>IF(K6332=0,#REF!,0)</f>
        <v>#REF!</v>
      </c>
      <c r="O6332">
        <v>64749.884275999997</v>
      </c>
      <c r="P6332">
        <v>26</v>
      </c>
    </row>
    <row r="6333" spans="1:16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5"/>
      <c r="L6333" s="455" t="e">
        <f>IF(K6333=0,#REF!,0)</f>
        <v>#REF!</v>
      </c>
      <c r="O6333">
        <v>64017.791808000002</v>
      </c>
      <c r="P6333">
        <v>30</v>
      </c>
    </row>
    <row r="6334" spans="1:16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5"/>
      <c r="L6334" s="455" t="e">
        <f>IF(K6334=0,#REF!,0)</f>
        <v>#REF!</v>
      </c>
      <c r="O6334">
        <v>64191.385986999987</v>
      </c>
      <c r="P6334">
        <v>27</v>
      </c>
    </row>
    <row r="6335" spans="1:16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5"/>
      <c r="L6335" s="455" t="e">
        <f>IF(K6335=0,#REF!,0)</f>
        <v>#REF!</v>
      </c>
      <c r="O6335">
        <v>63113.471008</v>
      </c>
      <c r="P6335">
        <v>29</v>
      </c>
    </row>
    <row r="6336" spans="1:16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5"/>
      <c r="L6336" s="455" t="e">
        <f>IF(K6336=0,#REF!,0)</f>
        <v>#REF!</v>
      </c>
      <c r="O6336">
        <v>61481.606993999987</v>
      </c>
      <c r="P6336">
        <v>27</v>
      </c>
    </row>
    <row r="6337" spans="1:16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5"/>
      <c r="L6337" s="455" t="e">
        <f>IF(K6337=0,#REF!,0)</f>
        <v>#REF!</v>
      </c>
      <c r="O6337">
        <v>59695.344727000003</v>
      </c>
      <c r="P6337">
        <v>30</v>
      </c>
    </row>
    <row r="6338" spans="1:16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5"/>
      <c r="L6338" s="455" t="e">
        <f>IF(K6338=0,#REF!,0)</f>
        <v>#REF!</v>
      </c>
      <c r="O6338">
        <v>58312.267304000001</v>
      </c>
      <c r="P6338">
        <v>28</v>
      </c>
    </row>
    <row r="6339" spans="1:16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5"/>
      <c r="L6339" s="455" t="e">
        <f>IF(K6339=0,#REF!,0)</f>
        <v>#REF!</v>
      </c>
      <c r="O6339">
        <v>56763.855560999997</v>
      </c>
      <c r="P6339">
        <v>24</v>
      </c>
    </row>
    <row r="6340" spans="1:16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5"/>
      <c r="L6340" s="455" t="e">
        <f>IF(K6340=0,#REF!,0)</f>
        <v>#REF!</v>
      </c>
      <c r="O6340">
        <v>55520.210814999999</v>
      </c>
      <c r="P6340">
        <v>24</v>
      </c>
    </row>
    <row r="6341" spans="1:16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5"/>
      <c r="L6341" s="455" t="e">
        <f>IF(K6341=0,#REF!,0)</f>
        <v>#REF!</v>
      </c>
      <c r="O6341">
        <v>54956.982695999999</v>
      </c>
      <c r="P6341">
        <v>25</v>
      </c>
    </row>
    <row r="6342" spans="1:16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5"/>
      <c r="L6342" s="455" t="e">
        <f>IF(K6342=0,#REF!,0)</f>
        <v>#REF!</v>
      </c>
      <c r="O6342">
        <v>54315.195739000003</v>
      </c>
      <c r="P6342">
        <v>24</v>
      </c>
    </row>
    <row r="6343" spans="1:16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5"/>
      <c r="L6343" s="455" t="e">
        <f>IF(K6343=0,#REF!,0)</f>
        <v>#REF!</v>
      </c>
      <c r="O6343">
        <v>54787.628691999998</v>
      </c>
      <c r="P6343">
        <v>23</v>
      </c>
    </row>
    <row r="6344" spans="1:16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5"/>
      <c r="L6344" s="455" t="e">
        <f>IF(K6344=0,#REF!,0)</f>
        <v>#REF!</v>
      </c>
      <c r="O6344">
        <v>55615.300048999998</v>
      </c>
      <c r="P6344">
        <v>24</v>
      </c>
    </row>
    <row r="6345" spans="1:16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5"/>
      <c r="L6345" s="455" t="e">
        <f>IF(K6345=0,#REF!,0)</f>
        <v>#REF!</v>
      </c>
      <c r="O6345">
        <v>56708.918396000001</v>
      </c>
      <c r="P6345">
        <v>26</v>
      </c>
    </row>
    <row r="6346" spans="1:16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5"/>
      <c r="L6346" s="455" t="e">
        <f>IF(K6346=0,#REF!,0)</f>
        <v>#REF!</v>
      </c>
      <c r="O6346">
        <v>58393.973327</v>
      </c>
      <c r="P6346">
        <v>34</v>
      </c>
    </row>
    <row r="6347" spans="1:16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5"/>
      <c r="L6347" s="455" t="e">
        <f>IF(K6347=0,#REF!,0)</f>
        <v>#REF!</v>
      </c>
      <c r="O6347">
        <v>59833.845855</v>
      </c>
      <c r="P6347">
        <v>32</v>
      </c>
    </row>
    <row r="6348" spans="1:16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5"/>
      <c r="L6348" s="455" t="e">
        <f>IF(K6348=0,#REF!,0)</f>
        <v>#REF!</v>
      </c>
      <c r="O6348">
        <v>61352.097900999986</v>
      </c>
      <c r="P6348">
        <v>27</v>
      </c>
    </row>
    <row r="6349" spans="1:16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5">
        <v>2319.2167059191597</v>
      </c>
      <c r="L6349" s="455">
        <f>IF(K6349=0,#REF!,0)</f>
        <v>0</v>
      </c>
      <c r="O6349">
        <v>62738.042908000003</v>
      </c>
      <c r="P6349">
        <v>26</v>
      </c>
    </row>
    <row r="6350" spans="1:16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5">
        <v>8592.311351958735</v>
      </c>
      <c r="L6350" s="455">
        <f>IF(K6350=0,#REF!,0)</f>
        <v>0</v>
      </c>
      <c r="O6350">
        <v>63567.309387000001</v>
      </c>
      <c r="P6350">
        <v>24</v>
      </c>
    </row>
    <row r="6351" spans="1:16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5"/>
      <c r="L6351" s="455" t="e">
        <f>IF(K6351=0,#REF!,0)</f>
        <v>#REF!</v>
      </c>
      <c r="O6351">
        <v>61658.424070999987</v>
      </c>
      <c r="P6351">
        <v>27</v>
      </c>
    </row>
    <row r="6352" spans="1:16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5">
        <v>10535.210608287956</v>
      </c>
      <c r="L6352" s="455">
        <f>IF(K6352=0,#REF!,0)</f>
        <v>0</v>
      </c>
      <c r="O6352">
        <v>61097.113404000003</v>
      </c>
      <c r="P6352">
        <v>27</v>
      </c>
    </row>
    <row r="6353" spans="1:16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5"/>
      <c r="L6353" s="455" t="e">
        <f>IF(K6353=0,#REF!,0)</f>
        <v>#REF!</v>
      </c>
      <c r="O6353">
        <v>64832.083497</v>
      </c>
      <c r="P6353">
        <v>26</v>
      </c>
    </row>
    <row r="6354" spans="1:16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5"/>
      <c r="L6354" s="455" t="e">
        <f>IF(K6354=0,#REF!,0)</f>
        <v>#REF!</v>
      </c>
      <c r="O6354">
        <v>64885.639096999999</v>
      </c>
      <c r="P6354">
        <v>26</v>
      </c>
    </row>
    <row r="6355" spans="1:16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5"/>
      <c r="L6355" s="455" t="e">
        <f>IF(K6355=0,#REF!,0)</f>
        <v>#REF!</v>
      </c>
      <c r="O6355">
        <v>64956.375427999999</v>
      </c>
      <c r="P6355">
        <v>23</v>
      </c>
    </row>
    <row r="6356" spans="1:16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5"/>
      <c r="L6356" s="455" t="e">
        <f>IF(K6356=0,#REF!,0)</f>
        <v>#REF!</v>
      </c>
      <c r="O6356">
        <v>64527.001038000002</v>
      </c>
      <c r="P6356">
        <v>28</v>
      </c>
    </row>
    <row r="6357" spans="1:16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5"/>
      <c r="L6357" s="455" t="e">
        <f>IF(K6357=0,#REF!,0)</f>
        <v>#REF!</v>
      </c>
      <c r="O6357">
        <v>63427.651855999997</v>
      </c>
      <c r="P6357">
        <v>26</v>
      </c>
    </row>
    <row r="6358" spans="1:16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5"/>
      <c r="L6358" s="455" t="e">
        <f>IF(K6358=0,#REF!,0)</f>
        <v>#REF!</v>
      </c>
      <c r="O6358">
        <v>63813.460143999997</v>
      </c>
      <c r="P6358">
        <v>28</v>
      </c>
    </row>
    <row r="6359" spans="1:16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5"/>
      <c r="L6359" s="455" t="e">
        <f>IF(K6359=0,#REF!,0)</f>
        <v>#REF!</v>
      </c>
      <c r="O6359">
        <v>62134.882018999997</v>
      </c>
      <c r="P6359">
        <v>29</v>
      </c>
    </row>
    <row r="6360" spans="1:16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5"/>
      <c r="L6360" s="455" t="e">
        <f>IF(K6360=0,#REF!,0)</f>
        <v>#REF!</v>
      </c>
      <c r="O6360">
        <v>60902.955383</v>
      </c>
      <c r="P6360">
        <v>32</v>
      </c>
    </row>
    <row r="6361" spans="1:16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5"/>
      <c r="L6361" s="455" t="e">
        <f>IF(K6361=0,#REF!,0)</f>
        <v>#REF!</v>
      </c>
      <c r="O6361">
        <v>60215.003660000002</v>
      </c>
      <c r="P6361">
        <v>29</v>
      </c>
    </row>
    <row r="6362" spans="1:16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5"/>
      <c r="L6362" s="455" t="e">
        <f>IF(K6362=0,#REF!,0)</f>
        <v>#REF!</v>
      </c>
      <c r="O6362">
        <v>59322.026306</v>
      </c>
      <c r="P6362">
        <v>30</v>
      </c>
    </row>
    <row r="6363" spans="1:16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5"/>
      <c r="L6363" s="455" t="e">
        <f>IF(K6363=0,#REF!,0)</f>
        <v>#REF!</v>
      </c>
      <c r="O6363">
        <v>57446.052644000003</v>
      </c>
      <c r="P6363">
        <v>25</v>
      </c>
    </row>
    <row r="6364" spans="1:16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5"/>
      <c r="L6364" s="455" t="e">
        <f>IF(K6364=0,#REF!,0)</f>
        <v>#REF!</v>
      </c>
      <c r="O6364">
        <v>55447.408477999998</v>
      </c>
      <c r="P6364">
        <v>24</v>
      </c>
    </row>
    <row r="6365" spans="1:16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5"/>
      <c r="L6365" s="455" t="e">
        <f>IF(K6365=0,#REF!,0)</f>
        <v>#REF!</v>
      </c>
      <c r="O6365">
        <v>54057.117126999998</v>
      </c>
      <c r="P6365">
        <v>24</v>
      </c>
    </row>
    <row r="6366" spans="1:16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5"/>
      <c r="L6366" s="455" t="e">
        <f>IF(K6366=0,#REF!,0)</f>
        <v>#REF!</v>
      </c>
      <c r="O6366">
        <v>53799.095704000007</v>
      </c>
      <c r="P6366">
        <v>22</v>
      </c>
    </row>
    <row r="6367" spans="1:16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5"/>
      <c r="L6367" s="455" t="e">
        <f>IF(K6367=0,#REF!,0)</f>
        <v>#REF!</v>
      </c>
      <c r="O6367">
        <v>53634.762482000013</v>
      </c>
      <c r="P6367">
        <v>22</v>
      </c>
    </row>
    <row r="6368" spans="1:16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5"/>
      <c r="L6368" s="455" t="e">
        <f>IF(K6368=0,#REF!,0)</f>
        <v>#REF!</v>
      </c>
      <c r="O6368">
        <v>53774.087554000012</v>
      </c>
      <c r="P6368">
        <v>22</v>
      </c>
    </row>
    <row r="6369" spans="1:16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5"/>
      <c r="L6369" s="455" t="e">
        <f>IF(K6369=0,#REF!,0)</f>
        <v>#REF!</v>
      </c>
      <c r="O6369">
        <v>54402.545715</v>
      </c>
      <c r="P6369">
        <v>25</v>
      </c>
    </row>
    <row r="6370" spans="1:16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5"/>
      <c r="L6370" s="455" t="e">
        <f>IF(K6370=0,#REF!,0)</f>
        <v>#REF!</v>
      </c>
      <c r="O6370">
        <v>55222.704651</v>
      </c>
      <c r="P6370">
        <v>28</v>
      </c>
    </row>
    <row r="6371" spans="1:16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5"/>
      <c r="L6371" s="455" t="e">
        <f>IF(K6371=0,#REF!,0)</f>
        <v>#REF!</v>
      </c>
      <c r="O6371">
        <v>56070.334655000013</v>
      </c>
      <c r="P6371">
        <v>31</v>
      </c>
    </row>
    <row r="6372" spans="1:16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5"/>
      <c r="L6372" s="455" t="e">
        <f>IF(K6372=0,#REF!,0)</f>
        <v>#REF!</v>
      </c>
      <c r="O6372">
        <v>58383.014311999999</v>
      </c>
      <c r="P6372">
        <v>31</v>
      </c>
    </row>
    <row r="6373" spans="1:16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5"/>
      <c r="L6373" s="455" t="e">
        <f>IF(K6373=0,#REF!,0)</f>
        <v>#REF!</v>
      </c>
      <c r="O6373">
        <v>59340.614043000001</v>
      </c>
      <c r="P6373">
        <v>29</v>
      </c>
    </row>
    <row r="6374" spans="1:16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5"/>
      <c r="L6374" s="455" t="e">
        <f>IF(K6374=0,#REF!,0)</f>
        <v>#REF!</v>
      </c>
      <c r="O6374">
        <v>61021.287354</v>
      </c>
      <c r="P6374">
        <v>31</v>
      </c>
    </row>
    <row r="6375" spans="1:16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5"/>
      <c r="L6375" s="455" t="e">
        <f>IF(K6375=0,#REF!,0)</f>
        <v>#REF!</v>
      </c>
      <c r="O6375">
        <v>58767.131135000003</v>
      </c>
      <c r="P6375">
        <v>25</v>
      </c>
    </row>
    <row r="6376" spans="1:16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5"/>
      <c r="L6376" s="455" t="e">
        <f>IF(K6376=0,#REF!,0)</f>
        <v>#REF!</v>
      </c>
      <c r="O6376">
        <v>58673.564179000001</v>
      </c>
      <c r="P6376">
        <v>31</v>
      </c>
    </row>
    <row r="6377" spans="1:16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5"/>
      <c r="L6377" s="455" t="e">
        <f>IF(K6377=0,#REF!,0)</f>
        <v>#REF!</v>
      </c>
      <c r="O6377">
        <v>59528.910766000001</v>
      </c>
      <c r="P6377">
        <v>35</v>
      </c>
    </row>
    <row r="6378" spans="1:16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5"/>
      <c r="L6378" s="455" t="e">
        <f>IF(K6378=0,#REF!,0)</f>
        <v>#REF!</v>
      </c>
      <c r="O6378">
        <v>58481.363433999999</v>
      </c>
      <c r="P6378">
        <v>36</v>
      </c>
    </row>
    <row r="6379" spans="1:16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5"/>
      <c r="L6379" s="455" t="e">
        <f>IF(K6379=0,#REF!,0)</f>
        <v>#REF!</v>
      </c>
      <c r="O6379">
        <v>58202.167907000003</v>
      </c>
      <c r="P6379">
        <v>36</v>
      </c>
    </row>
    <row r="6380" spans="1:16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5"/>
      <c r="L6380" s="455" t="e">
        <f>IF(K6380=0,#REF!,0)</f>
        <v>#REF!</v>
      </c>
      <c r="O6380">
        <v>57437.374847999999</v>
      </c>
      <c r="P6380">
        <v>32</v>
      </c>
    </row>
    <row r="6381" spans="1:16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5"/>
      <c r="L6381" s="455" t="e">
        <f>IF(K6381=0,#REF!,0)</f>
        <v>#REF!</v>
      </c>
      <c r="O6381">
        <v>57014.126036999987</v>
      </c>
      <c r="P6381">
        <v>37</v>
      </c>
    </row>
    <row r="6382" spans="1:16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5"/>
      <c r="L6382" s="455" t="e">
        <f>IF(K6382=0,#REF!,0)</f>
        <v>#REF!</v>
      </c>
      <c r="O6382">
        <v>59234.002805999997</v>
      </c>
      <c r="P6382">
        <v>35</v>
      </c>
    </row>
    <row r="6383" spans="1:16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5"/>
      <c r="L6383" s="455" t="e">
        <f>IF(K6383=0,#REF!,0)</f>
        <v>#REF!</v>
      </c>
      <c r="O6383">
        <v>58959.768249000001</v>
      </c>
      <c r="P6383">
        <v>38</v>
      </c>
    </row>
    <row r="6384" spans="1:16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5"/>
      <c r="L6384" s="455" t="e">
        <f>IF(K6384=0,#REF!,0)</f>
        <v>#REF!</v>
      </c>
      <c r="O6384">
        <v>57962.940796000003</v>
      </c>
      <c r="P6384">
        <v>35</v>
      </c>
    </row>
    <row r="6385" spans="1:16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5"/>
      <c r="L6385" s="455" t="e">
        <f>IF(K6385=0,#REF!,0)</f>
        <v>#REF!</v>
      </c>
      <c r="O6385">
        <v>56746.897886999999</v>
      </c>
      <c r="P6385">
        <v>27</v>
      </c>
    </row>
    <row r="6386" spans="1:16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5"/>
      <c r="L6386" s="455" t="e">
        <f>IF(K6386=0,#REF!,0)</f>
        <v>#REF!</v>
      </c>
      <c r="O6386">
        <v>54959.232332</v>
      </c>
      <c r="P6386">
        <v>31</v>
      </c>
    </row>
    <row r="6387" spans="1:16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5"/>
      <c r="L6387" s="455" t="e">
        <f>IF(K6387=0,#REF!,0)</f>
        <v>#REF!</v>
      </c>
      <c r="O6387">
        <v>53084.092467000002</v>
      </c>
      <c r="P6387">
        <v>27</v>
      </c>
    </row>
    <row r="6388" spans="1:16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5"/>
      <c r="L6388" s="455" t="e">
        <f>IF(K6388=0,#REF!,0)</f>
        <v>#REF!</v>
      </c>
      <c r="O6388">
        <v>51274.409209999998</v>
      </c>
      <c r="P6388">
        <v>29</v>
      </c>
    </row>
    <row r="6389" spans="1:16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5"/>
      <c r="L6389" s="455" t="e">
        <f>IF(K6389=0,#REF!,0)</f>
        <v>#REF!</v>
      </c>
      <c r="O6389">
        <v>50714.868133000004</v>
      </c>
      <c r="P6389">
        <v>27</v>
      </c>
    </row>
    <row r="6390" spans="1:16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5"/>
      <c r="L6390" s="455" t="e">
        <f>IF(K6390=0,#REF!,0)</f>
        <v>#REF!</v>
      </c>
      <c r="O6390">
        <v>50702.434660999999</v>
      </c>
      <c r="P6390">
        <v>27</v>
      </c>
    </row>
    <row r="6391" spans="1:16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5"/>
      <c r="L6391" s="455" t="e">
        <f>IF(K6391=0,#REF!,0)</f>
        <v>#REF!</v>
      </c>
      <c r="O6391">
        <v>50762.394074000003</v>
      </c>
      <c r="P6391">
        <v>26</v>
      </c>
    </row>
    <row r="6392" spans="1:16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5"/>
      <c r="L6392" s="455" t="e">
        <f>IF(K6392=0,#REF!,0)</f>
        <v>#REF!</v>
      </c>
      <c r="O6392">
        <v>50393.130615000002</v>
      </c>
      <c r="P6392">
        <v>24</v>
      </c>
    </row>
    <row r="6393" spans="1:16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5"/>
      <c r="L6393" s="455" t="e">
        <f>IF(K6393=0,#REF!,0)</f>
        <v>#REF!</v>
      </c>
      <c r="O6393">
        <v>50886.966095999996</v>
      </c>
      <c r="P6393">
        <v>29</v>
      </c>
    </row>
    <row r="6394" spans="1:16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5"/>
      <c r="L6394" s="455" t="e">
        <f>IF(K6394=0,#REF!,0)</f>
        <v>#REF!</v>
      </c>
      <c r="O6394">
        <v>51279.692444</v>
      </c>
      <c r="P6394">
        <v>29</v>
      </c>
    </row>
    <row r="6395" spans="1:16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5"/>
      <c r="L6395" s="455" t="e">
        <f>IF(K6395=0,#REF!,0)</f>
        <v>#REF!</v>
      </c>
      <c r="O6395">
        <v>51539.032134000001</v>
      </c>
      <c r="P6395">
        <v>33</v>
      </c>
    </row>
    <row r="6396" spans="1:16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5"/>
      <c r="L6396" s="455" t="e">
        <f>IF(K6396=0,#REF!,0)</f>
        <v>#REF!</v>
      </c>
      <c r="O6396">
        <v>51243.393494000004</v>
      </c>
      <c r="P6396">
        <v>36</v>
      </c>
    </row>
    <row r="6397" spans="1:16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5">
        <v>740.03160524031125</v>
      </c>
      <c r="L6397" s="455">
        <f>IF(K6397=0,#REF!,0)</f>
        <v>0</v>
      </c>
      <c r="O6397">
        <v>51768.829254999997</v>
      </c>
      <c r="P6397">
        <v>38</v>
      </c>
    </row>
    <row r="6398" spans="1:16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5">
        <v>16155.366755575715</v>
      </c>
      <c r="L6398" s="455">
        <f>IF(K6398=0,#REF!,0)</f>
        <v>0</v>
      </c>
      <c r="O6398">
        <v>52523.054687000003</v>
      </c>
      <c r="P6398">
        <v>34</v>
      </c>
    </row>
    <row r="6399" spans="1:16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5">
        <v>5501.4651228681869</v>
      </c>
      <c r="L6399" s="455">
        <f>IF(K6399=0,#REF!,0)</f>
        <v>0</v>
      </c>
      <c r="O6399">
        <v>51780.674133</v>
      </c>
      <c r="P6399">
        <v>34</v>
      </c>
    </row>
    <row r="6400" spans="1:16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5">
        <v>11371.610564524575</v>
      </c>
      <c r="L6400" s="455">
        <f>IF(K6400=0,#REF!,0)</f>
        <v>0</v>
      </c>
      <c r="O6400">
        <v>52784.434021000001</v>
      </c>
      <c r="P6400">
        <v>34</v>
      </c>
    </row>
    <row r="6401" spans="1:16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5">
        <v>10270.343342750935</v>
      </c>
      <c r="L6401" s="455">
        <f>IF(K6401=0,#REF!,0)</f>
        <v>0</v>
      </c>
      <c r="O6401">
        <v>54025.430602</v>
      </c>
      <c r="P6401">
        <v>30</v>
      </c>
    </row>
    <row r="6402" spans="1:16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5"/>
      <c r="L6402" s="455" t="e">
        <f>IF(K6402=0,#REF!,0)</f>
        <v>#REF!</v>
      </c>
      <c r="O6402">
        <v>53945.115599999997</v>
      </c>
      <c r="P6402">
        <v>32</v>
      </c>
    </row>
    <row r="6403" spans="1:16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5"/>
      <c r="L6403" s="455" t="e">
        <f>IF(K6403=0,#REF!,0)</f>
        <v>#REF!</v>
      </c>
      <c r="O6403">
        <v>54000.740570000002</v>
      </c>
      <c r="P6403">
        <v>34</v>
      </c>
    </row>
    <row r="6404" spans="1:16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5"/>
      <c r="L6404" s="455" t="e">
        <f>IF(K6404=0,#REF!,0)</f>
        <v>#REF!</v>
      </c>
      <c r="O6404">
        <v>55131.207397999999</v>
      </c>
      <c r="P6404">
        <v>35</v>
      </c>
    </row>
    <row r="6405" spans="1:16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5"/>
      <c r="L6405" s="455" t="e">
        <f>IF(K6405=0,#REF!,0)</f>
        <v>#REF!</v>
      </c>
      <c r="O6405">
        <v>55701.370176999997</v>
      </c>
      <c r="P6405">
        <v>37</v>
      </c>
    </row>
    <row r="6406" spans="1:16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5"/>
      <c r="L6406" s="455" t="e">
        <f>IF(K6406=0,#REF!,0)</f>
        <v>#REF!</v>
      </c>
      <c r="O6406">
        <v>56703.136230999997</v>
      </c>
      <c r="P6406">
        <v>40</v>
      </c>
    </row>
    <row r="6407" spans="1:16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5"/>
      <c r="L6407" s="455" t="e">
        <f>IF(K6407=0,#REF!,0)</f>
        <v>#REF!</v>
      </c>
      <c r="O6407">
        <v>56627.683105999997</v>
      </c>
      <c r="P6407">
        <v>40</v>
      </c>
    </row>
    <row r="6408" spans="1:16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5"/>
      <c r="L6408" s="455" t="e">
        <f>IF(K6408=0,#REF!,0)</f>
        <v>#REF!</v>
      </c>
      <c r="O6408">
        <v>55373.355407000003</v>
      </c>
      <c r="P6408">
        <v>38</v>
      </c>
    </row>
    <row r="6409" spans="1:16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5"/>
      <c r="L6409" s="455" t="e">
        <f>IF(K6409=0,#REF!,0)</f>
        <v>#REF!</v>
      </c>
      <c r="O6409">
        <v>54722.098571000002</v>
      </c>
      <c r="P6409">
        <v>34</v>
      </c>
    </row>
    <row r="6410" spans="1:16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5"/>
      <c r="L6410" s="455" t="e">
        <f>IF(K6410=0,#REF!,0)</f>
        <v>#REF!</v>
      </c>
      <c r="O6410">
        <v>52626.235199000002</v>
      </c>
      <c r="P6410">
        <v>39</v>
      </c>
    </row>
    <row r="6411" spans="1:16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5"/>
      <c r="L6411" s="455" t="e">
        <f>IF(K6411=0,#REF!,0)</f>
        <v>#REF!</v>
      </c>
      <c r="O6411">
        <v>50636.182160999997</v>
      </c>
      <c r="P6411">
        <v>33</v>
      </c>
    </row>
    <row r="6412" spans="1:16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5"/>
      <c r="L6412" s="455" t="e">
        <f>IF(K6412=0,#REF!,0)</f>
        <v>#REF!</v>
      </c>
      <c r="O6412">
        <v>49535.330231</v>
      </c>
      <c r="P6412">
        <v>28</v>
      </c>
    </row>
    <row r="6413" spans="1:16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5"/>
      <c r="L6413" s="455" t="e">
        <f>IF(K6413=0,#REF!,0)</f>
        <v>#REF!</v>
      </c>
      <c r="O6413">
        <v>49546.879609000003</v>
      </c>
      <c r="P6413">
        <v>31</v>
      </c>
    </row>
    <row r="6414" spans="1:16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5"/>
      <c r="L6414" s="455" t="e">
        <f>IF(K6414=0,#REF!,0)</f>
        <v>#REF!</v>
      </c>
      <c r="O6414">
        <v>49960.335295999997</v>
      </c>
      <c r="P6414">
        <v>28</v>
      </c>
    </row>
    <row r="6415" spans="1:16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5"/>
      <c r="L6415" s="455" t="e">
        <f>IF(K6415=0,#REF!,0)</f>
        <v>#REF!</v>
      </c>
      <c r="O6415">
        <v>50118.904906999996</v>
      </c>
      <c r="P6415">
        <v>28</v>
      </c>
    </row>
    <row r="6416" spans="1:16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5"/>
      <c r="L6416" s="455" t="e">
        <f>IF(K6416=0,#REF!,0)</f>
        <v>#REF!</v>
      </c>
      <c r="O6416">
        <v>50580.352967000013</v>
      </c>
      <c r="P6416">
        <v>31</v>
      </c>
    </row>
    <row r="6417" spans="1:16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5"/>
      <c r="L6417" s="455" t="e">
        <f>IF(K6417=0,#REF!,0)</f>
        <v>#REF!</v>
      </c>
      <c r="O6417">
        <v>52365.319885999997</v>
      </c>
      <c r="P6417">
        <v>37</v>
      </c>
    </row>
    <row r="6418" spans="1:16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5"/>
      <c r="L6418" s="455" t="e">
        <f>IF(K6418=0,#REF!,0)</f>
        <v>#REF!</v>
      </c>
      <c r="O6418">
        <v>55703.893586000013</v>
      </c>
      <c r="P6418">
        <v>43</v>
      </c>
    </row>
    <row r="6419" spans="1:16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5"/>
      <c r="L6419" s="455" t="e">
        <f>IF(K6419=0,#REF!,0)</f>
        <v>#REF!</v>
      </c>
      <c r="O6419">
        <v>57894.504029000003</v>
      </c>
      <c r="P6419">
        <v>35</v>
      </c>
    </row>
    <row r="6420" spans="1:16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5"/>
      <c r="L6420" s="455" t="e">
        <f>IF(K6420=0,#REF!,0)</f>
        <v>#REF!</v>
      </c>
      <c r="O6420">
        <v>61868.947875999998</v>
      </c>
      <c r="P6420">
        <v>34</v>
      </c>
    </row>
    <row r="6421" spans="1:16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5"/>
      <c r="L6421" s="455" t="e">
        <f>IF(K6421=0,#REF!,0)</f>
        <v>#REF!</v>
      </c>
      <c r="O6421">
        <v>63156.965881999997</v>
      </c>
      <c r="P6421">
        <v>35</v>
      </c>
    </row>
    <row r="6422" spans="1:16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5">
        <v>6478.1757854739799</v>
      </c>
      <c r="L6422" s="455">
        <f>IF(K6422=0,#REF!,0)</f>
        <v>0</v>
      </c>
      <c r="O6422">
        <v>63760.133544999997</v>
      </c>
      <c r="P6422">
        <v>32</v>
      </c>
    </row>
    <row r="6423" spans="1:16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5"/>
      <c r="L6423" s="455" t="e">
        <f>IF(K6423=0,#REF!,0)</f>
        <v>#REF!</v>
      </c>
      <c r="O6423">
        <v>62098.346588</v>
      </c>
      <c r="P6423">
        <v>37</v>
      </c>
    </row>
    <row r="6424" spans="1:16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5">
        <v>3279.1134589257858</v>
      </c>
      <c r="L6424" s="455">
        <f>IF(K6424=0,#REF!,0)</f>
        <v>0</v>
      </c>
      <c r="O6424">
        <v>62094.525055999999</v>
      </c>
      <c r="P6424">
        <v>36</v>
      </c>
    </row>
    <row r="6425" spans="1:16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5">
        <v>2431.9576877120189</v>
      </c>
      <c r="L6425" s="455">
        <f>IF(K6425=0,#REF!,0)</f>
        <v>0</v>
      </c>
      <c r="O6425">
        <v>65789.254149999993</v>
      </c>
      <c r="P6425">
        <v>35</v>
      </c>
    </row>
    <row r="6426" spans="1:16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5"/>
      <c r="L6426" s="455" t="e">
        <f>IF(K6426=0,#REF!,0)</f>
        <v>#REF!</v>
      </c>
      <c r="O6426">
        <v>66551.851930000004</v>
      </c>
      <c r="P6426">
        <v>35</v>
      </c>
    </row>
    <row r="6427" spans="1:16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5"/>
      <c r="L6427" s="455" t="e">
        <f>IF(K6427=0,#REF!,0)</f>
        <v>#REF!</v>
      </c>
      <c r="O6427">
        <v>67197.560608</v>
      </c>
      <c r="P6427">
        <v>31</v>
      </c>
    </row>
    <row r="6428" spans="1:16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5"/>
      <c r="L6428" s="455" t="e">
        <f>IF(K6428=0,#REF!,0)</f>
        <v>#REF!</v>
      </c>
      <c r="O6428">
        <v>66716.837341999999</v>
      </c>
      <c r="P6428">
        <v>27</v>
      </c>
    </row>
    <row r="6429" spans="1:16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5"/>
      <c r="L6429" s="455" t="e">
        <f>IF(K6429=0,#REF!,0)</f>
        <v>#REF!</v>
      </c>
      <c r="O6429">
        <v>65572.349426000001</v>
      </c>
      <c r="P6429">
        <v>31</v>
      </c>
    </row>
    <row r="6430" spans="1:16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5"/>
      <c r="L6430" s="455" t="e">
        <f>IF(K6430=0,#REF!,0)</f>
        <v>#REF!</v>
      </c>
      <c r="O6430">
        <v>65505.634642999998</v>
      </c>
      <c r="P6430">
        <v>32</v>
      </c>
    </row>
    <row r="6431" spans="1:16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5"/>
      <c r="L6431" s="455" t="e">
        <f>IF(K6431=0,#REF!,0)</f>
        <v>#REF!</v>
      </c>
      <c r="O6431">
        <v>63950.499022999997</v>
      </c>
      <c r="P6431">
        <v>36</v>
      </c>
    </row>
    <row r="6432" spans="1:16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5"/>
      <c r="L6432" s="455" t="e">
        <f>IF(K6432=0,#REF!,0)</f>
        <v>#REF!</v>
      </c>
      <c r="O6432">
        <v>61307.619079999997</v>
      </c>
      <c r="P6432">
        <v>35</v>
      </c>
    </row>
    <row r="6433" spans="1:16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5"/>
      <c r="L6433" s="455" t="e">
        <f>IF(K6433=0,#REF!,0)</f>
        <v>#REF!</v>
      </c>
      <c r="O6433">
        <v>59505.318026000001</v>
      </c>
      <c r="P6433">
        <v>36</v>
      </c>
    </row>
    <row r="6434" spans="1:16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5"/>
      <c r="L6434" s="455" t="e">
        <f>IF(K6434=0,#REF!,0)</f>
        <v>#REF!</v>
      </c>
      <c r="O6434">
        <v>58380.826752000001</v>
      </c>
      <c r="P6434">
        <v>33</v>
      </c>
    </row>
    <row r="6435" spans="1:16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5"/>
      <c r="L6435" s="455" t="e">
        <f>IF(K6435=0,#REF!,0)</f>
        <v>#REF!</v>
      </c>
      <c r="O6435">
        <v>56112.427947999997</v>
      </c>
      <c r="P6435">
        <v>33</v>
      </c>
    </row>
    <row r="6436" spans="1:16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5"/>
      <c r="L6436" s="455" t="e">
        <f>IF(K6436=0,#REF!,0)</f>
        <v>#REF!</v>
      </c>
      <c r="O6436">
        <v>54329.387848000013</v>
      </c>
      <c r="P6436">
        <v>30</v>
      </c>
    </row>
    <row r="6437" spans="1:16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5"/>
      <c r="L6437" s="455" t="e">
        <f>IF(K6437=0,#REF!,0)</f>
        <v>#REF!</v>
      </c>
      <c r="O6437">
        <v>54126.148834000007</v>
      </c>
      <c r="P6437">
        <v>27</v>
      </c>
    </row>
    <row r="6438" spans="1:16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5"/>
      <c r="L6438" s="455" t="e">
        <f>IF(K6438=0,#REF!,0)</f>
        <v>#REF!</v>
      </c>
      <c r="O6438">
        <v>54381.953612999998</v>
      </c>
      <c r="P6438">
        <v>27</v>
      </c>
    </row>
    <row r="6439" spans="1:16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5"/>
      <c r="L6439" s="455" t="e">
        <f>IF(K6439=0,#REF!,0)</f>
        <v>#REF!</v>
      </c>
      <c r="O6439">
        <v>53999.708222000001</v>
      </c>
      <c r="P6439">
        <v>30</v>
      </c>
    </row>
    <row r="6440" spans="1:16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5"/>
      <c r="L6440" s="455" t="e">
        <f>IF(K6440=0,#REF!,0)</f>
        <v>#REF!</v>
      </c>
      <c r="O6440">
        <v>54758.274597000003</v>
      </c>
      <c r="P6440">
        <v>29</v>
      </c>
    </row>
    <row r="6441" spans="1:16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5"/>
      <c r="L6441" s="455" t="e">
        <f>IF(K6441=0,#REF!,0)</f>
        <v>#REF!</v>
      </c>
      <c r="O6441">
        <v>56490.926757000001</v>
      </c>
      <c r="P6441">
        <v>35</v>
      </c>
    </row>
    <row r="6442" spans="1:16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5"/>
      <c r="L6442" s="455" t="e">
        <f>IF(K6442=0,#REF!,0)</f>
        <v>#REF!</v>
      </c>
      <c r="O6442">
        <v>58900.188933999998</v>
      </c>
      <c r="P6442">
        <v>43</v>
      </c>
    </row>
    <row r="6443" spans="1:16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5"/>
      <c r="L6443" s="455" t="e">
        <f>IF(K6443=0,#REF!,0)</f>
        <v>#REF!</v>
      </c>
      <c r="O6443">
        <v>60667.200713999999</v>
      </c>
      <c r="P6443">
        <v>36</v>
      </c>
    </row>
    <row r="6444" spans="1:16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5"/>
      <c r="L6444" s="455" t="e">
        <f>IF(K6444=0,#REF!,0)</f>
        <v>#REF!</v>
      </c>
      <c r="O6444">
        <v>61975.341065000001</v>
      </c>
      <c r="P6444">
        <v>33</v>
      </c>
    </row>
    <row r="6445" spans="1:16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5">
        <v>9881.6403462889812</v>
      </c>
      <c r="L6445" s="455">
        <f>IF(K6445=0,#REF!,0)</f>
        <v>0</v>
      </c>
      <c r="O6445">
        <v>63883.621550000003</v>
      </c>
      <c r="P6445">
        <v>33</v>
      </c>
    </row>
    <row r="6446" spans="1:16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5"/>
      <c r="L6446" s="455" t="e">
        <f>IF(K6446=0,#REF!,0)</f>
        <v>#REF!</v>
      </c>
      <c r="O6446">
        <v>65169.101928999997</v>
      </c>
      <c r="P6446">
        <v>37</v>
      </c>
    </row>
    <row r="6447" spans="1:16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5">
        <v>13283.266475672666</v>
      </c>
      <c r="L6447" s="455">
        <f>IF(K6447=0,#REF!,0)</f>
        <v>0</v>
      </c>
      <c r="O6447">
        <v>63132.430573000012</v>
      </c>
      <c r="P6447">
        <v>35</v>
      </c>
    </row>
    <row r="6448" spans="1:16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5">
        <v>7822.3305011616094</v>
      </c>
      <c r="L6448" s="455">
        <f>IF(K6448=0,#REF!,0)</f>
        <v>0</v>
      </c>
      <c r="O6448">
        <v>63256.144134000002</v>
      </c>
      <c r="P6448">
        <v>34</v>
      </c>
    </row>
    <row r="6449" spans="1:16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5"/>
      <c r="L6449" s="455" t="e">
        <f>IF(K6449=0,#REF!,0)</f>
        <v>#REF!</v>
      </c>
      <c r="O6449">
        <v>67035.874847999992</v>
      </c>
      <c r="P6449">
        <v>32</v>
      </c>
    </row>
    <row r="6450" spans="1:16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5"/>
      <c r="L6450" s="455" t="e">
        <f>IF(K6450=0,#REF!,0)</f>
        <v>#REF!</v>
      </c>
      <c r="O6450">
        <v>67258.584350000005</v>
      </c>
      <c r="P6450">
        <v>34</v>
      </c>
    </row>
    <row r="6451" spans="1:16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5"/>
      <c r="L6451" s="455" t="e">
        <f>IF(K6451=0,#REF!,0)</f>
        <v>#REF!</v>
      </c>
      <c r="O6451">
        <v>67664.344360000003</v>
      </c>
      <c r="P6451">
        <v>31</v>
      </c>
    </row>
    <row r="6452" spans="1:16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5"/>
      <c r="L6452" s="455" t="e">
        <f>IF(K6452=0,#REF!,0)</f>
        <v>#REF!</v>
      </c>
      <c r="O6452">
        <v>67635.862672000003</v>
      </c>
      <c r="P6452">
        <v>30</v>
      </c>
    </row>
    <row r="6453" spans="1:16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5"/>
      <c r="L6453" s="455" t="e">
        <f>IF(K6453=0,#REF!,0)</f>
        <v>#REF!</v>
      </c>
      <c r="O6453">
        <v>66389.432983999999</v>
      </c>
      <c r="P6453">
        <v>34</v>
      </c>
    </row>
    <row r="6454" spans="1:16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5"/>
      <c r="L6454" s="455" t="e">
        <f>IF(K6454=0,#REF!,0)</f>
        <v>#REF!</v>
      </c>
      <c r="O6454">
        <v>66135.445738999988</v>
      </c>
      <c r="P6454">
        <v>30</v>
      </c>
    </row>
    <row r="6455" spans="1:16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5"/>
      <c r="L6455" s="455" t="e">
        <f>IF(K6455=0,#REF!,0)</f>
        <v>#REF!</v>
      </c>
      <c r="O6455">
        <v>65051.355408000003</v>
      </c>
      <c r="P6455">
        <v>33</v>
      </c>
    </row>
    <row r="6456" spans="1:16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5"/>
      <c r="L6456" s="455" t="e">
        <f>IF(K6456=0,#REF!,0)</f>
        <v>#REF!</v>
      </c>
      <c r="O6456">
        <v>62421.696258000004</v>
      </c>
      <c r="P6456">
        <v>34</v>
      </c>
    </row>
    <row r="6457" spans="1:16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5"/>
      <c r="L6457" s="455" t="e">
        <f>IF(K6457=0,#REF!,0)</f>
        <v>#REF!</v>
      </c>
      <c r="O6457">
        <v>60124.363831000002</v>
      </c>
      <c r="P6457">
        <v>31</v>
      </c>
    </row>
    <row r="6458" spans="1:16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5"/>
      <c r="L6458" s="455" t="e">
        <f>IF(K6458=0,#REF!,0)</f>
        <v>#REF!</v>
      </c>
      <c r="O6458">
        <v>58096.337005000001</v>
      </c>
      <c r="P6458">
        <v>32</v>
      </c>
    </row>
    <row r="6459" spans="1:16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5"/>
      <c r="L6459" s="455" t="e">
        <f>IF(K6459=0,#REF!,0)</f>
        <v>#REF!</v>
      </c>
      <c r="O6459">
        <v>57009.860473999986</v>
      </c>
      <c r="P6459">
        <v>28</v>
      </c>
    </row>
    <row r="6460" spans="1:16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5"/>
      <c r="L6460" s="455" t="e">
        <f>IF(K6460=0,#REF!,0)</f>
        <v>#REF!</v>
      </c>
      <c r="O6460">
        <v>55269.005950999999</v>
      </c>
      <c r="P6460">
        <v>30</v>
      </c>
    </row>
    <row r="6461" spans="1:16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5"/>
      <c r="L6461" s="455" t="e">
        <f>IF(K6461=0,#REF!,0)</f>
        <v>#REF!</v>
      </c>
      <c r="O6461">
        <v>54905.899598999997</v>
      </c>
      <c r="P6461">
        <v>29</v>
      </c>
    </row>
    <row r="6462" spans="1:16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5"/>
      <c r="L6462" s="455" t="e">
        <f>IF(K6462=0,#REF!,0)</f>
        <v>#REF!</v>
      </c>
      <c r="O6462">
        <v>54275.766235000003</v>
      </c>
      <c r="P6462">
        <v>26</v>
      </c>
    </row>
    <row r="6463" spans="1:16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5"/>
      <c r="L6463" s="455" t="e">
        <f>IF(K6463=0,#REF!,0)</f>
        <v>#REF!</v>
      </c>
      <c r="O6463">
        <v>54147.825592000001</v>
      </c>
      <c r="P6463">
        <v>27</v>
      </c>
    </row>
    <row r="6464" spans="1:16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5"/>
      <c r="L6464" s="455" t="e">
        <f>IF(K6464=0,#REF!,0)</f>
        <v>#REF!</v>
      </c>
      <c r="O6464">
        <v>54710.865905999999</v>
      </c>
      <c r="P6464">
        <v>30</v>
      </c>
    </row>
    <row r="6465" spans="1:16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5"/>
      <c r="L6465" s="455" t="e">
        <f>IF(K6465=0,#REF!,0)</f>
        <v>#REF!</v>
      </c>
      <c r="O6465">
        <v>56341.983612000004</v>
      </c>
      <c r="P6465">
        <v>31</v>
      </c>
    </row>
    <row r="6466" spans="1:16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5"/>
      <c r="L6466" s="455" t="e">
        <f>IF(K6466=0,#REF!,0)</f>
        <v>#REF!</v>
      </c>
      <c r="O6466">
        <v>58399.029297000001</v>
      </c>
      <c r="P6466">
        <v>41</v>
      </c>
    </row>
    <row r="6467" spans="1:16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5"/>
      <c r="L6467" s="455" t="e">
        <f>IF(K6467=0,#REF!,0)</f>
        <v>#REF!</v>
      </c>
      <c r="O6467">
        <v>61278.346222</v>
      </c>
      <c r="P6467">
        <v>37</v>
      </c>
    </row>
    <row r="6468" spans="1:16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5"/>
      <c r="L6468" s="455" t="e">
        <f>IF(K6468=0,#REF!,0)</f>
        <v>#REF!</v>
      </c>
      <c r="O6468">
        <v>63583.569153999997</v>
      </c>
      <c r="P6468">
        <v>36</v>
      </c>
    </row>
    <row r="6469" spans="1:16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5"/>
      <c r="L6469" s="455" t="e">
        <f>IF(K6469=0,#REF!,0)</f>
        <v>#REF!</v>
      </c>
      <c r="O6469">
        <v>65135.838379000001</v>
      </c>
      <c r="P6469">
        <v>32</v>
      </c>
    </row>
    <row r="6470" spans="1:16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5"/>
      <c r="L6470" s="455" t="e">
        <f>IF(K6470=0,#REF!,0)</f>
        <v>#REF!</v>
      </c>
      <c r="O6470">
        <v>65041.562316000003</v>
      </c>
      <c r="P6470">
        <v>21</v>
      </c>
    </row>
    <row r="6471" spans="1:16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5"/>
      <c r="L6471" s="455" t="e">
        <f>IF(K6471=0,#REF!,0)</f>
        <v>#REF!</v>
      </c>
      <c r="O6471">
        <v>63160.192380999993</v>
      </c>
      <c r="P6471">
        <v>34</v>
      </c>
    </row>
    <row r="6472" spans="1:16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5"/>
      <c r="L6472" s="455" t="e">
        <f>IF(K6472=0,#REF!,0)</f>
        <v>#REF!</v>
      </c>
      <c r="O6472">
        <v>63080.9234</v>
      </c>
      <c r="P6472">
        <v>33</v>
      </c>
    </row>
    <row r="6473" spans="1:16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5"/>
      <c r="L6473" s="455" t="e">
        <f>IF(K6473=0,#REF!,0)</f>
        <v>#REF!</v>
      </c>
      <c r="O6473">
        <v>65692.240631000008</v>
      </c>
      <c r="P6473">
        <v>33</v>
      </c>
    </row>
    <row r="6474" spans="1:16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5"/>
      <c r="L6474" s="455" t="e">
        <f>IF(K6474=0,#REF!,0)</f>
        <v>#REF!</v>
      </c>
      <c r="O6474">
        <v>65080.596770999997</v>
      </c>
      <c r="P6474">
        <v>36</v>
      </c>
    </row>
    <row r="6475" spans="1:16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5"/>
      <c r="L6475" s="455" t="e">
        <f>IF(K6475=0,#REF!,0)</f>
        <v>#REF!</v>
      </c>
      <c r="O6475">
        <v>65404.550750000002</v>
      </c>
      <c r="P6475">
        <v>33</v>
      </c>
    </row>
    <row r="6476" spans="1:16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5"/>
      <c r="L6476" s="455" t="e">
        <f>IF(K6476=0,#REF!,0)</f>
        <v>#REF!</v>
      </c>
      <c r="O6476">
        <v>64797.300751000002</v>
      </c>
      <c r="P6476">
        <v>30</v>
      </c>
    </row>
    <row r="6477" spans="1:16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5"/>
      <c r="L6477" s="455" t="e">
        <f>IF(K6477=0,#REF!,0)</f>
        <v>#REF!</v>
      </c>
      <c r="O6477">
        <v>63508.867645999999</v>
      </c>
      <c r="P6477">
        <v>36</v>
      </c>
    </row>
    <row r="6478" spans="1:16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5"/>
      <c r="L6478" s="455" t="e">
        <f>IF(K6478=0,#REF!,0)</f>
        <v>#REF!</v>
      </c>
      <c r="O6478">
        <v>63871.554657000001</v>
      </c>
      <c r="P6478">
        <v>37</v>
      </c>
    </row>
    <row r="6479" spans="1:16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5"/>
      <c r="L6479" s="455" t="e">
        <f>IF(K6479=0,#REF!,0)</f>
        <v>#REF!</v>
      </c>
      <c r="O6479">
        <v>62598.212706999999</v>
      </c>
      <c r="P6479">
        <v>39</v>
      </c>
    </row>
    <row r="6480" spans="1:16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5"/>
      <c r="L6480" s="455" t="e">
        <f>IF(K6480=0,#REF!,0)</f>
        <v>#REF!</v>
      </c>
      <c r="O6480">
        <v>60464.854796</v>
      </c>
      <c r="P6480">
        <v>37</v>
      </c>
    </row>
    <row r="6481" spans="1:16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5"/>
      <c r="L6481" s="455" t="e">
        <f>IF(K6481=0,#REF!,0)</f>
        <v>#REF!</v>
      </c>
      <c r="O6481">
        <v>59094.796203999998</v>
      </c>
      <c r="P6481">
        <v>35</v>
      </c>
    </row>
    <row r="6482" spans="1:16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5"/>
      <c r="L6482" s="455" t="e">
        <f>IF(K6482=0,#REF!,0)</f>
        <v>#REF!</v>
      </c>
      <c r="O6482">
        <v>57803.981749999999</v>
      </c>
      <c r="P6482">
        <v>35</v>
      </c>
    </row>
    <row r="6483" spans="1:16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5"/>
      <c r="L6483" s="455" t="e">
        <f>IF(K6483=0,#REF!,0)</f>
        <v>#REF!</v>
      </c>
      <c r="O6483">
        <v>56589.884582999999</v>
      </c>
      <c r="P6483">
        <v>31</v>
      </c>
    </row>
    <row r="6484" spans="1:16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5"/>
      <c r="L6484" s="455" t="e">
        <f>IF(K6484=0,#REF!,0)</f>
        <v>#REF!</v>
      </c>
      <c r="O6484">
        <v>54728.844544</v>
      </c>
      <c r="P6484">
        <v>29</v>
      </c>
    </row>
    <row r="6485" spans="1:16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5"/>
      <c r="L6485" s="455" t="e">
        <f>IF(K6485=0,#REF!,0)</f>
        <v>#REF!</v>
      </c>
      <c r="O6485">
        <v>54155.721984999996</v>
      </c>
      <c r="P6485">
        <v>29</v>
      </c>
    </row>
    <row r="6486" spans="1:16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5"/>
      <c r="L6486" s="455" t="e">
        <f>IF(K6486=0,#REF!,0)</f>
        <v>#REF!</v>
      </c>
      <c r="O6486">
        <v>53844.874817000004</v>
      </c>
      <c r="P6486">
        <v>30</v>
      </c>
    </row>
    <row r="6487" spans="1:16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5"/>
      <c r="L6487" s="455" t="e">
        <f>IF(K6487=0,#REF!,0)</f>
        <v>#REF!</v>
      </c>
      <c r="O6487">
        <v>53775.888487999997</v>
      </c>
      <c r="P6487">
        <v>27</v>
      </c>
    </row>
    <row r="6488" spans="1:16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5"/>
      <c r="L6488" s="455" t="e">
        <f>IF(K6488=0,#REF!,0)</f>
        <v>#REF!</v>
      </c>
      <c r="O6488">
        <v>54189.691222000001</v>
      </c>
      <c r="P6488">
        <v>29</v>
      </c>
    </row>
    <row r="6489" spans="1:16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5"/>
      <c r="L6489" s="455" t="e">
        <f>IF(K6489=0,#REF!,0)</f>
        <v>#REF!</v>
      </c>
      <c r="O6489">
        <v>55333.444641000002</v>
      </c>
      <c r="P6489">
        <v>34</v>
      </c>
    </row>
    <row r="6490" spans="1:16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5"/>
      <c r="L6490" s="455" t="e">
        <f>IF(K6490=0,#REF!,0)</f>
        <v>#REF!</v>
      </c>
      <c r="O6490">
        <v>56555.661926000001</v>
      </c>
      <c r="P6490">
        <v>42</v>
      </c>
    </row>
    <row r="6491" spans="1:16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5"/>
      <c r="L6491" s="455" t="e">
        <f>IF(K6491=0,#REF!,0)</f>
        <v>#REF!</v>
      </c>
      <c r="O6491">
        <v>59341.845521000003</v>
      </c>
      <c r="P6491">
        <v>37</v>
      </c>
    </row>
    <row r="6492" spans="1:16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5"/>
      <c r="L6492" s="455" t="e">
        <f>IF(K6492=0,#REF!,0)</f>
        <v>#REF!</v>
      </c>
      <c r="O6492">
        <v>61304.785645000004</v>
      </c>
      <c r="P6492">
        <v>36</v>
      </c>
    </row>
    <row r="6493" spans="1:16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5">
        <v>4829.3728962796395</v>
      </c>
      <c r="L6493" s="455">
        <f>IF(K6493=0,#REF!,0)</f>
        <v>0</v>
      </c>
      <c r="O6493">
        <v>61712.434113000003</v>
      </c>
      <c r="P6493">
        <v>34</v>
      </c>
    </row>
    <row r="6494" spans="1:16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5">
        <v>25489.889610236285</v>
      </c>
      <c r="L6494" s="455">
        <f>IF(K6494=0,#REF!,0)</f>
        <v>0</v>
      </c>
      <c r="O6494">
        <v>61646.708740999988</v>
      </c>
      <c r="P6494">
        <v>31</v>
      </c>
    </row>
    <row r="6495" spans="1:16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5">
        <v>7666.8914503113047</v>
      </c>
      <c r="L6495" s="455">
        <f>IF(K6495=0,#REF!,0)</f>
        <v>0</v>
      </c>
      <c r="O6495">
        <v>59363.335967999999</v>
      </c>
      <c r="P6495">
        <v>32</v>
      </c>
    </row>
    <row r="6496" spans="1:16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5">
        <v>31946.63016858256</v>
      </c>
      <c r="L6496" s="455">
        <f>IF(K6496=0,#REF!,0)</f>
        <v>0</v>
      </c>
      <c r="O6496">
        <v>58968.737121999999</v>
      </c>
      <c r="P6496">
        <v>33</v>
      </c>
    </row>
    <row r="6497" spans="1:16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5">
        <v>12144.605792780849</v>
      </c>
      <c r="L6497" s="455">
        <f>IF(K6497=0,#REF!,0)</f>
        <v>0</v>
      </c>
      <c r="O6497">
        <v>62226.618438999998</v>
      </c>
      <c r="P6497">
        <v>33</v>
      </c>
    </row>
    <row r="6498" spans="1:16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5">
        <v>1057.4711500640731</v>
      </c>
      <c r="L6498" s="455">
        <f>IF(K6498=0,#REF!,0)</f>
        <v>0</v>
      </c>
      <c r="O6498">
        <v>61777.351927999996</v>
      </c>
      <c r="P6498">
        <v>34</v>
      </c>
    </row>
    <row r="6499" spans="1:16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5"/>
      <c r="L6499" s="455" t="e">
        <f>IF(K6499=0,#REF!,0)</f>
        <v>#REF!</v>
      </c>
      <c r="O6499">
        <v>62631.157744999997</v>
      </c>
      <c r="P6499">
        <v>33</v>
      </c>
    </row>
    <row r="6500" spans="1:16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5"/>
      <c r="L6500" s="455" t="e">
        <f>IF(K6500=0,#REF!,0)</f>
        <v>#REF!</v>
      </c>
      <c r="O6500">
        <v>62646.510683</v>
      </c>
      <c r="P6500">
        <v>29</v>
      </c>
    </row>
    <row r="6501" spans="1:16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5"/>
      <c r="L6501" s="455" t="e">
        <f>IF(K6501=0,#REF!,0)</f>
        <v>#REF!</v>
      </c>
      <c r="O6501">
        <v>61769.829896000003</v>
      </c>
      <c r="P6501">
        <v>31</v>
      </c>
    </row>
    <row r="6502" spans="1:16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5"/>
      <c r="L6502" s="455" t="e">
        <f>IF(K6502=0,#REF!,0)</f>
        <v>#REF!</v>
      </c>
      <c r="O6502">
        <v>62565.246247000003</v>
      </c>
      <c r="P6502">
        <v>33</v>
      </c>
    </row>
    <row r="6503" spans="1:16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5"/>
      <c r="L6503" s="455" t="e">
        <f>IF(K6503=0,#REF!,0)</f>
        <v>#REF!</v>
      </c>
      <c r="O6503">
        <v>61396.504484999998</v>
      </c>
      <c r="P6503">
        <v>36</v>
      </c>
    </row>
    <row r="6504" spans="1:16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5"/>
      <c r="L6504" s="455" t="e">
        <f>IF(K6504=0,#REF!,0)</f>
        <v>#REF!</v>
      </c>
      <c r="O6504">
        <v>59631.314574999997</v>
      </c>
      <c r="P6504">
        <v>35</v>
      </c>
    </row>
    <row r="6505" spans="1:16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5"/>
      <c r="L6505" s="455" t="e">
        <f>IF(K6505=0,#REF!,0)</f>
        <v>#REF!</v>
      </c>
      <c r="O6505">
        <v>58058.717681000002</v>
      </c>
      <c r="P6505">
        <v>36</v>
      </c>
    </row>
    <row r="6506" spans="1:16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5"/>
      <c r="L6506" s="455" t="e">
        <f>IF(K6506=0,#REF!,0)</f>
        <v>#REF!</v>
      </c>
      <c r="O6506">
        <v>57144.676117000003</v>
      </c>
      <c r="P6506">
        <v>35</v>
      </c>
    </row>
    <row r="6507" spans="1:16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5"/>
      <c r="L6507" s="455" t="e">
        <f>IF(K6507=0,#REF!,0)</f>
        <v>#REF!</v>
      </c>
      <c r="O6507">
        <v>55088.550262999997</v>
      </c>
      <c r="P6507">
        <v>33</v>
      </c>
    </row>
    <row r="6508" spans="1:16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5"/>
      <c r="L6508" s="455" t="e">
        <f>IF(K6508=0,#REF!,0)</f>
        <v>#REF!</v>
      </c>
      <c r="O6508">
        <v>53383.680999999997</v>
      </c>
      <c r="P6508">
        <v>31</v>
      </c>
    </row>
    <row r="6509" spans="1:16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5"/>
      <c r="L6509" s="455" t="e">
        <f>IF(K6509=0,#REF!,0)</f>
        <v>#REF!</v>
      </c>
      <c r="O6509">
        <v>53234.516725000001</v>
      </c>
      <c r="P6509">
        <v>29</v>
      </c>
    </row>
    <row r="6510" spans="1:16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5"/>
      <c r="L6510" s="455" t="e">
        <f>IF(K6510=0,#REF!,0)</f>
        <v>#REF!</v>
      </c>
      <c r="O6510">
        <v>52500.880706999997</v>
      </c>
      <c r="P6510">
        <v>28</v>
      </c>
    </row>
    <row r="6511" spans="1:16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5"/>
      <c r="L6511" s="455" t="e">
        <f>IF(K6511=0,#REF!,0)</f>
        <v>#REF!</v>
      </c>
      <c r="O6511">
        <v>52514.459991000003</v>
      </c>
      <c r="P6511">
        <v>29</v>
      </c>
    </row>
    <row r="6512" spans="1:16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5"/>
      <c r="L6512" s="455" t="e">
        <f>IF(K6512=0,#REF!,0)</f>
        <v>#REF!</v>
      </c>
      <c r="O6512">
        <v>53357.250488999998</v>
      </c>
      <c r="P6512">
        <v>30</v>
      </c>
    </row>
    <row r="6513" spans="1:16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5"/>
      <c r="L6513" s="455" t="e">
        <f>IF(K6513=0,#REF!,0)</f>
        <v>#REF!</v>
      </c>
      <c r="O6513">
        <v>54385.862914999998</v>
      </c>
      <c r="P6513">
        <v>33</v>
      </c>
    </row>
    <row r="6514" spans="1:16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5"/>
      <c r="L6514" s="455" t="e">
        <f>IF(K6514=0,#REF!,0)</f>
        <v>#REF!</v>
      </c>
      <c r="O6514">
        <v>55600.063354999998</v>
      </c>
      <c r="P6514">
        <v>45</v>
      </c>
    </row>
    <row r="6515" spans="1:16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5"/>
      <c r="L6515" s="455" t="e">
        <f>IF(K6515=0,#REF!,0)</f>
        <v>#REF!</v>
      </c>
      <c r="O6515">
        <v>57480.122740999999</v>
      </c>
      <c r="P6515">
        <v>37</v>
      </c>
    </row>
    <row r="6516" spans="1:16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5">
        <v>7795.5955554331904</v>
      </c>
      <c r="L6516" s="455">
        <f>IF(K6516=0,#REF!,0)</f>
        <v>0</v>
      </c>
      <c r="O6516">
        <v>59148.757111000014</v>
      </c>
      <c r="P6516">
        <v>35</v>
      </c>
    </row>
    <row r="6517" spans="1:16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5">
        <v>10228.105509234398</v>
      </c>
      <c r="L6517" s="455">
        <f>IF(K6517=0,#REF!,0)</f>
        <v>0</v>
      </c>
      <c r="O6517">
        <v>59704.083893000003</v>
      </c>
      <c r="P6517">
        <v>33</v>
      </c>
    </row>
    <row r="6518" spans="1:16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5">
        <v>21198.419665797184</v>
      </c>
      <c r="L6518" s="455">
        <f>IF(K6518=0,#REF!,0)</f>
        <v>0</v>
      </c>
      <c r="O6518">
        <v>59535.481201000002</v>
      </c>
      <c r="P6518">
        <v>33</v>
      </c>
    </row>
    <row r="6519" spans="1:16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5">
        <v>7140.2785571278273</v>
      </c>
      <c r="L6519" s="455">
        <f>IF(K6519=0,#REF!,0)</f>
        <v>0</v>
      </c>
      <c r="O6519">
        <v>57171.940217000003</v>
      </c>
      <c r="P6519">
        <v>33</v>
      </c>
    </row>
    <row r="6520" spans="1:16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5">
        <v>18883.146753623172</v>
      </c>
      <c r="L6520" s="455">
        <f>IF(K6520=0,#REF!,0)</f>
        <v>0</v>
      </c>
      <c r="O6520">
        <v>56618.849761999998</v>
      </c>
      <c r="P6520">
        <v>30</v>
      </c>
    </row>
    <row r="6521" spans="1:16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5">
        <v>8376.6426380067005</v>
      </c>
      <c r="L6521" s="455">
        <f>IF(K6521=0,#REF!,0)</f>
        <v>0</v>
      </c>
      <c r="O6521">
        <v>59483.164153999998</v>
      </c>
      <c r="P6521">
        <v>31</v>
      </c>
    </row>
    <row r="6522" spans="1:16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5"/>
      <c r="L6522" s="455" t="e">
        <f>IF(K6522=0,#REF!,0)</f>
        <v>#REF!</v>
      </c>
      <c r="O6522">
        <v>60093.823762</v>
      </c>
      <c r="P6522">
        <v>34</v>
      </c>
    </row>
    <row r="6523" spans="1:16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5"/>
      <c r="L6523" s="455" t="e">
        <f>IF(K6523=0,#REF!,0)</f>
        <v>#REF!</v>
      </c>
      <c r="O6523">
        <v>59678.412902999997</v>
      </c>
      <c r="P6523">
        <v>32</v>
      </c>
    </row>
    <row r="6524" spans="1:16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5"/>
      <c r="L6524" s="455" t="e">
        <f>IF(K6524=0,#REF!,0)</f>
        <v>#REF!</v>
      </c>
      <c r="O6524">
        <v>59665.817199999998</v>
      </c>
      <c r="P6524">
        <v>35</v>
      </c>
    </row>
    <row r="6525" spans="1:16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5"/>
      <c r="L6525" s="455" t="e">
        <f>IF(K6525=0,#REF!,0)</f>
        <v>#REF!</v>
      </c>
      <c r="O6525">
        <v>59361.806426000003</v>
      </c>
      <c r="P6525">
        <v>36</v>
      </c>
    </row>
    <row r="6526" spans="1:16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5"/>
      <c r="L6526" s="455" t="e">
        <f>IF(K6526=0,#REF!,0)</f>
        <v>#REF!</v>
      </c>
      <c r="O6526">
        <v>59797.674377000003</v>
      </c>
      <c r="P6526">
        <v>34</v>
      </c>
    </row>
    <row r="6527" spans="1:16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5"/>
      <c r="L6527" s="455" t="e">
        <f>IF(K6527=0,#REF!,0)</f>
        <v>#REF!</v>
      </c>
      <c r="O6527">
        <v>57904.069000000003</v>
      </c>
      <c r="P6527">
        <v>38</v>
      </c>
    </row>
    <row r="6528" spans="1:16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5"/>
      <c r="L6528" s="455" t="e">
        <f>IF(K6528=0,#REF!,0)</f>
        <v>#REF!</v>
      </c>
      <c r="O6528">
        <v>56830.576203999997</v>
      </c>
      <c r="P6528">
        <v>41</v>
      </c>
    </row>
    <row r="6529" spans="1:16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5"/>
      <c r="L6529" s="455" t="e">
        <f>IF(K6529=0,#REF!,0)</f>
        <v>#REF!</v>
      </c>
      <c r="O6529">
        <v>55967.186798000002</v>
      </c>
      <c r="P6529">
        <v>40</v>
      </c>
    </row>
    <row r="6530" spans="1:16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5"/>
      <c r="L6530" s="455" t="e">
        <f>IF(K6530=0,#REF!,0)</f>
        <v>#REF!</v>
      </c>
      <c r="O6530">
        <v>55481.994416000001</v>
      </c>
      <c r="P6530">
        <v>39</v>
      </c>
    </row>
    <row r="6531" spans="1:16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5"/>
      <c r="L6531" s="455" t="e">
        <f>IF(K6531=0,#REF!,0)</f>
        <v>#REF!</v>
      </c>
      <c r="O6531">
        <v>54556.133055999999</v>
      </c>
      <c r="P6531">
        <v>39</v>
      </c>
    </row>
    <row r="6532" spans="1:16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5"/>
      <c r="L6532" s="455" t="e">
        <f>IF(K6532=0,#REF!,0)</f>
        <v>#REF!</v>
      </c>
      <c r="O6532">
        <v>52682.431762</v>
      </c>
      <c r="P6532">
        <v>34</v>
      </c>
    </row>
    <row r="6533" spans="1:16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5"/>
      <c r="L6533" s="455" t="e">
        <f>IF(K6533=0,#REF!,0)</f>
        <v>#REF!</v>
      </c>
      <c r="O6533">
        <v>51859.401886</v>
      </c>
      <c r="P6533">
        <v>34</v>
      </c>
    </row>
    <row r="6534" spans="1:16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5"/>
      <c r="L6534" s="455" t="e">
        <f>IF(K6534=0,#REF!,0)</f>
        <v>#REF!</v>
      </c>
      <c r="O6534">
        <v>51649.619811999997</v>
      </c>
      <c r="P6534">
        <v>32</v>
      </c>
    </row>
    <row r="6535" spans="1:16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5"/>
      <c r="L6535" s="455" t="e">
        <f>IF(K6535=0,#REF!,0)</f>
        <v>#REF!</v>
      </c>
      <c r="O6535">
        <v>52275.343476000002</v>
      </c>
      <c r="P6535">
        <v>32</v>
      </c>
    </row>
    <row r="6536" spans="1:16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5"/>
      <c r="L6536" s="455" t="e">
        <f>IF(K6536=0,#REF!,0)</f>
        <v>#REF!</v>
      </c>
      <c r="O6536">
        <v>52611.75058</v>
      </c>
      <c r="P6536">
        <v>34</v>
      </c>
    </row>
    <row r="6537" spans="1:16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5"/>
      <c r="L6537" s="455" t="e">
        <f>IF(K6537=0,#REF!,0)</f>
        <v>#REF!</v>
      </c>
      <c r="O6537">
        <v>53269.031251</v>
      </c>
      <c r="P6537">
        <v>33</v>
      </c>
    </row>
    <row r="6538" spans="1:16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5"/>
      <c r="L6538" s="455" t="e">
        <f>IF(K6538=0,#REF!,0)</f>
        <v>#REF!</v>
      </c>
      <c r="O6538">
        <v>54113.814605</v>
      </c>
      <c r="P6538">
        <v>36</v>
      </c>
    </row>
    <row r="6539" spans="1:16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5"/>
      <c r="L6539" s="455" t="e">
        <f>IF(K6539=0,#REF!,0)</f>
        <v>#REF!</v>
      </c>
      <c r="O6539">
        <v>54350.845031999997</v>
      </c>
      <c r="P6539">
        <v>39</v>
      </c>
    </row>
    <row r="6540" spans="1:16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5">
        <v>12978.231267596371</v>
      </c>
      <c r="L6540" s="455">
        <f>IF(K6540=0,#REF!,0)</f>
        <v>0</v>
      </c>
      <c r="O6540">
        <v>54534.242248000002</v>
      </c>
      <c r="P6540">
        <v>40</v>
      </c>
    </row>
    <row r="6541" spans="1:16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5">
        <v>23465.983540848523</v>
      </c>
      <c r="L6541" s="455">
        <f>IF(K6541=0,#REF!,0)</f>
        <v>0</v>
      </c>
      <c r="O6541">
        <v>54888.068451000006</v>
      </c>
      <c r="P6541">
        <v>38</v>
      </c>
    </row>
    <row r="6542" spans="1:16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5">
        <v>33343.370892551604</v>
      </c>
      <c r="L6542" s="455">
        <f>IF(K6542=0,#REF!,0)</f>
        <v>0</v>
      </c>
      <c r="O6542">
        <v>54918.666320999997</v>
      </c>
      <c r="P6542">
        <v>37</v>
      </c>
    </row>
    <row r="6543" spans="1:16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5">
        <v>22305.027395622266</v>
      </c>
      <c r="L6543" s="455">
        <f>IF(K6543=0,#REF!,0)</f>
        <v>0</v>
      </c>
      <c r="O6543">
        <v>53675.427858000003</v>
      </c>
      <c r="P6543">
        <v>37</v>
      </c>
    </row>
    <row r="6544" spans="1:16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5">
        <v>31596.836206276763</v>
      </c>
      <c r="L6544" s="455">
        <f>IF(K6544=0,#REF!,0)</f>
        <v>0</v>
      </c>
      <c r="O6544">
        <v>53352.343260999987</v>
      </c>
      <c r="P6544">
        <v>37</v>
      </c>
    </row>
    <row r="6545" spans="1:16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5">
        <v>23124.1157439909</v>
      </c>
      <c r="L6545" s="455">
        <f>IF(K6545=0,#REF!,0)</f>
        <v>0</v>
      </c>
      <c r="O6545">
        <v>55453.508087000002</v>
      </c>
      <c r="P6545">
        <v>37</v>
      </c>
    </row>
    <row r="6546" spans="1:16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5"/>
      <c r="L6546" s="455" t="e">
        <f>IF(K6546=0,#REF!,0)</f>
        <v>#REF!</v>
      </c>
      <c r="O6546">
        <v>55053.339690000001</v>
      </c>
      <c r="P6546">
        <v>33</v>
      </c>
    </row>
    <row r="6547" spans="1:16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5"/>
      <c r="L6547" s="455" t="e">
        <f>IF(K6547=0,#REF!,0)</f>
        <v>#REF!</v>
      </c>
      <c r="O6547">
        <v>55046.696500999999</v>
      </c>
      <c r="P6547">
        <v>34</v>
      </c>
    </row>
    <row r="6548" spans="1:16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5"/>
      <c r="L6548" s="455" t="e">
        <f>IF(K6548=0,#REF!,0)</f>
        <v>#REF!</v>
      </c>
      <c r="O6548">
        <v>54369.442260999997</v>
      </c>
      <c r="P6548">
        <v>32</v>
      </c>
    </row>
    <row r="6549" spans="1:16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5"/>
      <c r="L6549" s="455" t="e">
        <f>IF(K6549=0,#REF!,0)</f>
        <v>#REF!</v>
      </c>
      <c r="O6549">
        <v>54351.636169999998</v>
      </c>
      <c r="P6549">
        <v>26</v>
      </c>
    </row>
    <row r="6550" spans="1:16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5"/>
      <c r="L6550" s="455" t="e">
        <f>IF(K6550=0,#REF!,0)</f>
        <v>#REF!</v>
      </c>
      <c r="O6550">
        <v>55093.784761000003</v>
      </c>
      <c r="P6550">
        <v>25</v>
      </c>
    </row>
    <row r="6551" spans="1:16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5"/>
      <c r="L6551" s="455" t="e">
        <f>IF(K6551=0,#REF!,0)</f>
        <v>#REF!</v>
      </c>
      <c r="O6551">
        <v>54606.422180000001</v>
      </c>
      <c r="P6551">
        <v>25</v>
      </c>
    </row>
    <row r="6552" spans="1:16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5"/>
      <c r="L6552" s="455" t="e">
        <f>IF(K6552=0,#REF!,0)</f>
        <v>#REF!</v>
      </c>
      <c r="O6552">
        <v>54046.124208000001</v>
      </c>
      <c r="P6552">
        <v>33</v>
      </c>
    </row>
    <row r="6553" spans="1:16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5"/>
      <c r="L6553" s="455" t="e">
        <f>IF(K6553=0,#REF!,0)</f>
        <v>#REF!</v>
      </c>
      <c r="O6553">
        <v>53127.981935000003</v>
      </c>
      <c r="P6553">
        <v>33</v>
      </c>
    </row>
    <row r="6554" spans="1:16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5"/>
      <c r="L6554" s="455" t="e">
        <f>IF(K6554=0,#REF!,0)</f>
        <v>#REF!</v>
      </c>
      <c r="O6554">
        <v>52336.644956999997</v>
      </c>
      <c r="P6554">
        <v>36</v>
      </c>
    </row>
    <row r="6555" spans="1:16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5"/>
      <c r="L6555" s="455" t="e">
        <f>IF(K6555=0,#REF!,0)</f>
        <v>#REF!</v>
      </c>
      <c r="O6555">
        <v>51079.917694000003</v>
      </c>
      <c r="P6555">
        <v>43</v>
      </c>
    </row>
    <row r="6556" spans="1:16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5"/>
      <c r="L6556" s="455" t="e">
        <f>IF(K6556=0,#REF!,0)</f>
        <v>#REF!</v>
      </c>
      <c r="O6556">
        <v>49360.689086999999</v>
      </c>
      <c r="P6556">
        <v>40</v>
      </c>
    </row>
    <row r="6557" spans="1:16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5"/>
      <c r="L6557" s="455" t="e">
        <f>IF(K6557=0,#REF!,0)</f>
        <v>#REF!</v>
      </c>
      <c r="O6557">
        <v>48685.610595999999</v>
      </c>
      <c r="P6557">
        <v>39</v>
      </c>
    </row>
    <row r="6558" spans="1:16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5"/>
      <c r="L6558" s="455" t="e">
        <f>IF(K6558=0,#REF!,0)</f>
        <v>#REF!</v>
      </c>
      <c r="O6558">
        <v>48807.663116000003</v>
      </c>
      <c r="P6558">
        <v>38</v>
      </c>
    </row>
    <row r="6559" spans="1:16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5"/>
      <c r="L6559" s="455" t="e">
        <f>IF(K6559=0,#REF!,0)</f>
        <v>#REF!</v>
      </c>
      <c r="O6559">
        <v>48866.751280999997</v>
      </c>
      <c r="P6559">
        <v>42</v>
      </c>
    </row>
    <row r="6560" spans="1:16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5"/>
      <c r="L6560" s="455" t="e">
        <f>IF(K6560=0,#REF!,0)</f>
        <v>#REF!</v>
      </c>
      <c r="O6560">
        <v>48854.552552000001</v>
      </c>
      <c r="P6560">
        <v>43</v>
      </c>
    </row>
    <row r="6561" spans="1:16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5"/>
      <c r="L6561" s="455" t="e">
        <f>IF(K6561=0,#REF!,0)</f>
        <v>#REF!</v>
      </c>
      <c r="O6561">
        <v>49259.447051000003</v>
      </c>
      <c r="P6561">
        <v>40</v>
      </c>
    </row>
    <row r="6562" spans="1:16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5"/>
      <c r="L6562" s="455" t="e">
        <f>IF(K6562=0,#REF!,0)</f>
        <v>#REF!</v>
      </c>
      <c r="O6562">
        <v>49810.132751999998</v>
      </c>
      <c r="P6562">
        <v>44</v>
      </c>
    </row>
    <row r="6563" spans="1:16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5"/>
      <c r="L6563" s="455" t="e">
        <f>IF(K6563=0,#REF!,0)</f>
        <v>#REF!</v>
      </c>
      <c r="O6563">
        <v>49524.721466000003</v>
      </c>
      <c r="P6563">
        <v>48</v>
      </c>
    </row>
    <row r="6564" spans="1:16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5"/>
      <c r="L6564" s="455" t="e">
        <f>IF(K6564=0,#REF!,0)</f>
        <v>#REF!</v>
      </c>
      <c r="O6564">
        <v>50624.008302000002</v>
      </c>
      <c r="P6564">
        <v>48</v>
      </c>
    </row>
    <row r="6565" spans="1:16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5"/>
      <c r="L6565" s="455" t="e">
        <f>IF(K6565=0,#REF!,0)</f>
        <v>#REF!</v>
      </c>
      <c r="O6565">
        <v>51614.643403000002</v>
      </c>
      <c r="P6565">
        <v>50</v>
      </c>
    </row>
    <row r="6566" spans="1:16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5"/>
      <c r="L6566" s="455" t="e">
        <f>IF(K6566=0,#REF!,0)</f>
        <v>#REF!</v>
      </c>
      <c r="O6566">
        <v>52064.898100999999</v>
      </c>
      <c r="P6566">
        <v>46</v>
      </c>
    </row>
    <row r="6567" spans="1:16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5"/>
      <c r="L6567" s="455" t="e">
        <f>IF(K6567=0,#REF!,0)</f>
        <v>#REF!</v>
      </c>
      <c r="O6567">
        <v>50907.183836999997</v>
      </c>
      <c r="P6567">
        <v>43</v>
      </c>
    </row>
    <row r="6568" spans="1:16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5"/>
      <c r="L6568" s="455" t="e">
        <f>IF(K6568=0,#REF!,0)</f>
        <v>#REF!</v>
      </c>
      <c r="O6568">
        <v>50824.485108000001</v>
      </c>
      <c r="P6568">
        <v>45</v>
      </c>
    </row>
    <row r="6569" spans="1:16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5"/>
      <c r="L6569" s="455" t="e">
        <f>IF(K6569=0,#REF!,0)</f>
        <v>#REF!</v>
      </c>
      <c r="O6569">
        <v>51117.350920999997</v>
      </c>
      <c r="P6569">
        <v>47</v>
      </c>
    </row>
    <row r="6570" spans="1:16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5"/>
      <c r="L6570" s="455" t="e">
        <f>IF(K6570=0,#REF!,0)</f>
        <v>#REF!</v>
      </c>
      <c r="O6570">
        <v>51343.196868999999</v>
      </c>
      <c r="P6570">
        <v>45</v>
      </c>
    </row>
    <row r="6571" spans="1:16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5"/>
      <c r="L6571" s="455" t="e">
        <f>IF(K6571=0,#REF!,0)</f>
        <v>#REF!</v>
      </c>
      <c r="O6571">
        <v>51125.320648000001</v>
      </c>
      <c r="P6571">
        <v>49</v>
      </c>
    </row>
    <row r="6572" spans="1:16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5"/>
      <c r="L6572" s="455" t="e">
        <f>IF(K6572=0,#REF!,0)</f>
        <v>#REF!</v>
      </c>
      <c r="O6572">
        <v>51170.729093999988</v>
      </c>
      <c r="P6572">
        <v>51</v>
      </c>
    </row>
    <row r="6573" spans="1:16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5"/>
      <c r="L6573" s="455" t="e">
        <f>IF(K6573=0,#REF!,0)</f>
        <v>#REF!</v>
      </c>
      <c r="O6573">
        <v>51544.283324999997</v>
      </c>
      <c r="P6573">
        <v>56</v>
      </c>
    </row>
    <row r="6574" spans="1:16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5"/>
      <c r="L6574" s="455" t="e">
        <f>IF(K6574=0,#REF!,0)</f>
        <v>#REF!</v>
      </c>
      <c r="O6574">
        <v>52776.648407000001</v>
      </c>
      <c r="P6574">
        <v>59</v>
      </c>
    </row>
    <row r="6575" spans="1:16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5"/>
      <c r="L6575" s="455" t="e">
        <f>IF(K6575=0,#REF!,0)</f>
        <v>#REF!</v>
      </c>
      <c r="O6575">
        <v>52251.660186000001</v>
      </c>
      <c r="P6575">
        <v>60</v>
      </c>
    </row>
    <row r="6576" spans="1:16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5"/>
      <c r="L6576" s="455" t="e">
        <f>IF(K6576=0,#REF!,0)</f>
        <v>#REF!</v>
      </c>
      <c r="O6576">
        <v>51944.056245</v>
      </c>
      <c r="P6576">
        <v>56</v>
      </c>
    </row>
    <row r="6577" spans="1:16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5"/>
      <c r="L6577" s="455" t="e">
        <f>IF(K6577=0,#REF!,0)</f>
        <v>#REF!</v>
      </c>
      <c r="O6577">
        <v>51299.938506000013</v>
      </c>
      <c r="P6577">
        <v>55</v>
      </c>
    </row>
    <row r="6578" spans="1:16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5"/>
      <c r="L6578" s="455" t="e">
        <f>IF(K6578=0,#REF!,0)</f>
        <v>#REF!</v>
      </c>
      <c r="O6578">
        <v>50349.253875000002</v>
      </c>
      <c r="P6578">
        <v>49</v>
      </c>
    </row>
    <row r="6579" spans="1:16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5"/>
      <c r="L6579" s="455" t="e">
        <f>IF(K6579=0,#REF!,0)</f>
        <v>#REF!</v>
      </c>
      <c r="O6579">
        <v>48271.112702000013</v>
      </c>
      <c r="P6579">
        <v>50</v>
      </c>
    </row>
    <row r="6580" spans="1:16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5"/>
      <c r="L6580" s="455" t="e">
        <f>IF(K6580=0,#REF!,0)</f>
        <v>#REF!</v>
      </c>
      <c r="O6580">
        <v>47400.745757999997</v>
      </c>
      <c r="P6580">
        <v>47</v>
      </c>
    </row>
    <row r="6581" spans="1:16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5"/>
      <c r="L6581" s="455" t="e">
        <f>IF(K6581=0,#REF!,0)</f>
        <v>#REF!</v>
      </c>
      <c r="O6581">
        <v>46235.693603</v>
      </c>
      <c r="P6581">
        <v>45</v>
      </c>
    </row>
    <row r="6582" spans="1:16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5"/>
      <c r="L6582" s="455" t="e">
        <f>IF(K6582=0,#REF!,0)</f>
        <v>#REF!</v>
      </c>
      <c r="O6582">
        <v>46266.984955</v>
      </c>
      <c r="P6582">
        <v>45</v>
      </c>
    </row>
    <row r="6583" spans="1:16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5"/>
      <c r="L6583" s="455" t="e">
        <f>IF(K6583=0,#REF!,0)</f>
        <v>#REF!</v>
      </c>
      <c r="O6583">
        <v>46314.846466000003</v>
      </c>
      <c r="P6583">
        <v>46</v>
      </c>
    </row>
    <row r="6584" spans="1:16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5"/>
      <c r="L6584" s="455" t="e">
        <f>IF(K6584=0,#REF!,0)</f>
        <v>#REF!</v>
      </c>
      <c r="O6584">
        <v>46702.638734</v>
      </c>
      <c r="P6584">
        <v>42</v>
      </c>
    </row>
    <row r="6585" spans="1:16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5"/>
      <c r="L6585" s="455" t="e">
        <f>IF(K6585=0,#REF!,0)</f>
        <v>#REF!</v>
      </c>
      <c r="O6585">
        <v>47297.979094000002</v>
      </c>
      <c r="P6585">
        <v>47</v>
      </c>
    </row>
    <row r="6586" spans="1:16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5"/>
      <c r="L6586" s="455" t="e">
        <f>IF(K6586=0,#REF!,0)</f>
        <v>#REF!</v>
      </c>
      <c r="O6586">
        <v>47908.150666000001</v>
      </c>
      <c r="P6586">
        <v>46</v>
      </c>
    </row>
    <row r="6587" spans="1:16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5"/>
      <c r="L6587" s="455" t="e">
        <f>IF(K6587=0,#REF!,0)</f>
        <v>#REF!</v>
      </c>
      <c r="O6587">
        <v>49137.953035000013</v>
      </c>
      <c r="P6587">
        <v>49</v>
      </c>
    </row>
    <row r="6588" spans="1:16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5"/>
      <c r="L6588" s="455" t="e">
        <f>IF(K6588=0,#REF!,0)</f>
        <v>#REF!</v>
      </c>
      <c r="O6588">
        <v>49499.892242000002</v>
      </c>
      <c r="P6588">
        <v>49</v>
      </c>
    </row>
    <row r="6589" spans="1:16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5"/>
      <c r="L6589" s="455" t="e">
        <f>IF(K6589=0,#REF!,0)</f>
        <v>#REF!</v>
      </c>
      <c r="O6589">
        <v>49251.191040000012</v>
      </c>
      <c r="P6589">
        <v>46</v>
      </c>
    </row>
    <row r="6590" spans="1:16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5"/>
      <c r="L6590" s="455" t="e">
        <f>IF(K6590=0,#REF!,0)</f>
        <v>#REF!</v>
      </c>
      <c r="O6590">
        <v>49751.475401999996</v>
      </c>
      <c r="P6590">
        <v>46</v>
      </c>
    </row>
    <row r="6591" spans="1:16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5"/>
      <c r="L6591" s="455" t="e">
        <f>IF(K6591=0,#REF!,0)</f>
        <v>#REF!</v>
      </c>
      <c r="O6591">
        <v>48847.195496</v>
      </c>
      <c r="P6591">
        <v>50</v>
      </c>
    </row>
    <row r="6592" spans="1:16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5"/>
      <c r="L6592" s="455" t="e">
        <f>IF(K6592=0,#REF!,0)</f>
        <v>#REF!</v>
      </c>
      <c r="O6592">
        <v>49041.811219000003</v>
      </c>
      <c r="P6592">
        <v>46</v>
      </c>
    </row>
    <row r="6593" spans="1:16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5"/>
      <c r="L6593" s="455" t="e">
        <f>IF(K6593=0,#REF!,0)</f>
        <v>#REF!</v>
      </c>
      <c r="O6593">
        <v>50528.603638000001</v>
      </c>
      <c r="P6593">
        <v>45</v>
      </c>
    </row>
    <row r="6594" spans="1:16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5"/>
      <c r="L6594" s="455" t="e">
        <f>IF(K6594=0,#REF!,0)</f>
        <v>#REF!</v>
      </c>
      <c r="O6594">
        <v>50327.542023000002</v>
      </c>
      <c r="P6594">
        <v>43</v>
      </c>
    </row>
    <row r="6595" spans="1:16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5"/>
      <c r="L6595" s="455" t="e">
        <f>IF(K6595=0,#REF!,0)</f>
        <v>#REF!</v>
      </c>
      <c r="O6595">
        <v>50231.658934999999</v>
      </c>
      <c r="P6595">
        <v>43</v>
      </c>
    </row>
    <row r="6596" spans="1:16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5"/>
      <c r="L6596" s="455" t="e">
        <f>IF(K6596=0,#REF!,0)</f>
        <v>#REF!</v>
      </c>
      <c r="O6596">
        <v>50280.818603</v>
      </c>
      <c r="P6596">
        <v>45</v>
      </c>
    </row>
    <row r="6597" spans="1:16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5"/>
      <c r="L6597" s="455" t="e">
        <f>IF(K6597=0,#REF!,0)</f>
        <v>#REF!</v>
      </c>
      <c r="O6597">
        <v>50664.157441000003</v>
      </c>
      <c r="P6597">
        <v>49</v>
      </c>
    </row>
    <row r="6598" spans="1:16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5"/>
      <c r="L6598" s="455" t="e">
        <f>IF(K6598=0,#REF!,0)</f>
        <v>#REF!</v>
      </c>
      <c r="O6598">
        <v>51642.746887999987</v>
      </c>
      <c r="P6598">
        <v>49</v>
      </c>
    </row>
    <row r="6599" spans="1:16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5"/>
      <c r="L6599" s="455" t="e">
        <f>IF(K6599=0,#REF!,0)</f>
        <v>#REF!</v>
      </c>
      <c r="O6599">
        <v>51367.572754000001</v>
      </c>
      <c r="P6599">
        <v>49</v>
      </c>
    </row>
    <row r="6600" spans="1:16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5"/>
      <c r="L6600" s="455" t="e">
        <f>IF(K6600=0,#REF!,0)</f>
        <v>#REF!</v>
      </c>
      <c r="O6600">
        <v>50477.715453999997</v>
      </c>
      <c r="P6600">
        <v>47</v>
      </c>
    </row>
    <row r="6601" spans="1:16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5"/>
      <c r="L6601" s="455" t="e">
        <f>IF(K6601=0,#REF!,0)</f>
        <v>#REF!</v>
      </c>
      <c r="O6601">
        <v>49193.533201999999</v>
      </c>
      <c r="P6601">
        <v>47</v>
      </c>
    </row>
    <row r="6602" spans="1:16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5"/>
      <c r="L6602" s="455" t="e">
        <f>IF(K6602=0,#REF!,0)</f>
        <v>#REF!</v>
      </c>
      <c r="O6602">
        <v>48308.479523000002</v>
      </c>
      <c r="P6602">
        <v>49</v>
      </c>
    </row>
    <row r="6603" spans="1:16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5"/>
      <c r="L6603" s="455" t="e">
        <f>IF(K6603=0,#REF!,0)</f>
        <v>#REF!</v>
      </c>
      <c r="O6603">
        <v>47372.173280000003</v>
      </c>
      <c r="P6603">
        <v>45</v>
      </c>
    </row>
    <row r="6604" spans="1:16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5"/>
      <c r="L6604" s="455" t="e">
        <f>IF(K6604=0,#REF!,0)</f>
        <v>#REF!</v>
      </c>
      <c r="O6604">
        <v>45793.614167</v>
      </c>
      <c r="P6604">
        <v>45</v>
      </c>
    </row>
    <row r="6605" spans="1:16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5"/>
      <c r="L6605" s="455" t="e">
        <f>IF(K6605=0,#REF!,0)</f>
        <v>#REF!</v>
      </c>
      <c r="O6605">
        <v>45399.596831000003</v>
      </c>
      <c r="P6605">
        <v>43</v>
      </c>
    </row>
    <row r="6606" spans="1:16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5"/>
      <c r="L6606" s="455" t="e">
        <f>IF(K6606=0,#REF!,0)</f>
        <v>#REF!</v>
      </c>
      <c r="O6606">
        <v>44600.386291000003</v>
      </c>
      <c r="P6606">
        <v>41</v>
      </c>
    </row>
    <row r="6607" spans="1:16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5"/>
      <c r="L6607" s="455" t="e">
        <f>IF(K6607=0,#REF!,0)</f>
        <v>#REF!</v>
      </c>
      <c r="O6607">
        <v>44414.810577999997</v>
      </c>
      <c r="P6607">
        <v>40</v>
      </c>
    </row>
    <row r="6608" spans="1:16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5"/>
      <c r="L6608" s="455" t="e">
        <f>IF(K6608=0,#REF!,0)</f>
        <v>#REF!</v>
      </c>
      <c r="O6608">
        <v>44733.635711000003</v>
      </c>
      <c r="P6608">
        <v>42</v>
      </c>
    </row>
    <row r="6609" spans="1:16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5"/>
      <c r="L6609" s="455" t="e">
        <f>IF(K6609=0,#REF!,0)</f>
        <v>#REF!</v>
      </c>
      <c r="O6609">
        <v>45273.238341999997</v>
      </c>
      <c r="P6609">
        <v>42</v>
      </c>
    </row>
    <row r="6610" spans="1:16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5"/>
      <c r="L6610" s="455" t="e">
        <f>IF(K6610=0,#REF!,0)</f>
        <v>#REF!</v>
      </c>
      <c r="O6610">
        <v>45315.206635000002</v>
      </c>
      <c r="P6610">
        <v>44</v>
      </c>
    </row>
    <row r="6611" spans="1:16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5"/>
      <c r="L6611" s="455" t="e">
        <f>IF(K6611=0,#REF!,0)</f>
        <v>#REF!</v>
      </c>
      <c r="O6611">
        <v>44536.447172999993</v>
      </c>
      <c r="P6611">
        <v>48</v>
      </c>
    </row>
    <row r="6612" spans="1:16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5">
        <v>11792.519512641145</v>
      </c>
      <c r="L6612" s="455">
        <f>IF(K6612=0,#REF!,0)</f>
        <v>0</v>
      </c>
      <c r="O6612">
        <v>44591.510804000012</v>
      </c>
      <c r="P6612">
        <v>46</v>
      </c>
    </row>
    <row r="6613" spans="1:16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5">
        <v>28191.586467392666</v>
      </c>
      <c r="L6613" s="455">
        <f>IF(K6613=0,#REF!,0)</f>
        <v>0</v>
      </c>
      <c r="O6613">
        <v>45206.408722</v>
      </c>
      <c r="P6613">
        <v>49</v>
      </c>
    </row>
    <row r="6614" spans="1:16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5">
        <v>29674.744901640865</v>
      </c>
      <c r="L6614" s="455">
        <f>IF(K6614=0,#REF!,0)</f>
        <v>0</v>
      </c>
      <c r="O6614">
        <v>45588.555053999997</v>
      </c>
      <c r="P6614">
        <v>45</v>
      </c>
    </row>
    <row r="6615" spans="1:16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5">
        <v>9634.5860242658055</v>
      </c>
      <c r="L6615" s="455">
        <f>IF(K6615=0,#REF!,0)</f>
        <v>0</v>
      </c>
      <c r="O6615">
        <v>44568.492064999999</v>
      </c>
      <c r="P6615">
        <v>44</v>
      </c>
    </row>
    <row r="6616" spans="1:16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5">
        <v>21531.67369219719</v>
      </c>
      <c r="L6616" s="455">
        <f>IF(K6616=0,#REF!,0)</f>
        <v>0</v>
      </c>
      <c r="O6616">
        <v>44336.544129000002</v>
      </c>
      <c r="P6616">
        <v>42</v>
      </c>
    </row>
    <row r="6617" spans="1:16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5">
        <v>13612.89451962619</v>
      </c>
      <c r="L6617" s="455">
        <f>IF(K6617=0,#REF!,0)</f>
        <v>0</v>
      </c>
      <c r="O6617">
        <v>43586.221740000001</v>
      </c>
      <c r="P6617">
        <v>43</v>
      </c>
    </row>
    <row r="6618" spans="1:16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5"/>
      <c r="L6618" s="455" t="e">
        <f>IF(K6618=0,#REF!,0)</f>
        <v>#REF!</v>
      </c>
      <c r="O6618">
        <v>43720.832335999999</v>
      </c>
      <c r="P6618">
        <v>43</v>
      </c>
    </row>
    <row r="6619" spans="1:16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5"/>
      <c r="L6619" s="455" t="e">
        <f>IF(K6619=0,#REF!,0)</f>
        <v>#REF!</v>
      </c>
      <c r="O6619">
        <v>43631.387726000001</v>
      </c>
      <c r="P6619">
        <v>49</v>
      </c>
    </row>
    <row r="6620" spans="1:16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5"/>
      <c r="L6620" s="455" t="e">
        <f>IF(K6620=0,#REF!,0)</f>
        <v>#REF!</v>
      </c>
      <c r="O6620">
        <v>44641.042329000004</v>
      </c>
      <c r="P6620">
        <v>45</v>
      </c>
    </row>
    <row r="6621" spans="1:16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5"/>
      <c r="L6621" s="455" t="e">
        <f>IF(K6621=0,#REF!,0)</f>
        <v>#REF!</v>
      </c>
      <c r="O6621">
        <v>45464.135681</v>
      </c>
      <c r="P6621">
        <v>50</v>
      </c>
    </row>
    <row r="6622" spans="1:16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5"/>
      <c r="L6622" s="455" t="e">
        <f>IF(K6622=0,#REF!,0)</f>
        <v>#REF!</v>
      </c>
      <c r="O6622">
        <v>46379.291565</v>
      </c>
      <c r="P6622">
        <v>50</v>
      </c>
    </row>
    <row r="6623" spans="1:16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5"/>
      <c r="L6623" s="455" t="e">
        <f>IF(K6623=0,#REF!,0)</f>
        <v>#REF!</v>
      </c>
      <c r="O6623">
        <v>46177.712646</v>
      </c>
      <c r="P6623">
        <v>54</v>
      </c>
    </row>
    <row r="6624" spans="1:16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5"/>
      <c r="L6624" s="455" t="e">
        <f>IF(K6624=0,#REF!,0)</f>
        <v>#REF!</v>
      </c>
      <c r="O6624">
        <v>46007.889893</v>
      </c>
      <c r="P6624">
        <v>55</v>
      </c>
    </row>
    <row r="6625" spans="1:16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5"/>
      <c r="L6625" s="455" t="e">
        <f>IF(K6625=0,#REF!,0)</f>
        <v>#REF!</v>
      </c>
      <c r="O6625">
        <v>45730.318176000001</v>
      </c>
      <c r="P6625">
        <v>55</v>
      </c>
    </row>
    <row r="6626" spans="1:16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5"/>
      <c r="L6626" s="455" t="e">
        <f>IF(K6626=0,#REF!,0)</f>
        <v>#REF!</v>
      </c>
      <c r="O6626">
        <v>45201.491911999998</v>
      </c>
      <c r="P6626">
        <v>52</v>
      </c>
    </row>
    <row r="6627" spans="1:16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5"/>
      <c r="L6627" s="455" t="e">
        <f>IF(K6627=0,#REF!,0)</f>
        <v>#REF!</v>
      </c>
      <c r="O6627">
        <v>43493.085998000002</v>
      </c>
      <c r="P6627">
        <v>48</v>
      </c>
    </row>
    <row r="6628" spans="1:16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5"/>
      <c r="L6628" s="455" t="e">
        <f>IF(K6628=0,#REF!,0)</f>
        <v>#REF!</v>
      </c>
      <c r="O6628">
        <v>40727.133116999998</v>
      </c>
      <c r="P6628">
        <v>48</v>
      </c>
    </row>
    <row r="6629" spans="1:16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5"/>
      <c r="L6629" s="455" t="e">
        <f>IF(K6629=0,#REF!,0)</f>
        <v>#REF!</v>
      </c>
      <c r="O6629">
        <v>40391.943420000003</v>
      </c>
      <c r="P6629">
        <v>46</v>
      </c>
    </row>
    <row r="6630" spans="1:16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5"/>
      <c r="L6630" s="455" t="e">
        <f>IF(K6630=0,#REF!,0)</f>
        <v>#REF!</v>
      </c>
      <c r="O6630">
        <v>39948.850859999999</v>
      </c>
      <c r="P6630">
        <v>45</v>
      </c>
    </row>
    <row r="6631" spans="1:16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5"/>
      <c r="L6631" s="455" t="e">
        <f>IF(K6631=0,#REF!,0)</f>
        <v>#REF!</v>
      </c>
      <c r="O6631">
        <v>40207.026917000003</v>
      </c>
      <c r="P6631">
        <v>45</v>
      </c>
    </row>
    <row r="6632" spans="1:16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5"/>
      <c r="L6632" s="455" t="e">
        <f>IF(K6632=0,#REF!,0)</f>
        <v>#REF!</v>
      </c>
      <c r="O6632">
        <v>40716.332915999999</v>
      </c>
      <c r="P6632">
        <v>48</v>
      </c>
    </row>
    <row r="6633" spans="1:16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5"/>
      <c r="L6633" s="455" t="e">
        <f>IF(K6633=0,#REF!,0)</f>
        <v>#REF!</v>
      </c>
      <c r="O6633">
        <v>41391.804626999998</v>
      </c>
      <c r="P6633">
        <v>52</v>
      </c>
    </row>
    <row r="6634" spans="1:16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5"/>
      <c r="L6634" s="455" t="e">
        <f>IF(K6634=0,#REF!,0)</f>
        <v>#REF!</v>
      </c>
      <c r="O6634">
        <v>41192.249053</v>
      </c>
      <c r="P6634">
        <v>60</v>
      </c>
    </row>
    <row r="6635" spans="1:16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5"/>
      <c r="L6635" s="455" t="e">
        <f>IF(K6635=0,#REF!,0)</f>
        <v>#REF!</v>
      </c>
      <c r="O6635">
        <v>41059.582824999998</v>
      </c>
      <c r="P6635">
        <v>49</v>
      </c>
    </row>
    <row r="6636" spans="1:16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5">
        <v>11825.044630640927</v>
      </c>
      <c r="L6636" s="455">
        <f>IF(K6636=0,#REF!,0)</f>
        <v>0</v>
      </c>
      <c r="O6636">
        <v>39767.980560999997</v>
      </c>
      <c r="P6636">
        <v>46</v>
      </c>
    </row>
    <row r="6637" spans="1:16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5">
        <v>22385.706581492886</v>
      </c>
      <c r="L6637" s="455">
        <f>IF(K6637=0,#REF!,0)</f>
        <v>0</v>
      </c>
      <c r="O6637">
        <v>41090.723754999999</v>
      </c>
      <c r="P6637">
        <v>45</v>
      </c>
    </row>
    <row r="6638" spans="1:16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5">
        <v>40180.554683383307</v>
      </c>
      <c r="L6638" s="455">
        <f>IF(K6638=0,#REF!,0)</f>
        <v>0</v>
      </c>
      <c r="O6638">
        <v>40056.617524000001</v>
      </c>
      <c r="P6638">
        <v>43</v>
      </c>
    </row>
    <row r="6639" spans="1:16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5">
        <v>12948.263770130856</v>
      </c>
      <c r="L6639" s="455">
        <f>IF(K6639=0,#REF!,0)</f>
        <v>0</v>
      </c>
      <c r="O6639">
        <v>39569.647215999998</v>
      </c>
      <c r="P6639">
        <v>42</v>
      </c>
    </row>
    <row r="6640" spans="1:16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5">
        <v>25322.274825233104</v>
      </c>
      <c r="L6640" s="455">
        <f>IF(K6640=0,#REF!,0)</f>
        <v>0</v>
      </c>
      <c r="O6640">
        <v>39566.383635999999</v>
      </c>
      <c r="P6640">
        <v>37</v>
      </c>
    </row>
    <row r="6641" spans="1:16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5">
        <v>14947.196919198725</v>
      </c>
      <c r="L6641" s="455">
        <f>IF(K6641=0,#REF!,0)</f>
        <v>0</v>
      </c>
      <c r="O6641">
        <v>39228.986633</v>
      </c>
      <c r="P6641">
        <v>41</v>
      </c>
    </row>
    <row r="6642" spans="1:16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5"/>
      <c r="L6642" s="455" t="e">
        <f>IF(K6642=0,#REF!,0)</f>
        <v>#REF!</v>
      </c>
      <c r="O6642">
        <v>39504.103149000002</v>
      </c>
      <c r="P6642">
        <v>39</v>
      </c>
    </row>
    <row r="6643" spans="1:16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5"/>
      <c r="L6643" s="455" t="e">
        <f>IF(K6643=0,#REF!,0)</f>
        <v>#REF!</v>
      </c>
      <c r="O6643">
        <v>39715.982024999998</v>
      </c>
      <c r="P6643">
        <v>45</v>
      </c>
    </row>
    <row r="6644" spans="1:16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5"/>
      <c r="L6644" s="455" t="e">
        <f>IF(K6644=0,#REF!,0)</f>
        <v>#REF!</v>
      </c>
      <c r="O6644">
        <v>40395.058928999999</v>
      </c>
      <c r="P6644">
        <v>41</v>
      </c>
    </row>
    <row r="6645" spans="1:16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5"/>
      <c r="L6645" s="455" t="e">
        <f>IF(K6645=0,#REF!,0)</f>
        <v>#REF!</v>
      </c>
      <c r="O6645">
        <v>42178.153565000001</v>
      </c>
      <c r="P6645">
        <v>38</v>
      </c>
    </row>
    <row r="6646" spans="1:16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5"/>
      <c r="L6646" s="455" t="e">
        <f>IF(K6646=0,#REF!,0)</f>
        <v>#REF!</v>
      </c>
      <c r="O6646">
        <v>43476.202514999997</v>
      </c>
      <c r="P6646">
        <v>53</v>
      </c>
    </row>
    <row r="6647" spans="1:16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5"/>
      <c r="L6647" s="455" t="e">
        <f>IF(K6647=0,#REF!,0)</f>
        <v>#REF!</v>
      </c>
      <c r="O6647">
        <v>43650.335784000003</v>
      </c>
      <c r="P6647">
        <v>52</v>
      </c>
    </row>
    <row r="6648" spans="1:16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5"/>
      <c r="L6648" s="455" t="e">
        <f>IF(K6648=0,#REF!,0)</f>
        <v>#REF!</v>
      </c>
      <c r="O6648">
        <v>43630.237761999997</v>
      </c>
      <c r="P6648">
        <v>58</v>
      </c>
    </row>
    <row r="6649" spans="1:16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5"/>
      <c r="L6649" s="455" t="e">
        <f>IF(K6649=0,#REF!,0)</f>
        <v>#REF!</v>
      </c>
      <c r="O6649">
        <v>43811.097656000013</v>
      </c>
      <c r="P6649">
        <v>51</v>
      </c>
    </row>
    <row r="6650" spans="1:16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5"/>
      <c r="L6650" s="455" t="e">
        <f>IF(K6650=0,#REF!,0)</f>
        <v>#REF!</v>
      </c>
      <c r="O6650">
        <v>44141.663359999999</v>
      </c>
      <c r="P6650">
        <v>39</v>
      </c>
    </row>
    <row r="6651" spans="1:16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5"/>
      <c r="L6651" s="455" t="e">
        <f>IF(K6651=0,#REF!,0)</f>
        <v>#REF!</v>
      </c>
      <c r="O6651">
        <v>42803.253571000001</v>
      </c>
      <c r="P6651">
        <v>55</v>
      </c>
    </row>
    <row r="6652" spans="1:16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5"/>
      <c r="L6652" s="455" t="e">
        <f>IF(K6652=0,#REF!,0)</f>
        <v>#REF!</v>
      </c>
      <c r="O6652">
        <v>40609.492738000001</v>
      </c>
      <c r="P6652">
        <v>52</v>
      </c>
    </row>
    <row r="6653" spans="1:16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5"/>
      <c r="L6653" s="455" t="e">
        <f>IF(K6653=0,#REF!,0)</f>
        <v>#REF!</v>
      </c>
      <c r="O6653">
        <v>40476.358549999997</v>
      </c>
      <c r="P6653">
        <v>49</v>
      </c>
    </row>
    <row r="6654" spans="1:16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5"/>
      <c r="L6654" s="455" t="e">
        <f>IF(K6654=0,#REF!,0)</f>
        <v>#REF!</v>
      </c>
      <c r="O6654">
        <v>40484.831664999998</v>
      </c>
      <c r="P6654">
        <v>51</v>
      </c>
    </row>
    <row r="6655" spans="1:16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5"/>
      <c r="L6655" s="455" t="e">
        <f>IF(K6655=0,#REF!,0)</f>
        <v>#REF!</v>
      </c>
      <c r="O6655">
        <v>40405.129884000002</v>
      </c>
      <c r="P6655">
        <v>48</v>
      </c>
    </row>
    <row r="6656" spans="1:16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5"/>
      <c r="L6656" s="455" t="e">
        <f>IF(K6656=0,#REF!,0)</f>
        <v>#REF!</v>
      </c>
      <c r="O6656">
        <v>40981.702668000013</v>
      </c>
      <c r="P6656">
        <v>47</v>
      </c>
    </row>
    <row r="6657" spans="1:16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5"/>
      <c r="L6657" s="455" t="e">
        <f>IF(K6657=0,#REF!,0)</f>
        <v>#REF!</v>
      </c>
      <c r="O6657">
        <v>41034.951231999999</v>
      </c>
      <c r="P6657">
        <v>45</v>
      </c>
    </row>
    <row r="6658" spans="1:16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5"/>
      <c r="L6658" s="455" t="e">
        <f>IF(K6658=0,#REF!,0)</f>
        <v>#REF!</v>
      </c>
      <c r="O6658">
        <v>41350.961060000001</v>
      </c>
      <c r="P6658">
        <v>47</v>
      </c>
    </row>
    <row r="6659" spans="1:16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5"/>
      <c r="L6659" s="455" t="e">
        <f>IF(K6659=0,#REF!,0)</f>
        <v>#REF!</v>
      </c>
      <c r="O6659">
        <v>41030.941069999993</v>
      </c>
      <c r="P6659">
        <v>47</v>
      </c>
    </row>
    <row r="6660" spans="1:16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5"/>
      <c r="L6660" s="455" t="e">
        <f>IF(K6660=0,#REF!,0)</f>
        <v>#REF!</v>
      </c>
      <c r="O6660">
        <v>41077.579682000003</v>
      </c>
      <c r="P6660">
        <v>50</v>
      </c>
    </row>
    <row r="6661" spans="1:16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5"/>
      <c r="L6661" s="455" t="e">
        <f>IF(K6661=0,#REF!,0)</f>
        <v>#REF!</v>
      </c>
      <c r="O6661">
        <v>41286.668731999998</v>
      </c>
      <c r="P6661">
        <v>48</v>
      </c>
    </row>
    <row r="6662" spans="1:16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5"/>
      <c r="L6662" s="455" t="e">
        <f>IF(K6662=0,#REF!,0)</f>
        <v>#REF!</v>
      </c>
      <c r="O6662">
        <v>41738.515289000003</v>
      </c>
      <c r="P6662">
        <v>46</v>
      </c>
    </row>
    <row r="6663" spans="1:16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5"/>
      <c r="L6663" s="455" t="e">
        <f>IF(K6663=0,#REF!,0)</f>
        <v>#REF!</v>
      </c>
      <c r="O6663">
        <v>42245.053955000003</v>
      </c>
      <c r="P6663">
        <v>49</v>
      </c>
    </row>
    <row r="6664" spans="1:16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5"/>
      <c r="L6664" s="455" t="e">
        <f>IF(K6664=0,#REF!,0)</f>
        <v>#REF!</v>
      </c>
      <c r="O6664">
        <v>41989.684630999996</v>
      </c>
      <c r="P6664">
        <v>45</v>
      </c>
    </row>
    <row r="6665" spans="1:16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5"/>
      <c r="L6665" s="455" t="e">
        <f>IF(K6665=0,#REF!,0)</f>
        <v>#REF!</v>
      </c>
      <c r="O6665">
        <v>42080.375335999997</v>
      </c>
      <c r="P6665">
        <v>43</v>
      </c>
    </row>
    <row r="6666" spans="1:16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5"/>
      <c r="L6666" s="455" t="e">
        <f>IF(K6666=0,#REF!,0)</f>
        <v>#REF!</v>
      </c>
      <c r="O6666">
        <v>42561.220490000007</v>
      </c>
      <c r="P6666">
        <v>46</v>
      </c>
    </row>
    <row r="6667" spans="1:16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5"/>
      <c r="L6667" s="455" t="e">
        <f>IF(K6667=0,#REF!,0)</f>
        <v>#REF!</v>
      </c>
      <c r="O6667">
        <v>42839.35727</v>
      </c>
      <c r="P6667">
        <v>42</v>
      </c>
    </row>
    <row r="6668" spans="1:16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5"/>
      <c r="L6668" s="455" t="e">
        <f>IF(K6668=0,#REF!,0)</f>
        <v>#REF!</v>
      </c>
      <c r="O6668">
        <v>43317.562560999999</v>
      </c>
      <c r="P6668">
        <v>43</v>
      </c>
    </row>
    <row r="6669" spans="1:16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5"/>
      <c r="L6669" s="455" t="e">
        <f>IF(K6669=0,#REF!,0)</f>
        <v>#REF!</v>
      </c>
      <c r="O6669">
        <v>45143.758728000001</v>
      </c>
      <c r="P6669">
        <v>48</v>
      </c>
    </row>
    <row r="6670" spans="1:16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5"/>
      <c r="L6670" s="455" t="e">
        <f>IF(K6670=0,#REF!,0)</f>
        <v>#REF!</v>
      </c>
      <c r="O6670">
        <v>46957.294128000001</v>
      </c>
      <c r="P6670">
        <v>61</v>
      </c>
    </row>
    <row r="6671" spans="1:16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5"/>
      <c r="L6671" s="455" t="e">
        <f>IF(K6671=0,#REF!,0)</f>
        <v>#REF!</v>
      </c>
      <c r="O6671">
        <v>47224.785583999997</v>
      </c>
      <c r="P6671">
        <v>50</v>
      </c>
    </row>
    <row r="6672" spans="1:16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5"/>
      <c r="L6672" s="455" t="e">
        <f>IF(K6672=0,#REF!,0)</f>
        <v>#REF!</v>
      </c>
      <c r="O6672">
        <v>46582.972106000001</v>
      </c>
      <c r="P6672">
        <v>62</v>
      </c>
    </row>
    <row r="6673" spans="1:16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5"/>
      <c r="L6673" s="455" t="e">
        <f>IF(K6673=0,#REF!,0)</f>
        <v>#REF!</v>
      </c>
      <c r="O6673">
        <v>46840.208312000002</v>
      </c>
      <c r="P6673">
        <v>51</v>
      </c>
    </row>
    <row r="6674" spans="1:16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5"/>
      <c r="L6674" s="455" t="e">
        <f>IF(K6674=0,#REF!,0)</f>
        <v>#REF!</v>
      </c>
      <c r="O6674">
        <v>46106.120575000001</v>
      </c>
      <c r="P6674">
        <v>60</v>
      </c>
    </row>
    <row r="6675" spans="1:16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5"/>
      <c r="L6675" s="455" t="e">
        <f>IF(K6675=0,#REF!,0)</f>
        <v>#REF!</v>
      </c>
      <c r="O6675">
        <v>44367.705077999999</v>
      </c>
      <c r="P6675">
        <v>52</v>
      </c>
    </row>
    <row r="6676" spans="1:16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5"/>
      <c r="L6676" s="455" t="e">
        <f>IF(K6676=0,#REF!,0)</f>
        <v>#REF!</v>
      </c>
      <c r="O6676">
        <v>42240.166533000003</v>
      </c>
      <c r="P6676">
        <v>47</v>
      </c>
    </row>
    <row r="6677" spans="1:16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5"/>
      <c r="L6677" s="455" t="e">
        <f>IF(K6677=0,#REF!,0)</f>
        <v>#REF!</v>
      </c>
      <c r="O6677">
        <v>42005.766816000003</v>
      </c>
      <c r="P6677">
        <v>43</v>
      </c>
    </row>
    <row r="6678" spans="1:16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5"/>
      <c r="L6678" s="455" t="e">
        <f>IF(K6678=0,#REF!,0)</f>
        <v>#REF!</v>
      </c>
      <c r="O6678">
        <v>41509.086364000003</v>
      </c>
      <c r="P6678">
        <v>46</v>
      </c>
    </row>
    <row r="6679" spans="1:16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5"/>
      <c r="L6679" s="455" t="e">
        <f>IF(K6679=0,#REF!,0)</f>
        <v>#REF!</v>
      </c>
      <c r="O6679">
        <v>41421.491728999987</v>
      </c>
      <c r="P6679">
        <v>45</v>
      </c>
    </row>
    <row r="6680" spans="1:16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5"/>
      <c r="L6680" s="455" t="e">
        <f>IF(K6680=0,#REF!,0)</f>
        <v>#REF!</v>
      </c>
      <c r="O6680">
        <v>41872.418366000013</v>
      </c>
      <c r="P6680">
        <v>46</v>
      </c>
    </row>
    <row r="6681" spans="1:16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5"/>
      <c r="L6681" s="455" t="e">
        <f>IF(K6681=0,#REF!,0)</f>
        <v>#REF!</v>
      </c>
      <c r="O6681">
        <v>43054.885436999997</v>
      </c>
      <c r="P6681">
        <v>44</v>
      </c>
    </row>
    <row r="6682" spans="1:16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5"/>
      <c r="L6682" s="455" t="e">
        <f>IF(K6682=0,#REF!,0)</f>
        <v>#REF!</v>
      </c>
      <c r="O6682">
        <v>43861.77951</v>
      </c>
      <c r="P6682">
        <v>45</v>
      </c>
    </row>
    <row r="6683" spans="1:16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5"/>
      <c r="L6683" s="455" t="e">
        <f>IF(K6683=0,#REF!,0)</f>
        <v>#REF!</v>
      </c>
      <c r="O6683">
        <v>43953.313691000003</v>
      </c>
      <c r="P6683">
        <v>47</v>
      </c>
    </row>
    <row r="6684" spans="1:16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5"/>
      <c r="L6684" s="455" t="e">
        <f>IF(K6684=0,#REF!,0)</f>
        <v>#REF!</v>
      </c>
      <c r="O6684">
        <v>45688.836731000003</v>
      </c>
      <c r="P6684">
        <v>53</v>
      </c>
    </row>
    <row r="6685" spans="1:16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5"/>
      <c r="L6685" s="455" t="e">
        <f>IF(K6685=0,#REF!,0)</f>
        <v>#REF!</v>
      </c>
      <c r="O6685">
        <v>46170.080688999988</v>
      </c>
      <c r="P6685">
        <v>53</v>
      </c>
    </row>
    <row r="6686" spans="1:16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5"/>
      <c r="L6686" s="455" t="e">
        <f>IF(K6686=0,#REF!,0)</f>
        <v>#REF!</v>
      </c>
      <c r="O6686">
        <v>46835.170196999999</v>
      </c>
      <c r="P6686">
        <v>47</v>
      </c>
    </row>
    <row r="6687" spans="1:16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5"/>
      <c r="L6687" s="455" t="e">
        <f>IF(K6687=0,#REF!,0)</f>
        <v>#REF!</v>
      </c>
      <c r="O6687">
        <v>46466.219908999999</v>
      </c>
      <c r="P6687">
        <v>46</v>
      </c>
    </row>
    <row r="6688" spans="1:16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5"/>
      <c r="L6688" s="455" t="e">
        <f>IF(K6688=0,#REF!,0)</f>
        <v>#REF!</v>
      </c>
      <c r="O6688">
        <v>46842.297423000004</v>
      </c>
      <c r="P6688">
        <v>45</v>
      </c>
    </row>
    <row r="6689" spans="1:16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5"/>
      <c r="L6689" s="455" t="e">
        <f>IF(K6689=0,#REF!,0)</f>
        <v>#REF!</v>
      </c>
      <c r="O6689">
        <v>46788.738433999999</v>
      </c>
      <c r="P6689">
        <v>44</v>
      </c>
    </row>
    <row r="6690" spans="1:16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5"/>
      <c r="L6690" s="455" t="e">
        <f>IF(K6690=0,#REF!,0)</f>
        <v>#REF!</v>
      </c>
      <c r="O6690">
        <v>46526.073058999988</v>
      </c>
      <c r="P6690">
        <v>44</v>
      </c>
    </row>
    <row r="6691" spans="1:16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5"/>
      <c r="L6691" s="455" t="e">
        <f>IF(K6691=0,#REF!,0)</f>
        <v>#REF!</v>
      </c>
      <c r="O6691">
        <v>46633.033507</v>
      </c>
      <c r="P6691">
        <v>47</v>
      </c>
    </row>
    <row r="6692" spans="1:16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5"/>
      <c r="L6692" s="455" t="e">
        <f>IF(K6692=0,#REF!,0)</f>
        <v>#REF!</v>
      </c>
      <c r="O6692">
        <v>47662.461365000003</v>
      </c>
      <c r="P6692">
        <v>47</v>
      </c>
    </row>
    <row r="6693" spans="1:16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5"/>
      <c r="L6693" s="455" t="e">
        <f>IF(K6693=0,#REF!,0)</f>
        <v>#REF!</v>
      </c>
      <c r="O6693">
        <v>49103.992309000001</v>
      </c>
      <c r="P6693">
        <v>54</v>
      </c>
    </row>
    <row r="6694" spans="1:16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5"/>
      <c r="L6694" s="455" t="e">
        <f>IF(K6694=0,#REF!,0)</f>
        <v>#REF!</v>
      </c>
      <c r="O6694">
        <v>50227.063720999999</v>
      </c>
      <c r="P6694">
        <v>54</v>
      </c>
    </row>
    <row r="6695" spans="1:16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5"/>
      <c r="L6695" s="455" t="e">
        <f>IF(K6695=0,#REF!,0)</f>
        <v>#REF!</v>
      </c>
      <c r="O6695">
        <v>49697.646269999997</v>
      </c>
      <c r="P6695">
        <v>64</v>
      </c>
    </row>
    <row r="6696" spans="1:16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5"/>
      <c r="L6696" s="455" t="e">
        <f>IF(K6696=0,#REF!,0)</f>
        <v>#REF!</v>
      </c>
      <c r="O6696">
        <v>49256.186646000002</v>
      </c>
      <c r="P6696">
        <v>55</v>
      </c>
    </row>
    <row r="6697" spans="1:16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5"/>
      <c r="L6697" s="455" t="e">
        <f>IF(K6697=0,#REF!,0)</f>
        <v>#REF!</v>
      </c>
      <c r="O6697">
        <v>49093.422119000003</v>
      </c>
      <c r="P6697">
        <v>60</v>
      </c>
    </row>
    <row r="6698" spans="1:16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5"/>
      <c r="L6698" s="455" t="e">
        <f>IF(K6698=0,#REF!,0)</f>
        <v>#REF!</v>
      </c>
      <c r="O6698">
        <v>49047.606780000002</v>
      </c>
      <c r="P6698">
        <v>51</v>
      </c>
    </row>
    <row r="6699" spans="1:16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5"/>
      <c r="L6699" s="455" t="e">
        <f>IF(K6699=0,#REF!,0)</f>
        <v>#REF!</v>
      </c>
      <c r="O6699">
        <v>46783.328735000003</v>
      </c>
      <c r="P6699">
        <v>53</v>
      </c>
    </row>
    <row r="6700" spans="1:16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5"/>
      <c r="L6700" s="455" t="e">
        <f>IF(K6700=0,#REF!,0)</f>
        <v>#REF!</v>
      </c>
      <c r="O6700">
        <v>45370.880615000002</v>
      </c>
      <c r="P6700">
        <v>48</v>
      </c>
    </row>
    <row r="6701" spans="1:16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5"/>
      <c r="L6701" s="455" t="e">
        <f>IF(K6701=0,#REF!,0)</f>
        <v>#REF!</v>
      </c>
      <c r="O6701">
        <v>45276.367124999997</v>
      </c>
      <c r="P6701">
        <v>48</v>
      </c>
    </row>
    <row r="6702" spans="1:16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5"/>
      <c r="L6702" s="455" t="e">
        <f>IF(K6702=0,#REF!,0)</f>
        <v>#REF!</v>
      </c>
      <c r="O6702">
        <v>44372.758576</v>
      </c>
      <c r="P6702">
        <v>44</v>
      </c>
    </row>
    <row r="6703" spans="1:16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5"/>
      <c r="L6703" s="455" t="e">
        <f>IF(K6703=0,#REF!,0)</f>
        <v>#REF!</v>
      </c>
      <c r="O6703">
        <v>44483.029602000002</v>
      </c>
      <c r="P6703">
        <v>43</v>
      </c>
    </row>
    <row r="6704" spans="1:16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5"/>
      <c r="L6704" s="455" t="e">
        <f>IF(K6704=0,#REF!,0)</f>
        <v>#REF!</v>
      </c>
      <c r="O6704">
        <v>44705.475372000001</v>
      </c>
      <c r="P6704">
        <v>44</v>
      </c>
    </row>
    <row r="6705" spans="1:16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5"/>
      <c r="L6705" s="455" t="e">
        <f>IF(K6705=0,#REF!,0)</f>
        <v>#REF!</v>
      </c>
      <c r="O6705">
        <v>46152.330443999999</v>
      </c>
      <c r="P6705">
        <v>43</v>
      </c>
    </row>
    <row r="6706" spans="1:16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5"/>
      <c r="L6706" s="455" t="e">
        <f>IF(K6706=0,#REF!,0)</f>
        <v>#REF!</v>
      </c>
      <c r="O6706">
        <v>46674.605469000002</v>
      </c>
      <c r="P6706">
        <v>45</v>
      </c>
    </row>
    <row r="6707" spans="1:16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5"/>
      <c r="L6707" s="455" t="e">
        <f>IF(K6707=0,#REF!,0)</f>
        <v>#REF!</v>
      </c>
      <c r="O6707">
        <v>46965.697082999999</v>
      </c>
      <c r="P6707">
        <v>48</v>
      </c>
    </row>
    <row r="6708" spans="1:16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5"/>
      <c r="L6708" s="455" t="e">
        <f>IF(K6708=0,#REF!,0)</f>
        <v>#REF!</v>
      </c>
      <c r="O6708">
        <v>46863.912048999999</v>
      </c>
      <c r="P6708">
        <v>49</v>
      </c>
    </row>
    <row r="6709" spans="1:16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5">
        <v>8722.6783597573267</v>
      </c>
      <c r="L6709" s="455">
        <f>IF(K6709=0,#REF!,0)</f>
        <v>0</v>
      </c>
      <c r="O6709">
        <v>48216.608612000004</v>
      </c>
      <c r="P6709">
        <v>49</v>
      </c>
    </row>
    <row r="6710" spans="1:16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5">
        <v>11144.772356665309</v>
      </c>
      <c r="L6710" s="455">
        <f>IF(K6710=0,#REF!,0)</f>
        <v>0</v>
      </c>
      <c r="O6710">
        <v>48470.791138000001</v>
      </c>
      <c r="P6710">
        <v>49</v>
      </c>
    </row>
    <row r="6711" spans="1:16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5"/>
      <c r="L6711" s="455" t="e">
        <f>IF(K6711=0,#REF!,0)</f>
        <v>#REF!</v>
      </c>
      <c r="O6711">
        <v>48188.363525000001</v>
      </c>
      <c r="P6711">
        <v>46</v>
      </c>
    </row>
    <row r="6712" spans="1:16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5">
        <v>8818.0737798984828</v>
      </c>
      <c r="L6712" s="455">
        <f>IF(K6712=0,#REF!,0)</f>
        <v>0</v>
      </c>
      <c r="O6712">
        <v>48364.816803000002</v>
      </c>
      <c r="P6712">
        <v>44</v>
      </c>
    </row>
    <row r="6713" spans="1:16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5">
        <v>6644.3709181852018</v>
      </c>
      <c r="L6713" s="455">
        <f>IF(K6713=0,#REF!,0)</f>
        <v>0</v>
      </c>
      <c r="O6713">
        <v>48168.957367000003</v>
      </c>
      <c r="P6713">
        <v>41</v>
      </c>
    </row>
    <row r="6714" spans="1:16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5"/>
      <c r="L6714" s="455" t="e">
        <f>IF(K6714=0,#REF!,0)</f>
        <v>#REF!</v>
      </c>
      <c r="O6714">
        <v>48144.332519000003</v>
      </c>
      <c r="P6714">
        <v>43</v>
      </c>
    </row>
    <row r="6715" spans="1:16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5"/>
      <c r="L6715" s="455" t="e">
        <f>IF(K6715=0,#REF!,0)</f>
        <v>#REF!</v>
      </c>
      <c r="O6715">
        <v>48488.441070000001</v>
      </c>
      <c r="P6715">
        <v>46</v>
      </c>
    </row>
    <row r="6716" spans="1:16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5"/>
      <c r="L6716" s="455" t="e">
        <f>IF(K6716=0,#REF!,0)</f>
        <v>#REF!</v>
      </c>
      <c r="O6716">
        <v>49537.910064999996</v>
      </c>
      <c r="P6716">
        <v>50</v>
      </c>
    </row>
    <row r="6717" spans="1:16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5"/>
      <c r="L6717" s="455" t="e">
        <f>IF(K6717=0,#REF!,0)</f>
        <v>#REF!</v>
      </c>
      <c r="O6717">
        <v>51312.459563999997</v>
      </c>
      <c r="P6717">
        <v>50</v>
      </c>
    </row>
    <row r="6718" spans="1:16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5"/>
      <c r="L6718" s="455" t="e">
        <f>IF(K6718=0,#REF!,0)</f>
        <v>#REF!</v>
      </c>
      <c r="O6718">
        <v>52546.210143999997</v>
      </c>
      <c r="P6718">
        <v>55</v>
      </c>
    </row>
    <row r="6719" spans="1:16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5"/>
      <c r="L6719" s="455" t="e">
        <f>IF(K6719=0,#REF!,0)</f>
        <v>#REF!</v>
      </c>
      <c r="O6719">
        <v>52727.730132999997</v>
      </c>
      <c r="P6719">
        <v>51</v>
      </c>
    </row>
    <row r="6720" spans="1:16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5"/>
      <c r="L6720" s="455" t="e">
        <f>IF(K6720=0,#REF!,0)</f>
        <v>#REF!</v>
      </c>
      <c r="O6720">
        <v>52071.302643000003</v>
      </c>
      <c r="P6720">
        <v>52</v>
      </c>
    </row>
    <row r="6721" spans="1:16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5"/>
      <c r="L6721" s="455" t="e">
        <f>IF(K6721=0,#REF!,0)</f>
        <v>#REF!</v>
      </c>
      <c r="O6721">
        <v>51249.996032000003</v>
      </c>
      <c r="P6721">
        <v>54</v>
      </c>
    </row>
    <row r="6722" spans="1:16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5"/>
      <c r="L6722" s="455" t="e">
        <f>IF(K6722=0,#REF!,0)</f>
        <v>#REF!</v>
      </c>
      <c r="O6722">
        <v>50686.729889000002</v>
      </c>
      <c r="P6722">
        <v>51</v>
      </c>
    </row>
    <row r="6723" spans="1:16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5"/>
      <c r="L6723" s="455" t="e">
        <f>IF(K6723=0,#REF!,0)</f>
        <v>#REF!</v>
      </c>
      <c r="O6723">
        <v>49907.850403999997</v>
      </c>
      <c r="P6723">
        <v>46</v>
      </c>
    </row>
    <row r="6724" spans="1:16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5"/>
      <c r="L6724" s="455" t="e">
        <f>IF(K6724=0,#REF!,0)</f>
        <v>#REF!</v>
      </c>
      <c r="O6724">
        <v>48807.877349000002</v>
      </c>
      <c r="P6724">
        <v>43</v>
      </c>
    </row>
    <row r="6725" spans="1:16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5"/>
      <c r="L6725" s="455" t="e">
        <f>IF(K6725=0,#REF!,0)</f>
        <v>#REF!</v>
      </c>
      <c r="O6725">
        <v>48044.978150000003</v>
      </c>
      <c r="P6725">
        <v>45</v>
      </c>
    </row>
    <row r="6726" spans="1:16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5"/>
      <c r="L6726" s="455" t="e">
        <f>IF(K6726=0,#REF!,0)</f>
        <v>#REF!</v>
      </c>
      <c r="O6726">
        <v>47695.694915</v>
      </c>
      <c r="P6726">
        <v>45</v>
      </c>
    </row>
    <row r="6727" spans="1:16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5"/>
      <c r="L6727" s="455" t="e">
        <f>IF(K6727=0,#REF!,0)</f>
        <v>#REF!</v>
      </c>
      <c r="O6727">
        <v>47354.740417999987</v>
      </c>
      <c r="P6727">
        <v>44</v>
      </c>
    </row>
    <row r="6728" spans="1:16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5"/>
      <c r="L6728" s="455" t="e">
        <f>IF(K6728=0,#REF!,0)</f>
        <v>#REF!</v>
      </c>
      <c r="O6728">
        <v>47430.682494000001</v>
      </c>
      <c r="P6728">
        <v>43</v>
      </c>
    </row>
    <row r="6729" spans="1:16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5"/>
      <c r="L6729" s="455" t="e">
        <f>IF(K6729=0,#REF!,0)</f>
        <v>#REF!</v>
      </c>
      <c r="O6729">
        <v>47985.164764000001</v>
      </c>
      <c r="P6729">
        <v>43</v>
      </c>
    </row>
    <row r="6730" spans="1:16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5"/>
      <c r="L6730" s="455" t="e">
        <f>IF(K6730=0,#REF!,0)</f>
        <v>#REF!</v>
      </c>
      <c r="O6730">
        <v>48330.413544000003</v>
      </c>
      <c r="P6730">
        <v>43</v>
      </c>
    </row>
    <row r="6731" spans="1:16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5"/>
      <c r="L6731" s="455" t="e">
        <f>IF(K6731=0,#REF!,0)</f>
        <v>#REF!</v>
      </c>
      <c r="O6731">
        <v>48222.961945000003</v>
      </c>
      <c r="P6731">
        <v>42</v>
      </c>
    </row>
    <row r="6732" spans="1:16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5">
        <v>5178.2667932231125</v>
      </c>
      <c r="L6732" s="455">
        <f>IF(K6732=0,#REF!,0)</f>
        <v>0</v>
      </c>
      <c r="O6732">
        <v>47981.974823999997</v>
      </c>
      <c r="P6732">
        <v>47</v>
      </c>
    </row>
    <row r="6733" spans="1:16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5">
        <v>15334.772534439269</v>
      </c>
      <c r="L6733" s="455">
        <f>IF(K6733=0,#REF!,0)</f>
        <v>0</v>
      </c>
      <c r="O6733">
        <v>48825.651123000003</v>
      </c>
      <c r="P6733">
        <v>44</v>
      </c>
    </row>
    <row r="6734" spans="1:16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5">
        <v>19494.11891189649</v>
      </c>
      <c r="L6734" s="455">
        <f>IF(K6734=0,#REF!,0)</f>
        <v>0</v>
      </c>
      <c r="O6734">
        <v>49681.505095</v>
      </c>
      <c r="P6734">
        <v>46</v>
      </c>
    </row>
    <row r="6735" spans="1:16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5">
        <v>6975.7864049384561</v>
      </c>
      <c r="L6735" s="455">
        <f>IF(K6735=0,#REF!,0)</f>
        <v>0</v>
      </c>
      <c r="O6735">
        <v>49238.216675000003</v>
      </c>
      <c r="P6735">
        <v>40</v>
      </c>
    </row>
    <row r="6736" spans="1:16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5">
        <v>19063.534008919272</v>
      </c>
      <c r="L6736" s="455">
        <f>IF(K6736=0,#REF!,0)</f>
        <v>0</v>
      </c>
      <c r="O6736">
        <v>49690.743347000003</v>
      </c>
      <c r="P6736">
        <v>43</v>
      </c>
    </row>
    <row r="6737" spans="1:16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5"/>
      <c r="L6737" s="455" t="e">
        <f>IF(K6737=0,#REF!,0)</f>
        <v>#REF!</v>
      </c>
      <c r="O6737">
        <v>50106.199493</v>
      </c>
      <c r="P6737">
        <v>42</v>
      </c>
    </row>
    <row r="6738" spans="1:16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5"/>
      <c r="L6738" s="455" t="e">
        <f>IF(K6738=0,#REF!,0)</f>
        <v>#REF!</v>
      </c>
      <c r="O6738">
        <v>50545.059021000001</v>
      </c>
      <c r="P6738">
        <v>38</v>
      </c>
    </row>
    <row r="6739" spans="1:16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5"/>
      <c r="L6739" s="455" t="e">
        <f>IF(K6739=0,#REF!,0)</f>
        <v>#REF!</v>
      </c>
      <c r="O6739">
        <v>50614.646728</v>
      </c>
      <c r="P6739">
        <v>43</v>
      </c>
    </row>
    <row r="6740" spans="1:16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5"/>
      <c r="L6740" s="455" t="e">
        <f>IF(K6740=0,#REF!,0)</f>
        <v>#REF!</v>
      </c>
      <c r="O6740">
        <v>51324.567079</v>
      </c>
      <c r="P6740">
        <v>44</v>
      </c>
    </row>
    <row r="6741" spans="1:16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5"/>
      <c r="L6741" s="455" t="e">
        <f>IF(K6741=0,#REF!,0)</f>
        <v>#REF!</v>
      </c>
      <c r="O6741">
        <v>52923.607361000002</v>
      </c>
      <c r="P6741">
        <v>48</v>
      </c>
    </row>
    <row r="6742" spans="1:16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5"/>
      <c r="L6742" s="455" t="e">
        <f>IF(K6742=0,#REF!,0)</f>
        <v>#REF!</v>
      </c>
      <c r="O6742">
        <v>55233.854429999999</v>
      </c>
      <c r="P6742">
        <v>49</v>
      </c>
    </row>
    <row r="6743" spans="1:16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5"/>
      <c r="L6743" s="455" t="e">
        <f>IF(K6743=0,#REF!,0)</f>
        <v>#REF!</v>
      </c>
      <c r="O6743">
        <v>54896.681944000004</v>
      </c>
      <c r="P6743">
        <v>51</v>
      </c>
    </row>
    <row r="6744" spans="1:16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5"/>
      <c r="L6744" s="455" t="e">
        <f>IF(K6744=0,#REF!,0)</f>
        <v>#REF!</v>
      </c>
      <c r="O6744">
        <v>53742.740783000001</v>
      </c>
      <c r="P6744">
        <v>52</v>
      </c>
    </row>
    <row r="6745" spans="1:16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5"/>
      <c r="L6745" s="455" t="e">
        <f>IF(K6745=0,#REF!,0)</f>
        <v>#REF!</v>
      </c>
      <c r="O6745">
        <v>53121.261351000001</v>
      </c>
      <c r="P6745">
        <v>46</v>
      </c>
    </row>
    <row r="6746" spans="1:16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5"/>
      <c r="L6746" s="455" t="e">
        <f>IF(K6746=0,#REF!,0)</f>
        <v>#REF!</v>
      </c>
      <c r="O6746">
        <v>51879.608183999997</v>
      </c>
      <c r="P6746">
        <v>48</v>
      </c>
    </row>
    <row r="6747" spans="1:16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5"/>
      <c r="L6747" s="455" t="e">
        <f>IF(K6747=0,#REF!,0)</f>
        <v>#REF!</v>
      </c>
      <c r="O6747">
        <v>49690.966126000007</v>
      </c>
      <c r="P6747">
        <v>44</v>
      </c>
    </row>
    <row r="6748" spans="1:16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5"/>
      <c r="L6748" s="455" t="e">
        <f>IF(K6748=0,#REF!,0)</f>
        <v>#REF!</v>
      </c>
      <c r="O6748">
        <v>48359.051299999999</v>
      </c>
      <c r="P6748">
        <v>43</v>
      </c>
    </row>
    <row r="6749" spans="1:16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5"/>
      <c r="L6749" s="455" t="e">
        <f>IF(K6749=0,#REF!,0)</f>
        <v>#REF!</v>
      </c>
      <c r="O6749">
        <v>48508.329346000013</v>
      </c>
      <c r="P6749">
        <v>41</v>
      </c>
    </row>
    <row r="6750" spans="1:16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5"/>
      <c r="L6750" s="455" t="e">
        <f>IF(K6750=0,#REF!,0)</f>
        <v>#REF!</v>
      </c>
      <c r="O6750">
        <v>47783.695068000001</v>
      </c>
      <c r="P6750">
        <v>40</v>
      </c>
    </row>
    <row r="6751" spans="1:16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5"/>
      <c r="L6751" s="455" t="e">
        <f>IF(K6751=0,#REF!,0)</f>
        <v>#REF!</v>
      </c>
      <c r="O6751">
        <v>48171.454527999987</v>
      </c>
      <c r="P6751">
        <v>41</v>
      </c>
    </row>
    <row r="6752" spans="1:16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5"/>
      <c r="L6752" s="455" t="e">
        <f>IF(K6752=0,#REF!,0)</f>
        <v>#REF!</v>
      </c>
      <c r="O6752">
        <v>48896.950653</v>
      </c>
      <c r="P6752">
        <v>39</v>
      </c>
    </row>
    <row r="6753" spans="1:16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5"/>
      <c r="L6753" s="455" t="e">
        <f>IF(K6753=0,#REF!,0)</f>
        <v>#REF!</v>
      </c>
      <c r="O6753">
        <v>50126.501586999999</v>
      </c>
      <c r="P6753">
        <v>43</v>
      </c>
    </row>
    <row r="6754" spans="1:16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5"/>
      <c r="L6754" s="455" t="e">
        <f>IF(K6754=0,#REF!,0)</f>
        <v>#REF!</v>
      </c>
      <c r="O6754">
        <v>50892.213043000003</v>
      </c>
      <c r="P6754">
        <v>43</v>
      </c>
    </row>
    <row r="6755" spans="1:16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5"/>
      <c r="L6755" s="455" t="e">
        <f>IF(K6755=0,#REF!,0)</f>
        <v>#REF!</v>
      </c>
      <c r="O6755">
        <v>52161.494781000001</v>
      </c>
      <c r="P6755">
        <v>46</v>
      </c>
    </row>
    <row r="6756" spans="1:16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5"/>
      <c r="L6756" s="455" t="e">
        <f>IF(K6756=0,#REF!,0)</f>
        <v>#REF!</v>
      </c>
      <c r="O6756">
        <v>55302.346282999999</v>
      </c>
      <c r="P6756">
        <v>44</v>
      </c>
    </row>
    <row r="6757" spans="1:16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5">
        <v>14344.177137893488</v>
      </c>
      <c r="L6757" s="455">
        <f>IF(K6757=0,#REF!,0)</f>
        <v>0</v>
      </c>
      <c r="O6757">
        <v>56172.449036000013</v>
      </c>
      <c r="P6757">
        <v>47</v>
      </c>
    </row>
    <row r="6758" spans="1:16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5">
        <v>16913.60677292</v>
      </c>
      <c r="L6758" s="455">
        <f>IF(K6758=0,#REF!,0)</f>
        <v>0</v>
      </c>
      <c r="O6758">
        <v>57031.245789000001</v>
      </c>
      <c r="P6758">
        <v>41</v>
      </c>
    </row>
    <row r="6759" spans="1:16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5">
        <v>4015.3025863701791</v>
      </c>
      <c r="L6759" s="455">
        <f>IF(K6759=0,#REF!,0)</f>
        <v>0</v>
      </c>
      <c r="O6759">
        <v>55137.716490999999</v>
      </c>
      <c r="P6759">
        <v>38</v>
      </c>
    </row>
    <row r="6760" spans="1:16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5">
        <v>12748.726334001125</v>
      </c>
      <c r="L6760" s="455">
        <f>IF(K6760=0,#REF!,0)</f>
        <v>0</v>
      </c>
      <c r="O6760">
        <v>55576.225891000002</v>
      </c>
      <c r="P6760">
        <v>43</v>
      </c>
    </row>
    <row r="6761" spans="1:16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5"/>
      <c r="L6761" s="455" t="e">
        <f>IF(K6761=0,#REF!,0)</f>
        <v>#REF!</v>
      </c>
      <c r="O6761">
        <v>57972.699065000001</v>
      </c>
      <c r="P6761">
        <v>37</v>
      </c>
    </row>
    <row r="6762" spans="1:16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5"/>
      <c r="L6762" s="455" t="e">
        <f>IF(K6762=0,#REF!,0)</f>
        <v>#REF!</v>
      </c>
      <c r="O6762">
        <v>58173.324127</v>
      </c>
      <c r="P6762">
        <v>37</v>
      </c>
    </row>
    <row r="6763" spans="1:16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5"/>
      <c r="L6763" s="455" t="e">
        <f>IF(K6763=0,#REF!,0)</f>
        <v>#REF!</v>
      </c>
      <c r="O6763">
        <v>58216.988219000013</v>
      </c>
      <c r="P6763">
        <v>39</v>
      </c>
    </row>
    <row r="6764" spans="1:16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5"/>
      <c r="L6764" s="455" t="e">
        <f>IF(K6764=0,#REF!,0)</f>
        <v>#REF!</v>
      </c>
      <c r="O6764">
        <v>58001.119567999987</v>
      </c>
      <c r="P6764">
        <v>40</v>
      </c>
    </row>
    <row r="6765" spans="1:16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5"/>
      <c r="L6765" s="455" t="e">
        <f>IF(K6765=0,#REF!,0)</f>
        <v>#REF!</v>
      </c>
      <c r="O6765">
        <v>58142.014647000004</v>
      </c>
      <c r="P6765">
        <v>44</v>
      </c>
    </row>
    <row r="6766" spans="1:16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5"/>
      <c r="L6766" s="455" t="e">
        <f>IF(K6766=0,#REF!,0)</f>
        <v>#REF!</v>
      </c>
      <c r="O6766">
        <v>58832.840271999987</v>
      </c>
      <c r="P6766">
        <v>47</v>
      </c>
    </row>
    <row r="6767" spans="1:16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5"/>
      <c r="L6767" s="455" t="e">
        <f>IF(K6767=0,#REF!,0)</f>
        <v>#REF!</v>
      </c>
      <c r="O6767">
        <v>58729.788818000001</v>
      </c>
      <c r="P6767">
        <v>48</v>
      </c>
    </row>
    <row r="6768" spans="1:16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5"/>
      <c r="L6768" s="455" t="e">
        <f>IF(K6768=0,#REF!,0)</f>
        <v>#REF!</v>
      </c>
      <c r="O6768">
        <v>57335.431701999987</v>
      </c>
      <c r="P6768">
        <v>46</v>
      </c>
    </row>
    <row r="6769" spans="1:16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5"/>
      <c r="L6769" s="455" t="e">
        <f>IF(K6769=0,#REF!,0)</f>
        <v>#REF!</v>
      </c>
      <c r="O6769">
        <v>55736.987029999997</v>
      </c>
      <c r="P6769">
        <v>40</v>
      </c>
    </row>
    <row r="6770" spans="1:16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5"/>
      <c r="L6770" s="455" t="e">
        <f>IF(K6770=0,#REF!,0)</f>
        <v>#REF!</v>
      </c>
      <c r="O6770">
        <v>54956.603209000001</v>
      </c>
      <c r="P6770">
        <v>35</v>
      </c>
    </row>
    <row r="6771" spans="1:16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5"/>
      <c r="L6771" s="455" t="e">
        <f>IF(K6771=0,#REF!,0)</f>
        <v>#REF!</v>
      </c>
      <c r="O6771">
        <v>53489.107544000013</v>
      </c>
      <c r="P6771">
        <v>33</v>
      </c>
    </row>
    <row r="6772" spans="1:16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5"/>
      <c r="L6772" s="455" t="e">
        <f>IF(K6772=0,#REF!,0)</f>
        <v>#REF!</v>
      </c>
      <c r="O6772">
        <v>51488.182129000001</v>
      </c>
      <c r="P6772">
        <v>31</v>
      </c>
    </row>
    <row r="6773" spans="1:16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5"/>
      <c r="L6773" s="455" t="e">
        <f>IF(K6773=0,#REF!,0)</f>
        <v>#REF!</v>
      </c>
      <c r="O6773">
        <v>52207.579741999987</v>
      </c>
      <c r="P6773">
        <v>31</v>
      </c>
    </row>
    <row r="6774" spans="1:16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5"/>
      <c r="L6774" s="455" t="e">
        <f>IF(K6774=0,#REF!,0)</f>
        <v>#REF!</v>
      </c>
      <c r="O6774">
        <v>52403.409636999997</v>
      </c>
      <c r="P6774">
        <v>29</v>
      </c>
    </row>
    <row r="6775" spans="1:16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5"/>
      <c r="L6775" s="455" t="e">
        <f>IF(K6775=0,#REF!,0)</f>
        <v>#REF!</v>
      </c>
      <c r="O6775">
        <v>52294.888793999999</v>
      </c>
      <c r="P6775">
        <v>30</v>
      </c>
    </row>
    <row r="6776" spans="1:16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5"/>
      <c r="L6776" s="455" t="e">
        <f>IF(K6776=0,#REF!,0)</f>
        <v>#REF!</v>
      </c>
      <c r="O6776">
        <v>52901.239318</v>
      </c>
      <c r="P6776">
        <v>33</v>
      </c>
    </row>
    <row r="6777" spans="1:16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5"/>
      <c r="L6777" s="455" t="e">
        <f>IF(K6777=0,#REF!,0)</f>
        <v>#REF!</v>
      </c>
      <c r="O6777">
        <v>54566.147583999998</v>
      </c>
      <c r="P6777">
        <v>37</v>
      </c>
    </row>
    <row r="6778" spans="1:16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5"/>
      <c r="L6778" s="455" t="e">
        <f>IF(K6778=0,#REF!,0)</f>
        <v>#REF!</v>
      </c>
      <c r="O6778">
        <v>56684.080262000003</v>
      </c>
      <c r="P6778">
        <v>43</v>
      </c>
    </row>
    <row r="6779" spans="1:16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5"/>
      <c r="L6779" s="455" t="e">
        <f>IF(K6779=0,#REF!,0)</f>
        <v>#REF!</v>
      </c>
      <c r="O6779">
        <v>59450.320800000001</v>
      </c>
      <c r="P6779">
        <v>44</v>
      </c>
    </row>
    <row r="6780" spans="1:16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5"/>
      <c r="L6780" s="455" t="e">
        <f>IF(K6780=0,#REF!,0)</f>
        <v>#REF!</v>
      </c>
      <c r="O6780">
        <v>60647.973145000004</v>
      </c>
      <c r="P6780">
        <v>35</v>
      </c>
    </row>
    <row r="6781" spans="1:16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5"/>
      <c r="L6781" s="455" t="e">
        <f>IF(K6781=0,#REF!,0)</f>
        <v>#REF!</v>
      </c>
      <c r="O6781">
        <v>62705.397156000014</v>
      </c>
      <c r="P6781">
        <v>29</v>
      </c>
    </row>
    <row r="6782" spans="1:16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5"/>
      <c r="L6782" s="455" t="e">
        <f>IF(K6782=0,#REF!,0)</f>
        <v>#REF!</v>
      </c>
      <c r="O6782">
        <v>63237.187926999999</v>
      </c>
      <c r="P6782">
        <v>35</v>
      </c>
    </row>
    <row r="6783" spans="1:16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5"/>
      <c r="L6783" s="455" t="e">
        <f>IF(K6783=0,#REF!,0)</f>
        <v>#REF!</v>
      </c>
      <c r="O6783">
        <v>61901.724242999997</v>
      </c>
      <c r="P6783">
        <v>40</v>
      </c>
    </row>
    <row r="6784" spans="1:16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5"/>
      <c r="L6784" s="455" t="e">
        <f>IF(K6784=0,#REF!,0)</f>
        <v>#REF!</v>
      </c>
      <c r="O6784">
        <v>61095.86548</v>
      </c>
      <c r="P6784">
        <v>38</v>
      </c>
    </row>
    <row r="6785" spans="1:16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5"/>
      <c r="L6785" s="455" t="e">
        <f>IF(K6785=0,#REF!,0)</f>
        <v>#REF!</v>
      </c>
      <c r="O6785">
        <v>63970.678284000001</v>
      </c>
      <c r="P6785">
        <v>36</v>
      </c>
    </row>
    <row r="6786" spans="1:16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5"/>
      <c r="L6786" s="455" t="e">
        <f>IF(K6786=0,#REF!,0)</f>
        <v>#REF!</v>
      </c>
      <c r="O6786">
        <v>64468.757752999998</v>
      </c>
      <c r="P6786">
        <v>40</v>
      </c>
    </row>
    <row r="6787" spans="1:16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5"/>
      <c r="L6787" s="455" t="e">
        <f>IF(K6787=0,#REF!,0)</f>
        <v>#REF!</v>
      </c>
      <c r="O6787">
        <v>64782.978639000001</v>
      </c>
      <c r="P6787">
        <v>37</v>
      </c>
    </row>
    <row r="6788" spans="1:16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5"/>
      <c r="L6788" s="455" t="e">
        <f>IF(K6788=0,#REF!,0)</f>
        <v>#REF!</v>
      </c>
      <c r="O6788">
        <v>64881.823426000003</v>
      </c>
      <c r="P6788">
        <v>36</v>
      </c>
    </row>
    <row r="6789" spans="1:16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5"/>
      <c r="L6789" s="455" t="e">
        <f>IF(K6789=0,#REF!,0)</f>
        <v>#REF!</v>
      </c>
      <c r="O6789">
        <v>64615.574280000001</v>
      </c>
      <c r="P6789">
        <v>45</v>
      </c>
    </row>
    <row r="6790" spans="1:16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5"/>
      <c r="L6790" s="455" t="e">
        <f>IF(K6790=0,#REF!,0)</f>
        <v>#REF!</v>
      </c>
      <c r="O6790">
        <v>64201.699342</v>
      </c>
      <c r="P6790">
        <v>48</v>
      </c>
    </row>
    <row r="6791" spans="1:16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5"/>
      <c r="L6791" s="455" t="e">
        <f>IF(K6791=0,#REF!,0)</f>
        <v>#REF!</v>
      </c>
      <c r="O6791">
        <v>62576.121642999999</v>
      </c>
      <c r="P6791">
        <v>43</v>
      </c>
    </row>
    <row r="6792" spans="1:16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5"/>
      <c r="L6792" s="455" t="e">
        <f>IF(K6792=0,#REF!,0)</f>
        <v>#REF!</v>
      </c>
      <c r="O6792">
        <v>60095.937499</v>
      </c>
      <c r="P6792">
        <v>44</v>
      </c>
    </row>
    <row r="6793" spans="1:16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5"/>
      <c r="L6793" s="455" t="e">
        <f>IF(K6793=0,#REF!,0)</f>
        <v>#REF!</v>
      </c>
      <c r="O6793">
        <v>59245.386352000001</v>
      </c>
      <c r="P6793">
        <v>42</v>
      </c>
    </row>
    <row r="6794" spans="1:16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5"/>
      <c r="L6794" s="455" t="e">
        <f>IF(K6794=0,#REF!,0)</f>
        <v>#REF!</v>
      </c>
      <c r="O6794">
        <v>57582.535186000001</v>
      </c>
      <c r="P6794">
        <v>36</v>
      </c>
    </row>
    <row r="6795" spans="1:16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5"/>
      <c r="L6795" s="455" t="e">
        <f>IF(K6795=0,#REF!,0)</f>
        <v>#REF!</v>
      </c>
      <c r="O6795">
        <v>56640.262419999999</v>
      </c>
      <c r="P6795">
        <v>50</v>
      </c>
    </row>
    <row r="6796" spans="1:16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5"/>
      <c r="L6796" s="455" t="e">
        <f>IF(K6796=0,#REF!,0)</f>
        <v>#REF!</v>
      </c>
      <c r="O6796">
        <v>54798.706482000001</v>
      </c>
      <c r="P6796">
        <v>30</v>
      </c>
    </row>
    <row r="6797" spans="1:16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5"/>
      <c r="L6797" s="455" t="e">
        <f>IF(K6797=0,#REF!,0)</f>
        <v>#REF!</v>
      </c>
      <c r="O6797">
        <v>54027.563872999999</v>
      </c>
      <c r="P6797">
        <v>29</v>
      </c>
    </row>
    <row r="6798" spans="1:16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5"/>
      <c r="L6798" s="455" t="e">
        <f>IF(K6798=0,#REF!,0)</f>
        <v>#REF!</v>
      </c>
      <c r="O6798">
        <v>54515.851747000001</v>
      </c>
      <c r="P6798">
        <v>29</v>
      </c>
    </row>
    <row r="6799" spans="1:16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5"/>
      <c r="L6799" s="455" t="e">
        <f>IF(K6799=0,#REF!,0)</f>
        <v>#REF!</v>
      </c>
      <c r="O6799">
        <v>54112.095948000002</v>
      </c>
      <c r="P6799">
        <v>29</v>
      </c>
    </row>
    <row r="6800" spans="1:16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5"/>
      <c r="L6800" s="455" t="e">
        <f>IF(K6800=0,#REF!,0)</f>
        <v>#REF!</v>
      </c>
      <c r="O6800">
        <v>54572.248505000003</v>
      </c>
      <c r="P6800">
        <v>31</v>
      </c>
    </row>
    <row r="6801" spans="1:16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5"/>
      <c r="L6801" s="455" t="e">
        <f>IF(K6801=0,#REF!,0)</f>
        <v>#REF!</v>
      </c>
      <c r="O6801">
        <v>55305.033203999999</v>
      </c>
      <c r="P6801">
        <v>36</v>
      </c>
    </row>
    <row r="6802" spans="1:16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5"/>
      <c r="L6802" s="455" t="e">
        <f>IF(K6802=0,#REF!,0)</f>
        <v>#REF!</v>
      </c>
      <c r="O6802">
        <v>57029.759918999996</v>
      </c>
      <c r="P6802">
        <v>51</v>
      </c>
    </row>
    <row r="6803" spans="1:16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5"/>
      <c r="L6803" s="455" t="e">
        <f>IF(K6803=0,#REF!,0)</f>
        <v>#REF!</v>
      </c>
      <c r="O6803">
        <v>59075.752899999999</v>
      </c>
      <c r="P6803">
        <v>34</v>
      </c>
    </row>
    <row r="6804" spans="1:16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5"/>
      <c r="L6804" s="455" t="e">
        <f>IF(K6804=0,#REF!,0)</f>
        <v>#REF!</v>
      </c>
      <c r="O6804">
        <v>62437.722593999999</v>
      </c>
      <c r="P6804">
        <v>30</v>
      </c>
    </row>
    <row r="6805" spans="1:16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5"/>
      <c r="L6805" s="455" t="e">
        <f>IF(K6805=0,#REF!,0)</f>
        <v>#REF!</v>
      </c>
      <c r="O6805">
        <v>63716.868591999999</v>
      </c>
      <c r="P6805">
        <v>28</v>
      </c>
    </row>
    <row r="6806" spans="1:16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5"/>
      <c r="L6806" s="455" t="e">
        <f>IF(K6806=0,#REF!,0)</f>
        <v>#REF!</v>
      </c>
      <c r="O6806">
        <v>63940.870056</v>
      </c>
      <c r="P6806">
        <v>34</v>
      </c>
    </row>
    <row r="6807" spans="1:16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5"/>
      <c r="L6807" s="455" t="e">
        <f>IF(K6807=0,#REF!,0)</f>
        <v>#REF!</v>
      </c>
      <c r="O6807">
        <v>61640.093842000002</v>
      </c>
      <c r="P6807">
        <v>35</v>
      </c>
    </row>
    <row r="6808" spans="1:16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5"/>
      <c r="L6808" s="455" t="e">
        <f>IF(K6808=0,#REF!,0)</f>
        <v>#REF!</v>
      </c>
      <c r="O6808">
        <v>60592.096376000001</v>
      </c>
      <c r="P6808">
        <v>39</v>
      </c>
    </row>
    <row r="6809" spans="1:16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5"/>
      <c r="L6809" s="455" t="e">
        <f>IF(K6809=0,#REF!,0)</f>
        <v>#REF!</v>
      </c>
      <c r="O6809">
        <v>63545.675536000002</v>
      </c>
      <c r="P6809">
        <v>33</v>
      </c>
    </row>
    <row r="6810" spans="1:16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5"/>
      <c r="L6810" s="455" t="e">
        <f>IF(K6810=0,#REF!,0)</f>
        <v>#REF!</v>
      </c>
      <c r="O6810">
        <v>62863.962219000001</v>
      </c>
      <c r="P6810">
        <v>33</v>
      </c>
    </row>
    <row r="6811" spans="1:16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5"/>
      <c r="L6811" s="455" t="e">
        <f>IF(K6811=0,#REF!,0)</f>
        <v>#REF!</v>
      </c>
      <c r="O6811">
        <v>62789.302124000002</v>
      </c>
      <c r="P6811">
        <v>33</v>
      </c>
    </row>
    <row r="6812" spans="1:16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5"/>
      <c r="L6812" s="455" t="e">
        <f>IF(K6812=0,#REF!,0)</f>
        <v>#REF!</v>
      </c>
      <c r="O6812">
        <v>62116.586212000002</v>
      </c>
      <c r="P6812">
        <v>30</v>
      </c>
    </row>
    <row r="6813" spans="1:16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5"/>
      <c r="L6813" s="455" t="e">
        <f>IF(K6813=0,#REF!,0)</f>
        <v>#REF!</v>
      </c>
      <c r="O6813">
        <v>61680.211058000001</v>
      </c>
      <c r="P6813">
        <v>42</v>
      </c>
    </row>
    <row r="6814" spans="1:16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5"/>
      <c r="L6814" s="455" t="e">
        <f>IF(K6814=0,#REF!,0)</f>
        <v>#REF!</v>
      </c>
      <c r="O6814">
        <v>61783.176206999997</v>
      </c>
      <c r="P6814">
        <v>47</v>
      </c>
    </row>
    <row r="6815" spans="1:16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5"/>
      <c r="L6815" s="455" t="e">
        <f>IF(K6815=0,#REF!,0)</f>
        <v>#REF!</v>
      </c>
      <c r="O6815">
        <v>59730.890076000003</v>
      </c>
      <c r="P6815">
        <v>53</v>
      </c>
    </row>
    <row r="6816" spans="1:16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5"/>
      <c r="L6816" s="455" t="e">
        <f>IF(K6816=0,#REF!,0)</f>
        <v>#REF!</v>
      </c>
      <c r="O6816">
        <v>58767.216674000003</v>
      </c>
      <c r="P6816">
        <v>52</v>
      </c>
    </row>
    <row r="6817" spans="1:16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5"/>
      <c r="L6817" s="455" t="e">
        <f>IF(K6817=0,#REF!,0)</f>
        <v>#REF!</v>
      </c>
      <c r="O6817">
        <v>57492.705291999999</v>
      </c>
      <c r="P6817">
        <v>50</v>
      </c>
    </row>
    <row r="6818" spans="1:16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5"/>
      <c r="L6818" s="455" t="e">
        <f>IF(K6818=0,#REF!,0)</f>
        <v>#REF!</v>
      </c>
      <c r="O6818">
        <v>57046.234619000003</v>
      </c>
      <c r="P6818">
        <v>47</v>
      </c>
    </row>
    <row r="6819" spans="1:16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5"/>
      <c r="L6819" s="455" t="e">
        <f>IF(K6819=0,#REF!,0)</f>
        <v>#REF!</v>
      </c>
      <c r="O6819">
        <v>55155.850738000001</v>
      </c>
      <c r="P6819">
        <v>42</v>
      </c>
    </row>
    <row r="6820" spans="1:16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5"/>
      <c r="L6820" s="455" t="e">
        <f>IF(K6820=0,#REF!,0)</f>
        <v>#REF!</v>
      </c>
      <c r="O6820">
        <v>54783.864348000003</v>
      </c>
      <c r="P6820">
        <v>38</v>
      </c>
    </row>
    <row r="6821" spans="1:16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5"/>
      <c r="L6821" s="455" t="e">
        <f>IF(K6821=0,#REF!,0)</f>
        <v>#REF!</v>
      </c>
      <c r="O6821">
        <v>54414.558593000002</v>
      </c>
      <c r="P6821">
        <v>32</v>
      </c>
    </row>
    <row r="6822" spans="1:16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5"/>
      <c r="L6822" s="455" t="e">
        <f>IF(K6822=0,#REF!,0)</f>
        <v>#REF!</v>
      </c>
      <c r="O6822">
        <v>53770.405823000001</v>
      </c>
      <c r="P6822">
        <v>25</v>
      </c>
    </row>
    <row r="6823" spans="1:16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5"/>
      <c r="L6823" s="455" t="e">
        <f>IF(K6823=0,#REF!,0)</f>
        <v>#REF!</v>
      </c>
      <c r="O6823">
        <v>53470.668365999998</v>
      </c>
      <c r="P6823">
        <v>37</v>
      </c>
    </row>
    <row r="6824" spans="1:16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5"/>
      <c r="L6824" s="455" t="e">
        <f>IF(K6824=0,#REF!,0)</f>
        <v>#REF!</v>
      </c>
      <c r="O6824">
        <v>54519.701904000001</v>
      </c>
      <c r="P6824">
        <v>34</v>
      </c>
    </row>
    <row r="6825" spans="1:16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5"/>
      <c r="L6825" s="455" t="e">
        <f>IF(K6825=0,#REF!,0)</f>
        <v>#REF!</v>
      </c>
      <c r="O6825">
        <v>55799.635071999997</v>
      </c>
      <c r="P6825">
        <v>39</v>
      </c>
    </row>
    <row r="6826" spans="1:16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5"/>
      <c r="L6826" s="455" t="e">
        <f>IF(K6826=0,#REF!,0)</f>
        <v>#REF!</v>
      </c>
      <c r="O6826">
        <v>56832.094665999997</v>
      </c>
      <c r="P6826">
        <v>54</v>
      </c>
    </row>
    <row r="6827" spans="1:16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5"/>
      <c r="L6827" s="455" t="e">
        <f>IF(K6827=0,#REF!,0)</f>
        <v>#REF!</v>
      </c>
      <c r="O6827">
        <v>58211.536834999999</v>
      </c>
      <c r="P6827">
        <v>49</v>
      </c>
    </row>
    <row r="6828" spans="1:16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5"/>
      <c r="L6828" s="455" t="e">
        <f>IF(K6828=0,#REF!,0)</f>
        <v>#REF!</v>
      </c>
      <c r="O6828">
        <v>61728.937653000001</v>
      </c>
      <c r="P6828">
        <v>40</v>
      </c>
    </row>
    <row r="6829" spans="1:16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5"/>
      <c r="L6829" s="455" t="e">
        <f>IF(K6829=0,#REF!,0)</f>
        <v>#REF!</v>
      </c>
      <c r="O6829">
        <v>62279.100311000002</v>
      </c>
      <c r="P6829">
        <v>43</v>
      </c>
    </row>
    <row r="6830" spans="1:16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5"/>
      <c r="L6830" s="455" t="e">
        <f>IF(K6830=0,#REF!,0)</f>
        <v>#REF!</v>
      </c>
      <c r="O6830">
        <v>62966.422729999998</v>
      </c>
      <c r="P6830">
        <v>42</v>
      </c>
    </row>
    <row r="6831" spans="1:16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5"/>
      <c r="L6831" s="455" t="e">
        <f>IF(K6831=0,#REF!,0)</f>
        <v>#REF!</v>
      </c>
      <c r="O6831">
        <v>60280.584075999999</v>
      </c>
      <c r="P6831">
        <v>43</v>
      </c>
    </row>
    <row r="6832" spans="1:16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5"/>
      <c r="L6832" s="455" t="e">
        <f>IF(K6832=0,#REF!,0)</f>
        <v>#REF!</v>
      </c>
      <c r="O6832">
        <v>59669.337799000001</v>
      </c>
      <c r="P6832">
        <v>43</v>
      </c>
    </row>
    <row r="6833" spans="1:16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5"/>
      <c r="L6833" s="455" t="e">
        <f>IF(K6833=0,#REF!,0)</f>
        <v>#REF!</v>
      </c>
      <c r="O6833">
        <v>62179.111907999999</v>
      </c>
      <c r="P6833">
        <v>45</v>
      </c>
    </row>
    <row r="6834" spans="1:16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5"/>
      <c r="L6834" s="455" t="e">
        <f>IF(K6834=0,#REF!,0)</f>
        <v>#REF!</v>
      </c>
      <c r="O6834">
        <v>61683.574767999999</v>
      </c>
      <c r="P6834">
        <v>41</v>
      </c>
    </row>
    <row r="6835" spans="1:16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5"/>
      <c r="L6835" s="455" t="e">
        <f>IF(K6835=0,#REF!,0)</f>
        <v>#REF!</v>
      </c>
      <c r="O6835">
        <v>62233.285035000001</v>
      </c>
      <c r="P6835">
        <v>47</v>
      </c>
    </row>
    <row r="6836" spans="1:16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5"/>
      <c r="L6836" s="455" t="e">
        <f>IF(K6836=0,#REF!,0)</f>
        <v>#REF!</v>
      </c>
      <c r="O6836">
        <v>62245.337706999999</v>
      </c>
      <c r="P6836">
        <v>43</v>
      </c>
    </row>
    <row r="6837" spans="1:16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5"/>
      <c r="L6837" s="455" t="e">
        <f>IF(K6837=0,#REF!,0)</f>
        <v>#REF!</v>
      </c>
      <c r="O6837">
        <v>62124.420104999997</v>
      </c>
      <c r="P6837">
        <v>60</v>
      </c>
    </row>
    <row r="6838" spans="1:16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5"/>
      <c r="L6838" s="455" t="e">
        <f>IF(K6838=0,#REF!,0)</f>
        <v>#REF!</v>
      </c>
      <c r="O6838">
        <v>62153.321137999999</v>
      </c>
      <c r="P6838">
        <v>74</v>
      </c>
    </row>
    <row r="6839" spans="1:16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5"/>
      <c r="L6839" s="455" t="e">
        <f>IF(K6839=0,#REF!,0)</f>
        <v>#REF!</v>
      </c>
      <c r="O6839">
        <v>60920.016663000002</v>
      </c>
      <c r="P6839">
        <v>71</v>
      </c>
    </row>
    <row r="6840" spans="1:16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5"/>
      <c r="L6840" s="455" t="e">
        <f>IF(K6840=0,#REF!,0)</f>
        <v>#REF!</v>
      </c>
      <c r="O6840">
        <v>59347.252654999997</v>
      </c>
      <c r="P6840">
        <v>81</v>
      </c>
    </row>
    <row r="6841" spans="1:16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5"/>
      <c r="L6841" s="455" t="e">
        <f>IF(K6841=0,#REF!,0)</f>
        <v>#REF!</v>
      </c>
      <c r="O6841">
        <v>58150.286864999987</v>
      </c>
      <c r="P6841">
        <v>75</v>
      </c>
    </row>
    <row r="6842" spans="1:16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5"/>
      <c r="L6842" s="455" t="e">
        <f>IF(K6842=0,#REF!,0)</f>
        <v>#REF!</v>
      </c>
      <c r="O6842">
        <v>57599.899474999998</v>
      </c>
      <c r="P6842">
        <v>67</v>
      </c>
    </row>
    <row r="6843" spans="1:16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5"/>
      <c r="L6843" s="455" t="e">
        <f>IF(K6843=0,#REF!,0)</f>
        <v>#REF!</v>
      </c>
      <c r="O6843">
        <v>55697.087373000002</v>
      </c>
      <c r="P6843">
        <v>57</v>
      </c>
    </row>
    <row r="6844" spans="1:16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5"/>
      <c r="L6844" s="455" t="e">
        <f>IF(K6844=0,#REF!,0)</f>
        <v>#REF!</v>
      </c>
      <c r="O6844">
        <v>55751.547822</v>
      </c>
      <c r="P6844">
        <v>59</v>
      </c>
    </row>
    <row r="6845" spans="1:16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5"/>
      <c r="L6845" s="455" t="e">
        <f>IF(K6845=0,#REF!,0)</f>
        <v>#REF!</v>
      </c>
      <c r="O6845">
        <v>54627.183838999998</v>
      </c>
      <c r="P6845">
        <v>53</v>
      </c>
    </row>
    <row r="6846" spans="1:16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5"/>
      <c r="L6846" s="455" t="e">
        <f>IF(K6846=0,#REF!,0)</f>
        <v>#REF!</v>
      </c>
      <c r="O6846">
        <v>54318.440978999999</v>
      </c>
      <c r="P6846">
        <v>53</v>
      </c>
    </row>
    <row r="6847" spans="1:16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5"/>
      <c r="L6847" s="455" t="e">
        <f>IF(K6847=0,#REF!,0)</f>
        <v>#REF!</v>
      </c>
      <c r="O6847">
        <v>54257.796477999997</v>
      </c>
      <c r="P6847">
        <v>52</v>
      </c>
    </row>
    <row r="6848" spans="1:16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5"/>
      <c r="L6848" s="455" t="e">
        <f>IF(K6848=0,#REF!,0)</f>
        <v>#REF!</v>
      </c>
      <c r="O6848">
        <v>54914.866240000003</v>
      </c>
      <c r="P6848">
        <v>54</v>
      </c>
    </row>
    <row r="6849" spans="1:16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5"/>
      <c r="L6849" s="455" t="e">
        <f>IF(K6849=0,#REF!,0)</f>
        <v>#REF!</v>
      </c>
      <c r="O6849">
        <v>55849.002472</v>
      </c>
      <c r="P6849">
        <v>58</v>
      </c>
    </row>
    <row r="6850" spans="1:16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5"/>
      <c r="L6850" s="455" t="e">
        <f>IF(K6850=0,#REF!,0)</f>
        <v>#REF!</v>
      </c>
      <c r="O6850">
        <v>57338.131957999998</v>
      </c>
      <c r="P6850">
        <v>73</v>
      </c>
    </row>
    <row r="6851" spans="1:16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5"/>
      <c r="L6851" s="455" t="e">
        <f>IF(K6851=0,#REF!,0)</f>
        <v>#REF!</v>
      </c>
      <c r="O6851">
        <v>57762.823455999998</v>
      </c>
      <c r="P6851">
        <v>57</v>
      </c>
    </row>
    <row r="6852" spans="1:16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5">
        <v>11236.429746927659</v>
      </c>
      <c r="L6852" s="455">
        <f>IF(K6852=0,#REF!,0)</f>
        <v>0</v>
      </c>
      <c r="O6852">
        <v>59077.162934</v>
      </c>
      <c r="P6852">
        <v>47</v>
      </c>
    </row>
    <row r="6853" spans="1:16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5">
        <v>31194.719111100902</v>
      </c>
      <c r="L6853" s="455">
        <f>IF(K6853=0,#REF!,0)</f>
        <v>0</v>
      </c>
      <c r="O6853">
        <v>58638.768403000002</v>
      </c>
      <c r="P6853">
        <v>46</v>
      </c>
    </row>
    <row r="6854" spans="1:16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5">
        <v>12248.761467333541</v>
      </c>
      <c r="L6854" s="455">
        <f>IF(K6854=0,#REF!,0)</f>
        <v>0</v>
      </c>
      <c r="O6854">
        <v>58974.220550999999</v>
      </c>
      <c r="P6854">
        <v>43</v>
      </c>
    </row>
    <row r="6855" spans="1:16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5">
        <v>37218.792269760772</v>
      </c>
      <c r="L6855" s="455">
        <f>IF(K6855=0,#REF!,0)</f>
        <v>0</v>
      </c>
      <c r="O6855">
        <v>57037.786988000007</v>
      </c>
      <c r="P6855">
        <v>45</v>
      </c>
    </row>
    <row r="6856" spans="1:16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5">
        <v>25735.081305284668</v>
      </c>
      <c r="L6856" s="455">
        <f>IF(K6856=0,#REF!,0)</f>
        <v>0</v>
      </c>
      <c r="O6856">
        <v>57029.949798000001</v>
      </c>
      <c r="P6856">
        <v>39</v>
      </c>
    </row>
    <row r="6857" spans="1:16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5">
        <v>5169.4719585885587</v>
      </c>
      <c r="L6857" s="455">
        <f>IF(K6857=0,#REF!,0)</f>
        <v>0</v>
      </c>
      <c r="O6857">
        <v>59690.378692000013</v>
      </c>
      <c r="P6857">
        <v>42</v>
      </c>
    </row>
    <row r="6858" spans="1:16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5"/>
      <c r="L6858" s="455" t="e">
        <f>IF(K6858=0,#REF!,0)</f>
        <v>#REF!</v>
      </c>
      <c r="O6858">
        <v>59889.275207999999</v>
      </c>
      <c r="P6858">
        <v>42</v>
      </c>
    </row>
    <row r="6859" spans="1:16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5"/>
      <c r="L6859" s="455" t="e">
        <f>IF(K6859=0,#REF!,0)</f>
        <v>#REF!</v>
      </c>
      <c r="O6859">
        <v>60110.216492</v>
      </c>
      <c r="P6859">
        <v>43</v>
      </c>
    </row>
    <row r="6860" spans="1:16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5"/>
      <c r="L6860" s="455" t="e">
        <f>IF(K6860=0,#REF!,0)</f>
        <v>#REF!</v>
      </c>
      <c r="O6860">
        <v>60562.930054999997</v>
      </c>
      <c r="P6860">
        <v>50</v>
      </c>
    </row>
    <row r="6861" spans="1:16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5"/>
      <c r="L6861" s="455" t="e">
        <f>IF(K6861=0,#REF!,0)</f>
        <v>#REF!</v>
      </c>
      <c r="O6861">
        <v>60884.431853999988</v>
      </c>
      <c r="P6861">
        <v>57</v>
      </c>
    </row>
    <row r="6862" spans="1:16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5"/>
      <c r="L6862" s="455" t="e">
        <f>IF(K6862=0,#REF!,0)</f>
        <v>#REF!</v>
      </c>
      <c r="O6862">
        <v>61024.454620999997</v>
      </c>
      <c r="P6862">
        <v>67</v>
      </c>
    </row>
    <row r="6863" spans="1:16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5"/>
      <c r="L6863" s="455" t="e">
        <f>IF(K6863=0,#REF!,0)</f>
        <v>#REF!</v>
      </c>
      <c r="O6863">
        <v>59976.479736000001</v>
      </c>
      <c r="P6863">
        <v>75</v>
      </c>
    </row>
    <row r="6864" spans="1:16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5"/>
      <c r="L6864" s="455" t="e">
        <f>IF(K6864=0,#REF!,0)</f>
        <v>#REF!</v>
      </c>
      <c r="O6864">
        <v>59137.674987999999</v>
      </c>
      <c r="P6864">
        <v>76</v>
      </c>
    </row>
    <row r="6865" spans="1:16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5"/>
      <c r="L6865" s="455" t="e">
        <f>IF(K6865=0,#REF!,0)</f>
        <v>#REF!</v>
      </c>
      <c r="O6865">
        <v>58567.452637000002</v>
      </c>
      <c r="P6865">
        <v>75</v>
      </c>
    </row>
    <row r="6866" spans="1:16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5"/>
      <c r="L6866" s="455" t="e">
        <f>IF(K6866=0,#REF!,0)</f>
        <v>#REF!</v>
      </c>
      <c r="O6866">
        <v>58544.969665999997</v>
      </c>
      <c r="P6866">
        <v>67</v>
      </c>
    </row>
    <row r="6867" spans="1:16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5"/>
      <c r="L6867" s="455" t="e">
        <f>IF(K6867=0,#REF!,0)</f>
        <v>#REF!</v>
      </c>
      <c r="O6867">
        <v>56833.254058999999</v>
      </c>
      <c r="P6867">
        <v>60</v>
      </c>
    </row>
    <row r="6868" spans="1:16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5"/>
      <c r="L6868" s="455" t="e">
        <f>IF(K6868=0,#REF!,0)</f>
        <v>#REF!</v>
      </c>
      <c r="O6868">
        <v>54186.060243</v>
      </c>
      <c r="P6868">
        <v>57</v>
      </c>
    </row>
    <row r="6869" spans="1:16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5"/>
      <c r="L6869" s="455" t="e">
        <f>IF(K6869=0,#REF!,0)</f>
        <v>#REF!</v>
      </c>
      <c r="O6869">
        <v>53859.547210999997</v>
      </c>
      <c r="P6869">
        <v>56</v>
      </c>
    </row>
    <row r="6870" spans="1:16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5"/>
      <c r="L6870" s="455" t="e">
        <f>IF(K6870=0,#REF!,0)</f>
        <v>#REF!</v>
      </c>
      <c r="O6870">
        <v>53665.304229000001</v>
      </c>
      <c r="P6870">
        <v>53</v>
      </c>
    </row>
    <row r="6871" spans="1:16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5"/>
      <c r="L6871" s="455" t="e">
        <f>IF(K6871=0,#REF!,0)</f>
        <v>#REF!</v>
      </c>
      <c r="O6871">
        <v>53385.183471999997</v>
      </c>
      <c r="P6871">
        <v>51</v>
      </c>
    </row>
    <row r="6872" spans="1:16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5"/>
      <c r="L6872" s="455" t="e">
        <f>IF(K6872=0,#REF!,0)</f>
        <v>#REF!</v>
      </c>
      <c r="O6872">
        <v>54020.524658000002</v>
      </c>
      <c r="P6872">
        <v>48</v>
      </c>
    </row>
    <row r="6873" spans="1:16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5"/>
      <c r="L6873" s="455" t="e">
        <f>IF(K6873=0,#REF!,0)</f>
        <v>#REF!</v>
      </c>
      <c r="O6873">
        <v>54889.132018999997</v>
      </c>
      <c r="P6873">
        <v>53</v>
      </c>
    </row>
    <row r="6874" spans="1:16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5"/>
      <c r="L6874" s="455" t="e">
        <f>IF(K6874=0,#REF!,0)</f>
        <v>#REF!</v>
      </c>
      <c r="O6874">
        <v>55187.907073000002</v>
      </c>
      <c r="P6874">
        <v>57</v>
      </c>
    </row>
    <row r="6875" spans="1:16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5"/>
      <c r="L6875" s="455" t="e">
        <f>IF(K6875=0,#REF!,0)</f>
        <v>#REF!</v>
      </c>
      <c r="O6875">
        <v>55875.614197000003</v>
      </c>
      <c r="P6875">
        <v>43</v>
      </c>
    </row>
    <row r="6876" spans="1:16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5"/>
      <c r="L6876" s="455" t="e">
        <f>IF(K6876=0,#REF!,0)</f>
        <v>#REF!</v>
      </c>
      <c r="O6876">
        <v>57152.029570999999</v>
      </c>
      <c r="P6876">
        <v>55</v>
      </c>
    </row>
    <row r="6877" spans="1:16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5"/>
      <c r="L6877" s="455" t="e">
        <f>IF(K6877=0,#REF!,0)</f>
        <v>#REF!</v>
      </c>
      <c r="O6877">
        <v>57305.138549000003</v>
      </c>
      <c r="P6877">
        <v>55</v>
      </c>
    </row>
    <row r="6878" spans="1:16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5">
        <v>26168.180131296729</v>
      </c>
      <c r="L6878" s="455">
        <f>IF(K6878=0,#REF!,0)</f>
        <v>0</v>
      </c>
      <c r="O6878">
        <v>56993.033416999999</v>
      </c>
      <c r="P6878">
        <v>50</v>
      </c>
    </row>
    <row r="6879" spans="1:16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5"/>
      <c r="L6879" s="455" t="e">
        <f>IF(K6879=0,#REF!,0)</f>
        <v>#REF!</v>
      </c>
      <c r="O6879">
        <v>54163.566741000002</v>
      </c>
      <c r="P6879">
        <v>50</v>
      </c>
    </row>
    <row r="6880" spans="1:16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5">
        <v>10716.404549286768</v>
      </c>
      <c r="L6880" s="455">
        <f>IF(K6880=0,#REF!,0)</f>
        <v>0</v>
      </c>
      <c r="O6880">
        <v>54727.194151999996</v>
      </c>
      <c r="P6880">
        <v>45</v>
      </c>
    </row>
    <row r="6881" spans="1:16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5">
        <v>4424.9844111480079</v>
      </c>
      <c r="L6881" s="455">
        <f>IF(K6881=0,#REF!,0)</f>
        <v>0</v>
      </c>
      <c r="O6881">
        <v>55445.332947000003</v>
      </c>
      <c r="P6881">
        <v>45</v>
      </c>
    </row>
    <row r="6882" spans="1:16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5"/>
      <c r="L6882" s="455" t="e">
        <f>IF(K6882=0,#REF!,0)</f>
        <v>#REF!</v>
      </c>
      <c r="O6882">
        <v>55360.813324000002</v>
      </c>
      <c r="P6882">
        <v>43</v>
      </c>
    </row>
    <row r="6883" spans="1:16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5"/>
      <c r="L6883" s="455" t="e">
        <f>IF(K6883=0,#REF!,0)</f>
        <v>#REF!</v>
      </c>
      <c r="O6883">
        <v>56157.256104</v>
      </c>
      <c r="P6883">
        <v>46</v>
      </c>
    </row>
    <row r="6884" spans="1:16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5"/>
      <c r="L6884" s="455" t="e">
        <f>IF(K6884=0,#REF!,0)</f>
        <v>#REF!</v>
      </c>
      <c r="O6884">
        <v>55652.270751999997</v>
      </c>
      <c r="P6884">
        <v>51</v>
      </c>
    </row>
    <row r="6885" spans="1:16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5"/>
      <c r="L6885" s="455" t="e">
        <f>IF(K6885=0,#REF!,0)</f>
        <v>#REF!</v>
      </c>
      <c r="O6885">
        <v>57004.937438000001</v>
      </c>
      <c r="P6885">
        <v>63</v>
      </c>
    </row>
    <row r="6886" spans="1:16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5"/>
      <c r="L6886" s="455" t="e">
        <f>IF(K6886=0,#REF!,0)</f>
        <v>#REF!</v>
      </c>
      <c r="O6886">
        <v>58037.439940999997</v>
      </c>
      <c r="P6886">
        <v>76</v>
      </c>
    </row>
    <row r="6887" spans="1:16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5"/>
      <c r="L6887" s="455" t="e">
        <f>IF(K6887=0,#REF!,0)</f>
        <v>#REF!</v>
      </c>
      <c r="O6887">
        <v>57498.091246999997</v>
      </c>
      <c r="P6887">
        <v>78</v>
      </c>
    </row>
    <row r="6888" spans="1:16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5"/>
      <c r="L6888" s="455" t="e">
        <f>IF(K6888=0,#REF!,0)</f>
        <v>#REF!</v>
      </c>
      <c r="O6888">
        <v>56687.788146000014</v>
      </c>
      <c r="P6888">
        <v>78</v>
      </c>
    </row>
    <row r="6889" spans="1:16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5"/>
      <c r="L6889" s="455" t="e">
        <f>IF(K6889=0,#REF!,0)</f>
        <v>#REF!</v>
      </c>
      <c r="O6889">
        <v>56190.833405999998</v>
      </c>
      <c r="P6889">
        <v>73</v>
      </c>
    </row>
    <row r="6890" spans="1:16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5"/>
      <c r="L6890" s="455" t="e">
        <f>IF(K6890=0,#REF!,0)</f>
        <v>#REF!</v>
      </c>
      <c r="O6890">
        <v>55276.056825</v>
      </c>
      <c r="P6890">
        <v>73</v>
      </c>
    </row>
    <row r="6891" spans="1:16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5"/>
      <c r="L6891" s="455" t="e">
        <f>IF(K6891=0,#REF!,0)</f>
        <v>#REF!</v>
      </c>
      <c r="O6891">
        <v>53689.527069000003</v>
      </c>
      <c r="P6891">
        <v>61</v>
      </c>
    </row>
    <row r="6892" spans="1:16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5"/>
      <c r="L6892" s="455" t="e">
        <f>IF(K6892=0,#REF!,0)</f>
        <v>#REF!</v>
      </c>
      <c r="O6892">
        <v>51138.854949</v>
      </c>
      <c r="P6892">
        <v>58</v>
      </c>
    </row>
    <row r="6893" spans="1:16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5"/>
      <c r="L6893" s="455" t="e">
        <f>IF(K6893=0,#REF!,0)</f>
        <v>#REF!</v>
      </c>
      <c r="O6893">
        <v>50078.793610000001</v>
      </c>
      <c r="P6893">
        <v>56</v>
      </c>
    </row>
    <row r="6894" spans="1:16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5"/>
      <c r="L6894" s="455" t="e">
        <f>IF(K6894=0,#REF!,0)</f>
        <v>#REF!</v>
      </c>
      <c r="O6894">
        <v>50963.623718000003</v>
      </c>
      <c r="P6894">
        <v>52</v>
      </c>
    </row>
    <row r="6895" spans="1:16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5"/>
      <c r="L6895" s="455" t="e">
        <f>IF(K6895=0,#REF!,0)</f>
        <v>#REF!</v>
      </c>
      <c r="O6895">
        <v>50769.412963000002</v>
      </c>
      <c r="P6895">
        <v>53</v>
      </c>
    </row>
    <row r="6896" spans="1:16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5"/>
      <c r="L6896" s="455" t="e">
        <f>IF(K6896=0,#REF!,0)</f>
        <v>#REF!</v>
      </c>
      <c r="O6896">
        <v>51138.395722000001</v>
      </c>
      <c r="P6896">
        <v>54</v>
      </c>
    </row>
    <row r="6897" spans="1:16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5"/>
      <c r="L6897" s="455" t="e">
        <f>IF(K6897=0,#REF!,0)</f>
        <v>#REF!</v>
      </c>
      <c r="O6897">
        <v>51429.349946000002</v>
      </c>
      <c r="P6897">
        <v>55</v>
      </c>
    </row>
    <row r="6898" spans="1:16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5"/>
      <c r="L6898" s="455" t="e">
        <f>IF(K6898=0,#REF!,0)</f>
        <v>#REF!</v>
      </c>
      <c r="O6898">
        <v>50997.644225999997</v>
      </c>
      <c r="P6898">
        <v>52</v>
      </c>
    </row>
    <row r="6899" spans="1:16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5"/>
      <c r="L6899" s="455" t="e">
        <f>IF(K6899=0,#REF!,0)</f>
        <v>#REF!</v>
      </c>
      <c r="O6899">
        <v>50622.333495999999</v>
      </c>
      <c r="P6899">
        <v>55</v>
      </c>
    </row>
    <row r="6900" spans="1:16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5"/>
      <c r="L6900" s="455" t="e">
        <f>IF(K6900=0,#REF!,0)</f>
        <v>#REF!</v>
      </c>
      <c r="O6900">
        <v>51101.519195999987</v>
      </c>
      <c r="P6900">
        <v>55</v>
      </c>
    </row>
    <row r="6901" spans="1:16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5"/>
      <c r="L6901" s="455" t="e">
        <f>IF(K6901=0,#REF!,0)</f>
        <v>#REF!</v>
      </c>
      <c r="O6901">
        <v>50646.445281999993</v>
      </c>
      <c r="P6901">
        <v>54</v>
      </c>
    </row>
    <row r="6902" spans="1:16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5"/>
      <c r="L6902" s="455" t="e">
        <f>IF(K6902=0,#REF!,0)</f>
        <v>#REF!</v>
      </c>
      <c r="O6902">
        <v>49823.997041000002</v>
      </c>
      <c r="P6902">
        <v>50</v>
      </c>
    </row>
    <row r="6903" spans="1:16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5"/>
      <c r="L6903" s="455" t="e">
        <f>IF(K6903=0,#REF!,0)</f>
        <v>#REF!</v>
      </c>
      <c r="O6903">
        <v>48892.304536000003</v>
      </c>
      <c r="P6903">
        <v>48</v>
      </c>
    </row>
    <row r="6904" spans="1:16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5"/>
      <c r="L6904" s="455" t="e">
        <f>IF(K6904=0,#REF!,0)</f>
        <v>#REF!</v>
      </c>
      <c r="O6904">
        <v>49327.804963000002</v>
      </c>
      <c r="P6904">
        <v>47</v>
      </c>
    </row>
    <row r="6905" spans="1:16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5"/>
      <c r="L6905" s="455" t="e">
        <f>IF(K6905=0,#REF!,0)</f>
        <v>#REF!</v>
      </c>
      <c r="O6905">
        <v>49457.859985000003</v>
      </c>
      <c r="P6905">
        <v>42</v>
      </c>
    </row>
    <row r="6906" spans="1:16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5"/>
      <c r="L6906" s="455" t="e">
        <f>IF(K6906=0,#REF!,0)</f>
        <v>#REF!</v>
      </c>
      <c r="O6906">
        <v>49499.631042000001</v>
      </c>
      <c r="P6906">
        <v>45</v>
      </c>
    </row>
    <row r="6907" spans="1:16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5"/>
      <c r="L6907" s="455" t="e">
        <f>IF(K6907=0,#REF!,0)</f>
        <v>#REF!</v>
      </c>
      <c r="O6907">
        <v>50208.113920999996</v>
      </c>
      <c r="P6907">
        <v>46</v>
      </c>
    </row>
    <row r="6908" spans="1:16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5"/>
      <c r="L6908" s="455" t="e">
        <f>IF(K6908=0,#REF!,0)</f>
        <v>#REF!</v>
      </c>
      <c r="O6908">
        <v>51243.435242</v>
      </c>
      <c r="P6908">
        <v>51</v>
      </c>
    </row>
    <row r="6909" spans="1:16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5"/>
      <c r="L6909" s="455" t="e">
        <f>IF(K6909=0,#REF!,0)</f>
        <v>#REF!</v>
      </c>
      <c r="O6909">
        <v>53450.229096000003</v>
      </c>
      <c r="P6909">
        <v>66</v>
      </c>
    </row>
    <row r="6910" spans="1:16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5"/>
      <c r="L6910" s="455" t="e">
        <f>IF(K6910=0,#REF!,0)</f>
        <v>#REF!</v>
      </c>
      <c r="O6910">
        <v>54814.494934000002</v>
      </c>
      <c r="P6910">
        <v>75</v>
      </c>
    </row>
    <row r="6911" spans="1:16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5"/>
      <c r="L6911" s="455" t="e">
        <f>IF(K6911=0,#REF!,0)</f>
        <v>#REF!</v>
      </c>
      <c r="O6911">
        <v>54190.853331999999</v>
      </c>
      <c r="P6911">
        <v>81</v>
      </c>
    </row>
    <row r="6912" spans="1:16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5"/>
      <c r="L6912" s="455" t="e">
        <f>IF(K6912=0,#REF!,0)</f>
        <v>#REF!</v>
      </c>
      <c r="O6912">
        <v>53442.818664999999</v>
      </c>
      <c r="P6912">
        <v>81</v>
      </c>
    </row>
    <row r="6913" spans="1:16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5"/>
      <c r="L6913" s="455" t="e">
        <f>IF(K6913=0,#REF!,0)</f>
        <v>#REF!</v>
      </c>
      <c r="O6913">
        <v>53262.682402999999</v>
      </c>
      <c r="P6913">
        <v>72</v>
      </c>
    </row>
    <row r="6914" spans="1:16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5"/>
      <c r="L6914" s="455" t="e">
        <f>IF(K6914=0,#REF!,0)</f>
        <v>#REF!</v>
      </c>
      <c r="O6914">
        <v>52682.423890000013</v>
      </c>
      <c r="P6914">
        <v>69</v>
      </c>
    </row>
    <row r="6915" spans="1:16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5"/>
      <c r="L6915" s="455" t="e">
        <f>IF(K6915=0,#REF!,0)</f>
        <v>#REF!</v>
      </c>
      <c r="O6915">
        <v>50566.718841000002</v>
      </c>
      <c r="P6915">
        <v>56</v>
      </c>
    </row>
    <row r="6916" spans="1:16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5"/>
      <c r="L6916" s="455" t="e">
        <f>IF(K6916=0,#REF!,0)</f>
        <v>#REF!</v>
      </c>
      <c r="O6916">
        <v>48461.444092000012</v>
      </c>
      <c r="P6916">
        <v>52</v>
      </c>
    </row>
    <row r="6917" spans="1:16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5"/>
      <c r="L6917" s="455" t="e">
        <f>IF(K6917=0,#REF!,0)</f>
        <v>#REF!</v>
      </c>
      <c r="O6917">
        <v>48418.536347000001</v>
      </c>
      <c r="P6917">
        <v>51</v>
      </c>
    </row>
    <row r="6918" spans="1:16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5"/>
      <c r="L6918" s="455" t="e">
        <f>IF(K6918=0,#REF!,0)</f>
        <v>#REF!</v>
      </c>
      <c r="O6918">
        <v>48818.799957000003</v>
      </c>
      <c r="P6918">
        <v>50</v>
      </c>
    </row>
    <row r="6919" spans="1:16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5"/>
      <c r="L6919" s="455" t="e">
        <f>IF(K6919=0,#REF!,0)</f>
        <v>#REF!</v>
      </c>
      <c r="O6919">
        <v>49117.632841999999</v>
      </c>
      <c r="P6919">
        <v>53</v>
      </c>
    </row>
    <row r="6920" spans="1:16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5"/>
      <c r="L6920" s="455" t="e">
        <f>IF(K6920=0,#REF!,0)</f>
        <v>#REF!</v>
      </c>
      <c r="O6920">
        <v>50364.628966999997</v>
      </c>
      <c r="P6920">
        <v>50</v>
      </c>
    </row>
    <row r="6921" spans="1:16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5"/>
      <c r="L6921" s="455" t="e">
        <f>IF(K6921=0,#REF!,0)</f>
        <v>#REF!</v>
      </c>
      <c r="O6921">
        <v>51843.662629000013</v>
      </c>
      <c r="P6921">
        <v>54</v>
      </c>
    </row>
    <row r="6922" spans="1:16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5"/>
      <c r="L6922" s="455" t="e">
        <f>IF(K6922=0,#REF!,0)</f>
        <v>#REF!</v>
      </c>
      <c r="O6922">
        <v>53961.399901999997</v>
      </c>
      <c r="P6922">
        <v>73</v>
      </c>
    </row>
    <row r="6923" spans="1:16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5"/>
      <c r="L6923" s="455" t="e">
        <f>IF(K6923=0,#REF!,0)</f>
        <v>#REF!</v>
      </c>
      <c r="O6923">
        <v>56187.447999000004</v>
      </c>
      <c r="P6923">
        <v>60</v>
      </c>
    </row>
    <row r="6924" spans="1:16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5"/>
      <c r="L6924" s="455" t="e">
        <f>IF(K6924=0,#REF!,0)</f>
        <v>#REF!</v>
      </c>
      <c r="O6924">
        <v>60481.336547999999</v>
      </c>
      <c r="P6924">
        <v>51</v>
      </c>
    </row>
    <row r="6925" spans="1:16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5"/>
      <c r="L6925" s="455" t="e">
        <f>IF(K6925=0,#REF!,0)</f>
        <v>#REF!</v>
      </c>
      <c r="O6925">
        <v>61857.309233999993</v>
      </c>
      <c r="P6925">
        <v>41</v>
      </c>
    </row>
    <row r="6926" spans="1:16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5"/>
      <c r="L6926" s="455" t="e">
        <f>IF(K6926=0,#REF!,0)</f>
        <v>#REF!</v>
      </c>
      <c r="O6926">
        <v>61607.047576999998</v>
      </c>
      <c r="P6926">
        <v>42</v>
      </c>
    </row>
    <row r="6927" spans="1:16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5"/>
      <c r="L6927" s="455" t="e">
        <f>IF(K6927=0,#REF!,0)</f>
        <v>#REF!</v>
      </c>
      <c r="O6927">
        <v>58649.295442000002</v>
      </c>
      <c r="P6927">
        <v>44</v>
      </c>
    </row>
    <row r="6928" spans="1:16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5"/>
      <c r="L6928" s="455" t="e">
        <f>IF(K6928=0,#REF!,0)</f>
        <v>#REF!</v>
      </c>
      <c r="O6928">
        <v>58465.278532999997</v>
      </c>
      <c r="P6928">
        <v>45</v>
      </c>
    </row>
    <row r="6929" spans="1:16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5"/>
      <c r="L6929" s="455" t="e">
        <f>IF(K6929=0,#REF!,0)</f>
        <v>#REF!</v>
      </c>
      <c r="O6929">
        <v>60610.815460000013</v>
      </c>
      <c r="P6929">
        <v>48</v>
      </c>
    </row>
    <row r="6930" spans="1:16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5"/>
      <c r="L6930" s="455" t="e">
        <f>IF(K6930=0,#REF!,0)</f>
        <v>#REF!</v>
      </c>
      <c r="O6930">
        <v>60654.401398999988</v>
      </c>
      <c r="P6930">
        <v>45</v>
      </c>
    </row>
    <row r="6931" spans="1:16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5"/>
      <c r="L6931" s="455" t="e">
        <f>IF(K6931=0,#REF!,0)</f>
        <v>#REF!</v>
      </c>
      <c r="O6931">
        <v>61258.925719999999</v>
      </c>
      <c r="P6931">
        <v>35</v>
      </c>
    </row>
    <row r="6932" spans="1:16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5"/>
      <c r="L6932" s="455" t="e">
        <f>IF(K6932=0,#REF!,0)</f>
        <v>#REF!</v>
      </c>
      <c r="O6932">
        <v>61494.276886</v>
      </c>
      <c r="P6932">
        <v>43</v>
      </c>
    </row>
    <row r="6933" spans="1:16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5"/>
      <c r="L6933" s="455" t="e">
        <f>IF(K6933=0,#REF!,0)</f>
        <v>#REF!</v>
      </c>
      <c r="O6933">
        <v>62400.501953999999</v>
      </c>
      <c r="P6933">
        <v>52</v>
      </c>
    </row>
    <row r="6934" spans="1:16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5"/>
      <c r="L6934" s="455" t="e">
        <f>IF(K6934=0,#REF!,0)</f>
        <v>#REF!</v>
      </c>
      <c r="O6934">
        <v>62190.707733000003</v>
      </c>
      <c r="P6934">
        <v>65</v>
      </c>
    </row>
    <row r="6935" spans="1:16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5"/>
      <c r="L6935" s="455" t="e">
        <f>IF(K6935=0,#REF!,0)</f>
        <v>#REF!</v>
      </c>
      <c r="O6935">
        <v>60251.504304000002</v>
      </c>
      <c r="P6935">
        <v>71</v>
      </c>
    </row>
    <row r="6936" spans="1:16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5"/>
      <c r="L6936" s="455" t="e">
        <f>IF(K6936=0,#REF!,0)</f>
        <v>#REF!</v>
      </c>
      <c r="O6936">
        <v>58470.282075000003</v>
      </c>
      <c r="P6936">
        <v>71</v>
      </c>
    </row>
    <row r="6937" spans="1:16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5"/>
      <c r="L6937" s="455" t="e">
        <f>IF(K6937=0,#REF!,0)</f>
        <v>#REF!</v>
      </c>
      <c r="O6937">
        <v>57858.124602999997</v>
      </c>
      <c r="P6937">
        <v>65</v>
      </c>
    </row>
    <row r="6938" spans="1:16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5"/>
      <c r="L6938" s="455" t="e">
        <f>IF(K6938=0,#REF!,0)</f>
        <v>#REF!</v>
      </c>
      <c r="O6938">
        <v>57448.536316000012</v>
      </c>
      <c r="P6938">
        <v>60</v>
      </c>
    </row>
    <row r="6939" spans="1:16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5"/>
      <c r="L6939" s="455" t="e">
        <f>IF(K6939=0,#REF!,0)</f>
        <v>#REF!</v>
      </c>
      <c r="O6939">
        <v>55372.995757999997</v>
      </c>
      <c r="P6939">
        <v>54</v>
      </c>
    </row>
    <row r="6940" spans="1:16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5"/>
      <c r="L6940" s="455" t="e">
        <f>IF(K6940=0,#REF!,0)</f>
        <v>#REF!</v>
      </c>
      <c r="O6940">
        <v>53245.689451999999</v>
      </c>
      <c r="P6940">
        <v>52</v>
      </c>
    </row>
    <row r="6941" spans="1:16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5"/>
      <c r="L6941" s="455" t="e">
        <f>IF(K6941=0,#REF!,0)</f>
        <v>#REF!</v>
      </c>
      <c r="O6941">
        <v>53061.713347999997</v>
      </c>
      <c r="P6941">
        <v>48</v>
      </c>
    </row>
    <row r="6942" spans="1:16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5"/>
      <c r="L6942" s="455" t="e">
        <f>IF(K6942=0,#REF!,0)</f>
        <v>#REF!</v>
      </c>
      <c r="O6942">
        <v>53117.044067000003</v>
      </c>
      <c r="P6942">
        <v>47</v>
      </c>
    </row>
    <row r="6943" spans="1:16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5"/>
      <c r="L6943" s="455" t="e">
        <f>IF(K6943=0,#REF!,0)</f>
        <v>#REF!</v>
      </c>
      <c r="O6943">
        <v>53201.653990999999</v>
      </c>
      <c r="P6943">
        <v>40</v>
      </c>
    </row>
    <row r="6944" spans="1:16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5"/>
      <c r="L6944" s="455" t="e">
        <f>IF(K6944=0,#REF!,0)</f>
        <v>#REF!</v>
      </c>
      <c r="O6944">
        <v>54664.581573000003</v>
      </c>
      <c r="P6944">
        <v>47</v>
      </c>
    </row>
    <row r="6945" spans="1:16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5"/>
      <c r="L6945" s="455" t="e">
        <f>IF(K6945=0,#REF!,0)</f>
        <v>#REF!</v>
      </c>
      <c r="O6945">
        <v>56471.700531000002</v>
      </c>
      <c r="P6945">
        <v>58</v>
      </c>
    </row>
    <row r="6946" spans="1:16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5"/>
      <c r="L6946" s="455" t="e">
        <f>IF(K6946=0,#REF!,0)</f>
        <v>#REF!</v>
      </c>
      <c r="O6946">
        <v>57831.424011000003</v>
      </c>
      <c r="P6946">
        <v>70</v>
      </c>
    </row>
    <row r="6947" spans="1:16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5"/>
      <c r="L6947" s="455" t="e">
        <f>IF(K6947=0,#REF!,0)</f>
        <v>#REF!</v>
      </c>
      <c r="O6947">
        <v>58351.706757</v>
      </c>
      <c r="P6947">
        <v>46</v>
      </c>
    </row>
    <row r="6948" spans="1:16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5"/>
      <c r="L6948" s="455" t="e">
        <f>IF(K6948=0,#REF!,0)</f>
        <v>#REF!</v>
      </c>
      <c r="O6948">
        <v>59590.838958</v>
      </c>
      <c r="P6948">
        <v>41</v>
      </c>
    </row>
    <row r="6949" spans="1:16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5"/>
      <c r="L6949" s="455" t="e">
        <f>IF(K6949=0,#REF!,0)</f>
        <v>#REF!</v>
      </c>
      <c r="O6949">
        <v>59808.034208999998</v>
      </c>
      <c r="P6949">
        <v>36</v>
      </c>
    </row>
    <row r="6950" spans="1:16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5"/>
      <c r="L6950" s="455" t="e">
        <f>IF(K6950=0,#REF!,0)</f>
        <v>#REF!</v>
      </c>
      <c r="O6950">
        <v>59762.851105000002</v>
      </c>
      <c r="P6950">
        <v>40</v>
      </c>
    </row>
    <row r="6951" spans="1:16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5"/>
      <c r="L6951" s="455" t="e">
        <f>IF(K6951=0,#REF!,0)</f>
        <v>#REF!</v>
      </c>
      <c r="O6951">
        <v>57149.899963000003</v>
      </c>
      <c r="P6951">
        <v>35</v>
      </c>
    </row>
    <row r="6952" spans="1:16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5"/>
      <c r="L6952" s="455" t="e">
        <f>IF(K6952=0,#REF!,0)</f>
        <v>#REF!</v>
      </c>
      <c r="O6952">
        <v>56323.127959999998</v>
      </c>
      <c r="P6952">
        <v>42</v>
      </c>
    </row>
    <row r="6953" spans="1:16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5"/>
      <c r="L6953" s="455" t="e">
        <f>IF(K6953=0,#REF!,0)</f>
        <v>#REF!</v>
      </c>
      <c r="O6953">
        <v>59585.753690999998</v>
      </c>
      <c r="P6953">
        <v>45</v>
      </c>
    </row>
    <row r="6954" spans="1:16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5"/>
      <c r="L6954" s="455" t="e">
        <f>IF(K6954=0,#REF!,0)</f>
        <v>#REF!</v>
      </c>
      <c r="O6954">
        <v>59880.108428</v>
      </c>
      <c r="P6954">
        <v>43</v>
      </c>
    </row>
    <row r="6955" spans="1:16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5"/>
      <c r="L6955" s="455" t="e">
        <f>IF(K6955=0,#REF!,0)</f>
        <v>#REF!</v>
      </c>
      <c r="O6955">
        <v>60469.685638000003</v>
      </c>
      <c r="P6955">
        <v>45</v>
      </c>
    </row>
    <row r="6956" spans="1:16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5"/>
      <c r="L6956" s="455" t="e">
        <f>IF(K6956=0,#REF!,0)</f>
        <v>#REF!</v>
      </c>
      <c r="O6956">
        <v>60851.399078000002</v>
      </c>
      <c r="P6956">
        <v>45</v>
      </c>
    </row>
    <row r="6957" spans="1:16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5"/>
      <c r="L6957" s="455" t="e">
        <f>IF(K6957=0,#REF!,0)</f>
        <v>#REF!</v>
      </c>
      <c r="O6957">
        <v>61754.476685000001</v>
      </c>
      <c r="P6957">
        <v>48</v>
      </c>
    </row>
    <row r="6958" spans="1:16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5"/>
      <c r="L6958" s="455" t="e">
        <f>IF(K6958=0,#REF!,0)</f>
        <v>#REF!</v>
      </c>
      <c r="O6958">
        <v>61986.273924999987</v>
      </c>
      <c r="P6958">
        <v>55</v>
      </c>
    </row>
    <row r="6959" spans="1:16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5"/>
      <c r="L6959" s="455" t="e">
        <f>IF(K6959=0,#REF!,0)</f>
        <v>#REF!</v>
      </c>
      <c r="O6959">
        <v>60236.323120000001</v>
      </c>
      <c r="P6959">
        <v>65</v>
      </c>
    </row>
    <row r="6960" spans="1:16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5"/>
      <c r="L6960" s="455" t="e">
        <f>IF(K6960=0,#REF!,0)</f>
        <v>#REF!</v>
      </c>
      <c r="O6960">
        <v>58403.250671999987</v>
      </c>
      <c r="P6960">
        <v>68</v>
      </c>
    </row>
    <row r="6961" spans="1:16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5"/>
      <c r="L6961" s="455" t="e">
        <f>IF(K6961=0,#REF!,0)</f>
        <v>#REF!</v>
      </c>
      <c r="O6961">
        <v>56563.086365000003</v>
      </c>
      <c r="P6961">
        <v>64</v>
      </c>
    </row>
    <row r="6962" spans="1:16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5"/>
      <c r="L6962" s="455" t="e">
        <f>IF(K6962=0,#REF!,0)</f>
        <v>#REF!</v>
      </c>
      <c r="O6962">
        <v>57399.523559000001</v>
      </c>
      <c r="P6962">
        <v>57</v>
      </c>
    </row>
    <row r="6963" spans="1:16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5"/>
      <c r="L6963" s="455" t="e">
        <f>IF(K6963=0,#REF!,0)</f>
        <v>#REF!</v>
      </c>
      <c r="O6963">
        <v>55967.470031999997</v>
      </c>
      <c r="P6963">
        <v>51</v>
      </c>
    </row>
    <row r="6964" spans="1:16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5"/>
      <c r="L6964" s="455" t="e">
        <f>IF(K6964=0,#REF!,0)</f>
        <v>#REF!</v>
      </c>
      <c r="O6964">
        <v>52973.059448</v>
      </c>
      <c r="P6964">
        <v>47</v>
      </c>
    </row>
    <row r="6965" spans="1:16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5"/>
      <c r="L6965" s="455" t="e">
        <f>IF(K6965=0,#REF!,0)</f>
        <v>#REF!</v>
      </c>
      <c r="O6965">
        <v>52615.385254000001</v>
      </c>
      <c r="P6965">
        <v>42</v>
      </c>
    </row>
    <row r="6966" spans="1:16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5"/>
      <c r="L6966" s="455" t="e">
        <f>IF(K6966=0,#REF!,0)</f>
        <v>#REF!</v>
      </c>
      <c r="O6966">
        <v>52621.719331</v>
      </c>
      <c r="P6966">
        <v>41</v>
      </c>
    </row>
    <row r="6967" spans="1:16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5"/>
      <c r="L6967" s="455" t="e">
        <f>IF(K6967=0,#REF!,0)</f>
        <v>#REF!</v>
      </c>
      <c r="O6967">
        <v>52890.677458999999</v>
      </c>
      <c r="P6967">
        <v>43</v>
      </c>
    </row>
    <row r="6968" spans="1:16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5"/>
      <c r="L6968" s="455" t="e">
        <f>IF(K6968=0,#REF!,0)</f>
        <v>#REF!</v>
      </c>
      <c r="O6968">
        <v>53495.855223999999</v>
      </c>
      <c r="P6968">
        <v>43</v>
      </c>
    </row>
    <row r="6969" spans="1:16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5"/>
      <c r="L6969" s="455" t="e">
        <f>IF(K6969=0,#REF!,0)</f>
        <v>#REF!</v>
      </c>
      <c r="O6969">
        <v>54433.483063</v>
      </c>
      <c r="P6969">
        <v>50</v>
      </c>
    </row>
    <row r="6970" spans="1:16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5"/>
      <c r="L6970" s="455" t="e">
        <f>IF(K6970=0,#REF!,0)</f>
        <v>#REF!</v>
      </c>
      <c r="O6970">
        <v>56452.066528000003</v>
      </c>
      <c r="P6970">
        <v>66</v>
      </c>
    </row>
    <row r="6971" spans="1:16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5"/>
      <c r="L6971" s="455" t="e">
        <f>IF(K6971=0,#REF!,0)</f>
        <v>#REF!</v>
      </c>
      <c r="O6971">
        <v>57936.144348999987</v>
      </c>
      <c r="P6971">
        <v>31</v>
      </c>
    </row>
    <row r="6972" spans="1:16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5"/>
      <c r="L6972" s="455" t="e">
        <f>IF(K6972=0,#REF!,0)</f>
        <v>#REF!</v>
      </c>
      <c r="O6972">
        <v>60496.338500999998</v>
      </c>
      <c r="P6972">
        <v>43</v>
      </c>
    </row>
    <row r="6973" spans="1:16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5"/>
      <c r="L6973" s="455" t="e">
        <f>IF(K6973=0,#REF!,0)</f>
        <v>#REF!</v>
      </c>
      <c r="O6973">
        <v>61208.313354999998</v>
      </c>
      <c r="P6973">
        <v>42</v>
      </c>
    </row>
    <row r="6974" spans="1:16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5"/>
      <c r="L6974" s="455" t="e">
        <f>IF(K6974=0,#REF!,0)</f>
        <v>#REF!</v>
      </c>
      <c r="O6974">
        <v>60983.061034999999</v>
      </c>
      <c r="P6974">
        <v>41</v>
      </c>
    </row>
    <row r="6975" spans="1:16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5"/>
      <c r="L6975" s="455" t="e">
        <f>IF(K6975=0,#REF!,0)</f>
        <v>#REF!</v>
      </c>
      <c r="O6975">
        <v>58369.558166000003</v>
      </c>
      <c r="P6975">
        <v>42</v>
      </c>
    </row>
    <row r="6976" spans="1:16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5"/>
      <c r="L6976" s="455" t="e">
        <f>IF(K6976=0,#REF!,0)</f>
        <v>#REF!</v>
      </c>
      <c r="O6976">
        <v>58325.147615000002</v>
      </c>
      <c r="P6976">
        <v>41</v>
      </c>
    </row>
    <row r="6977" spans="1:16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5"/>
      <c r="L6977" s="455" t="e">
        <f>IF(K6977=0,#REF!,0)</f>
        <v>#REF!</v>
      </c>
      <c r="O6977">
        <v>61036.608948000001</v>
      </c>
      <c r="P6977">
        <v>41</v>
      </c>
    </row>
    <row r="6978" spans="1:16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5"/>
      <c r="L6978" s="455" t="e">
        <f>IF(K6978=0,#REF!,0)</f>
        <v>#REF!</v>
      </c>
      <c r="O6978">
        <v>61428.531188000001</v>
      </c>
      <c r="P6978">
        <v>39</v>
      </c>
    </row>
    <row r="6979" spans="1:16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5"/>
      <c r="L6979" s="455" t="e">
        <f>IF(K6979=0,#REF!,0)</f>
        <v>#REF!</v>
      </c>
      <c r="O6979">
        <v>61981.257689999999</v>
      </c>
      <c r="P6979">
        <v>39</v>
      </c>
    </row>
    <row r="6980" spans="1:16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5"/>
      <c r="L6980" s="455" t="e">
        <f>IF(K6980=0,#REF!,0)</f>
        <v>#REF!</v>
      </c>
      <c r="O6980">
        <v>61760.957794000002</v>
      </c>
      <c r="P6980">
        <v>48</v>
      </c>
    </row>
    <row r="6981" spans="1:16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5"/>
      <c r="L6981" s="455" t="e">
        <f>IF(K6981=0,#REF!,0)</f>
        <v>#REF!</v>
      </c>
      <c r="O6981">
        <v>62034.186219000003</v>
      </c>
      <c r="P6981">
        <v>58</v>
      </c>
    </row>
    <row r="6982" spans="1:16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5"/>
      <c r="L6982" s="455" t="e">
        <f>IF(K6982=0,#REF!,0)</f>
        <v>#REF!</v>
      </c>
      <c r="O6982">
        <v>61478.274871000001</v>
      </c>
      <c r="P6982">
        <v>67</v>
      </c>
    </row>
    <row r="6983" spans="1:16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5"/>
      <c r="L6983" s="455" t="e">
        <f>IF(K6983=0,#REF!,0)</f>
        <v>#REF!</v>
      </c>
      <c r="O6983">
        <v>59743.717132999998</v>
      </c>
      <c r="P6983">
        <v>75</v>
      </c>
    </row>
    <row r="6984" spans="1:16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5"/>
      <c r="L6984" s="455" t="e">
        <f>IF(K6984=0,#REF!,0)</f>
        <v>#REF!</v>
      </c>
      <c r="O6984">
        <v>58271.991882000002</v>
      </c>
      <c r="P6984">
        <v>71</v>
      </c>
    </row>
    <row r="6985" spans="1:16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5"/>
      <c r="L6985" s="455" t="e">
        <f>IF(K6985=0,#REF!,0)</f>
        <v>#REF!</v>
      </c>
      <c r="O6985">
        <v>57891.512390000004</v>
      </c>
      <c r="P6985">
        <v>65</v>
      </c>
    </row>
    <row r="6986" spans="1:16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5"/>
      <c r="L6986" s="455" t="e">
        <f>IF(K6986=0,#REF!,0)</f>
        <v>#REF!</v>
      </c>
      <c r="O6986">
        <v>56413.977599000013</v>
      </c>
      <c r="P6986">
        <v>63</v>
      </c>
    </row>
    <row r="6987" spans="1:16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5"/>
      <c r="L6987" s="455" t="e">
        <f>IF(K6987=0,#REF!,0)</f>
        <v>#REF!</v>
      </c>
      <c r="O6987">
        <v>55597.378752999997</v>
      </c>
      <c r="P6987">
        <v>51</v>
      </c>
    </row>
    <row r="6988" spans="1:16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5"/>
      <c r="L6988" s="455" t="e">
        <f>IF(K6988=0,#REF!,0)</f>
        <v>#REF!</v>
      </c>
      <c r="O6988">
        <v>53701.490631000001</v>
      </c>
      <c r="P6988">
        <v>49</v>
      </c>
    </row>
    <row r="6989" spans="1:16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5"/>
      <c r="L6989" s="455" t="e">
        <f>IF(K6989=0,#REF!,0)</f>
        <v>#REF!</v>
      </c>
      <c r="O6989">
        <v>53000.902497000003</v>
      </c>
      <c r="P6989">
        <v>49</v>
      </c>
    </row>
    <row r="6990" spans="1:16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5"/>
      <c r="L6990" s="455" t="e">
        <f>IF(K6990=0,#REF!,0)</f>
        <v>#REF!</v>
      </c>
      <c r="O6990">
        <v>52383.562682000003</v>
      </c>
      <c r="P6990">
        <v>45</v>
      </c>
    </row>
    <row r="6991" spans="1:16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5"/>
      <c r="L6991" s="455" t="e">
        <f>IF(K6991=0,#REF!,0)</f>
        <v>#REF!</v>
      </c>
      <c r="O6991">
        <v>53576.672730000013</v>
      </c>
      <c r="P6991">
        <v>32</v>
      </c>
    </row>
    <row r="6992" spans="1:16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5"/>
      <c r="L6992" s="455" t="e">
        <f>IF(K6992=0,#REF!,0)</f>
        <v>#REF!</v>
      </c>
      <c r="O6992">
        <v>54323.569732999997</v>
      </c>
      <c r="P6992">
        <v>51</v>
      </c>
    </row>
    <row r="6993" spans="1:16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5"/>
      <c r="L6993" s="455" t="e">
        <f>IF(K6993=0,#REF!,0)</f>
        <v>#REF!</v>
      </c>
      <c r="O6993">
        <v>55596.589354999996</v>
      </c>
      <c r="P6993">
        <v>55</v>
      </c>
    </row>
    <row r="6994" spans="1:16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5"/>
      <c r="L6994" s="455" t="e">
        <f>IF(K6994=0,#REF!,0)</f>
        <v>#REF!</v>
      </c>
      <c r="O6994">
        <v>57502.739198000003</v>
      </c>
      <c r="P6994">
        <v>65</v>
      </c>
    </row>
    <row r="6995" spans="1:16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5"/>
      <c r="L6995" s="455" t="e">
        <f>IF(K6995=0,#REF!,0)</f>
        <v>#REF!</v>
      </c>
      <c r="O6995">
        <v>58679.795654000001</v>
      </c>
      <c r="P6995">
        <v>51</v>
      </c>
    </row>
    <row r="6996" spans="1:16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5"/>
      <c r="L6996" s="455" t="e">
        <f>IF(K6996=0,#REF!,0)</f>
        <v>#REF!</v>
      </c>
      <c r="O6996">
        <v>60000.213409000004</v>
      </c>
      <c r="P6996">
        <v>39</v>
      </c>
    </row>
    <row r="6997" spans="1:16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5"/>
      <c r="L6997" s="455" t="e">
        <f>IF(K6997=0,#REF!,0)</f>
        <v>#REF!</v>
      </c>
      <c r="O6997">
        <v>59515.226624000003</v>
      </c>
      <c r="P6997">
        <v>42</v>
      </c>
    </row>
    <row r="6998" spans="1:16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5"/>
      <c r="L6998" s="455" t="e">
        <f>IF(K6998=0,#REF!,0)</f>
        <v>#REF!</v>
      </c>
      <c r="O6998">
        <v>59495.533050999999</v>
      </c>
      <c r="P6998">
        <v>37</v>
      </c>
    </row>
    <row r="6999" spans="1:16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5"/>
      <c r="L6999" s="455" t="e">
        <f>IF(K6999=0,#REF!,0)</f>
        <v>#REF!</v>
      </c>
      <c r="O6999">
        <v>57054.678588000002</v>
      </c>
      <c r="P6999">
        <v>39</v>
      </c>
    </row>
    <row r="7000" spans="1:16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5"/>
      <c r="L7000" s="455" t="e">
        <f>IF(K7000=0,#REF!,0)</f>
        <v>#REF!</v>
      </c>
      <c r="O7000">
        <v>57229.312193999998</v>
      </c>
      <c r="P7000">
        <v>45</v>
      </c>
    </row>
    <row r="7001" spans="1:16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5"/>
      <c r="L7001" s="455" t="e">
        <f>IF(K7001=0,#REF!,0)</f>
        <v>#REF!</v>
      </c>
      <c r="O7001">
        <v>59788.567078</v>
      </c>
      <c r="P7001">
        <v>44</v>
      </c>
    </row>
    <row r="7002" spans="1:16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5"/>
      <c r="L7002" s="455" t="e">
        <f>IF(K7002=0,#REF!,0)</f>
        <v>#REF!</v>
      </c>
      <c r="O7002">
        <v>59710.041472999997</v>
      </c>
      <c r="P7002">
        <v>44</v>
      </c>
    </row>
    <row r="7003" spans="1:16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5"/>
      <c r="L7003" s="455" t="e">
        <f>IF(K7003=0,#REF!,0)</f>
        <v>#REF!</v>
      </c>
      <c r="O7003">
        <v>60469.889832000001</v>
      </c>
      <c r="P7003">
        <v>43</v>
      </c>
    </row>
    <row r="7004" spans="1:16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5"/>
      <c r="L7004" s="455" t="e">
        <f>IF(K7004=0,#REF!,0)</f>
        <v>#REF!</v>
      </c>
      <c r="O7004">
        <v>60717.721130999998</v>
      </c>
      <c r="P7004">
        <v>41</v>
      </c>
    </row>
    <row r="7005" spans="1:16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5"/>
      <c r="L7005" s="455" t="e">
        <f>IF(K7005=0,#REF!,0)</f>
        <v>#REF!</v>
      </c>
      <c r="O7005">
        <v>61766.406402000001</v>
      </c>
      <c r="P7005">
        <v>50</v>
      </c>
    </row>
    <row r="7006" spans="1:16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5"/>
      <c r="L7006" s="455" t="e">
        <f>IF(K7006=0,#REF!,0)</f>
        <v>#REF!</v>
      </c>
      <c r="O7006">
        <v>61848.947876999999</v>
      </c>
      <c r="P7006">
        <v>58</v>
      </c>
    </row>
    <row r="7007" spans="1:16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5"/>
      <c r="L7007" s="455" t="e">
        <f>IF(K7007=0,#REF!,0)</f>
        <v>#REF!</v>
      </c>
      <c r="O7007">
        <v>60580.906281000003</v>
      </c>
      <c r="P7007">
        <v>64</v>
      </c>
    </row>
    <row r="7008" spans="1:16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5"/>
      <c r="L7008" s="455" t="e">
        <f>IF(K7008=0,#REF!,0)</f>
        <v>#REF!</v>
      </c>
      <c r="O7008">
        <v>58384.311066000002</v>
      </c>
      <c r="P7008">
        <v>66</v>
      </c>
    </row>
    <row r="7009" spans="1:16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5"/>
      <c r="L7009" s="455" t="e">
        <f>IF(K7009=0,#REF!,0)</f>
        <v>#REF!</v>
      </c>
      <c r="O7009">
        <v>57851.214292999997</v>
      </c>
      <c r="P7009">
        <v>61</v>
      </c>
    </row>
    <row r="7010" spans="1:16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5"/>
      <c r="L7010" s="455" t="e">
        <f>IF(K7010=0,#REF!,0)</f>
        <v>#REF!</v>
      </c>
      <c r="O7010">
        <v>56756.689178000001</v>
      </c>
      <c r="P7010">
        <v>55</v>
      </c>
    </row>
    <row r="7011" spans="1:16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5"/>
      <c r="L7011" s="455" t="e">
        <f>IF(K7011=0,#REF!,0)</f>
        <v>#REF!</v>
      </c>
      <c r="O7011">
        <v>56073.389953000013</v>
      </c>
      <c r="P7011">
        <v>48</v>
      </c>
    </row>
    <row r="7012" spans="1:16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5"/>
      <c r="L7012" s="455" t="e">
        <f>IF(K7012=0,#REF!,0)</f>
        <v>#REF!</v>
      </c>
      <c r="O7012">
        <v>53461.749083000002</v>
      </c>
      <c r="P7012">
        <v>48</v>
      </c>
    </row>
    <row r="7013" spans="1:16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5"/>
      <c r="L7013" s="455" t="e">
        <f>IF(K7013=0,#REF!,0)</f>
        <v>#REF!</v>
      </c>
      <c r="O7013">
        <v>53417.285828</v>
      </c>
      <c r="P7013">
        <v>48</v>
      </c>
    </row>
    <row r="7014" spans="1:16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5"/>
      <c r="L7014" s="455" t="e">
        <f>IF(K7014=0,#REF!,0)</f>
        <v>#REF!</v>
      </c>
      <c r="O7014">
        <v>52914.707397999999</v>
      </c>
      <c r="P7014">
        <v>46</v>
      </c>
    </row>
    <row r="7015" spans="1:16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5"/>
      <c r="L7015" s="455" t="e">
        <f>IF(K7015=0,#REF!,0)</f>
        <v>#REF!</v>
      </c>
      <c r="O7015">
        <v>52908.013612000002</v>
      </c>
      <c r="P7015">
        <v>47</v>
      </c>
    </row>
    <row r="7016" spans="1:16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5"/>
      <c r="L7016" s="455" t="e">
        <f>IF(K7016=0,#REF!,0)</f>
        <v>#REF!</v>
      </c>
      <c r="O7016">
        <v>53340.182983000013</v>
      </c>
      <c r="P7016">
        <v>50</v>
      </c>
    </row>
    <row r="7017" spans="1:16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5"/>
      <c r="L7017" s="455" t="e">
        <f>IF(K7017=0,#REF!,0)</f>
        <v>#REF!</v>
      </c>
      <c r="O7017">
        <v>53424.420776999999</v>
      </c>
      <c r="P7017">
        <v>66</v>
      </c>
    </row>
    <row r="7018" spans="1:16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5"/>
      <c r="L7018" s="455" t="e">
        <f>IF(K7018=0,#REF!,0)</f>
        <v>#REF!</v>
      </c>
      <c r="O7018">
        <v>55365.918304999999</v>
      </c>
      <c r="P7018">
        <v>49</v>
      </c>
    </row>
    <row r="7019" spans="1:16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5"/>
      <c r="L7019" s="455" t="e">
        <f>IF(K7019=0,#REF!,0)</f>
        <v>#REF!</v>
      </c>
      <c r="O7019">
        <v>56692.293151999998</v>
      </c>
      <c r="P7019">
        <v>51</v>
      </c>
    </row>
    <row r="7020" spans="1:16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5"/>
      <c r="L7020" s="455" t="e">
        <f>IF(K7020=0,#REF!,0)</f>
        <v>#REF!</v>
      </c>
      <c r="O7020">
        <v>59110.591827999997</v>
      </c>
      <c r="P7020">
        <v>43</v>
      </c>
    </row>
    <row r="7021" spans="1:16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5">
        <v>14458.413301988097</v>
      </c>
      <c r="L7021" s="455">
        <f>IF(K7021=0,#REF!,0)</f>
        <v>0</v>
      </c>
      <c r="O7021">
        <v>59296.105131999997</v>
      </c>
      <c r="P7021">
        <v>45</v>
      </c>
    </row>
    <row r="7022" spans="1:16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5">
        <v>26657.772124648072</v>
      </c>
      <c r="L7022" s="455">
        <f>IF(K7022=0,#REF!,0)</f>
        <v>0</v>
      </c>
      <c r="O7022">
        <v>59009.082520000004</v>
      </c>
      <c r="P7022">
        <v>41</v>
      </c>
    </row>
    <row r="7023" spans="1:16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5">
        <v>2558.1778647310775</v>
      </c>
      <c r="L7023" s="455">
        <f>IF(K7023=0,#REF!,0)</f>
        <v>0</v>
      </c>
      <c r="O7023">
        <v>56577.185181000001</v>
      </c>
      <c r="P7023">
        <v>39</v>
      </c>
    </row>
    <row r="7024" spans="1:16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5">
        <v>13335.969419082276</v>
      </c>
      <c r="L7024" s="455">
        <f>IF(K7024=0,#REF!,0)</f>
        <v>0</v>
      </c>
      <c r="O7024">
        <v>57739.377227999998</v>
      </c>
      <c r="P7024">
        <v>40</v>
      </c>
    </row>
    <row r="7025" spans="1:16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5">
        <v>5530.0314541281414</v>
      </c>
      <c r="L7025" s="455">
        <f>IF(K7025=0,#REF!,0)</f>
        <v>0</v>
      </c>
      <c r="O7025">
        <v>60152.447784999997</v>
      </c>
      <c r="P7025">
        <v>38</v>
      </c>
    </row>
    <row r="7026" spans="1:16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5"/>
      <c r="L7026" s="455" t="e">
        <f>IF(K7026=0,#REF!,0)</f>
        <v>#REF!</v>
      </c>
      <c r="O7026">
        <v>59583.605132999997</v>
      </c>
      <c r="P7026">
        <v>40</v>
      </c>
    </row>
    <row r="7027" spans="1:16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5"/>
      <c r="L7027" s="455" t="e">
        <f>IF(K7027=0,#REF!,0)</f>
        <v>#REF!</v>
      </c>
      <c r="O7027">
        <v>59569.175323000003</v>
      </c>
      <c r="P7027">
        <v>33</v>
      </c>
    </row>
    <row r="7028" spans="1:16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5"/>
      <c r="L7028" s="455" t="e">
        <f>IF(K7028=0,#REF!,0)</f>
        <v>#REF!</v>
      </c>
      <c r="O7028">
        <v>60298.126128999997</v>
      </c>
      <c r="P7028">
        <v>51</v>
      </c>
    </row>
    <row r="7029" spans="1:16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5"/>
      <c r="L7029" s="455" t="e">
        <f>IF(K7029=0,#REF!,0)</f>
        <v>#REF!</v>
      </c>
      <c r="O7029">
        <v>60423.031524999999</v>
      </c>
      <c r="P7029">
        <v>42</v>
      </c>
    </row>
    <row r="7030" spans="1:16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5"/>
      <c r="L7030" s="455" t="e">
        <f>IF(K7030=0,#REF!,0)</f>
        <v>#REF!</v>
      </c>
      <c r="O7030">
        <v>60454.513367</v>
      </c>
      <c r="P7030">
        <v>67</v>
      </c>
    </row>
    <row r="7031" spans="1:16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5"/>
      <c r="L7031" s="455" t="e">
        <f>IF(K7031=0,#REF!,0)</f>
        <v>#REF!</v>
      </c>
      <c r="O7031">
        <v>58835.138550000003</v>
      </c>
      <c r="P7031">
        <v>68</v>
      </c>
    </row>
    <row r="7032" spans="1:16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5"/>
      <c r="L7032" s="455" t="e">
        <f>IF(K7032=0,#REF!,0)</f>
        <v>#REF!</v>
      </c>
      <c r="O7032">
        <v>58513.899657999988</v>
      </c>
      <c r="P7032">
        <v>71</v>
      </c>
    </row>
    <row r="7033" spans="1:16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5"/>
      <c r="L7033" s="455" t="e">
        <f>IF(K7033=0,#REF!,0)</f>
        <v>#REF!</v>
      </c>
      <c r="O7033">
        <v>57880.630126999997</v>
      </c>
      <c r="P7033">
        <v>69</v>
      </c>
    </row>
    <row r="7034" spans="1:16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5"/>
      <c r="L7034" s="455" t="e">
        <f>IF(K7034=0,#REF!,0)</f>
        <v>#REF!</v>
      </c>
      <c r="O7034">
        <v>57232.613831000002</v>
      </c>
      <c r="P7034">
        <v>71</v>
      </c>
    </row>
    <row r="7035" spans="1:16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5"/>
      <c r="L7035" s="455" t="e">
        <f>IF(K7035=0,#REF!,0)</f>
        <v>#REF!</v>
      </c>
      <c r="O7035">
        <v>55508.542236000001</v>
      </c>
      <c r="P7035">
        <v>60</v>
      </c>
    </row>
    <row r="7036" spans="1:16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5"/>
      <c r="L7036" s="455" t="e">
        <f>IF(K7036=0,#REF!,0)</f>
        <v>#REF!</v>
      </c>
      <c r="O7036">
        <v>53378.275421999999</v>
      </c>
      <c r="P7036">
        <v>58</v>
      </c>
    </row>
    <row r="7037" spans="1:16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5"/>
      <c r="L7037" s="455" t="e">
        <f>IF(K7037=0,#REF!,0)</f>
        <v>#REF!</v>
      </c>
      <c r="O7037">
        <v>53384.082643000002</v>
      </c>
      <c r="P7037">
        <v>59</v>
      </c>
    </row>
    <row r="7038" spans="1:16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5"/>
      <c r="L7038" s="455" t="e">
        <f>IF(K7038=0,#REF!,0)</f>
        <v>#REF!</v>
      </c>
      <c r="O7038">
        <v>52705.743989000002</v>
      </c>
      <c r="P7038">
        <v>55</v>
      </c>
    </row>
    <row r="7039" spans="1:16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5"/>
      <c r="L7039" s="455" t="e">
        <f>IF(K7039=0,#REF!,0)</f>
        <v>#REF!</v>
      </c>
      <c r="O7039">
        <v>52586.242248000002</v>
      </c>
      <c r="P7039">
        <v>51</v>
      </c>
    </row>
    <row r="7040" spans="1:16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5"/>
      <c r="L7040" s="455" t="e">
        <f>IF(K7040=0,#REF!,0)</f>
        <v>#REF!</v>
      </c>
      <c r="O7040">
        <v>52868.100006000001</v>
      </c>
      <c r="P7040">
        <v>61</v>
      </c>
    </row>
    <row r="7041" spans="1:16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5"/>
      <c r="L7041" s="455" t="e">
        <f>IF(K7041=0,#REF!,0)</f>
        <v>#REF!</v>
      </c>
      <c r="O7041">
        <v>53781.786864000002</v>
      </c>
      <c r="P7041">
        <v>52</v>
      </c>
    </row>
    <row r="7042" spans="1:16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5"/>
      <c r="L7042" s="455" t="e">
        <f>IF(K7042=0,#REF!,0)</f>
        <v>#REF!</v>
      </c>
      <c r="O7042">
        <v>53608.241456000003</v>
      </c>
      <c r="P7042">
        <v>60</v>
      </c>
    </row>
    <row r="7043" spans="1:16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5"/>
      <c r="L7043" s="455" t="e">
        <f>IF(K7043=0,#REF!,0)</f>
        <v>#REF!</v>
      </c>
      <c r="O7043">
        <v>54046.446838999997</v>
      </c>
      <c r="P7043">
        <v>52</v>
      </c>
    </row>
    <row r="7044" spans="1:16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5">
        <v>5079.3760618615952</v>
      </c>
      <c r="L7044" s="455">
        <f>IF(K7044=0,#REF!,0)</f>
        <v>0</v>
      </c>
      <c r="O7044">
        <v>54836.469451999998</v>
      </c>
      <c r="P7044">
        <v>57</v>
      </c>
    </row>
    <row r="7045" spans="1:16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5">
        <v>22122.507620400491</v>
      </c>
      <c r="L7045" s="455">
        <f>IF(K7045=0,#REF!,0)</f>
        <v>0</v>
      </c>
      <c r="O7045">
        <v>55253.227814000013</v>
      </c>
      <c r="P7045">
        <v>50</v>
      </c>
    </row>
    <row r="7046" spans="1:16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5">
        <v>30744.753255759504</v>
      </c>
      <c r="L7046" s="455">
        <f>IF(K7046=0,#REF!,0)</f>
        <v>0</v>
      </c>
      <c r="O7046">
        <v>55787.531616</v>
      </c>
      <c r="P7046">
        <v>45</v>
      </c>
    </row>
    <row r="7047" spans="1:16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5">
        <v>18437.070604349537</v>
      </c>
      <c r="L7047" s="455">
        <f>IF(K7047=0,#REF!,0)</f>
        <v>0</v>
      </c>
      <c r="O7047">
        <v>53908.663511999999</v>
      </c>
      <c r="P7047">
        <v>47</v>
      </c>
    </row>
    <row r="7048" spans="1:16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5">
        <v>25187.632044676629</v>
      </c>
      <c r="L7048" s="455">
        <f>IF(K7048=0,#REF!,0)</f>
        <v>0</v>
      </c>
      <c r="O7048">
        <v>54494.625672000002</v>
      </c>
      <c r="P7048">
        <v>44</v>
      </c>
    </row>
    <row r="7049" spans="1:16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5">
        <v>16530.302435656897</v>
      </c>
      <c r="L7049" s="455">
        <f>IF(K7049=0,#REF!,0)</f>
        <v>0</v>
      </c>
      <c r="O7049">
        <v>54953.493257000002</v>
      </c>
      <c r="P7049">
        <v>41</v>
      </c>
    </row>
    <row r="7050" spans="1:16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5"/>
      <c r="L7050" s="455" t="e">
        <f>IF(K7050=0,#REF!,0)</f>
        <v>#REF!</v>
      </c>
      <c r="O7050">
        <v>54582.509888000001</v>
      </c>
      <c r="P7050">
        <v>36</v>
      </c>
    </row>
    <row r="7051" spans="1:16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5"/>
      <c r="L7051" s="455" t="e">
        <f>IF(K7051=0,#REF!,0)</f>
        <v>#REF!</v>
      </c>
      <c r="O7051">
        <v>55189.399597000003</v>
      </c>
      <c r="P7051">
        <v>43</v>
      </c>
    </row>
    <row r="7052" spans="1:16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5"/>
      <c r="L7052" s="455" t="e">
        <f>IF(K7052=0,#REF!,0)</f>
        <v>#REF!</v>
      </c>
      <c r="O7052">
        <v>55364.863982000003</v>
      </c>
      <c r="P7052">
        <v>43</v>
      </c>
    </row>
    <row r="7053" spans="1:16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5"/>
      <c r="L7053" s="455" t="e">
        <f>IF(K7053=0,#REF!,0)</f>
        <v>#REF!</v>
      </c>
      <c r="O7053">
        <v>56288.808441000001</v>
      </c>
      <c r="P7053">
        <v>57</v>
      </c>
    </row>
    <row r="7054" spans="1:16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5"/>
      <c r="L7054" s="455" t="e">
        <f>IF(K7054=0,#REF!,0)</f>
        <v>#REF!</v>
      </c>
      <c r="O7054">
        <v>55626.376495999997</v>
      </c>
      <c r="P7054">
        <v>56</v>
      </c>
    </row>
    <row r="7055" spans="1:16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5"/>
      <c r="L7055" s="455" t="e">
        <f>IF(K7055=0,#REF!,0)</f>
        <v>#REF!</v>
      </c>
      <c r="O7055">
        <v>55455.184021000001</v>
      </c>
      <c r="P7055">
        <v>61</v>
      </c>
    </row>
    <row r="7056" spans="1:16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5"/>
      <c r="L7056" s="455" t="e">
        <f>IF(K7056=0,#REF!,0)</f>
        <v>#REF!</v>
      </c>
      <c r="O7056">
        <v>55643.186095999998</v>
      </c>
      <c r="P7056">
        <v>64</v>
      </c>
    </row>
    <row r="7057" spans="1:16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5"/>
      <c r="L7057" s="455" t="e">
        <f>IF(K7057=0,#REF!,0)</f>
        <v>#REF!</v>
      </c>
      <c r="O7057">
        <v>55161.434875000014</v>
      </c>
      <c r="P7057">
        <v>67</v>
      </c>
    </row>
    <row r="7058" spans="1:16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5"/>
      <c r="L7058" s="455" t="e">
        <f>IF(K7058=0,#REF!,0)</f>
        <v>#REF!</v>
      </c>
      <c r="O7058">
        <v>54820.922760000001</v>
      </c>
      <c r="P7058">
        <v>64</v>
      </c>
    </row>
    <row r="7059" spans="1:16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5"/>
      <c r="L7059" s="455" t="e">
        <f>IF(K7059=0,#REF!,0)</f>
        <v>#REF!</v>
      </c>
      <c r="O7059">
        <v>52943.768401999987</v>
      </c>
      <c r="P7059">
        <v>56</v>
      </c>
    </row>
    <row r="7060" spans="1:16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5"/>
      <c r="L7060" s="455" t="e">
        <f>IF(K7060=0,#REF!,0)</f>
        <v>#REF!</v>
      </c>
      <c r="O7060">
        <v>51027.551728000013</v>
      </c>
      <c r="P7060">
        <v>62</v>
      </c>
    </row>
    <row r="7061" spans="1:16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5"/>
      <c r="L7061" s="455" t="e">
        <f>IF(K7061=0,#REF!,0)</f>
        <v>#REF!</v>
      </c>
      <c r="O7061">
        <v>50018.945251999998</v>
      </c>
      <c r="P7061">
        <v>53</v>
      </c>
    </row>
    <row r="7062" spans="1:16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5"/>
      <c r="L7062" s="455" t="e">
        <f>IF(K7062=0,#REF!,0)</f>
        <v>#REF!</v>
      </c>
      <c r="O7062">
        <v>50131.102691</v>
      </c>
      <c r="P7062">
        <v>55</v>
      </c>
    </row>
    <row r="7063" spans="1:16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5"/>
      <c r="L7063" s="455" t="e">
        <f>IF(K7063=0,#REF!,0)</f>
        <v>#REF!</v>
      </c>
      <c r="O7063">
        <v>49402.231871999997</v>
      </c>
      <c r="P7063">
        <v>54</v>
      </c>
    </row>
    <row r="7064" spans="1:16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5"/>
      <c r="L7064" s="455" t="e">
        <f>IF(K7064=0,#REF!,0)</f>
        <v>#REF!</v>
      </c>
      <c r="O7064">
        <v>49907.745543999998</v>
      </c>
      <c r="P7064">
        <v>53</v>
      </c>
    </row>
    <row r="7065" spans="1:16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5"/>
      <c r="L7065" s="455" t="e">
        <f>IF(K7065=0,#REF!,0)</f>
        <v>#REF!</v>
      </c>
      <c r="O7065">
        <v>50390.627869000004</v>
      </c>
      <c r="P7065">
        <v>52</v>
      </c>
    </row>
    <row r="7066" spans="1:16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5"/>
      <c r="L7066" s="455" t="e">
        <f>IF(K7066=0,#REF!,0)</f>
        <v>#REF!</v>
      </c>
      <c r="O7066">
        <v>50448.908356</v>
      </c>
      <c r="P7066">
        <v>52</v>
      </c>
    </row>
    <row r="7067" spans="1:16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5"/>
      <c r="L7067" s="455" t="e">
        <f>IF(K7067=0,#REF!,0)</f>
        <v>#REF!</v>
      </c>
      <c r="O7067">
        <v>49005.636871000002</v>
      </c>
      <c r="P7067">
        <v>50</v>
      </c>
    </row>
    <row r="7068" spans="1:16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5">
        <v>8367.297662425859</v>
      </c>
      <c r="L7068" s="455">
        <f>IF(K7068=0,#REF!,0)</f>
        <v>0</v>
      </c>
      <c r="O7068">
        <v>49271.672058999997</v>
      </c>
      <c r="P7068">
        <v>55</v>
      </c>
    </row>
    <row r="7069" spans="1:16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5">
        <v>35094.186437818906</v>
      </c>
      <c r="L7069" s="455">
        <f>IF(K7069=0,#REF!,0)</f>
        <v>0</v>
      </c>
      <c r="O7069">
        <v>48553.466827999997</v>
      </c>
      <c r="P7069">
        <v>52</v>
      </c>
    </row>
    <row r="7070" spans="1:16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5">
        <v>16818.082123428911</v>
      </c>
      <c r="L7070" s="455">
        <f>IF(K7070=0,#REF!,0)</f>
        <v>0</v>
      </c>
      <c r="O7070">
        <v>48431.917084000001</v>
      </c>
      <c r="P7070">
        <v>50</v>
      </c>
    </row>
    <row r="7071" spans="1:16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5">
        <v>33989.291659957526</v>
      </c>
      <c r="L7071" s="455">
        <f>IF(K7071=0,#REF!,0)</f>
        <v>0</v>
      </c>
      <c r="O7071">
        <v>48069.082825999998</v>
      </c>
      <c r="P7071">
        <v>48</v>
      </c>
    </row>
    <row r="7072" spans="1:16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5">
        <v>22416.634692986754</v>
      </c>
      <c r="L7072" s="455">
        <f>IF(K7072=0,#REF!,0)</f>
        <v>0</v>
      </c>
      <c r="O7072">
        <v>48666.243989000002</v>
      </c>
      <c r="P7072">
        <v>48</v>
      </c>
    </row>
    <row r="7073" spans="1:16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5">
        <v>15460.446709902561</v>
      </c>
      <c r="L7073" s="455">
        <f>IF(K7073=0,#REF!,0)</f>
        <v>0</v>
      </c>
      <c r="O7073">
        <v>48529.636718999987</v>
      </c>
      <c r="P7073">
        <v>46</v>
      </c>
    </row>
    <row r="7074" spans="1:16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5"/>
      <c r="L7074" s="455" t="e">
        <f>IF(K7074=0,#REF!,0)</f>
        <v>#REF!</v>
      </c>
      <c r="O7074">
        <v>48796.620575000001</v>
      </c>
      <c r="P7074">
        <v>46</v>
      </c>
    </row>
    <row r="7075" spans="1:16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5"/>
      <c r="L7075" s="455" t="e">
        <f>IF(K7075=0,#REF!,0)</f>
        <v>#REF!</v>
      </c>
      <c r="O7075">
        <v>49547.006500000003</v>
      </c>
      <c r="P7075">
        <v>47</v>
      </c>
    </row>
    <row r="7076" spans="1:16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5"/>
      <c r="L7076" s="455" t="e">
        <f>IF(K7076=0,#REF!,0)</f>
        <v>#REF!</v>
      </c>
      <c r="O7076">
        <v>50853.426207999997</v>
      </c>
      <c r="P7076">
        <v>53</v>
      </c>
    </row>
    <row r="7077" spans="1:16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5"/>
      <c r="L7077" s="455" t="e">
        <f>IF(K7077=0,#REF!,0)</f>
        <v>#REF!</v>
      </c>
      <c r="O7077">
        <v>53407.540130999987</v>
      </c>
      <c r="P7077">
        <v>66</v>
      </c>
    </row>
    <row r="7078" spans="1:16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5"/>
      <c r="L7078" s="455" t="e">
        <f>IF(K7078=0,#REF!,0)</f>
        <v>#REF!</v>
      </c>
      <c r="O7078">
        <v>53934.805389000001</v>
      </c>
      <c r="P7078">
        <v>80</v>
      </c>
    </row>
    <row r="7079" spans="1:16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5"/>
      <c r="L7079" s="455" t="e">
        <f>IF(K7079=0,#REF!,0)</f>
        <v>#REF!</v>
      </c>
      <c r="O7079">
        <v>54382.629792</v>
      </c>
      <c r="P7079">
        <v>87</v>
      </c>
    </row>
    <row r="7080" spans="1:16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5"/>
      <c r="L7080" s="455" t="e">
        <f>IF(K7080=0,#REF!,0)</f>
        <v>#REF!</v>
      </c>
      <c r="O7080">
        <v>53431.349914999999</v>
      </c>
      <c r="P7080">
        <v>86</v>
      </c>
    </row>
    <row r="7081" spans="1:16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5"/>
      <c r="L7081" s="455" t="e">
        <f>IF(K7081=0,#REF!,0)</f>
        <v>#REF!</v>
      </c>
      <c r="O7081">
        <v>53379.102508000004</v>
      </c>
      <c r="P7081">
        <v>79</v>
      </c>
    </row>
    <row r="7082" spans="1:16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5"/>
      <c r="L7082" s="455" t="e">
        <f>IF(K7082=0,#REF!,0)</f>
        <v>#REF!</v>
      </c>
      <c r="O7082">
        <v>52528.593903000001</v>
      </c>
      <c r="P7082">
        <v>76</v>
      </c>
    </row>
    <row r="7083" spans="1:16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5"/>
      <c r="L7083" s="455" t="e">
        <f>IF(K7083=0,#REF!,0)</f>
        <v>#REF!</v>
      </c>
      <c r="O7083">
        <v>50633.610474000001</v>
      </c>
      <c r="P7083">
        <v>70</v>
      </c>
    </row>
    <row r="7084" spans="1:16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5"/>
      <c r="L7084" s="455" t="e">
        <f>IF(K7084=0,#REF!,0)</f>
        <v>#REF!</v>
      </c>
      <c r="O7084">
        <v>48657.850433</v>
      </c>
      <c r="P7084">
        <v>64</v>
      </c>
    </row>
    <row r="7085" spans="1:16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5"/>
      <c r="L7085" s="455" t="e">
        <f>IF(K7085=0,#REF!,0)</f>
        <v>#REF!</v>
      </c>
      <c r="O7085">
        <v>48365.925933999999</v>
      </c>
      <c r="P7085">
        <v>65</v>
      </c>
    </row>
    <row r="7086" spans="1:16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5"/>
      <c r="L7086" s="455" t="e">
        <f>IF(K7086=0,#REF!,0)</f>
        <v>#REF!</v>
      </c>
      <c r="O7086">
        <v>48757.365813999997</v>
      </c>
      <c r="P7086">
        <v>64</v>
      </c>
    </row>
    <row r="7087" spans="1:16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5"/>
      <c r="L7087" s="455" t="e">
        <f>IF(K7087=0,#REF!,0)</f>
        <v>#REF!</v>
      </c>
      <c r="O7087">
        <v>49079.790037999999</v>
      </c>
      <c r="P7087">
        <v>64</v>
      </c>
    </row>
    <row r="7088" spans="1:16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5"/>
      <c r="L7088" s="455" t="e">
        <f>IF(K7088=0,#REF!,0)</f>
        <v>#REF!</v>
      </c>
      <c r="O7088">
        <v>50448.172057999996</v>
      </c>
      <c r="P7088">
        <v>60</v>
      </c>
    </row>
    <row r="7089" spans="1:16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5"/>
      <c r="L7089" s="455" t="e">
        <f>IF(K7089=0,#REF!,0)</f>
        <v>#REF!</v>
      </c>
      <c r="O7089">
        <v>53109.958221000001</v>
      </c>
      <c r="P7089">
        <v>69</v>
      </c>
    </row>
    <row r="7090" spans="1:16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5"/>
      <c r="L7090" s="455" t="e">
        <f>IF(K7090=0,#REF!,0)</f>
        <v>#REF!</v>
      </c>
      <c r="O7090">
        <v>54819.405671</v>
      </c>
      <c r="P7090">
        <v>82</v>
      </c>
    </row>
    <row r="7091" spans="1:16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5"/>
      <c r="L7091" s="455" t="e">
        <f>IF(K7091=0,#REF!,0)</f>
        <v>#REF!</v>
      </c>
      <c r="O7091">
        <v>56461.668211999997</v>
      </c>
      <c r="P7091">
        <v>60</v>
      </c>
    </row>
    <row r="7092" spans="1:16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5"/>
      <c r="L7092" s="455" t="e">
        <f>IF(K7092=0,#REF!,0)</f>
        <v>#REF!</v>
      </c>
      <c r="O7092">
        <v>58527.956482000001</v>
      </c>
      <c r="P7092">
        <v>52</v>
      </c>
    </row>
    <row r="7093" spans="1:16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5">
        <v>5582.918443542464</v>
      </c>
      <c r="L7093" s="455">
        <f>IF(K7093=0,#REF!,0)</f>
        <v>0</v>
      </c>
      <c r="O7093">
        <v>58608.292998999998</v>
      </c>
      <c r="P7093">
        <v>44</v>
      </c>
    </row>
    <row r="7094" spans="1:16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5">
        <v>22591.908909337471</v>
      </c>
      <c r="L7094" s="455">
        <f>IF(K7094=0,#REF!,0)</f>
        <v>0</v>
      </c>
      <c r="O7094">
        <v>58865.538696000003</v>
      </c>
      <c r="P7094">
        <v>47</v>
      </c>
    </row>
    <row r="7095" spans="1:16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5">
        <v>49.859251638160117</v>
      </c>
      <c r="L7095" s="455">
        <f>IF(K7095=0,#REF!,0)</f>
        <v>0</v>
      </c>
      <c r="O7095">
        <v>56049.458343999999</v>
      </c>
      <c r="P7095">
        <v>45</v>
      </c>
    </row>
    <row r="7096" spans="1:16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5">
        <v>15244.755435137096</v>
      </c>
      <c r="L7096" s="455">
        <f>IF(K7096=0,#REF!,0)</f>
        <v>0</v>
      </c>
      <c r="O7096">
        <v>55414.831543</v>
      </c>
      <c r="P7096">
        <v>46</v>
      </c>
    </row>
    <row r="7097" spans="1:16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5"/>
      <c r="L7097" s="455" t="e">
        <f>IF(K7097=0,#REF!,0)</f>
        <v>#REF!</v>
      </c>
      <c r="O7097">
        <v>58862.29709</v>
      </c>
      <c r="P7097">
        <v>36</v>
      </c>
    </row>
    <row r="7098" spans="1:16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5"/>
      <c r="L7098" s="455" t="e">
        <f>IF(K7098=0,#REF!,0)</f>
        <v>#REF!</v>
      </c>
      <c r="O7098">
        <v>59214.275940000007</v>
      </c>
      <c r="P7098">
        <v>40</v>
      </c>
    </row>
    <row r="7099" spans="1:16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5"/>
      <c r="L7099" s="455" t="e">
        <f>IF(K7099=0,#REF!,0)</f>
        <v>#REF!</v>
      </c>
      <c r="O7099">
        <v>60028.668609</v>
      </c>
      <c r="P7099">
        <v>36</v>
      </c>
    </row>
    <row r="7100" spans="1:16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5"/>
      <c r="L7100" s="455" t="e">
        <f>IF(K7100=0,#REF!,0)</f>
        <v>#REF!</v>
      </c>
      <c r="O7100">
        <v>60822.650206999999</v>
      </c>
      <c r="P7100">
        <v>46</v>
      </c>
    </row>
    <row r="7101" spans="1:16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5"/>
      <c r="L7101" s="455" t="e">
        <f>IF(K7101=0,#REF!,0)</f>
        <v>#REF!</v>
      </c>
      <c r="O7101">
        <v>62252.71875</v>
      </c>
      <c r="P7101">
        <v>56</v>
      </c>
    </row>
    <row r="7102" spans="1:16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5"/>
      <c r="L7102" s="455" t="e">
        <f>IF(K7102=0,#REF!,0)</f>
        <v>#REF!</v>
      </c>
      <c r="O7102">
        <v>61629.235290999997</v>
      </c>
      <c r="P7102">
        <v>76</v>
      </c>
    </row>
    <row r="7103" spans="1:16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5"/>
      <c r="L7103" s="455" t="e">
        <f>IF(K7103=0,#REF!,0)</f>
        <v>#REF!</v>
      </c>
      <c r="O7103">
        <v>60481.606202000003</v>
      </c>
      <c r="P7103">
        <v>88</v>
      </c>
    </row>
    <row r="7104" spans="1:16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5"/>
      <c r="L7104" s="455" t="e">
        <f>IF(K7104=0,#REF!,0)</f>
        <v>#REF!</v>
      </c>
      <c r="O7104">
        <v>59077.777007999997</v>
      </c>
      <c r="P7104">
        <v>83</v>
      </c>
    </row>
    <row r="7105" spans="1:16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5"/>
      <c r="L7105" s="455" t="e">
        <f>IF(K7105=0,#REF!,0)</f>
        <v>#REF!</v>
      </c>
      <c r="O7105">
        <v>58485.445678999997</v>
      </c>
      <c r="P7105">
        <v>81</v>
      </c>
    </row>
    <row r="7106" spans="1:16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5"/>
      <c r="L7106" s="455" t="e">
        <f>IF(K7106=0,#REF!,0)</f>
        <v>#REF!</v>
      </c>
      <c r="O7106">
        <v>58392.534302</v>
      </c>
      <c r="P7106">
        <v>73</v>
      </c>
    </row>
    <row r="7107" spans="1:16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5"/>
      <c r="L7107" s="455" t="e">
        <f>IF(K7107=0,#REF!,0)</f>
        <v>#REF!</v>
      </c>
      <c r="O7107">
        <v>56627.211455999997</v>
      </c>
      <c r="P7107">
        <v>63</v>
      </c>
    </row>
    <row r="7108" spans="1:16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5"/>
      <c r="L7108" s="455" t="e">
        <f>IF(K7108=0,#REF!,0)</f>
        <v>#REF!</v>
      </c>
      <c r="O7108">
        <v>54154.497620000002</v>
      </c>
      <c r="P7108">
        <v>63</v>
      </c>
    </row>
    <row r="7109" spans="1:16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5"/>
      <c r="L7109" s="455" t="e">
        <f>IF(K7109=0,#REF!,0)</f>
        <v>#REF!</v>
      </c>
      <c r="O7109">
        <v>53725.325591999987</v>
      </c>
      <c r="P7109">
        <v>58</v>
      </c>
    </row>
    <row r="7110" spans="1:16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5"/>
      <c r="L7110" s="455" t="e">
        <f>IF(K7110=0,#REF!,0)</f>
        <v>#REF!</v>
      </c>
      <c r="O7110">
        <v>53560.917907000003</v>
      </c>
      <c r="P7110">
        <v>57</v>
      </c>
    </row>
    <row r="7111" spans="1:16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5"/>
      <c r="L7111" s="455" t="e">
        <f>IF(K7111=0,#REF!,0)</f>
        <v>#REF!</v>
      </c>
      <c r="O7111">
        <v>53851.035308999999</v>
      </c>
      <c r="P7111">
        <v>57</v>
      </c>
    </row>
    <row r="7112" spans="1:16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5"/>
      <c r="L7112" s="455" t="e">
        <f>IF(K7112=0,#REF!,0)</f>
        <v>#REF!</v>
      </c>
      <c r="O7112">
        <v>54102.916565</v>
      </c>
      <c r="P7112">
        <v>59</v>
      </c>
    </row>
    <row r="7113" spans="1:16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5"/>
      <c r="L7113" s="455" t="e">
        <f>IF(K7113=0,#REF!,0)</f>
        <v>#REF!</v>
      </c>
      <c r="O7113">
        <v>54927.701934999997</v>
      </c>
      <c r="P7113">
        <v>63</v>
      </c>
    </row>
    <row r="7114" spans="1:16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5"/>
      <c r="L7114" s="455" t="e">
        <f>IF(K7114=0,#REF!,0)</f>
        <v>#REF!</v>
      </c>
      <c r="O7114">
        <v>57046.189086999999</v>
      </c>
      <c r="P7114">
        <v>70</v>
      </c>
    </row>
    <row r="7115" spans="1:16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5"/>
      <c r="L7115" s="455" t="e">
        <f>IF(K7115=0,#REF!,0)</f>
        <v>#REF!</v>
      </c>
      <c r="O7115">
        <v>58063.987152000002</v>
      </c>
      <c r="P7115">
        <v>57</v>
      </c>
    </row>
    <row r="7116" spans="1:16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5"/>
      <c r="L7116" s="455" t="e">
        <f>IF(K7116=0,#REF!,0)</f>
        <v>#REF!</v>
      </c>
      <c r="O7116">
        <v>59771.210082999998</v>
      </c>
      <c r="P7116">
        <v>50</v>
      </c>
    </row>
    <row r="7117" spans="1:16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5"/>
      <c r="L7117" s="455" t="e">
        <f>IF(K7117=0,#REF!,0)</f>
        <v>#REF!</v>
      </c>
      <c r="O7117">
        <v>60281.324310000004</v>
      </c>
      <c r="P7117">
        <v>41</v>
      </c>
    </row>
    <row r="7118" spans="1:16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5"/>
      <c r="L7118" s="455" t="e">
        <f>IF(K7118=0,#REF!,0)</f>
        <v>#REF!</v>
      </c>
      <c r="O7118">
        <v>59911.128235999997</v>
      </c>
      <c r="P7118">
        <v>43</v>
      </c>
    </row>
    <row r="7119" spans="1:16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5"/>
      <c r="L7119" s="455" t="e">
        <f>IF(K7119=0,#REF!,0)</f>
        <v>#REF!</v>
      </c>
      <c r="O7119">
        <v>57220.441131</v>
      </c>
      <c r="P7119">
        <v>42</v>
      </c>
    </row>
    <row r="7120" spans="1:16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5"/>
      <c r="L7120" s="455" t="e">
        <f>IF(K7120=0,#REF!,0)</f>
        <v>#REF!</v>
      </c>
      <c r="O7120">
        <v>56606.862975999997</v>
      </c>
      <c r="P7120">
        <v>40</v>
      </c>
    </row>
    <row r="7121" spans="1:16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5"/>
      <c r="L7121" s="455" t="e">
        <f>IF(K7121=0,#REF!,0)</f>
        <v>#REF!</v>
      </c>
      <c r="O7121">
        <v>59758.695709</v>
      </c>
      <c r="P7121">
        <v>41</v>
      </c>
    </row>
    <row r="7122" spans="1:16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5"/>
      <c r="L7122" s="455" t="e">
        <f>IF(K7122=0,#REF!,0)</f>
        <v>#REF!</v>
      </c>
      <c r="O7122">
        <v>59475.397369999999</v>
      </c>
      <c r="P7122">
        <v>37</v>
      </c>
    </row>
    <row r="7123" spans="1:16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5"/>
      <c r="L7123" s="455" t="e">
        <f>IF(K7123=0,#REF!,0)</f>
        <v>#REF!</v>
      </c>
      <c r="O7123">
        <v>61102.830565999997</v>
      </c>
      <c r="P7123">
        <v>36</v>
      </c>
    </row>
    <row r="7124" spans="1:16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5"/>
      <c r="L7124" s="455" t="e">
        <f>IF(K7124=0,#REF!,0)</f>
        <v>#REF!</v>
      </c>
      <c r="O7124">
        <v>61457.088013000001</v>
      </c>
      <c r="P7124">
        <v>47</v>
      </c>
    </row>
    <row r="7125" spans="1:16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5"/>
      <c r="L7125" s="455" t="e">
        <f>IF(K7125=0,#REF!,0)</f>
        <v>#REF!</v>
      </c>
      <c r="O7125">
        <v>63031.834595</v>
      </c>
      <c r="P7125">
        <v>57</v>
      </c>
    </row>
    <row r="7126" spans="1:16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5"/>
      <c r="L7126" s="455" t="e">
        <f>IF(K7126=0,#REF!,0)</f>
        <v>#REF!</v>
      </c>
      <c r="O7126">
        <v>62525.952028</v>
      </c>
      <c r="P7126">
        <v>73</v>
      </c>
    </row>
    <row r="7127" spans="1:16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5"/>
      <c r="L7127" s="455" t="e">
        <f>IF(K7127=0,#REF!,0)</f>
        <v>#REF!</v>
      </c>
      <c r="O7127">
        <v>61186.948426000003</v>
      </c>
      <c r="P7127">
        <v>81</v>
      </c>
    </row>
    <row r="7128" spans="1:16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5"/>
      <c r="L7128" s="455" t="e">
        <f>IF(K7128=0,#REF!,0)</f>
        <v>#REF!</v>
      </c>
      <c r="O7128">
        <v>59693.500090999987</v>
      </c>
      <c r="P7128">
        <v>78</v>
      </c>
    </row>
    <row r="7129" spans="1:16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5"/>
      <c r="L7129" s="455" t="e">
        <f>IF(K7129=0,#REF!,0)</f>
        <v>#REF!</v>
      </c>
      <c r="O7129">
        <v>58871.323974999999</v>
      </c>
      <c r="P7129">
        <v>74</v>
      </c>
    </row>
    <row r="7130" spans="1:16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5"/>
      <c r="L7130" s="455" t="e">
        <f>IF(K7130=0,#REF!,0)</f>
        <v>#REF!</v>
      </c>
      <c r="O7130">
        <v>59063.696686000003</v>
      </c>
      <c r="P7130">
        <v>70</v>
      </c>
    </row>
    <row r="7131" spans="1:16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5"/>
      <c r="L7131" s="455" t="e">
        <f>IF(K7131=0,#REF!,0)</f>
        <v>#REF!</v>
      </c>
      <c r="O7131">
        <v>56519.555116000003</v>
      </c>
      <c r="P7131">
        <v>60</v>
      </c>
    </row>
    <row r="7132" spans="1:16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5"/>
      <c r="L7132" s="455" t="e">
        <f>IF(K7132=0,#REF!,0)</f>
        <v>#REF!</v>
      </c>
      <c r="O7132">
        <v>53891.372069999998</v>
      </c>
      <c r="P7132">
        <v>60</v>
      </c>
    </row>
    <row r="7133" spans="1:16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5"/>
      <c r="L7133" s="455" t="e">
        <f>IF(K7133=0,#REF!,0)</f>
        <v>#REF!</v>
      </c>
      <c r="O7133">
        <v>53709.894835999999</v>
      </c>
      <c r="P7133">
        <v>58</v>
      </c>
    </row>
    <row r="7134" spans="1:16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5"/>
      <c r="L7134" s="455" t="e">
        <f>IF(K7134=0,#REF!,0)</f>
        <v>#REF!</v>
      </c>
      <c r="O7134">
        <v>53899.235228999998</v>
      </c>
      <c r="P7134">
        <v>58</v>
      </c>
    </row>
    <row r="7135" spans="1:16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5"/>
      <c r="L7135" s="455" t="e">
        <f>IF(K7135=0,#REF!,0)</f>
        <v>#REF!</v>
      </c>
      <c r="O7135">
        <v>54302.684295999999</v>
      </c>
      <c r="P7135">
        <v>54</v>
      </c>
    </row>
    <row r="7136" spans="1:16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5"/>
      <c r="L7136" s="455" t="e">
        <f>IF(K7136=0,#REF!,0)</f>
        <v>#REF!</v>
      </c>
      <c r="O7136">
        <v>55076.473387999999</v>
      </c>
      <c r="P7136">
        <v>49</v>
      </c>
    </row>
    <row r="7137" spans="1:16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5"/>
      <c r="L7137" s="455" t="e">
        <f>IF(K7137=0,#REF!,0)</f>
        <v>#REF!</v>
      </c>
      <c r="O7137">
        <v>57024.284302</v>
      </c>
      <c r="P7137">
        <v>65</v>
      </c>
    </row>
    <row r="7138" spans="1:16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5"/>
      <c r="L7138" s="455" t="e">
        <f>IF(K7138=0,#REF!,0)</f>
        <v>#REF!</v>
      </c>
      <c r="O7138">
        <v>58404.465942000003</v>
      </c>
      <c r="P7138">
        <v>88</v>
      </c>
    </row>
    <row r="7139" spans="1:16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5"/>
      <c r="L7139" s="455" t="e">
        <f>IF(K7139=0,#REF!,0)</f>
        <v>#REF!</v>
      </c>
      <c r="O7139">
        <v>58669.266632999999</v>
      </c>
      <c r="P7139">
        <v>60</v>
      </c>
    </row>
    <row r="7140" spans="1:16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5"/>
      <c r="L7140" s="455" t="e">
        <f>IF(K7140=0,#REF!,0)</f>
        <v>#REF!</v>
      </c>
      <c r="O7140">
        <v>59627.641205</v>
      </c>
      <c r="P7140">
        <v>51</v>
      </c>
    </row>
    <row r="7141" spans="1:16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5">
        <v>13852.229195489659</v>
      </c>
      <c r="L7141" s="455">
        <f>IF(K7141=0,#REF!,0)</f>
        <v>0</v>
      </c>
      <c r="O7141">
        <v>59506.412079999987</v>
      </c>
      <c r="P7141">
        <v>45</v>
      </c>
    </row>
    <row r="7142" spans="1:16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5">
        <v>19815.940738857418</v>
      </c>
      <c r="L7142" s="455">
        <f>IF(K7142=0,#REF!,0)</f>
        <v>0</v>
      </c>
      <c r="O7142">
        <v>59069.535308999999</v>
      </c>
      <c r="P7142">
        <v>51</v>
      </c>
    </row>
    <row r="7143" spans="1:16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5">
        <v>11412.888314067679</v>
      </c>
      <c r="L7143" s="455">
        <f>IF(K7143=0,#REF!,0)</f>
        <v>0</v>
      </c>
      <c r="O7143">
        <v>56193.977050999987</v>
      </c>
      <c r="P7143">
        <v>49</v>
      </c>
    </row>
    <row r="7144" spans="1:16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5">
        <v>19557.357815281317</v>
      </c>
      <c r="L7144" s="455">
        <f>IF(K7144=0,#REF!,0)</f>
        <v>0</v>
      </c>
      <c r="O7144">
        <v>56741.234834000003</v>
      </c>
      <c r="P7144">
        <v>46</v>
      </c>
    </row>
    <row r="7145" spans="1:16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5">
        <v>4977.6000293590705</v>
      </c>
      <c r="L7145" s="455">
        <f>IF(K7145=0,#REF!,0)</f>
        <v>0</v>
      </c>
      <c r="O7145">
        <v>58880.726257000002</v>
      </c>
      <c r="P7145">
        <v>44</v>
      </c>
    </row>
    <row r="7146" spans="1:16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5"/>
      <c r="L7146" s="455" t="e">
        <f>IF(K7146=0,#REF!,0)</f>
        <v>#REF!</v>
      </c>
      <c r="O7146">
        <v>58877.326110999988</v>
      </c>
      <c r="P7146">
        <v>38</v>
      </c>
    </row>
    <row r="7147" spans="1:16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5"/>
      <c r="L7147" s="455" t="e">
        <f>IF(K7147=0,#REF!,0)</f>
        <v>#REF!</v>
      </c>
      <c r="O7147">
        <v>60474.576966000001</v>
      </c>
      <c r="P7147">
        <v>43</v>
      </c>
    </row>
    <row r="7148" spans="1:16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5"/>
      <c r="L7148" s="455" t="e">
        <f>IF(K7148=0,#REF!,0)</f>
        <v>#REF!</v>
      </c>
      <c r="O7148">
        <v>61111.598084999998</v>
      </c>
      <c r="P7148">
        <v>53</v>
      </c>
    </row>
    <row r="7149" spans="1:16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5"/>
      <c r="L7149" s="455" t="e">
        <f>IF(K7149=0,#REF!,0)</f>
        <v>#REF!</v>
      </c>
      <c r="O7149">
        <v>62450.156555000001</v>
      </c>
      <c r="P7149">
        <v>60</v>
      </c>
    </row>
    <row r="7150" spans="1:16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5"/>
      <c r="L7150" s="455" t="e">
        <f>IF(K7150=0,#REF!,0)</f>
        <v>#REF!</v>
      </c>
      <c r="O7150">
        <v>61465.053038999999</v>
      </c>
      <c r="P7150">
        <v>79</v>
      </c>
    </row>
    <row r="7151" spans="1:16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5"/>
      <c r="L7151" s="455" t="e">
        <f>IF(K7151=0,#REF!,0)</f>
        <v>#REF!</v>
      </c>
      <c r="O7151">
        <v>60362.579009999987</v>
      </c>
      <c r="P7151">
        <v>80</v>
      </c>
    </row>
    <row r="7152" spans="1:16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5"/>
      <c r="L7152" s="455" t="e">
        <f>IF(K7152=0,#REF!,0)</f>
        <v>#REF!</v>
      </c>
      <c r="O7152">
        <v>59774.320799999987</v>
      </c>
      <c r="P7152">
        <v>81</v>
      </c>
    </row>
    <row r="7153" spans="1:16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5"/>
      <c r="L7153" s="455" t="e">
        <f>IF(K7153=0,#REF!,0)</f>
        <v>#REF!</v>
      </c>
      <c r="O7153">
        <v>59708.508911999998</v>
      </c>
      <c r="P7153">
        <v>77</v>
      </c>
    </row>
    <row r="7154" spans="1:16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5"/>
      <c r="L7154" s="455" t="e">
        <f>IF(K7154=0,#REF!,0)</f>
        <v>#REF!</v>
      </c>
      <c r="O7154">
        <v>58604.885956999999</v>
      </c>
      <c r="P7154">
        <v>77</v>
      </c>
    </row>
    <row r="7155" spans="1:16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5"/>
      <c r="L7155" s="455" t="e">
        <f>IF(K7155=0,#REF!,0)</f>
        <v>#REF!</v>
      </c>
      <c r="O7155">
        <v>57153.982542000012</v>
      </c>
      <c r="P7155">
        <v>72</v>
      </c>
    </row>
    <row r="7156" spans="1:16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5"/>
      <c r="L7156" s="455" t="e">
        <f>IF(K7156=0,#REF!,0)</f>
        <v>#REF!</v>
      </c>
      <c r="O7156">
        <v>54228.910981000001</v>
      </c>
      <c r="P7156">
        <v>65</v>
      </c>
    </row>
    <row r="7157" spans="1:16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5"/>
      <c r="L7157" s="455" t="e">
        <f>IF(K7157=0,#REF!,0)</f>
        <v>#REF!</v>
      </c>
      <c r="O7157">
        <v>53647.584229</v>
      </c>
      <c r="P7157">
        <v>67</v>
      </c>
    </row>
    <row r="7158" spans="1:16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5"/>
      <c r="L7158" s="455" t="e">
        <f>IF(K7158=0,#REF!,0)</f>
        <v>#REF!</v>
      </c>
      <c r="O7158">
        <v>53583.171692000004</v>
      </c>
      <c r="P7158">
        <v>61</v>
      </c>
    </row>
    <row r="7159" spans="1:16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5"/>
      <c r="L7159" s="455" t="e">
        <f>IF(K7159=0,#REF!,0)</f>
        <v>#REF!</v>
      </c>
      <c r="O7159">
        <v>53606.391785</v>
      </c>
      <c r="P7159">
        <v>64</v>
      </c>
    </row>
    <row r="7160" spans="1:16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5"/>
      <c r="L7160" s="455" t="e">
        <f>IF(K7160=0,#REF!,0)</f>
        <v>#REF!</v>
      </c>
      <c r="O7160">
        <v>54352.730651999998</v>
      </c>
      <c r="P7160">
        <v>63</v>
      </c>
    </row>
    <row r="7161" spans="1:16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5"/>
      <c r="L7161" s="455" t="e">
        <f>IF(K7161=0,#REF!,0)</f>
        <v>#REF!</v>
      </c>
      <c r="O7161">
        <v>56416.747984999987</v>
      </c>
      <c r="P7161">
        <v>71</v>
      </c>
    </row>
    <row r="7162" spans="1:16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5"/>
      <c r="L7162" s="455" t="e">
        <f>IF(K7162=0,#REF!,0)</f>
        <v>#REF!</v>
      </c>
      <c r="O7162">
        <v>57868.422485000003</v>
      </c>
      <c r="P7162">
        <v>81</v>
      </c>
    </row>
    <row r="7163" spans="1:16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5"/>
      <c r="L7163" s="455" t="e">
        <f>IF(K7163=0,#REF!,0)</f>
        <v>#REF!</v>
      </c>
      <c r="O7163">
        <v>59163.520599000003</v>
      </c>
      <c r="P7163">
        <v>61</v>
      </c>
    </row>
    <row r="7164" spans="1:16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5"/>
      <c r="L7164" s="455" t="e">
        <f>IF(K7164=0,#REF!,0)</f>
        <v>#REF!</v>
      </c>
      <c r="O7164">
        <v>61011.826781000003</v>
      </c>
      <c r="P7164">
        <v>50</v>
      </c>
    </row>
    <row r="7165" spans="1:16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5"/>
      <c r="L7165" s="455" t="e">
        <f>IF(K7165=0,#REF!,0)</f>
        <v>#REF!</v>
      </c>
      <c r="O7165">
        <v>61057.349396000012</v>
      </c>
      <c r="P7165">
        <v>44</v>
      </c>
    </row>
    <row r="7166" spans="1:16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5"/>
      <c r="L7166" s="455" t="e">
        <f>IF(K7166=0,#REF!,0)</f>
        <v>#REF!</v>
      </c>
      <c r="O7166">
        <v>60852.832885999997</v>
      </c>
      <c r="P7166">
        <v>46</v>
      </c>
    </row>
    <row r="7167" spans="1:16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5"/>
      <c r="L7167" s="455" t="e">
        <f>IF(K7167=0,#REF!,0)</f>
        <v>#REF!</v>
      </c>
      <c r="O7167">
        <v>58071.868835000001</v>
      </c>
      <c r="P7167">
        <v>41</v>
      </c>
    </row>
    <row r="7168" spans="1:16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5"/>
      <c r="L7168" s="455" t="e">
        <f>IF(K7168=0,#REF!,0)</f>
        <v>#REF!</v>
      </c>
      <c r="O7168">
        <v>57921.956572000003</v>
      </c>
      <c r="P7168">
        <v>35</v>
      </c>
    </row>
    <row r="7169" spans="1:16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5"/>
      <c r="L7169" s="455" t="e">
        <f>IF(K7169=0,#REF!,0)</f>
        <v>#REF!</v>
      </c>
      <c r="O7169">
        <v>60499.830718999998</v>
      </c>
      <c r="P7169">
        <v>30</v>
      </c>
    </row>
    <row r="7170" spans="1:16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5"/>
      <c r="L7170" s="455" t="e">
        <f>IF(K7170=0,#REF!,0)</f>
        <v>#REF!</v>
      </c>
      <c r="O7170">
        <v>60588.682677999997</v>
      </c>
      <c r="P7170">
        <v>40</v>
      </c>
    </row>
    <row r="7171" spans="1:16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5"/>
      <c r="L7171" s="455" t="e">
        <f>IF(K7171=0,#REF!,0)</f>
        <v>#REF!</v>
      </c>
      <c r="O7171">
        <v>61214.452727999997</v>
      </c>
      <c r="P7171">
        <v>38</v>
      </c>
    </row>
    <row r="7172" spans="1:16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5"/>
      <c r="L7172" s="455" t="e">
        <f>IF(K7172=0,#REF!,0)</f>
        <v>#REF!</v>
      </c>
      <c r="O7172">
        <v>62039.138184000003</v>
      </c>
      <c r="P7172">
        <v>41</v>
      </c>
    </row>
    <row r="7173" spans="1:16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5"/>
      <c r="L7173" s="455" t="e">
        <f>IF(K7173=0,#REF!,0)</f>
        <v>#REF!</v>
      </c>
      <c r="O7173">
        <v>63083.076112000002</v>
      </c>
      <c r="P7173">
        <v>69</v>
      </c>
    </row>
    <row r="7174" spans="1:16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5"/>
      <c r="L7174" s="455" t="e">
        <f>IF(K7174=0,#REF!,0)</f>
        <v>#REF!</v>
      </c>
      <c r="O7174">
        <v>62596.957091999997</v>
      </c>
      <c r="P7174">
        <v>78</v>
      </c>
    </row>
    <row r="7175" spans="1:16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5"/>
      <c r="L7175" s="455" t="e">
        <f>IF(K7175=0,#REF!,0)</f>
        <v>#REF!</v>
      </c>
      <c r="O7175">
        <v>61063.454344999998</v>
      </c>
      <c r="P7175">
        <v>82</v>
      </c>
    </row>
    <row r="7176" spans="1:16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5"/>
      <c r="L7176" s="455" t="e">
        <f>IF(K7176=0,#REF!,0)</f>
        <v>#REF!</v>
      </c>
      <c r="O7176">
        <v>59529.603149000002</v>
      </c>
      <c r="P7176">
        <v>84</v>
      </c>
    </row>
    <row r="7177" spans="1:16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5"/>
      <c r="L7177" s="455" t="e">
        <f>IF(K7177=0,#REF!,0)</f>
        <v>#REF!</v>
      </c>
      <c r="O7177">
        <v>58667.410400000001</v>
      </c>
      <c r="P7177">
        <v>80</v>
      </c>
    </row>
    <row r="7178" spans="1:16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5"/>
      <c r="L7178" s="455" t="e">
        <f>IF(K7178=0,#REF!,0)</f>
        <v>#REF!</v>
      </c>
      <c r="O7178">
        <v>58360.497467000001</v>
      </c>
      <c r="P7178">
        <v>74</v>
      </c>
    </row>
    <row r="7179" spans="1:16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5"/>
      <c r="L7179" s="455" t="e">
        <f>IF(K7179=0,#REF!,0)</f>
        <v>#REF!</v>
      </c>
      <c r="O7179">
        <v>56173.043487000003</v>
      </c>
      <c r="P7179">
        <v>69</v>
      </c>
    </row>
    <row r="7180" spans="1:16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5"/>
      <c r="L7180" s="455" t="e">
        <f>IF(K7180=0,#REF!,0)</f>
        <v>#REF!</v>
      </c>
      <c r="O7180">
        <v>54046.630525</v>
      </c>
      <c r="P7180">
        <v>63</v>
      </c>
    </row>
    <row r="7181" spans="1:16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5"/>
      <c r="L7181" s="455" t="e">
        <f>IF(K7181=0,#REF!,0)</f>
        <v>#REF!</v>
      </c>
      <c r="O7181">
        <v>54212.176453</v>
      </c>
      <c r="P7181">
        <v>59</v>
      </c>
    </row>
    <row r="7182" spans="1:16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5"/>
      <c r="L7182" s="455" t="e">
        <f>IF(K7182=0,#REF!,0)</f>
        <v>#REF!</v>
      </c>
      <c r="O7182">
        <v>54250.863952</v>
      </c>
      <c r="P7182">
        <v>56</v>
      </c>
    </row>
    <row r="7183" spans="1:16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5"/>
      <c r="L7183" s="455" t="e">
        <f>IF(K7183=0,#REF!,0)</f>
        <v>#REF!</v>
      </c>
      <c r="O7183">
        <v>54539.807891999997</v>
      </c>
      <c r="P7183">
        <v>57</v>
      </c>
    </row>
    <row r="7184" spans="1:16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5"/>
      <c r="L7184" s="455" t="e">
        <f>IF(K7184=0,#REF!,0)</f>
        <v>#REF!</v>
      </c>
      <c r="O7184">
        <v>54486.261629000001</v>
      </c>
      <c r="P7184">
        <v>55</v>
      </c>
    </row>
    <row r="7185" spans="1:16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5"/>
      <c r="L7185" s="455" t="e">
        <f>IF(K7185=0,#REF!,0)</f>
        <v>#REF!</v>
      </c>
      <c r="O7185">
        <v>55178.675323000003</v>
      </c>
      <c r="P7185">
        <v>65</v>
      </c>
    </row>
    <row r="7186" spans="1:16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5"/>
      <c r="L7186" s="455" t="e">
        <f>IF(K7186=0,#REF!,0)</f>
        <v>#REF!</v>
      </c>
      <c r="O7186">
        <v>56745.733854999999</v>
      </c>
      <c r="P7186">
        <v>75</v>
      </c>
    </row>
    <row r="7187" spans="1:16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5"/>
      <c r="L7187" s="455" t="e">
        <f>IF(K7187=0,#REF!,0)</f>
        <v>#REF!</v>
      </c>
      <c r="O7187">
        <v>59122.217680999987</v>
      </c>
      <c r="P7187">
        <v>57</v>
      </c>
    </row>
    <row r="7188" spans="1:16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5"/>
      <c r="L7188" s="455" t="e">
        <f>IF(K7188=0,#REF!,0)</f>
        <v>#REF!</v>
      </c>
      <c r="O7188">
        <v>60679.277862000003</v>
      </c>
      <c r="P7188">
        <v>47</v>
      </c>
    </row>
    <row r="7189" spans="1:16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5"/>
      <c r="L7189" s="455" t="e">
        <f>IF(K7189=0,#REF!,0)</f>
        <v>#REF!</v>
      </c>
      <c r="O7189">
        <v>60486.819732999997</v>
      </c>
      <c r="P7189">
        <v>47</v>
      </c>
    </row>
    <row r="7190" spans="1:16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5"/>
      <c r="L7190" s="455" t="e">
        <f>IF(K7190=0,#REF!,0)</f>
        <v>#REF!</v>
      </c>
      <c r="O7190">
        <v>60693.177064000003</v>
      </c>
      <c r="P7190">
        <v>44</v>
      </c>
    </row>
    <row r="7191" spans="1:16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5"/>
      <c r="L7191" s="455" t="e">
        <f>IF(K7191=0,#REF!,0)</f>
        <v>#REF!</v>
      </c>
      <c r="O7191">
        <v>57853.170654000001</v>
      </c>
      <c r="P7191">
        <v>42</v>
      </c>
    </row>
    <row r="7192" spans="1:16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5"/>
      <c r="L7192" s="455" t="e">
        <f>IF(K7192=0,#REF!,0)</f>
        <v>#REF!</v>
      </c>
      <c r="O7192">
        <v>57737.808837999997</v>
      </c>
      <c r="P7192">
        <v>39</v>
      </c>
    </row>
    <row r="7193" spans="1:16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5"/>
      <c r="L7193" s="455" t="e">
        <f>IF(K7193=0,#REF!,0)</f>
        <v>#REF!</v>
      </c>
      <c r="O7193">
        <v>60203.598815999998</v>
      </c>
      <c r="P7193">
        <v>38</v>
      </c>
    </row>
    <row r="7194" spans="1:16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5"/>
      <c r="L7194" s="455" t="e">
        <f>IF(K7194=0,#REF!,0)</f>
        <v>#REF!</v>
      </c>
      <c r="O7194">
        <v>60373.889617999987</v>
      </c>
      <c r="P7194">
        <v>35</v>
      </c>
    </row>
    <row r="7195" spans="1:16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5"/>
      <c r="L7195" s="455" t="e">
        <f>IF(K7195=0,#REF!,0)</f>
        <v>#REF!</v>
      </c>
      <c r="O7195">
        <v>60998.708861999999</v>
      </c>
      <c r="P7195">
        <v>37</v>
      </c>
    </row>
    <row r="7196" spans="1:16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5"/>
      <c r="L7196" s="455" t="e">
        <f>IF(K7196=0,#REF!,0)</f>
        <v>#REF!</v>
      </c>
      <c r="O7196">
        <v>61531.862395999997</v>
      </c>
      <c r="P7196">
        <v>43</v>
      </c>
    </row>
    <row r="7197" spans="1:16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5"/>
      <c r="L7197" s="455" t="e">
        <f>IF(K7197=0,#REF!,0)</f>
        <v>#REF!</v>
      </c>
      <c r="O7197">
        <v>63051.975221000001</v>
      </c>
      <c r="P7197">
        <v>57</v>
      </c>
    </row>
    <row r="7198" spans="1:16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5"/>
      <c r="L7198" s="455" t="e">
        <f>IF(K7198=0,#REF!,0)</f>
        <v>#REF!</v>
      </c>
      <c r="O7198">
        <v>61843.512024000003</v>
      </c>
      <c r="P7198">
        <v>72</v>
      </c>
    </row>
    <row r="7199" spans="1:16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5"/>
      <c r="L7199" s="455" t="e">
        <f>IF(K7199=0,#REF!,0)</f>
        <v>#REF!</v>
      </c>
      <c r="O7199">
        <v>59574.229857999999</v>
      </c>
      <c r="P7199">
        <v>76</v>
      </c>
    </row>
    <row r="7200" spans="1:16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5"/>
      <c r="L7200" s="455" t="e">
        <f>IF(K7200=0,#REF!,0)</f>
        <v>#REF!</v>
      </c>
      <c r="O7200">
        <v>57793.870851</v>
      </c>
      <c r="P7200">
        <v>79</v>
      </c>
    </row>
    <row r="7201" spans="1:16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5"/>
      <c r="L7201" s="455" t="e">
        <f>IF(K7201=0,#REF!,0)</f>
        <v>#REF!</v>
      </c>
      <c r="O7201">
        <v>57315.201659999999</v>
      </c>
      <c r="P7201">
        <v>71</v>
      </c>
    </row>
    <row r="7202" spans="1:16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5"/>
      <c r="L7202" s="455" t="e">
        <f>IF(K7202=0,#REF!,0)</f>
        <v>#REF!</v>
      </c>
      <c r="O7202">
        <v>56490.741026999996</v>
      </c>
      <c r="P7202">
        <v>72</v>
      </c>
    </row>
    <row r="7203" spans="1:16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5"/>
      <c r="L7203" s="455" t="e">
        <f>IF(K7203=0,#REF!,0)</f>
        <v>#REF!</v>
      </c>
      <c r="O7203">
        <v>54713.375274999999</v>
      </c>
      <c r="P7203">
        <v>51</v>
      </c>
    </row>
    <row r="7204" spans="1:16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5"/>
      <c r="L7204" s="455" t="e">
        <f>IF(K7204=0,#REF!,0)</f>
        <v>#REF!</v>
      </c>
      <c r="O7204">
        <v>52581.760772000001</v>
      </c>
      <c r="P7204">
        <v>66</v>
      </c>
    </row>
    <row r="7205" spans="1:16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5"/>
      <c r="L7205" s="455" t="e">
        <f>IF(K7205=0,#REF!,0)</f>
        <v>#REF!</v>
      </c>
      <c r="O7205">
        <v>52678.937256999998</v>
      </c>
      <c r="P7205">
        <v>64</v>
      </c>
    </row>
    <row r="7206" spans="1:16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5"/>
      <c r="L7206" s="455" t="e">
        <f>IF(K7206=0,#REF!,0)</f>
        <v>#REF!</v>
      </c>
      <c r="O7206">
        <v>52321.143065999997</v>
      </c>
      <c r="P7206">
        <v>61</v>
      </c>
    </row>
    <row r="7207" spans="1:16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5"/>
      <c r="L7207" s="455" t="e">
        <f>IF(K7207=0,#REF!,0)</f>
        <v>#REF!</v>
      </c>
      <c r="O7207">
        <v>51878.868592000013</v>
      </c>
      <c r="P7207">
        <v>58</v>
      </c>
    </row>
    <row r="7208" spans="1:16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5"/>
      <c r="L7208" s="455" t="e">
        <f>IF(K7208=0,#REF!,0)</f>
        <v>#REF!</v>
      </c>
      <c r="O7208">
        <v>52403.311981999999</v>
      </c>
      <c r="P7208">
        <v>57</v>
      </c>
    </row>
    <row r="7209" spans="1:16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5"/>
      <c r="L7209" s="455" t="e">
        <f>IF(K7209=0,#REF!,0)</f>
        <v>#REF!</v>
      </c>
      <c r="O7209">
        <v>53551.120268999999</v>
      </c>
      <c r="P7209">
        <v>61</v>
      </c>
    </row>
    <row r="7210" spans="1:16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5"/>
      <c r="L7210" s="455" t="e">
        <f>IF(K7210=0,#REF!,0)</f>
        <v>#REF!</v>
      </c>
      <c r="O7210">
        <v>54280.649017999996</v>
      </c>
      <c r="P7210">
        <v>62</v>
      </c>
    </row>
    <row r="7211" spans="1:16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5"/>
      <c r="L7211" s="455" t="e">
        <f>IF(K7211=0,#REF!,0)</f>
        <v>#REF!</v>
      </c>
      <c r="O7211">
        <v>53780.842529000001</v>
      </c>
      <c r="P7211">
        <v>62</v>
      </c>
    </row>
    <row r="7212" spans="1:16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5"/>
      <c r="L7212" s="455" t="e">
        <f>IF(K7212=0,#REF!,0)</f>
        <v>#REF!</v>
      </c>
      <c r="O7212">
        <v>54889.905030000002</v>
      </c>
      <c r="P7212">
        <v>59</v>
      </c>
    </row>
    <row r="7213" spans="1:16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5"/>
      <c r="L7213" s="455" t="e">
        <f>IF(K7213=0,#REF!,0)</f>
        <v>#REF!</v>
      </c>
      <c r="O7213">
        <v>54859.773132000002</v>
      </c>
      <c r="P7213">
        <v>56</v>
      </c>
    </row>
    <row r="7214" spans="1:16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5"/>
      <c r="L7214" s="455" t="e">
        <f>IF(K7214=0,#REF!,0)</f>
        <v>#REF!</v>
      </c>
      <c r="O7214">
        <v>55008.406584999997</v>
      </c>
      <c r="P7214">
        <v>53</v>
      </c>
    </row>
    <row r="7215" spans="1:16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5"/>
      <c r="L7215" s="455" t="e">
        <f>IF(K7215=0,#REF!,0)</f>
        <v>#REF!</v>
      </c>
      <c r="O7215">
        <v>53089.293854000003</v>
      </c>
      <c r="P7215">
        <v>51</v>
      </c>
    </row>
    <row r="7216" spans="1:16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5"/>
      <c r="L7216" s="455" t="e">
        <f>IF(K7216=0,#REF!,0)</f>
        <v>#REF!</v>
      </c>
      <c r="O7216">
        <v>52960.592012000001</v>
      </c>
      <c r="P7216">
        <v>46</v>
      </c>
    </row>
    <row r="7217" spans="1:16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5"/>
      <c r="L7217" s="455" t="e">
        <f>IF(K7217=0,#REF!,0)</f>
        <v>#REF!</v>
      </c>
      <c r="O7217">
        <v>54473.170166000004</v>
      </c>
      <c r="P7217">
        <v>42</v>
      </c>
    </row>
    <row r="7218" spans="1:16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5"/>
      <c r="L7218" s="455" t="e">
        <f>IF(K7218=0,#REF!,0)</f>
        <v>#REF!</v>
      </c>
      <c r="O7218">
        <v>54194.582703</v>
      </c>
      <c r="P7218">
        <v>46</v>
      </c>
    </row>
    <row r="7219" spans="1:16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5"/>
      <c r="L7219" s="455" t="e">
        <f>IF(K7219=0,#REF!,0)</f>
        <v>#REF!</v>
      </c>
      <c r="O7219">
        <v>54505.756438999997</v>
      </c>
      <c r="P7219">
        <v>46</v>
      </c>
    </row>
    <row r="7220" spans="1:16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5"/>
      <c r="L7220" s="455" t="e">
        <f>IF(K7220=0,#REF!,0)</f>
        <v>#REF!</v>
      </c>
      <c r="O7220">
        <v>53892.995727000001</v>
      </c>
      <c r="P7220">
        <v>52</v>
      </c>
    </row>
    <row r="7221" spans="1:16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5"/>
      <c r="L7221" s="455" t="e">
        <f>IF(K7221=0,#REF!,0)</f>
        <v>#REF!</v>
      </c>
      <c r="O7221">
        <v>55387.634581999999</v>
      </c>
      <c r="P7221">
        <v>58</v>
      </c>
    </row>
    <row r="7222" spans="1:16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5"/>
      <c r="L7222" s="455" t="e">
        <f>IF(K7222=0,#REF!,0)</f>
        <v>#REF!</v>
      </c>
      <c r="O7222">
        <v>55360.516113000012</v>
      </c>
      <c r="P7222">
        <v>69</v>
      </c>
    </row>
    <row r="7223" spans="1:16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5"/>
      <c r="L7223" s="455" t="e">
        <f>IF(K7223=0,#REF!,0)</f>
        <v>#REF!</v>
      </c>
      <c r="O7223">
        <v>54990.096068999999</v>
      </c>
      <c r="P7223">
        <v>70</v>
      </c>
    </row>
    <row r="7224" spans="1:16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5"/>
      <c r="L7224" s="455" t="e">
        <f>IF(K7224=0,#REF!,0)</f>
        <v>#REF!</v>
      </c>
      <c r="O7224">
        <v>54983.296051999998</v>
      </c>
      <c r="P7224">
        <v>72</v>
      </c>
    </row>
    <row r="7225" spans="1:16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5"/>
      <c r="L7225" s="455" t="e">
        <f>IF(K7225=0,#REF!,0)</f>
        <v>#REF!</v>
      </c>
      <c r="O7225">
        <v>54928.115782999987</v>
      </c>
      <c r="P7225">
        <v>72</v>
      </c>
    </row>
    <row r="7226" spans="1:16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5"/>
      <c r="L7226" s="455" t="e">
        <f>IF(K7226=0,#REF!,0)</f>
        <v>#REF!</v>
      </c>
      <c r="O7226">
        <v>54428.141324999997</v>
      </c>
      <c r="P7226">
        <v>70</v>
      </c>
    </row>
    <row r="7227" spans="1:16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5"/>
      <c r="L7227" s="455" t="e">
        <f>IF(K7227=0,#REF!,0)</f>
        <v>#REF!</v>
      </c>
      <c r="O7227">
        <v>52646.464569000003</v>
      </c>
      <c r="P7227">
        <v>59</v>
      </c>
    </row>
    <row r="7228" spans="1:16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5"/>
      <c r="L7228" s="455" t="e">
        <f>IF(K7228=0,#REF!,0)</f>
        <v>#REF!</v>
      </c>
      <c r="O7228">
        <v>49733.267852999998</v>
      </c>
      <c r="P7228">
        <v>61</v>
      </c>
    </row>
    <row r="7229" spans="1:16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5"/>
      <c r="L7229" s="455" t="e">
        <f>IF(K7229=0,#REF!,0)</f>
        <v>#REF!</v>
      </c>
      <c r="O7229">
        <v>49650.491973999997</v>
      </c>
      <c r="P7229">
        <v>53</v>
      </c>
    </row>
    <row r="7230" spans="1:16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5"/>
      <c r="L7230" s="455" t="e">
        <f>IF(K7230=0,#REF!,0)</f>
        <v>#REF!</v>
      </c>
      <c r="O7230">
        <v>49546.974700999999</v>
      </c>
      <c r="P7230">
        <v>55</v>
      </c>
    </row>
    <row r="7231" spans="1:16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5"/>
      <c r="L7231" s="455" t="e">
        <f>IF(K7231=0,#REF!,0)</f>
        <v>#REF!</v>
      </c>
      <c r="O7231">
        <v>49549.177858000003</v>
      </c>
      <c r="P7231">
        <v>55</v>
      </c>
    </row>
    <row r="7232" spans="1:16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5"/>
      <c r="L7232" s="455" t="e">
        <f>IF(K7232=0,#REF!,0)</f>
        <v>#REF!</v>
      </c>
      <c r="O7232">
        <v>50249.562773999998</v>
      </c>
      <c r="P7232">
        <v>54</v>
      </c>
    </row>
    <row r="7233" spans="1:16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5"/>
      <c r="L7233" s="455" t="e">
        <f>IF(K7233=0,#REF!,0)</f>
        <v>#REF!</v>
      </c>
      <c r="O7233">
        <v>50442.015504000003</v>
      </c>
      <c r="P7233">
        <v>54</v>
      </c>
    </row>
    <row r="7234" spans="1:16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5"/>
      <c r="L7234" s="455" t="e">
        <f>IF(K7234=0,#REF!,0)</f>
        <v>#REF!</v>
      </c>
      <c r="O7234">
        <v>50652.214782000003</v>
      </c>
      <c r="P7234">
        <v>54</v>
      </c>
    </row>
    <row r="7235" spans="1:16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5"/>
      <c r="L7235" s="455" t="e">
        <f>IF(K7235=0,#REF!,0)</f>
        <v>#REF!</v>
      </c>
      <c r="O7235">
        <v>50264.615906999999</v>
      </c>
      <c r="P7235">
        <v>64</v>
      </c>
    </row>
    <row r="7236" spans="1:16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5"/>
      <c r="L7236" s="455" t="e">
        <f>IF(K7236=0,#REF!,0)</f>
        <v>#REF!</v>
      </c>
      <c r="O7236">
        <v>50251.342986000003</v>
      </c>
      <c r="P7236">
        <v>59</v>
      </c>
    </row>
    <row r="7237" spans="1:16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5">
        <v>3784.6865631853693</v>
      </c>
      <c r="L7237" s="455">
        <f>IF(K7237=0,#REF!,0)</f>
        <v>0</v>
      </c>
      <c r="O7237">
        <v>50259.565277000002</v>
      </c>
      <c r="P7237">
        <v>64</v>
      </c>
    </row>
    <row r="7238" spans="1:16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5">
        <v>12931.094386009596</v>
      </c>
      <c r="L7238" s="455">
        <f>IF(K7238=0,#REF!,0)</f>
        <v>0</v>
      </c>
      <c r="O7238">
        <v>49991.212952000002</v>
      </c>
      <c r="P7238">
        <v>51</v>
      </c>
    </row>
    <row r="7239" spans="1:16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5"/>
      <c r="L7239" s="455" t="e">
        <f>IF(K7239=0,#REF!,0)</f>
        <v>#REF!</v>
      </c>
      <c r="O7239">
        <v>49241.000700999997</v>
      </c>
      <c r="P7239">
        <v>55</v>
      </c>
    </row>
    <row r="7240" spans="1:16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5">
        <v>7702.7442222934342</v>
      </c>
      <c r="L7240" s="455">
        <f>IF(K7240=0,#REF!,0)</f>
        <v>0</v>
      </c>
      <c r="O7240">
        <v>49540.706847999987</v>
      </c>
      <c r="P7240">
        <v>56</v>
      </c>
    </row>
    <row r="7241" spans="1:16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5">
        <v>2000.08201937025</v>
      </c>
      <c r="L7241" s="455">
        <f>IF(K7241=0,#REF!,0)</f>
        <v>0</v>
      </c>
      <c r="O7241">
        <v>50234.788087000001</v>
      </c>
      <c r="P7241">
        <v>50</v>
      </c>
    </row>
    <row r="7242" spans="1:16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5"/>
      <c r="L7242" s="455" t="e">
        <f>IF(K7242=0,#REF!,0)</f>
        <v>#REF!</v>
      </c>
      <c r="O7242">
        <v>49548.132323999998</v>
      </c>
      <c r="P7242">
        <v>58</v>
      </c>
    </row>
    <row r="7243" spans="1:16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5"/>
      <c r="L7243" s="455" t="e">
        <f>IF(K7243=0,#REF!,0)</f>
        <v>#REF!</v>
      </c>
      <c r="O7243">
        <v>49518.965606999998</v>
      </c>
      <c r="P7243">
        <v>47</v>
      </c>
    </row>
    <row r="7244" spans="1:16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5"/>
      <c r="L7244" s="455" t="e">
        <f>IF(K7244=0,#REF!,0)</f>
        <v>#REF!</v>
      </c>
      <c r="O7244">
        <v>50379.030243999987</v>
      </c>
      <c r="P7244">
        <v>68</v>
      </c>
    </row>
    <row r="7245" spans="1:16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5"/>
      <c r="L7245" s="455" t="e">
        <f>IF(K7245=0,#REF!,0)</f>
        <v>#REF!</v>
      </c>
      <c r="O7245">
        <v>53265.479339999998</v>
      </c>
      <c r="P7245">
        <v>93</v>
      </c>
    </row>
    <row r="7246" spans="1:16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5"/>
      <c r="L7246" s="455" t="e">
        <f>IF(K7246=0,#REF!,0)</f>
        <v>#REF!</v>
      </c>
      <c r="O7246">
        <v>52717.937102999997</v>
      </c>
      <c r="P7246">
        <v>101</v>
      </c>
    </row>
    <row r="7247" spans="1:16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5"/>
      <c r="L7247" s="455" t="e">
        <f>IF(K7247=0,#REF!,0)</f>
        <v>#REF!</v>
      </c>
      <c r="O7247">
        <v>52777.558196999998</v>
      </c>
      <c r="P7247">
        <v>100</v>
      </c>
    </row>
    <row r="7248" spans="1:16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5"/>
      <c r="L7248" s="455" t="e">
        <f>IF(K7248=0,#REF!,0)</f>
        <v>#REF!</v>
      </c>
      <c r="O7248">
        <v>52440.618743999999</v>
      </c>
      <c r="P7248">
        <v>100</v>
      </c>
    </row>
    <row r="7249" spans="1:16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5"/>
      <c r="L7249" s="455" t="e">
        <f>IF(K7249=0,#REF!,0)</f>
        <v>#REF!</v>
      </c>
      <c r="O7249">
        <v>52515.681184000001</v>
      </c>
      <c r="P7249">
        <v>94</v>
      </c>
    </row>
    <row r="7250" spans="1:16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5"/>
      <c r="L7250" s="455" t="e">
        <f>IF(K7250=0,#REF!,0)</f>
        <v>#REF!</v>
      </c>
      <c r="O7250">
        <v>52743.149657999988</v>
      </c>
      <c r="P7250">
        <v>82</v>
      </c>
    </row>
    <row r="7251" spans="1:16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5"/>
      <c r="L7251" s="455" t="e">
        <f>IF(K7251=0,#REF!,0)</f>
        <v>#REF!</v>
      </c>
      <c r="O7251">
        <v>50989.439911000001</v>
      </c>
      <c r="P7251">
        <v>71</v>
      </c>
    </row>
    <row r="7252" spans="1:16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5"/>
      <c r="L7252" s="455" t="e">
        <f>IF(K7252=0,#REF!,0)</f>
        <v>#REF!</v>
      </c>
      <c r="O7252">
        <v>48067.856385000006</v>
      </c>
      <c r="P7252">
        <v>68</v>
      </c>
    </row>
    <row r="7253" spans="1:16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5"/>
      <c r="L7253" s="455" t="e">
        <f>IF(K7253=0,#REF!,0)</f>
        <v>#REF!</v>
      </c>
      <c r="O7253">
        <v>48172.559326000002</v>
      </c>
      <c r="P7253">
        <v>67</v>
      </c>
    </row>
    <row r="7254" spans="1:16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5"/>
      <c r="L7254" s="455" t="e">
        <f>IF(K7254=0,#REF!,0)</f>
        <v>#REF!</v>
      </c>
      <c r="O7254">
        <v>48579.041809000002</v>
      </c>
      <c r="P7254">
        <v>66</v>
      </c>
    </row>
    <row r="7255" spans="1:16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5"/>
      <c r="L7255" s="455" t="e">
        <f>IF(K7255=0,#REF!,0)</f>
        <v>#REF!</v>
      </c>
      <c r="O7255">
        <v>49221.433258999998</v>
      </c>
      <c r="P7255">
        <v>52</v>
      </c>
    </row>
    <row r="7256" spans="1:16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5"/>
      <c r="L7256" s="455" t="e">
        <f>IF(K7256=0,#REF!,0)</f>
        <v>#REF!</v>
      </c>
      <c r="O7256">
        <v>50850.526184000002</v>
      </c>
      <c r="P7256">
        <v>75</v>
      </c>
    </row>
    <row r="7257" spans="1:16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5"/>
      <c r="L7257" s="455" t="e">
        <f>IF(K7257=0,#REF!,0)</f>
        <v>#REF!</v>
      </c>
      <c r="O7257">
        <v>52602.112762999997</v>
      </c>
      <c r="P7257">
        <v>82</v>
      </c>
    </row>
    <row r="7258" spans="1:16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5"/>
      <c r="L7258" s="455" t="e">
        <f>IF(K7258=0,#REF!,0)</f>
        <v>#REF!</v>
      </c>
      <c r="O7258">
        <v>55793.885955000012</v>
      </c>
      <c r="P7258">
        <v>89</v>
      </c>
    </row>
    <row r="7259" spans="1:16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5"/>
      <c r="L7259" s="455" t="e">
        <f>IF(K7259=0,#REF!,0)</f>
        <v>#REF!</v>
      </c>
      <c r="O7259">
        <v>58419.108459000003</v>
      </c>
      <c r="P7259">
        <v>70</v>
      </c>
    </row>
    <row r="7260" spans="1:16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5">
        <v>7443.7273823271134</v>
      </c>
      <c r="L7260" s="455">
        <f>IF(K7260=0,#REF!,0)</f>
        <v>0</v>
      </c>
      <c r="O7260">
        <v>59692.759215999999</v>
      </c>
      <c r="P7260">
        <v>58</v>
      </c>
    </row>
    <row r="7261" spans="1:16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5">
        <v>22051.91559599006</v>
      </c>
      <c r="L7261" s="455">
        <f>IF(K7261=0,#REF!,0)</f>
        <v>0</v>
      </c>
      <c r="O7261">
        <v>59877.724579000002</v>
      </c>
      <c r="P7261">
        <v>48</v>
      </c>
    </row>
    <row r="7262" spans="1:16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5">
        <v>39218.780052183545</v>
      </c>
      <c r="L7262" s="455">
        <f>IF(K7262=0,#REF!,0)</f>
        <v>0</v>
      </c>
      <c r="O7262">
        <v>60061.181641000003</v>
      </c>
      <c r="P7262">
        <v>47</v>
      </c>
    </row>
    <row r="7263" spans="1:16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5">
        <v>16940.545734641775</v>
      </c>
      <c r="L7263" s="455">
        <f>IF(K7263=0,#REF!,0)</f>
        <v>0</v>
      </c>
      <c r="O7263">
        <v>57226.617157000001</v>
      </c>
      <c r="P7263">
        <v>43</v>
      </c>
    </row>
    <row r="7264" spans="1:16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5">
        <v>31420.536388631652</v>
      </c>
      <c r="L7264" s="455">
        <f>IF(K7264=0,#REF!,0)</f>
        <v>0</v>
      </c>
      <c r="O7264">
        <v>57086.535492000003</v>
      </c>
      <c r="P7264">
        <v>45</v>
      </c>
    </row>
    <row r="7265" spans="1:16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5">
        <v>12833.268717263541</v>
      </c>
      <c r="L7265" s="455">
        <f>IF(K7265=0,#REF!,0)</f>
        <v>0</v>
      </c>
      <c r="O7265">
        <v>59969.953245999997</v>
      </c>
      <c r="P7265">
        <v>44</v>
      </c>
    </row>
    <row r="7266" spans="1:16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5"/>
      <c r="L7266" s="455" t="e">
        <f>IF(K7266=0,#REF!,0)</f>
        <v>#REF!</v>
      </c>
      <c r="O7266">
        <v>59776.402099999999</v>
      </c>
      <c r="P7266">
        <v>44</v>
      </c>
    </row>
    <row r="7267" spans="1:16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5"/>
      <c r="L7267" s="455" t="e">
        <f>IF(K7267=0,#REF!,0)</f>
        <v>#REF!</v>
      </c>
      <c r="O7267">
        <v>60096.237975999997</v>
      </c>
      <c r="P7267">
        <v>46</v>
      </c>
    </row>
    <row r="7268" spans="1:16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5"/>
      <c r="L7268" s="455" t="e">
        <f>IF(K7268=0,#REF!,0)</f>
        <v>#REF!</v>
      </c>
      <c r="O7268">
        <v>61203.14978</v>
      </c>
      <c r="P7268">
        <v>58</v>
      </c>
    </row>
    <row r="7269" spans="1:16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5"/>
      <c r="L7269" s="455" t="e">
        <f>IF(K7269=0,#REF!,0)</f>
        <v>#REF!</v>
      </c>
      <c r="O7269">
        <v>62935.787232000002</v>
      </c>
      <c r="P7269">
        <v>82</v>
      </c>
    </row>
    <row r="7270" spans="1:16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5"/>
      <c r="L7270" s="455" t="e">
        <f>IF(K7270=0,#REF!,0)</f>
        <v>#REF!</v>
      </c>
      <c r="O7270">
        <v>62067.508544999997</v>
      </c>
      <c r="P7270">
        <v>95</v>
      </c>
    </row>
    <row r="7271" spans="1:16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5"/>
      <c r="L7271" s="455" t="e">
        <f>IF(K7271=0,#REF!,0)</f>
        <v>#REF!</v>
      </c>
      <c r="O7271">
        <v>60018.894348000002</v>
      </c>
      <c r="P7271">
        <v>103</v>
      </c>
    </row>
    <row r="7272" spans="1:16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5"/>
      <c r="L7272" s="455" t="e">
        <f>IF(K7272=0,#REF!,0)</f>
        <v>#REF!</v>
      </c>
      <c r="O7272">
        <v>57975.269714000002</v>
      </c>
      <c r="P7272">
        <v>106</v>
      </c>
    </row>
    <row r="7273" spans="1:16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5"/>
      <c r="L7273" s="455" t="e">
        <f>IF(K7273=0,#REF!,0)</f>
        <v>#REF!</v>
      </c>
      <c r="O7273">
        <v>58462.633727</v>
      </c>
      <c r="P7273">
        <v>104</v>
      </c>
    </row>
    <row r="7274" spans="1:16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5"/>
      <c r="L7274" s="455" t="e">
        <f>IF(K7274=0,#REF!,0)</f>
        <v>#REF!</v>
      </c>
      <c r="O7274">
        <v>58217.531921000002</v>
      </c>
      <c r="P7274">
        <v>99</v>
      </c>
    </row>
    <row r="7275" spans="1:16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5"/>
      <c r="L7275" s="455" t="e">
        <f>IF(K7275=0,#REF!,0)</f>
        <v>#REF!</v>
      </c>
      <c r="O7275">
        <v>57107.341369000002</v>
      </c>
      <c r="P7275">
        <v>89</v>
      </c>
    </row>
    <row r="7276" spans="1:16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5"/>
      <c r="L7276" s="455" t="e">
        <f>IF(K7276=0,#REF!,0)</f>
        <v>#REF!</v>
      </c>
      <c r="O7276">
        <v>53802.944061000002</v>
      </c>
      <c r="P7276">
        <v>82</v>
      </c>
    </row>
    <row r="7277" spans="1:16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5"/>
      <c r="L7277" s="455" t="e">
        <f>IF(K7277=0,#REF!,0)</f>
        <v>#REF!</v>
      </c>
      <c r="O7277">
        <v>53143.092956</v>
      </c>
      <c r="P7277">
        <v>78</v>
      </c>
    </row>
    <row r="7278" spans="1:16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5"/>
      <c r="L7278" s="455" t="e">
        <f>IF(K7278=0,#REF!,0)</f>
        <v>#REF!</v>
      </c>
      <c r="O7278">
        <v>53597.577423000002</v>
      </c>
      <c r="P7278">
        <v>76</v>
      </c>
    </row>
    <row r="7279" spans="1:16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5"/>
      <c r="L7279" s="455" t="e">
        <f>IF(K7279=0,#REF!,0)</f>
        <v>#REF!</v>
      </c>
      <c r="O7279">
        <v>54238.177795000003</v>
      </c>
      <c r="P7279">
        <v>76</v>
      </c>
    </row>
    <row r="7280" spans="1:16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5"/>
      <c r="L7280" s="455" t="e">
        <f>IF(K7280=0,#REF!,0)</f>
        <v>#REF!</v>
      </c>
      <c r="O7280">
        <v>54828.165986</v>
      </c>
      <c r="P7280">
        <v>80</v>
      </c>
    </row>
    <row r="7281" spans="1:16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5"/>
      <c r="L7281" s="455" t="e">
        <f>IF(K7281=0,#REF!,0)</f>
        <v>#REF!</v>
      </c>
      <c r="O7281">
        <v>55091.746275999998</v>
      </c>
      <c r="P7281">
        <v>88</v>
      </c>
    </row>
    <row r="7282" spans="1:16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5"/>
      <c r="L7282" s="455" t="e">
        <f>IF(K7282=0,#REF!,0)</f>
        <v>#REF!</v>
      </c>
      <c r="O7282">
        <v>57343.673646000003</v>
      </c>
      <c r="P7282">
        <v>99</v>
      </c>
    </row>
    <row r="7283" spans="1:16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5"/>
      <c r="L7283" s="455" t="e">
        <f>IF(K7283=0,#REF!,0)</f>
        <v>#REF!</v>
      </c>
      <c r="O7283">
        <v>57989.243652999998</v>
      </c>
      <c r="P7283">
        <v>75</v>
      </c>
    </row>
    <row r="7284" spans="1:16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5">
        <v>5377.9184064737883</v>
      </c>
      <c r="L7284" s="455">
        <f>IF(K7284=0,#REF!,0)</f>
        <v>0</v>
      </c>
      <c r="O7284">
        <v>59864.467468000003</v>
      </c>
      <c r="P7284">
        <v>57</v>
      </c>
    </row>
    <row r="7285" spans="1:16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5">
        <v>18486.601378440071</v>
      </c>
      <c r="L7285" s="455">
        <f>IF(K7285=0,#REF!,0)</f>
        <v>0</v>
      </c>
      <c r="O7285">
        <v>59942.492340999997</v>
      </c>
      <c r="P7285">
        <v>47</v>
      </c>
    </row>
    <row r="7286" spans="1:16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5">
        <v>35758.110484038174</v>
      </c>
      <c r="L7286" s="455">
        <f>IF(K7286=0,#REF!,0)</f>
        <v>0</v>
      </c>
      <c r="O7286">
        <v>59377.403380999996</v>
      </c>
      <c r="P7286">
        <v>48</v>
      </c>
    </row>
    <row r="7287" spans="1:16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5">
        <v>12265.168791744567</v>
      </c>
      <c r="L7287" s="455">
        <f>IF(K7287=0,#REF!,0)</f>
        <v>0</v>
      </c>
      <c r="O7287">
        <v>56087.564331000001</v>
      </c>
      <c r="P7287">
        <v>45</v>
      </c>
    </row>
    <row r="7288" spans="1:16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5">
        <v>26542.269883264631</v>
      </c>
      <c r="L7288" s="455">
        <f>IF(K7288=0,#REF!,0)</f>
        <v>0</v>
      </c>
      <c r="O7288">
        <v>55690.962829999997</v>
      </c>
      <c r="P7288">
        <v>45</v>
      </c>
    </row>
    <row r="7289" spans="1:16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5">
        <v>15984.005278956876</v>
      </c>
      <c r="L7289" s="455">
        <f>IF(K7289=0,#REF!,0)</f>
        <v>0</v>
      </c>
      <c r="O7289">
        <v>57940.274201</v>
      </c>
      <c r="P7289">
        <v>42</v>
      </c>
    </row>
    <row r="7290" spans="1:16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5"/>
      <c r="L7290" s="455" t="e">
        <f>IF(K7290=0,#REF!,0)</f>
        <v>#REF!</v>
      </c>
      <c r="O7290">
        <v>58317.091889000003</v>
      </c>
      <c r="P7290">
        <v>43</v>
      </c>
    </row>
    <row r="7291" spans="1:16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5"/>
      <c r="L7291" s="455" t="e">
        <f>IF(K7291=0,#REF!,0)</f>
        <v>#REF!</v>
      </c>
      <c r="O7291">
        <v>59419.296782999998</v>
      </c>
      <c r="P7291">
        <v>40</v>
      </c>
    </row>
    <row r="7292" spans="1:16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5"/>
      <c r="L7292" s="455" t="e">
        <f>IF(K7292=0,#REF!,0)</f>
        <v>#REF!</v>
      </c>
      <c r="O7292">
        <v>60515.172362999998</v>
      </c>
      <c r="P7292">
        <v>57</v>
      </c>
    </row>
    <row r="7293" spans="1:16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5"/>
      <c r="L7293" s="455" t="e">
        <f>IF(K7293=0,#REF!,0)</f>
        <v>#REF!</v>
      </c>
      <c r="O7293">
        <v>61312.887574</v>
      </c>
      <c r="P7293">
        <v>74</v>
      </c>
    </row>
    <row r="7294" spans="1:16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5"/>
      <c r="L7294" s="455" t="e">
        <f>IF(K7294=0,#REF!,0)</f>
        <v>#REF!</v>
      </c>
      <c r="O7294">
        <v>61275.596924999998</v>
      </c>
      <c r="P7294">
        <v>85</v>
      </c>
    </row>
    <row r="7295" spans="1:16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5"/>
      <c r="L7295" s="455" t="e">
        <f>IF(K7295=0,#REF!,0)</f>
        <v>#REF!</v>
      </c>
      <c r="O7295">
        <v>60195.491821000003</v>
      </c>
      <c r="P7295">
        <v>97</v>
      </c>
    </row>
    <row r="7296" spans="1:16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5"/>
      <c r="L7296" s="455" t="e">
        <f>IF(K7296=0,#REF!,0)</f>
        <v>#REF!</v>
      </c>
      <c r="O7296">
        <v>58398.133973000004</v>
      </c>
      <c r="P7296">
        <v>100</v>
      </c>
    </row>
    <row r="7297" spans="1:16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5"/>
      <c r="L7297" s="455" t="e">
        <f>IF(K7297=0,#REF!,0)</f>
        <v>#REF!</v>
      </c>
      <c r="O7297">
        <v>57725.039549999987</v>
      </c>
      <c r="P7297">
        <v>98</v>
      </c>
    </row>
    <row r="7298" spans="1:16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5"/>
      <c r="L7298" s="455" t="e">
        <f>IF(K7298=0,#REF!,0)</f>
        <v>#REF!</v>
      </c>
      <c r="O7298">
        <v>57767.089051000003</v>
      </c>
      <c r="P7298">
        <v>91</v>
      </c>
    </row>
    <row r="7299" spans="1:16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5"/>
      <c r="L7299" s="455" t="e">
        <f>IF(K7299=0,#REF!,0)</f>
        <v>#REF!</v>
      </c>
      <c r="O7299">
        <v>55721.763367</v>
      </c>
      <c r="P7299">
        <v>91</v>
      </c>
    </row>
    <row r="7300" spans="1:16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5"/>
      <c r="L7300" s="455" t="e">
        <f>IF(K7300=0,#REF!,0)</f>
        <v>#REF!</v>
      </c>
      <c r="O7300">
        <v>53233.270843999999</v>
      </c>
      <c r="P7300">
        <v>80</v>
      </c>
    </row>
    <row r="7301" spans="1:16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5"/>
      <c r="L7301" s="455" t="e">
        <f>IF(K7301=0,#REF!,0)</f>
        <v>#REF!</v>
      </c>
      <c r="O7301">
        <v>52910.450806000001</v>
      </c>
      <c r="P7301">
        <v>81</v>
      </c>
    </row>
    <row r="7302" spans="1:16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5"/>
      <c r="L7302" s="455" t="e">
        <f>IF(K7302=0,#REF!,0)</f>
        <v>#REF!</v>
      </c>
      <c r="O7302">
        <v>52790.659943000013</v>
      </c>
      <c r="P7302">
        <v>72</v>
      </c>
    </row>
    <row r="7303" spans="1:16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5"/>
      <c r="L7303" s="455" t="e">
        <f>IF(K7303=0,#REF!,0)</f>
        <v>#REF!</v>
      </c>
      <c r="O7303">
        <v>53418.106202000003</v>
      </c>
      <c r="P7303">
        <v>75</v>
      </c>
    </row>
    <row r="7304" spans="1:16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5"/>
      <c r="L7304" s="455" t="e">
        <f>IF(K7304=0,#REF!,0)</f>
        <v>#REF!</v>
      </c>
      <c r="O7304">
        <v>53862.150727</v>
      </c>
      <c r="P7304">
        <v>78</v>
      </c>
    </row>
    <row r="7305" spans="1:16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5"/>
      <c r="L7305" s="455" t="e">
        <f>IF(K7305=0,#REF!,0)</f>
        <v>#REF!</v>
      </c>
      <c r="O7305">
        <v>54650.008361</v>
      </c>
      <c r="P7305">
        <v>80</v>
      </c>
    </row>
    <row r="7306" spans="1:16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5"/>
      <c r="L7306" s="455" t="e">
        <f>IF(K7306=0,#REF!,0)</f>
        <v>#REF!</v>
      </c>
      <c r="O7306">
        <v>56662.067536000002</v>
      </c>
      <c r="P7306">
        <v>93</v>
      </c>
    </row>
    <row r="7307" spans="1:16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5"/>
      <c r="L7307" s="455" t="e">
        <f>IF(K7307=0,#REF!,0)</f>
        <v>#REF!</v>
      </c>
      <c r="O7307">
        <v>57483.791259999998</v>
      </c>
      <c r="P7307">
        <v>77</v>
      </c>
    </row>
    <row r="7308" spans="1:16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5"/>
      <c r="L7308" s="455" t="e">
        <f>IF(K7308=0,#REF!,0)</f>
        <v>#REF!</v>
      </c>
      <c r="O7308">
        <v>60124.868743999999</v>
      </c>
      <c r="P7308">
        <v>71</v>
      </c>
    </row>
    <row r="7309" spans="1:16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5"/>
      <c r="L7309" s="455" t="e">
        <f>IF(K7309=0,#REF!,0)</f>
        <v>#REF!</v>
      </c>
      <c r="O7309">
        <v>60261.246185000004</v>
      </c>
      <c r="P7309">
        <v>47</v>
      </c>
    </row>
    <row r="7310" spans="1:16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5"/>
      <c r="L7310" s="455" t="e">
        <f>IF(K7310=0,#REF!,0)</f>
        <v>#REF!</v>
      </c>
      <c r="O7310">
        <v>59829.172300999999</v>
      </c>
      <c r="P7310">
        <v>63</v>
      </c>
    </row>
    <row r="7311" spans="1:16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5"/>
      <c r="L7311" s="455" t="e">
        <f>IF(K7311=0,#REF!,0)</f>
        <v>#REF!</v>
      </c>
      <c r="O7311">
        <v>57139.920318999997</v>
      </c>
      <c r="P7311">
        <v>48</v>
      </c>
    </row>
    <row r="7312" spans="1:16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5"/>
      <c r="L7312" s="455" t="e">
        <f>IF(K7312=0,#REF!,0)</f>
        <v>#REF!</v>
      </c>
      <c r="O7312">
        <v>56643.528015999997</v>
      </c>
      <c r="P7312">
        <v>60</v>
      </c>
    </row>
    <row r="7313" spans="1:16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5"/>
      <c r="L7313" s="455" t="e">
        <f>IF(K7313=0,#REF!,0)</f>
        <v>#REF!</v>
      </c>
      <c r="O7313">
        <v>59084.282593000004</v>
      </c>
      <c r="P7313">
        <v>55</v>
      </c>
    </row>
    <row r="7314" spans="1:16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5"/>
      <c r="L7314" s="455" t="e">
        <f>IF(K7314=0,#REF!,0)</f>
        <v>#REF!</v>
      </c>
      <c r="O7314">
        <v>58795.823973999999</v>
      </c>
      <c r="P7314">
        <v>48</v>
      </c>
    </row>
    <row r="7315" spans="1:16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5"/>
      <c r="L7315" s="455" t="e">
        <f>IF(K7315=0,#REF!,0)</f>
        <v>#REF!</v>
      </c>
      <c r="O7315">
        <v>59508.425232000001</v>
      </c>
      <c r="P7315">
        <v>57</v>
      </c>
    </row>
    <row r="7316" spans="1:16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5"/>
      <c r="L7316" s="455" t="e">
        <f>IF(K7316=0,#REF!,0)</f>
        <v>#REF!</v>
      </c>
      <c r="O7316">
        <v>59863.173280000003</v>
      </c>
      <c r="P7316">
        <v>58</v>
      </c>
    </row>
    <row r="7317" spans="1:16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5"/>
      <c r="L7317" s="455" t="e">
        <f>IF(K7317=0,#REF!,0)</f>
        <v>#REF!</v>
      </c>
      <c r="O7317">
        <v>60785.151612000001</v>
      </c>
      <c r="P7317">
        <v>83</v>
      </c>
    </row>
    <row r="7318" spans="1:16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5"/>
      <c r="L7318" s="455" t="e">
        <f>IF(K7318=0,#REF!,0)</f>
        <v>#REF!</v>
      </c>
      <c r="O7318">
        <v>60213.652038</v>
      </c>
      <c r="P7318">
        <v>88</v>
      </c>
    </row>
    <row r="7319" spans="1:16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5"/>
      <c r="L7319" s="455" t="e">
        <f>IF(K7319=0,#REF!,0)</f>
        <v>#REF!</v>
      </c>
      <c r="O7319">
        <v>59770.224304000003</v>
      </c>
      <c r="P7319">
        <v>90</v>
      </c>
    </row>
    <row r="7320" spans="1:16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5"/>
      <c r="L7320" s="455" t="e">
        <f>IF(K7320=0,#REF!,0)</f>
        <v>#REF!</v>
      </c>
      <c r="O7320">
        <v>58918.399168999997</v>
      </c>
      <c r="P7320">
        <v>95</v>
      </c>
    </row>
    <row r="7321" spans="1:16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5"/>
      <c r="L7321" s="455" t="e">
        <f>IF(K7321=0,#REF!,0)</f>
        <v>#REF!</v>
      </c>
      <c r="O7321">
        <v>58997.819031999999</v>
      </c>
      <c r="P7321">
        <v>96</v>
      </c>
    </row>
    <row r="7322" spans="1:16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5"/>
      <c r="L7322" s="455" t="e">
        <f>IF(K7322=0,#REF!,0)</f>
        <v>#REF!</v>
      </c>
      <c r="O7322">
        <v>58345.582520000004</v>
      </c>
      <c r="P7322">
        <v>89</v>
      </c>
    </row>
    <row r="7323" spans="1:16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5"/>
      <c r="L7323" s="455" t="e">
        <f>IF(K7323=0,#REF!,0)</f>
        <v>#REF!</v>
      </c>
      <c r="O7323">
        <v>56139.412658000001</v>
      </c>
      <c r="P7323">
        <v>65</v>
      </c>
    </row>
    <row r="7324" spans="1:16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5"/>
      <c r="L7324" s="455" t="e">
        <f>IF(K7324=0,#REF!,0)</f>
        <v>#REF!</v>
      </c>
      <c r="O7324">
        <v>53076.255798000013</v>
      </c>
      <c r="P7324">
        <v>79</v>
      </c>
    </row>
    <row r="7325" spans="1:16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5"/>
      <c r="L7325" s="455" t="e">
        <f>IF(K7325=0,#REF!,0)</f>
        <v>#REF!</v>
      </c>
      <c r="O7325">
        <v>53062.078887000003</v>
      </c>
      <c r="P7325">
        <v>73</v>
      </c>
    </row>
    <row r="7326" spans="1:16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5"/>
      <c r="L7326" s="455" t="e">
        <f>IF(K7326=0,#REF!,0)</f>
        <v>#REF!</v>
      </c>
      <c r="O7326">
        <v>53232.827362000004</v>
      </c>
      <c r="P7326">
        <v>74</v>
      </c>
    </row>
    <row r="7327" spans="1:16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5"/>
      <c r="L7327" s="455" t="e">
        <f>IF(K7327=0,#REF!,0)</f>
        <v>#REF!</v>
      </c>
      <c r="O7327">
        <v>53243.551239</v>
      </c>
      <c r="P7327">
        <v>66</v>
      </c>
    </row>
    <row r="7328" spans="1:16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5"/>
      <c r="L7328" s="455" t="e">
        <f>IF(K7328=0,#REF!,0)</f>
        <v>#REF!</v>
      </c>
      <c r="O7328">
        <v>54625.826874999999</v>
      </c>
      <c r="P7328">
        <v>74</v>
      </c>
    </row>
    <row r="7329" spans="1:16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5"/>
      <c r="L7329" s="455" t="e">
        <f>IF(K7329=0,#REF!,0)</f>
        <v>#REF!</v>
      </c>
      <c r="O7329">
        <v>55724.367096000002</v>
      </c>
      <c r="P7329">
        <v>85</v>
      </c>
    </row>
    <row r="7330" spans="1:16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5"/>
      <c r="L7330" s="455" t="e">
        <f>IF(K7330=0,#REF!,0)</f>
        <v>#REF!</v>
      </c>
      <c r="O7330">
        <v>56770.952055999987</v>
      </c>
      <c r="P7330">
        <v>89</v>
      </c>
    </row>
    <row r="7331" spans="1:16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5"/>
      <c r="L7331" s="455" t="e">
        <f>IF(K7331=0,#REF!,0)</f>
        <v>#REF!</v>
      </c>
      <c r="O7331">
        <v>58452.444855000002</v>
      </c>
      <c r="P7331">
        <v>70</v>
      </c>
    </row>
    <row r="7332" spans="1:16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5"/>
      <c r="L7332" s="455" t="e">
        <f>IF(K7332=0,#REF!,0)</f>
        <v>#REF!</v>
      </c>
      <c r="O7332">
        <v>60196.092071999999</v>
      </c>
      <c r="P7332">
        <v>55</v>
      </c>
    </row>
    <row r="7333" spans="1:16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5"/>
      <c r="L7333" s="455" t="e">
        <f>IF(K7333=0,#REF!,0)</f>
        <v>#REF!</v>
      </c>
      <c r="O7333">
        <v>60642.965972999998</v>
      </c>
      <c r="P7333">
        <v>42</v>
      </c>
    </row>
    <row r="7334" spans="1:16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5"/>
      <c r="L7334" s="455" t="e">
        <f>IF(K7334=0,#REF!,0)</f>
        <v>#REF!</v>
      </c>
      <c r="O7334">
        <v>59946.536163999997</v>
      </c>
      <c r="P7334">
        <v>49</v>
      </c>
    </row>
    <row r="7335" spans="1:16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5"/>
      <c r="L7335" s="455" t="e">
        <f>IF(K7335=0,#REF!,0)</f>
        <v>#REF!</v>
      </c>
      <c r="O7335">
        <v>56713.926269000003</v>
      </c>
      <c r="P7335">
        <v>47</v>
      </c>
    </row>
    <row r="7336" spans="1:16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5"/>
      <c r="L7336" s="455" t="e">
        <f>IF(K7336=0,#REF!,0)</f>
        <v>#REF!</v>
      </c>
      <c r="O7336">
        <v>56898.831055000002</v>
      </c>
      <c r="P7336">
        <v>47</v>
      </c>
    </row>
    <row r="7337" spans="1:16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5"/>
      <c r="L7337" s="455" t="e">
        <f>IF(K7337=0,#REF!,0)</f>
        <v>#REF!</v>
      </c>
      <c r="O7337">
        <v>59799.921997999998</v>
      </c>
      <c r="P7337">
        <v>41</v>
      </c>
    </row>
    <row r="7338" spans="1:16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5"/>
      <c r="L7338" s="455" t="e">
        <f>IF(K7338=0,#REF!,0)</f>
        <v>#REF!</v>
      </c>
      <c r="O7338">
        <v>59649.157409000007</v>
      </c>
      <c r="P7338">
        <v>44</v>
      </c>
    </row>
    <row r="7339" spans="1:16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5"/>
      <c r="L7339" s="455" t="e">
        <f>IF(K7339=0,#REF!,0)</f>
        <v>#REF!</v>
      </c>
      <c r="O7339">
        <v>60608.945373000002</v>
      </c>
      <c r="P7339">
        <v>46</v>
      </c>
    </row>
    <row r="7340" spans="1:16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5"/>
      <c r="L7340" s="455" t="e">
        <f>IF(K7340=0,#REF!,0)</f>
        <v>#REF!</v>
      </c>
      <c r="O7340">
        <v>60968.616026999996</v>
      </c>
      <c r="P7340">
        <v>60</v>
      </c>
    </row>
    <row r="7341" spans="1:16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5"/>
      <c r="L7341" s="455" t="e">
        <f>IF(K7341=0,#REF!,0)</f>
        <v>#REF!</v>
      </c>
      <c r="O7341">
        <v>61811.362976999997</v>
      </c>
      <c r="P7341">
        <v>72</v>
      </c>
    </row>
    <row r="7342" spans="1:16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5"/>
      <c r="L7342" s="455" t="e">
        <f>IF(K7342=0,#REF!,0)</f>
        <v>#REF!</v>
      </c>
      <c r="O7342">
        <v>61025.845154000002</v>
      </c>
      <c r="P7342">
        <v>87</v>
      </c>
    </row>
    <row r="7343" spans="1:16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5"/>
      <c r="L7343" s="455" t="e">
        <f>IF(K7343=0,#REF!,0)</f>
        <v>#REF!</v>
      </c>
      <c r="O7343">
        <v>59442.222106000001</v>
      </c>
      <c r="P7343">
        <v>95</v>
      </c>
    </row>
    <row r="7344" spans="1:16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5"/>
      <c r="L7344" s="455" t="e">
        <f>IF(K7344=0,#REF!,0)</f>
        <v>#REF!</v>
      </c>
      <c r="O7344">
        <v>57990.971619000004</v>
      </c>
      <c r="P7344">
        <v>100</v>
      </c>
    </row>
    <row r="7345" spans="1:16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5"/>
      <c r="L7345" s="455" t="e">
        <f>IF(K7345=0,#REF!,0)</f>
        <v>#REF!</v>
      </c>
      <c r="O7345">
        <v>57569.581968999999</v>
      </c>
      <c r="P7345">
        <v>100</v>
      </c>
    </row>
    <row r="7346" spans="1:16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5"/>
      <c r="L7346" s="455" t="e">
        <f>IF(K7346=0,#REF!,0)</f>
        <v>#REF!</v>
      </c>
      <c r="O7346">
        <v>56754.882690999999</v>
      </c>
      <c r="P7346">
        <v>65</v>
      </c>
    </row>
    <row r="7347" spans="1:16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5"/>
      <c r="L7347" s="455" t="e">
        <f>IF(K7347=0,#REF!,0)</f>
        <v>#REF!</v>
      </c>
      <c r="O7347">
        <v>56011.527435999997</v>
      </c>
      <c r="P7347">
        <v>56</v>
      </c>
    </row>
    <row r="7348" spans="1:16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5"/>
      <c r="L7348" s="455" t="e">
        <f>IF(K7348=0,#REF!,0)</f>
        <v>#REF!</v>
      </c>
      <c r="O7348">
        <v>53043.281767</v>
      </c>
      <c r="P7348">
        <v>51</v>
      </c>
    </row>
    <row r="7349" spans="1:16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5"/>
      <c r="L7349" s="455" t="e">
        <f>IF(K7349=0,#REF!,0)</f>
        <v>#REF!</v>
      </c>
      <c r="O7349">
        <v>52355.670716000001</v>
      </c>
      <c r="P7349">
        <v>47</v>
      </c>
    </row>
    <row r="7350" spans="1:16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5"/>
      <c r="L7350" s="455" t="e">
        <f>IF(K7350=0,#REF!,0)</f>
        <v>#REF!</v>
      </c>
      <c r="O7350">
        <v>51729.311707000001</v>
      </c>
      <c r="P7350">
        <v>45</v>
      </c>
    </row>
    <row r="7351" spans="1:16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5"/>
      <c r="L7351" s="455" t="e">
        <f>IF(K7351=0,#REF!,0)</f>
        <v>#REF!</v>
      </c>
      <c r="O7351">
        <v>52615.247985999988</v>
      </c>
      <c r="P7351">
        <v>47</v>
      </c>
    </row>
    <row r="7352" spans="1:16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5"/>
      <c r="L7352" s="455" t="e">
        <f>IF(K7352=0,#REF!,0)</f>
        <v>#REF!</v>
      </c>
      <c r="O7352">
        <v>53098.965239999998</v>
      </c>
      <c r="P7352">
        <v>45</v>
      </c>
    </row>
    <row r="7353" spans="1:16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5"/>
      <c r="L7353" s="455" t="e">
        <f>IF(K7353=0,#REF!,0)</f>
        <v>#REF!</v>
      </c>
      <c r="O7353">
        <v>54771.747406000002</v>
      </c>
      <c r="P7353">
        <v>54</v>
      </c>
    </row>
    <row r="7354" spans="1:16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5"/>
      <c r="L7354" s="455" t="e">
        <f>IF(K7354=0,#REF!,0)</f>
        <v>#REF!</v>
      </c>
      <c r="O7354">
        <v>56158.339417000003</v>
      </c>
      <c r="P7354">
        <v>68</v>
      </c>
    </row>
    <row r="7355" spans="1:16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5"/>
      <c r="L7355" s="455" t="e">
        <f>IF(K7355=0,#REF!,0)</f>
        <v>#REF!</v>
      </c>
      <c r="O7355">
        <v>57978.185487000002</v>
      </c>
      <c r="P7355">
        <v>51</v>
      </c>
    </row>
    <row r="7356" spans="1:16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5"/>
      <c r="L7356" s="455" t="e">
        <f>IF(K7356=0,#REF!,0)</f>
        <v>#REF!</v>
      </c>
      <c r="O7356">
        <v>61023.291472999997</v>
      </c>
      <c r="P7356">
        <v>37</v>
      </c>
    </row>
    <row r="7357" spans="1:16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5"/>
      <c r="L7357" s="455" t="e">
        <f>IF(K7357=0,#REF!,0)</f>
        <v>#REF!</v>
      </c>
      <c r="O7357">
        <v>60741.624694999999</v>
      </c>
      <c r="P7357">
        <v>35</v>
      </c>
    </row>
    <row r="7358" spans="1:16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5"/>
      <c r="L7358" s="455" t="e">
        <f>IF(K7358=0,#REF!,0)</f>
        <v>#REF!</v>
      </c>
      <c r="O7358">
        <v>60243.352265000001</v>
      </c>
      <c r="P7358">
        <v>30</v>
      </c>
    </row>
    <row r="7359" spans="1:16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5"/>
      <c r="L7359" s="455" t="e">
        <f>IF(K7359=0,#REF!,0)</f>
        <v>#REF!</v>
      </c>
      <c r="O7359">
        <v>57185.243742999999</v>
      </c>
      <c r="P7359">
        <v>32</v>
      </c>
    </row>
    <row r="7360" spans="1:16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5"/>
      <c r="L7360" s="455" t="e">
        <f>IF(K7360=0,#REF!,0)</f>
        <v>#REF!</v>
      </c>
      <c r="O7360">
        <v>57283.814545000001</v>
      </c>
      <c r="P7360">
        <v>30</v>
      </c>
    </row>
    <row r="7361" spans="1:16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5"/>
      <c r="L7361" s="455" t="e">
        <f>IF(K7361=0,#REF!,0)</f>
        <v>#REF!</v>
      </c>
      <c r="O7361">
        <v>59438.241545999997</v>
      </c>
      <c r="P7361">
        <v>29</v>
      </c>
    </row>
    <row r="7362" spans="1:16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5"/>
      <c r="L7362" s="455" t="e">
        <f>IF(K7362=0,#REF!,0)</f>
        <v>#REF!</v>
      </c>
      <c r="O7362">
        <v>59149.456146999997</v>
      </c>
      <c r="P7362">
        <v>28</v>
      </c>
    </row>
    <row r="7363" spans="1:16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5"/>
      <c r="L7363" s="455" t="e">
        <f>IF(K7363=0,#REF!,0)</f>
        <v>#REF!</v>
      </c>
      <c r="O7363">
        <v>59706.466095999996</v>
      </c>
      <c r="P7363">
        <v>31</v>
      </c>
    </row>
    <row r="7364" spans="1:16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5"/>
      <c r="L7364" s="455" t="e">
        <f>IF(K7364=0,#REF!,0)</f>
        <v>#REF!</v>
      </c>
      <c r="O7364">
        <v>59802.470887000003</v>
      </c>
      <c r="P7364">
        <v>45</v>
      </c>
    </row>
    <row r="7365" spans="1:16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5"/>
      <c r="L7365" s="455" t="e">
        <f>IF(K7365=0,#REF!,0)</f>
        <v>#REF!</v>
      </c>
      <c r="O7365">
        <v>60775.822815</v>
      </c>
      <c r="P7365">
        <v>62</v>
      </c>
    </row>
    <row r="7366" spans="1:16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5"/>
      <c r="L7366" s="455" t="e">
        <f>IF(K7366=0,#REF!,0)</f>
        <v>#REF!</v>
      </c>
      <c r="O7366">
        <v>59731.224762999998</v>
      </c>
      <c r="P7366">
        <v>65</v>
      </c>
    </row>
    <row r="7367" spans="1:16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5"/>
      <c r="L7367" s="455" t="e">
        <f>IF(K7367=0,#REF!,0)</f>
        <v>#REF!</v>
      </c>
      <c r="O7367">
        <v>58730.694519999997</v>
      </c>
      <c r="P7367">
        <v>81</v>
      </c>
    </row>
    <row r="7368" spans="1:16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5"/>
      <c r="L7368" s="455" t="e">
        <f>IF(K7368=0,#REF!,0)</f>
        <v>#REF!</v>
      </c>
      <c r="O7368">
        <v>56950.334930999998</v>
      </c>
      <c r="P7368">
        <v>81</v>
      </c>
    </row>
    <row r="7369" spans="1:16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5"/>
      <c r="L7369" s="455" t="e">
        <f>IF(K7369=0,#REF!,0)</f>
        <v>#REF!</v>
      </c>
      <c r="O7369">
        <v>56183.509489999997</v>
      </c>
      <c r="P7369">
        <v>79</v>
      </c>
    </row>
    <row r="7370" spans="1:16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5"/>
      <c r="L7370" s="455" t="e">
        <f>IF(K7370=0,#REF!,0)</f>
        <v>#REF!</v>
      </c>
      <c r="O7370">
        <v>56417.521483999997</v>
      </c>
      <c r="P7370">
        <v>74</v>
      </c>
    </row>
    <row r="7371" spans="1:16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5"/>
      <c r="L7371" s="455" t="e">
        <f>IF(K7371=0,#REF!,0)</f>
        <v>#REF!</v>
      </c>
      <c r="O7371">
        <v>55206.397644999997</v>
      </c>
      <c r="P7371">
        <v>70</v>
      </c>
    </row>
    <row r="7372" spans="1:16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5"/>
      <c r="L7372" s="455" t="e">
        <f>IF(K7372=0,#REF!,0)</f>
        <v>#REF!</v>
      </c>
      <c r="O7372">
        <v>52658.946167999988</v>
      </c>
      <c r="P7372">
        <v>65</v>
      </c>
    </row>
    <row r="7373" spans="1:16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5"/>
      <c r="L7373" s="455" t="e">
        <f>IF(K7373=0,#REF!,0)</f>
        <v>#REF!</v>
      </c>
      <c r="O7373">
        <v>51581.278410999999</v>
      </c>
      <c r="P7373">
        <v>59</v>
      </c>
    </row>
    <row r="7374" spans="1:16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5"/>
      <c r="L7374" s="455" t="e">
        <f>IF(K7374=0,#REF!,0)</f>
        <v>#REF!</v>
      </c>
      <c r="O7374">
        <v>51183.076049000003</v>
      </c>
      <c r="P7374">
        <v>56</v>
      </c>
    </row>
    <row r="7375" spans="1:16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5"/>
      <c r="L7375" s="455" t="e">
        <f>IF(K7375=0,#REF!,0)</f>
        <v>#REF!</v>
      </c>
      <c r="O7375">
        <v>50943.502746999999</v>
      </c>
      <c r="P7375">
        <v>59</v>
      </c>
    </row>
    <row r="7376" spans="1:16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5"/>
      <c r="L7376" s="455" t="e">
        <f>IF(K7376=0,#REF!,0)</f>
        <v>#REF!</v>
      </c>
      <c r="O7376">
        <v>51589.221526999987</v>
      </c>
      <c r="P7376">
        <v>60</v>
      </c>
    </row>
    <row r="7377" spans="1:16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5"/>
      <c r="L7377" s="455" t="e">
        <f>IF(K7377=0,#REF!,0)</f>
        <v>#REF!</v>
      </c>
      <c r="O7377">
        <v>52573.559295999999</v>
      </c>
      <c r="P7377">
        <v>64</v>
      </c>
    </row>
    <row r="7378" spans="1:16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5"/>
      <c r="L7378" s="455" t="e">
        <f>IF(K7378=0,#REF!,0)</f>
        <v>#REF!</v>
      </c>
      <c r="O7378">
        <v>52137.585876999998</v>
      </c>
      <c r="P7378">
        <v>64</v>
      </c>
    </row>
    <row r="7379" spans="1:16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5"/>
      <c r="L7379" s="455" t="e">
        <f>IF(K7379=0,#REF!,0)</f>
        <v>#REF!</v>
      </c>
      <c r="O7379">
        <v>52364.886353000002</v>
      </c>
      <c r="P7379">
        <v>63</v>
      </c>
    </row>
    <row r="7380" spans="1:16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5"/>
      <c r="L7380" s="455" t="e">
        <f>IF(K7380=0,#REF!,0)</f>
        <v>#REF!</v>
      </c>
      <c r="O7380">
        <v>53190.437042999998</v>
      </c>
      <c r="P7380">
        <v>57</v>
      </c>
    </row>
    <row r="7381" spans="1:16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5">
        <v>13104.003475486594</v>
      </c>
      <c r="L7381" s="455">
        <f>IF(K7381=0,#REF!,0)</f>
        <v>0</v>
      </c>
      <c r="O7381">
        <v>53818.371094000002</v>
      </c>
      <c r="P7381">
        <v>50</v>
      </c>
    </row>
    <row r="7382" spans="1:16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5">
        <v>27411.574163940888</v>
      </c>
      <c r="L7382" s="455">
        <f>IF(K7382=0,#REF!,0)</f>
        <v>0</v>
      </c>
      <c r="O7382">
        <v>53915.225036000003</v>
      </c>
      <c r="P7382">
        <v>45</v>
      </c>
    </row>
    <row r="7383" spans="1:16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5">
        <v>1002.3839145243562</v>
      </c>
      <c r="L7383" s="455">
        <f>IF(K7383=0,#REF!,0)</f>
        <v>0</v>
      </c>
      <c r="O7383">
        <v>52694.376647999998</v>
      </c>
      <c r="P7383">
        <v>41</v>
      </c>
    </row>
    <row r="7384" spans="1:16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5">
        <v>13810.267092597447</v>
      </c>
      <c r="L7384" s="455">
        <f>IF(K7384=0,#REF!,0)</f>
        <v>0</v>
      </c>
      <c r="O7384">
        <v>52283.154084000002</v>
      </c>
      <c r="P7384">
        <v>38</v>
      </c>
    </row>
    <row r="7385" spans="1:16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5">
        <v>6842.6755652971924</v>
      </c>
      <c r="L7385" s="455">
        <f>IF(K7385=0,#REF!,0)</f>
        <v>0</v>
      </c>
      <c r="O7385">
        <v>53131.093019</v>
      </c>
      <c r="P7385">
        <v>38</v>
      </c>
    </row>
    <row r="7386" spans="1:16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5"/>
      <c r="L7386" s="455" t="e">
        <f>IF(K7386=0,#REF!,0)</f>
        <v>#REF!</v>
      </c>
      <c r="O7386">
        <v>53005.192596000001</v>
      </c>
      <c r="P7386">
        <v>37</v>
      </c>
    </row>
    <row r="7387" spans="1:16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5"/>
      <c r="L7387" s="455" t="e">
        <f>IF(K7387=0,#REF!,0)</f>
        <v>#REF!</v>
      </c>
      <c r="O7387">
        <v>53520.165618999999</v>
      </c>
      <c r="P7387">
        <v>42</v>
      </c>
    </row>
    <row r="7388" spans="1:16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5"/>
      <c r="L7388" s="455" t="e">
        <f>IF(K7388=0,#REF!,0)</f>
        <v>#REF!</v>
      </c>
      <c r="O7388">
        <v>53969.018526</v>
      </c>
      <c r="P7388">
        <v>53</v>
      </c>
    </row>
    <row r="7389" spans="1:16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5"/>
      <c r="L7389" s="455" t="e">
        <f>IF(K7389=0,#REF!,0)</f>
        <v>#REF!</v>
      </c>
      <c r="O7389">
        <v>55570.316344999999</v>
      </c>
      <c r="P7389">
        <v>67</v>
      </c>
    </row>
    <row r="7390" spans="1:16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5"/>
      <c r="L7390" s="455" t="e">
        <f>IF(K7390=0,#REF!,0)</f>
        <v>#REF!</v>
      </c>
      <c r="O7390">
        <v>55616.613402000003</v>
      </c>
      <c r="P7390">
        <v>78</v>
      </c>
    </row>
    <row r="7391" spans="1:16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5"/>
      <c r="L7391" s="455" t="e">
        <f>IF(K7391=0,#REF!,0)</f>
        <v>#REF!</v>
      </c>
      <c r="O7391">
        <v>55393.149108000012</v>
      </c>
      <c r="P7391">
        <v>80</v>
      </c>
    </row>
    <row r="7392" spans="1:16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5"/>
      <c r="L7392" s="455" t="e">
        <f>IF(K7392=0,#REF!,0)</f>
        <v>#REF!</v>
      </c>
      <c r="O7392">
        <v>54594.921568000012</v>
      </c>
      <c r="P7392">
        <v>85</v>
      </c>
    </row>
    <row r="7393" spans="1:16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5"/>
      <c r="L7393" s="455" t="e">
        <f>IF(K7393=0,#REF!,0)</f>
        <v>#REF!</v>
      </c>
      <c r="O7393">
        <v>55055.502288999996</v>
      </c>
      <c r="P7393">
        <v>85</v>
      </c>
    </row>
    <row r="7394" spans="1:16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5"/>
      <c r="L7394" s="455" t="e">
        <f>IF(K7394=0,#REF!,0)</f>
        <v>#REF!</v>
      </c>
      <c r="O7394">
        <v>55238.075408999997</v>
      </c>
      <c r="P7394">
        <v>77</v>
      </c>
    </row>
    <row r="7395" spans="1:16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5"/>
      <c r="L7395" s="455" t="e">
        <f>IF(K7395=0,#REF!,0)</f>
        <v>#REF!</v>
      </c>
      <c r="O7395">
        <v>53832.528259000013</v>
      </c>
      <c r="P7395">
        <v>67</v>
      </c>
    </row>
    <row r="7396" spans="1:16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5"/>
      <c r="L7396" s="455" t="e">
        <f>IF(K7396=0,#REF!,0)</f>
        <v>#REF!</v>
      </c>
      <c r="O7396">
        <v>51969.266113999998</v>
      </c>
      <c r="P7396">
        <v>59</v>
      </c>
    </row>
    <row r="7397" spans="1:16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5"/>
      <c r="L7397" s="455" t="e">
        <f>IF(K7397=0,#REF!,0)</f>
        <v>#REF!</v>
      </c>
      <c r="O7397">
        <v>50753.145111999998</v>
      </c>
      <c r="P7397">
        <v>62</v>
      </c>
    </row>
    <row r="7398" spans="1:16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5"/>
      <c r="L7398" s="455" t="e">
        <f>IF(K7398=0,#REF!,0)</f>
        <v>#REF!</v>
      </c>
      <c r="O7398">
        <v>50533.199218000002</v>
      </c>
      <c r="P7398">
        <v>60</v>
      </c>
    </row>
    <row r="7399" spans="1:16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5"/>
      <c r="L7399" s="455" t="e">
        <f>IF(K7399=0,#REF!,0)</f>
        <v>#REF!</v>
      </c>
      <c r="O7399">
        <v>50834.224851999999</v>
      </c>
      <c r="P7399">
        <v>69</v>
      </c>
    </row>
    <row r="7400" spans="1:16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5"/>
      <c r="L7400" s="455" t="e">
        <f>IF(K7400=0,#REF!,0)</f>
        <v>#REF!</v>
      </c>
      <c r="O7400">
        <v>51110.926635999997</v>
      </c>
      <c r="P7400">
        <v>70</v>
      </c>
    </row>
    <row r="7401" spans="1:16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5"/>
      <c r="L7401" s="455" t="e">
        <f>IF(K7401=0,#REF!,0)</f>
        <v>#REF!</v>
      </c>
      <c r="O7401">
        <v>51313.348786000002</v>
      </c>
      <c r="P7401">
        <v>73</v>
      </c>
    </row>
    <row r="7402" spans="1:16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5"/>
      <c r="L7402" s="455" t="e">
        <f>IF(K7402=0,#REF!,0)</f>
        <v>#REF!</v>
      </c>
      <c r="O7402">
        <v>51234.887694999998</v>
      </c>
      <c r="P7402">
        <v>71</v>
      </c>
    </row>
    <row r="7403" spans="1:16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5"/>
      <c r="L7403" s="455" t="e">
        <f>IF(K7403=0,#REF!,0)</f>
        <v>#REF!</v>
      </c>
      <c r="O7403">
        <v>51247.706298999998</v>
      </c>
      <c r="P7403">
        <v>70</v>
      </c>
    </row>
    <row r="7404" spans="1:16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5">
        <v>6202.3985999619536</v>
      </c>
      <c r="L7404" s="455">
        <f>IF(K7404=0,#REF!,0)</f>
        <v>0</v>
      </c>
      <c r="O7404">
        <v>50524.424284999986</v>
      </c>
      <c r="P7404">
        <v>60</v>
      </c>
    </row>
    <row r="7405" spans="1:16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5">
        <v>22899.22676052562</v>
      </c>
      <c r="L7405" s="455">
        <f>IF(K7405=0,#REF!,0)</f>
        <v>0</v>
      </c>
      <c r="O7405">
        <v>50722.175689999996</v>
      </c>
      <c r="P7405">
        <v>54</v>
      </c>
    </row>
    <row r="7406" spans="1:16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5">
        <v>42931.031415301186</v>
      </c>
      <c r="L7406" s="455">
        <f>IF(K7406=0,#REF!,0)</f>
        <v>0</v>
      </c>
      <c r="O7406">
        <v>50119.223145000004</v>
      </c>
      <c r="P7406">
        <v>46</v>
      </c>
    </row>
    <row r="7407" spans="1:16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5">
        <v>16738.027633412385</v>
      </c>
      <c r="L7407" s="455">
        <f>IF(K7407=0,#REF!,0)</f>
        <v>0</v>
      </c>
      <c r="O7407">
        <v>49786.063171000002</v>
      </c>
      <c r="P7407">
        <v>43</v>
      </c>
    </row>
    <row r="7408" spans="1:16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5">
        <v>30317.551354169907</v>
      </c>
      <c r="L7408" s="455">
        <f>IF(K7408=0,#REF!,0)</f>
        <v>0</v>
      </c>
      <c r="O7408">
        <v>50260.232849</v>
      </c>
      <c r="P7408">
        <v>40</v>
      </c>
    </row>
    <row r="7409" spans="1:16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5">
        <v>14878.621011096522</v>
      </c>
      <c r="L7409" s="455">
        <f>IF(K7409=0,#REF!,0)</f>
        <v>0</v>
      </c>
      <c r="O7409">
        <v>50221.896484999997</v>
      </c>
      <c r="P7409">
        <v>37</v>
      </c>
    </row>
    <row r="7410" spans="1:16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5"/>
      <c r="L7410" s="455" t="e">
        <f>IF(K7410=0,#REF!,0)</f>
        <v>#REF!</v>
      </c>
      <c r="O7410">
        <v>50176.225679000003</v>
      </c>
      <c r="P7410">
        <v>37</v>
      </c>
    </row>
    <row r="7411" spans="1:16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5"/>
      <c r="L7411" s="455" t="e">
        <f>IF(K7411=0,#REF!,0)</f>
        <v>#REF!</v>
      </c>
      <c r="O7411">
        <v>50589.387846000012</v>
      </c>
      <c r="P7411">
        <v>43</v>
      </c>
    </row>
    <row r="7412" spans="1:16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5"/>
      <c r="L7412" s="455" t="e">
        <f>IF(K7412=0,#REF!,0)</f>
        <v>#REF!</v>
      </c>
      <c r="O7412">
        <v>50705.883606000003</v>
      </c>
      <c r="P7412">
        <v>56</v>
      </c>
    </row>
    <row r="7413" spans="1:16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5"/>
      <c r="L7413" s="455" t="e">
        <f>IF(K7413=0,#REF!,0)</f>
        <v>#REF!</v>
      </c>
      <c r="O7413">
        <v>53979.728881000003</v>
      </c>
      <c r="P7413">
        <v>72</v>
      </c>
    </row>
    <row r="7414" spans="1:16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5"/>
      <c r="L7414" s="455" t="e">
        <f>IF(K7414=0,#REF!,0)</f>
        <v>#REF!</v>
      </c>
      <c r="O7414">
        <v>54042.048401</v>
      </c>
      <c r="P7414">
        <v>86</v>
      </c>
    </row>
    <row r="7415" spans="1:16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5"/>
      <c r="L7415" s="455" t="e">
        <f>IF(K7415=0,#REF!,0)</f>
        <v>#REF!</v>
      </c>
      <c r="O7415">
        <v>54202.867676000002</v>
      </c>
      <c r="P7415">
        <v>90</v>
      </c>
    </row>
    <row r="7416" spans="1:16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5"/>
      <c r="L7416" s="455" t="e">
        <f>IF(K7416=0,#REF!,0)</f>
        <v>#REF!</v>
      </c>
      <c r="O7416">
        <v>53892.288329000003</v>
      </c>
      <c r="P7416">
        <v>93</v>
      </c>
    </row>
    <row r="7417" spans="1:16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5"/>
      <c r="L7417" s="455" t="e">
        <f>IF(K7417=0,#REF!,0)</f>
        <v>#REF!</v>
      </c>
      <c r="O7417">
        <v>54140.459595</v>
      </c>
      <c r="P7417">
        <v>93</v>
      </c>
    </row>
    <row r="7418" spans="1:16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5"/>
      <c r="L7418" s="455" t="e">
        <f>IF(K7418=0,#REF!,0)</f>
        <v>#REF!</v>
      </c>
      <c r="O7418">
        <v>54362.961975000013</v>
      </c>
      <c r="P7418">
        <v>87</v>
      </c>
    </row>
    <row r="7419" spans="1:16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5"/>
      <c r="L7419" s="455" t="e">
        <f>IF(K7419=0,#REF!,0)</f>
        <v>#REF!</v>
      </c>
      <c r="O7419">
        <v>52679.941407000013</v>
      </c>
      <c r="P7419">
        <v>76</v>
      </c>
    </row>
    <row r="7420" spans="1:16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5"/>
      <c r="L7420" s="455" t="e">
        <f>IF(K7420=0,#REF!,0)</f>
        <v>#REF!</v>
      </c>
      <c r="O7420">
        <v>51054.121797</v>
      </c>
      <c r="P7420">
        <v>76</v>
      </c>
    </row>
    <row r="7421" spans="1:16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5"/>
      <c r="L7421" s="455" t="e">
        <f>IF(K7421=0,#REF!,0)</f>
        <v>#REF!</v>
      </c>
      <c r="O7421">
        <v>50375.154053999999</v>
      </c>
      <c r="P7421">
        <v>71</v>
      </c>
    </row>
    <row r="7422" spans="1:16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5"/>
      <c r="L7422" s="455" t="e">
        <f>IF(K7422=0,#REF!,0)</f>
        <v>#REF!</v>
      </c>
      <c r="O7422">
        <v>49725.299013000003</v>
      </c>
      <c r="P7422">
        <v>71</v>
      </c>
    </row>
    <row r="7423" spans="1:16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5"/>
      <c r="L7423" s="455" t="e">
        <f>IF(K7423=0,#REF!,0)</f>
        <v>#REF!</v>
      </c>
      <c r="O7423">
        <v>49858.444305999998</v>
      </c>
      <c r="P7423">
        <v>71</v>
      </c>
    </row>
    <row r="7424" spans="1:16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5"/>
      <c r="L7424" s="455" t="e">
        <f>IF(K7424=0,#REF!,0)</f>
        <v>#REF!</v>
      </c>
      <c r="O7424">
        <v>51364.489686999987</v>
      </c>
      <c r="P7424">
        <v>76</v>
      </c>
    </row>
    <row r="7425" spans="1:16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5"/>
      <c r="L7425" s="455" t="e">
        <f>IF(K7425=0,#REF!,0)</f>
        <v>#REF!</v>
      </c>
      <c r="O7425">
        <v>52465.604005000001</v>
      </c>
      <c r="P7425">
        <v>87</v>
      </c>
    </row>
    <row r="7426" spans="1:16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5"/>
      <c r="L7426" s="455" t="e">
        <f>IF(K7426=0,#REF!,0)</f>
        <v>#REF!</v>
      </c>
      <c r="O7426">
        <v>55370.216247999997</v>
      </c>
      <c r="P7426">
        <v>98</v>
      </c>
    </row>
    <row r="7427" spans="1:16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5"/>
      <c r="L7427" s="455" t="e">
        <f>IF(K7427=0,#REF!,0)</f>
        <v>#REF!</v>
      </c>
      <c r="O7427">
        <v>57381.842804</v>
      </c>
      <c r="P7427">
        <v>74</v>
      </c>
    </row>
    <row r="7428" spans="1:16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5"/>
      <c r="L7428" s="455" t="e">
        <f>IF(K7428=0,#REF!,0)</f>
        <v>#REF!</v>
      </c>
      <c r="O7428">
        <v>60635.018921000003</v>
      </c>
      <c r="P7428">
        <v>56</v>
      </c>
    </row>
    <row r="7429" spans="1:16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5">
        <v>10669.765746403818</v>
      </c>
      <c r="L7429" s="455">
        <f>IF(K7429=0,#REF!,0)</f>
        <v>0</v>
      </c>
      <c r="O7429">
        <v>60963.528412</v>
      </c>
      <c r="P7429">
        <v>47</v>
      </c>
    </row>
    <row r="7430" spans="1:16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5">
        <v>15640.850699860039</v>
      </c>
      <c r="L7430" s="455">
        <f>IF(K7430=0,#REF!,0)</f>
        <v>0</v>
      </c>
      <c r="O7430">
        <v>60071.440186</v>
      </c>
      <c r="P7430">
        <v>44</v>
      </c>
    </row>
    <row r="7431" spans="1:16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5"/>
      <c r="L7431" s="455" t="e">
        <f>IF(K7431=0,#REF!,0)</f>
        <v>#REF!</v>
      </c>
      <c r="O7431">
        <v>57437.603820999997</v>
      </c>
      <c r="P7431">
        <v>40</v>
      </c>
    </row>
    <row r="7432" spans="1:16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5">
        <v>20393.628277840304</v>
      </c>
      <c r="L7432" s="455">
        <f>IF(K7432=0,#REF!,0)</f>
        <v>0</v>
      </c>
      <c r="O7432">
        <v>56807.206696000001</v>
      </c>
      <c r="P7432">
        <v>37</v>
      </c>
    </row>
    <row r="7433" spans="1:16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5">
        <v>5294.5426712546678</v>
      </c>
      <c r="L7433" s="455">
        <f>IF(K7433=0,#REF!,0)</f>
        <v>0</v>
      </c>
      <c r="O7433">
        <v>59095.332154000003</v>
      </c>
      <c r="P7433">
        <v>36</v>
      </c>
    </row>
    <row r="7434" spans="1:16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5"/>
      <c r="L7434" s="455" t="e">
        <f>IF(K7434=0,#REF!,0)</f>
        <v>#REF!</v>
      </c>
      <c r="O7434">
        <v>59459.296723000007</v>
      </c>
      <c r="P7434">
        <v>35</v>
      </c>
    </row>
    <row r="7435" spans="1:16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5"/>
      <c r="L7435" s="455" t="e">
        <f>IF(K7435=0,#REF!,0)</f>
        <v>#REF!</v>
      </c>
      <c r="O7435">
        <v>60413.173675000013</v>
      </c>
      <c r="P7435">
        <v>40</v>
      </c>
    </row>
    <row r="7436" spans="1:16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5"/>
      <c r="L7436" s="455" t="e">
        <f>IF(K7436=0,#REF!,0)</f>
        <v>#REF!</v>
      </c>
      <c r="O7436">
        <v>61629.866332999998</v>
      </c>
      <c r="P7436">
        <v>53</v>
      </c>
    </row>
    <row r="7437" spans="1:16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5"/>
      <c r="L7437" s="455" t="e">
        <f>IF(K7437=0,#REF!,0)</f>
        <v>#REF!</v>
      </c>
      <c r="O7437">
        <v>62948.181213999997</v>
      </c>
      <c r="P7437">
        <v>74</v>
      </c>
    </row>
    <row r="7438" spans="1:16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5"/>
      <c r="L7438" s="455" t="e">
        <f>IF(K7438=0,#REF!,0)</f>
        <v>#REF!</v>
      </c>
      <c r="O7438">
        <v>61485.916197999999</v>
      </c>
      <c r="P7438">
        <v>87</v>
      </c>
    </row>
    <row r="7439" spans="1:16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5"/>
      <c r="L7439" s="455" t="e">
        <f>IF(K7439=0,#REF!,0)</f>
        <v>#REF!</v>
      </c>
      <c r="O7439">
        <v>59672.557191</v>
      </c>
      <c r="P7439">
        <v>93</v>
      </c>
    </row>
    <row r="7440" spans="1:16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5"/>
      <c r="L7440" s="455" t="e">
        <f>IF(K7440=0,#REF!,0)</f>
        <v>#REF!</v>
      </c>
      <c r="O7440">
        <v>57760.995422</v>
      </c>
      <c r="P7440">
        <v>89</v>
      </c>
    </row>
    <row r="7441" spans="1:16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5"/>
      <c r="L7441" s="455" t="e">
        <f>IF(K7441=0,#REF!,0)</f>
        <v>#REF!</v>
      </c>
      <c r="O7441">
        <v>58269.776246000001</v>
      </c>
      <c r="P7441">
        <v>89</v>
      </c>
    </row>
    <row r="7442" spans="1:16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5"/>
      <c r="L7442" s="455" t="e">
        <f>IF(K7442=0,#REF!,0)</f>
        <v>#REF!</v>
      </c>
      <c r="O7442">
        <v>57257.081969999999</v>
      </c>
      <c r="P7442">
        <v>88</v>
      </c>
    </row>
    <row r="7443" spans="1:16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5"/>
      <c r="L7443" s="455" t="e">
        <f>IF(K7443=0,#REF!,0)</f>
        <v>#REF!</v>
      </c>
      <c r="O7443">
        <v>56914.125885000001</v>
      </c>
      <c r="P7443">
        <v>78</v>
      </c>
    </row>
    <row r="7444" spans="1:16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5"/>
      <c r="L7444" s="455" t="e">
        <f>IF(K7444=0,#REF!,0)</f>
        <v>#REF!</v>
      </c>
      <c r="O7444">
        <v>54358.069794000003</v>
      </c>
      <c r="P7444">
        <v>69</v>
      </c>
    </row>
    <row r="7445" spans="1:16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5"/>
      <c r="L7445" s="455" t="e">
        <f>IF(K7445=0,#REF!,0)</f>
        <v>#REF!</v>
      </c>
      <c r="O7445">
        <v>53485.787108999997</v>
      </c>
      <c r="P7445">
        <v>65</v>
      </c>
    </row>
    <row r="7446" spans="1:16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5"/>
      <c r="L7446" s="455" t="e">
        <f>IF(K7446=0,#REF!,0)</f>
        <v>#REF!</v>
      </c>
      <c r="O7446">
        <v>53317.804749000003</v>
      </c>
      <c r="P7446">
        <v>62</v>
      </c>
    </row>
    <row r="7447" spans="1:16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5"/>
      <c r="L7447" s="455" t="e">
        <f>IF(K7447=0,#REF!,0)</f>
        <v>#REF!</v>
      </c>
      <c r="O7447">
        <v>53336.357880000003</v>
      </c>
      <c r="P7447">
        <v>65</v>
      </c>
    </row>
    <row r="7448" spans="1:16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5"/>
      <c r="L7448" s="455" t="e">
        <f>IF(K7448=0,#REF!,0)</f>
        <v>#REF!</v>
      </c>
      <c r="O7448">
        <v>54066.053649000001</v>
      </c>
      <c r="P7448">
        <v>66</v>
      </c>
    </row>
    <row r="7449" spans="1:16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5"/>
      <c r="L7449" s="455" t="e">
        <f>IF(K7449=0,#REF!,0)</f>
        <v>#REF!</v>
      </c>
      <c r="O7449">
        <v>55265.507903999998</v>
      </c>
      <c r="P7449">
        <v>72</v>
      </c>
    </row>
    <row r="7450" spans="1:16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5"/>
      <c r="L7450" s="455" t="e">
        <f>IF(K7450=0,#REF!,0)</f>
        <v>#REF!</v>
      </c>
      <c r="O7450">
        <v>57095.741789</v>
      </c>
      <c r="P7450">
        <v>91</v>
      </c>
    </row>
    <row r="7451" spans="1:16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5"/>
      <c r="L7451" s="455" t="e">
        <f>IF(K7451=0,#REF!,0)</f>
        <v>#REF!</v>
      </c>
      <c r="O7451">
        <v>58747.660828</v>
      </c>
      <c r="P7451">
        <v>68</v>
      </c>
    </row>
    <row r="7452" spans="1:16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5"/>
      <c r="L7452" s="455" t="e">
        <f>IF(K7452=0,#REF!,0)</f>
        <v>#REF!</v>
      </c>
      <c r="O7452">
        <v>61196.583648</v>
      </c>
      <c r="P7452">
        <v>47</v>
      </c>
    </row>
    <row r="7453" spans="1:16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5"/>
      <c r="L7453" s="455" t="e">
        <f>IF(K7453=0,#REF!,0)</f>
        <v>#REF!</v>
      </c>
      <c r="O7453">
        <v>61797.239074999998</v>
      </c>
      <c r="P7453">
        <v>41</v>
      </c>
    </row>
    <row r="7454" spans="1:16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5"/>
      <c r="L7454" s="455" t="e">
        <f>IF(K7454=0,#REF!,0)</f>
        <v>#REF!</v>
      </c>
      <c r="O7454">
        <v>60783.566926000007</v>
      </c>
      <c r="P7454">
        <v>37</v>
      </c>
    </row>
    <row r="7455" spans="1:16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5"/>
      <c r="L7455" s="455" t="e">
        <f>IF(K7455=0,#REF!,0)</f>
        <v>#REF!</v>
      </c>
      <c r="O7455">
        <v>57709.940032000013</v>
      </c>
      <c r="P7455">
        <v>34</v>
      </c>
    </row>
    <row r="7456" spans="1:16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5"/>
      <c r="L7456" s="455" t="e">
        <f>IF(K7456=0,#REF!,0)</f>
        <v>#REF!</v>
      </c>
      <c r="O7456">
        <v>57113.245054999999</v>
      </c>
      <c r="P7456">
        <v>33</v>
      </c>
    </row>
    <row r="7457" spans="1:16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5"/>
      <c r="L7457" s="455" t="e">
        <f>IF(K7457=0,#REF!,0)</f>
        <v>#REF!</v>
      </c>
      <c r="O7457">
        <v>60261.300323000003</v>
      </c>
      <c r="P7457">
        <v>29</v>
      </c>
    </row>
    <row r="7458" spans="1:16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5"/>
      <c r="L7458" s="455" t="e">
        <f>IF(K7458=0,#REF!,0)</f>
        <v>#REF!</v>
      </c>
      <c r="O7458">
        <v>60749.402404</v>
      </c>
      <c r="P7458">
        <v>31</v>
      </c>
    </row>
    <row r="7459" spans="1:16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5"/>
      <c r="L7459" s="455" t="e">
        <f>IF(K7459=0,#REF!,0)</f>
        <v>#REF!</v>
      </c>
      <c r="O7459">
        <v>61194.738587</v>
      </c>
      <c r="P7459">
        <v>34</v>
      </c>
    </row>
    <row r="7460" spans="1:16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5"/>
      <c r="L7460" s="455" t="e">
        <f>IF(K7460=0,#REF!,0)</f>
        <v>#REF!</v>
      </c>
      <c r="O7460">
        <v>61649.127136000003</v>
      </c>
      <c r="P7460">
        <v>43</v>
      </c>
    </row>
    <row r="7461" spans="1:16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5"/>
      <c r="L7461" s="455" t="e">
        <f>IF(K7461=0,#REF!,0)</f>
        <v>#REF!</v>
      </c>
      <c r="O7461">
        <v>62358.282897999998</v>
      </c>
      <c r="P7461">
        <v>59</v>
      </c>
    </row>
    <row r="7462" spans="1:16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5"/>
      <c r="L7462" s="455" t="e">
        <f>IF(K7462=0,#REF!,0)</f>
        <v>#REF!</v>
      </c>
      <c r="O7462">
        <v>60794.832458999997</v>
      </c>
      <c r="P7462">
        <v>68</v>
      </c>
    </row>
    <row r="7463" spans="1:16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5"/>
      <c r="L7463" s="455" t="e">
        <f>IF(K7463=0,#REF!,0)</f>
        <v>#REF!</v>
      </c>
      <c r="O7463">
        <v>59502.621216</v>
      </c>
      <c r="P7463">
        <v>77</v>
      </c>
    </row>
    <row r="7464" spans="1:16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5"/>
      <c r="L7464" s="455" t="e">
        <f>IF(K7464=0,#REF!,0)</f>
        <v>#REF!</v>
      </c>
      <c r="O7464">
        <v>57791.049225000002</v>
      </c>
      <c r="P7464">
        <v>73</v>
      </c>
    </row>
    <row r="7465" spans="1:16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5"/>
      <c r="L7465" s="455" t="e">
        <f>IF(K7465=0,#REF!,0)</f>
        <v>#REF!</v>
      </c>
      <c r="O7465">
        <v>57695.647521999999</v>
      </c>
      <c r="P7465">
        <v>76</v>
      </c>
    </row>
    <row r="7466" spans="1:16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5"/>
      <c r="L7466" s="455" t="e">
        <f>IF(K7466=0,#REF!,0)</f>
        <v>#REF!</v>
      </c>
      <c r="O7466">
        <v>56999.413697000004</v>
      </c>
      <c r="P7466">
        <v>67</v>
      </c>
    </row>
    <row r="7467" spans="1:16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5"/>
      <c r="L7467" s="455" t="e">
        <f>IF(K7467=0,#REF!,0)</f>
        <v>#REF!</v>
      </c>
      <c r="O7467">
        <v>56728.393524999999</v>
      </c>
      <c r="P7467">
        <v>60</v>
      </c>
    </row>
    <row r="7468" spans="1:16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5"/>
      <c r="L7468" s="455" t="e">
        <f>IF(K7468=0,#REF!,0)</f>
        <v>#REF!</v>
      </c>
      <c r="O7468">
        <v>54293.106201000002</v>
      </c>
      <c r="P7468">
        <v>51</v>
      </c>
    </row>
    <row r="7469" spans="1:16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5"/>
      <c r="L7469" s="455" t="e">
        <f>IF(K7469=0,#REF!,0)</f>
        <v>#REF!</v>
      </c>
      <c r="O7469">
        <v>53803.249602999997</v>
      </c>
      <c r="P7469">
        <v>47</v>
      </c>
    </row>
    <row r="7470" spans="1:16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5"/>
      <c r="L7470" s="455" t="e">
        <f>IF(K7470=0,#REF!,0)</f>
        <v>#REF!</v>
      </c>
      <c r="O7470">
        <v>53731.178346000001</v>
      </c>
      <c r="P7470">
        <v>43</v>
      </c>
    </row>
    <row r="7471" spans="1:16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5"/>
      <c r="L7471" s="455" t="e">
        <f>IF(K7471=0,#REF!,0)</f>
        <v>#REF!</v>
      </c>
      <c r="O7471">
        <v>53556.388060999998</v>
      </c>
      <c r="P7471">
        <v>44</v>
      </c>
    </row>
    <row r="7472" spans="1:16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5"/>
      <c r="L7472" s="455" t="e">
        <f>IF(K7472=0,#REF!,0)</f>
        <v>#REF!</v>
      </c>
      <c r="O7472">
        <v>54259.154145</v>
      </c>
      <c r="P7472">
        <v>46</v>
      </c>
    </row>
    <row r="7473" spans="1:16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5"/>
      <c r="L7473" s="455" t="e">
        <f>IF(K7473=0,#REF!,0)</f>
        <v>#REF!</v>
      </c>
      <c r="O7473">
        <v>56250.690277000002</v>
      </c>
      <c r="P7473">
        <v>57</v>
      </c>
    </row>
    <row r="7474" spans="1:16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5"/>
      <c r="L7474" s="455" t="e">
        <f>IF(K7474=0,#REF!,0)</f>
        <v>#REF!</v>
      </c>
      <c r="O7474">
        <v>58100.193815999999</v>
      </c>
      <c r="P7474">
        <v>76</v>
      </c>
    </row>
    <row r="7475" spans="1:16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5"/>
      <c r="L7475" s="455" t="e">
        <f>IF(K7475=0,#REF!,0)</f>
        <v>#REF!</v>
      </c>
      <c r="O7475">
        <v>58613.483156000002</v>
      </c>
      <c r="P7475">
        <v>56</v>
      </c>
    </row>
    <row r="7476" spans="1:16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5"/>
      <c r="L7476" s="455" t="e">
        <f>IF(K7476=0,#REF!,0)</f>
        <v>#REF!</v>
      </c>
      <c r="O7476">
        <v>61100.128538999998</v>
      </c>
      <c r="P7476">
        <v>43</v>
      </c>
    </row>
    <row r="7477" spans="1:16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5"/>
      <c r="L7477" s="455" t="e">
        <f>IF(K7477=0,#REF!,0)</f>
        <v>#REF!</v>
      </c>
      <c r="O7477">
        <v>60646.369078999996</v>
      </c>
      <c r="P7477">
        <v>37</v>
      </c>
    </row>
    <row r="7478" spans="1:16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5">
        <v>12839.56018880131</v>
      </c>
      <c r="L7478" s="455">
        <f>IF(K7478=0,#REF!,0)</f>
        <v>0</v>
      </c>
      <c r="O7478">
        <v>60206.085723999997</v>
      </c>
      <c r="P7478">
        <v>29</v>
      </c>
    </row>
    <row r="7479" spans="1:16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5">
        <v>74.318952589132664</v>
      </c>
      <c r="L7479" s="455">
        <f>IF(K7479=0,#REF!,0)</f>
        <v>0</v>
      </c>
      <c r="O7479">
        <v>56657.966032999997</v>
      </c>
      <c r="P7479">
        <v>36</v>
      </c>
    </row>
    <row r="7480" spans="1:16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5">
        <v>17237.384836099583</v>
      </c>
      <c r="L7480" s="455">
        <f>IF(K7480=0,#REF!,0)</f>
        <v>0</v>
      </c>
      <c r="O7480">
        <v>56000.844512000003</v>
      </c>
      <c r="P7480">
        <v>33</v>
      </c>
    </row>
    <row r="7481" spans="1:16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5"/>
      <c r="L7481" s="455" t="e">
        <f>IF(K7481=0,#REF!,0)</f>
        <v>#REF!</v>
      </c>
      <c r="O7481">
        <v>58790.609741</v>
      </c>
      <c r="P7481">
        <v>31</v>
      </c>
    </row>
    <row r="7482" spans="1:16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5"/>
      <c r="L7482" s="455" t="e">
        <f>IF(K7482=0,#REF!,0)</f>
        <v>#REF!</v>
      </c>
      <c r="O7482">
        <v>58930.054015000002</v>
      </c>
      <c r="P7482">
        <v>33</v>
      </c>
    </row>
    <row r="7483" spans="1:16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5"/>
      <c r="L7483" s="455" t="e">
        <f>IF(K7483=0,#REF!,0)</f>
        <v>#REF!</v>
      </c>
      <c r="O7483">
        <v>59779.805390000001</v>
      </c>
      <c r="P7483">
        <v>34</v>
      </c>
    </row>
    <row r="7484" spans="1:16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5"/>
      <c r="L7484" s="455" t="e">
        <f>IF(K7484=0,#REF!,0)</f>
        <v>#REF!</v>
      </c>
      <c r="O7484">
        <v>60794.830017</v>
      </c>
      <c r="P7484">
        <v>50</v>
      </c>
    </row>
    <row r="7485" spans="1:16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5"/>
      <c r="L7485" s="455" t="e">
        <f>IF(K7485=0,#REF!,0)</f>
        <v>#REF!</v>
      </c>
      <c r="O7485">
        <v>61766.935181000001</v>
      </c>
      <c r="P7485">
        <v>65</v>
      </c>
    </row>
    <row r="7486" spans="1:16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5"/>
      <c r="L7486" s="455" t="e">
        <f>IF(K7486=0,#REF!,0)</f>
        <v>#REF!</v>
      </c>
      <c r="O7486">
        <v>60730.084259000003</v>
      </c>
      <c r="P7486">
        <v>77</v>
      </c>
    </row>
    <row r="7487" spans="1:16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5"/>
      <c r="L7487" s="455" t="e">
        <f>IF(K7487=0,#REF!,0)</f>
        <v>#REF!</v>
      </c>
      <c r="O7487">
        <v>59304.682981999998</v>
      </c>
      <c r="P7487">
        <v>83</v>
      </c>
    </row>
    <row r="7488" spans="1:16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5"/>
      <c r="L7488" s="455" t="e">
        <f>IF(K7488=0,#REF!,0)</f>
        <v>#REF!</v>
      </c>
      <c r="O7488">
        <v>59404.600401000003</v>
      </c>
      <c r="P7488">
        <v>86</v>
      </c>
    </row>
    <row r="7489" spans="1:16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5"/>
      <c r="L7489" s="455" t="e">
        <f>IF(K7489=0,#REF!,0)</f>
        <v>#REF!</v>
      </c>
      <c r="O7489">
        <v>59066.695983999998</v>
      </c>
      <c r="P7489">
        <v>84</v>
      </c>
    </row>
    <row r="7490" spans="1:16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5"/>
      <c r="L7490" s="455" t="e">
        <f>IF(K7490=0,#REF!,0)</f>
        <v>#REF!</v>
      </c>
      <c r="O7490">
        <v>58571.468657999998</v>
      </c>
      <c r="P7490">
        <v>78</v>
      </c>
    </row>
    <row r="7491" spans="1:16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5"/>
      <c r="L7491" s="455" t="e">
        <f>IF(K7491=0,#REF!,0)</f>
        <v>#REF!</v>
      </c>
      <c r="O7491">
        <v>57345.078461999998</v>
      </c>
      <c r="P7491">
        <v>71</v>
      </c>
    </row>
    <row r="7492" spans="1:16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5"/>
      <c r="L7492" s="455" t="e">
        <f>IF(K7492=0,#REF!,0)</f>
        <v>#REF!</v>
      </c>
      <c r="O7492">
        <v>55096.400300000001</v>
      </c>
      <c r="P7492">
        <v>67</v>
      </c>
    </row>
    <row r="7493" spans="1:16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5"/>
      <c r="L7493" s="455" t="e">
        <f>IF(K7493=0,#REF!,0)</f>
        <v>#REF!</v>
      </c>
      <c r="O7493">
        <v>54282.577393</v>
      </c>
      <c r="P7493">
        <v>61</v>
      </c>
    </row>
    <row r="7494" spans="1:16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5"/>
      <c r="L7494" s="455" t="e">
        <f>IF(K7494=0,#REF!,0)</f>
        <v>#REF!</v>
      </c>
      <c r="O7494">
        <v>54510.961579000003</v>
      </c>
      <c r="P7494">
        <v>63</v>
      </c>
    </row>
    <row r="7495" spans="1:16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5"/>
      <c r="L7495" s="455" t="e">
        <f>IF(K7495=0,#REF!,0)</f>
        <v>#REF!</v>
      </c>
      <c r="O7495">
        <v>54813.724913999999</v>
      </c>
      <c r="P7495">
        <v>63</v>
      </c>
    </row>
    <row r="7496" spans="1:16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5"/>
      <c r="L7496" s="455" t="e">
        <f>IF(K7496=0,#REF!,0)</f>
        <v>#REF!</v>
      </c>
      <c r="O7496">
        <v>55782.317870999999</v>
      </c>
      <c r="P7496">
        <v>69</v>
      </c>
    </row>
    <row r="7497" spans="1:16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5"/>
      <c r="L7497" s="455" t="e">
        <f>IF(K7497=0,#REF!,0)</f>
        <v>#REF!</v>
      </c>
      <c r="O7497">
        <v>57086.941436000001</v>
      </c>
      <c r="P7497">
        <v>79</v>
      </c>
    </row>
    <row r="7498" spans="1:16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5"/>
      <c r="L7498" s="455" t="e">
        <f>IF(K7498=0,#REF!,0)</f>
        <v>#REF!</v>
      </c>
      <c r="O7498">
        <v>58262.440125000001</v>
      </c>
      <c r="P7498">
        <v>99</v>
      </c>
    </row>
    <row r="7499" spans="1:16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5"/>
      <c r="L7499" s="455" t="e">
        <f>IF(K7499=0,#REF!,0)</f>
        <v>#REF!</v>
      </c>
      <c r="O7499">
        <v>59505.409270999997</v>
      </c>
      <c r="P7499">
        <v>74</v>
      </c>
    </row>
    <row r="7500" spans="1:16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5"/>
      <c r="L7500" s="455" t="e">
        <f>IF(K7500=0,#REF!,0)</f>
        <v>#REF!</v>
      </c>
      <c r="O7500">
        <v>61632.342529999987</v>
      </c>
      <c r="P7500">
        <v>51</v>
      </c>
    </row>
    <row r="7501" spans="1:16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5">
        <v>5216.9270413875711</v>
      </c>
      <c r="L7501" s="455">
        <f>IF(K7501=0,#REF!,0)</f>
        <v>0</v>
      </c>
      <c r="O7501">
        <v>61379.116271999999</v>
      </c>
      <c r="P7501">
        <v>44</v>
      </c>
    </row>
    <row r="7502" spans="1:16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5">
        <v>22632.615730245765</v>
      </c>
      <c r="L7502" s="455">
        <f>IF(K7502=0,#REF!,0)</f>
        <v>0</v>
      </c>
      <c r="O7502">
        <v>60777.417024000002</v>
      </c>
      <c r="P7502">
        <v>35</v>
      </c>
    </row>
    <row r="7503" spans="1:16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5">
        <v>944.71249611435178</v>
      </c>
      <c r="L7503" s="455">
        <f>IF(K7503=0,#REF!,0)</f>
        <v>0</v>
      </c>
      <c r="O7503">
        <v>57745.037719</v>
      </c>
      <c r="P7503">
        <v>31</v>
      </c>
    </row>
    <row r="7504" spans="1:16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5">
        <v>22241.716739383653</v>
      </c>
      <c r="L7504" s="455">
        <f>IF(K7504=0,#REF!,0)</f>
        <v>0</v>
      </c>
      <c r="O7504">
        <v>57383.353117999999</v>
      </c>
      <c r="P7504">
        <v>27</v>
      </c>
    </row>
    <row r="7505" spans="1:16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5"/>
      <c r="L7505" s="455" t="e">
        <f>IF(K7505=0,#REF!,0)</f>
        <v>#REF!</v>
      </c>
      <c r="O7505">
        <v>59200.219421000002</v>
      </c>
      <c r="P7505">
        <v>26</v>
      </c>
    </row>
    <row r="7506" spans="1:16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5"/>
      <c r="L7506" s="455" t="e">
        <f>IF(K7506=0,#REF!,0)</f>
        <v>#REF!</v>
      </c>
      <c r="O7506">
        <v>58711.129912999997</v>
      </c>
      <c r="P7506">
        <v>27</v>
      </c>
    </row>
    <row r="7507" spans="1:16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5"/>
      <c r="L7507" s="455" t="e">
        <f>IF(K7507=0,#REF!,0)</f>
        <v>#REF!</v>
      </c>
      <c r="O7507">
        <v>59630.189514999998</v>
      </c>
      <c r="P7507">
        <v>31</v>
      </c>
    </row>
    <row r="7508" spans="1:16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5"/>
      <c r="L7508" s="455" t="e">
        <f>IF(K7508=0,#REF!,0)</f>
        <v>#REF!</v>
      </c>
      <c r="O7508">
        <v>60620.445250999997</v>
      </c>
      <c r="P7508">
        <v>42</v>
      </c>
    </row>
    <row r="7509" spans="1:16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5"/>
      <c r="L7509" s="455" t="e">
        <f>IF(K7509=0,#REF!,0)</f>
        <v>#REF!</v>
      </c>
      <c r="O7509">
        <v>61733.890503000002</v>
      </c>
      <c r="P7509">
        <v>56</v>
      </c>
    </row>
    <row r="7510" spans="1:16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5"/>
      <c r="L7510" s="455" t="e">
        <f>IF(K7510=0,#REF!,0)</f>
        <v>#REF!</v>
      </c>
      <c r="O7510">
        <v>61905.574341</v>
      </c>
      <c r="P7510">
        <v>69</v>
      </c>
    </row>
    <row r="7511" spans="1:16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5"/>
      <c r="L7511" s="455" t="e">
        <f>IF(K7511=0,#REF!,0)</f>
        <v>#REF!</v>
      </c>
      <c r="O7511">
        <v>61680.491455000003</v>
      </c>
      <c r="P7511">
        <v>77</v>
      </c>
    </row>
    <row r="7512" spans="1:16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5"/>
      <c r="L7512" s="455" t="e">
        <f>IF(K7512=0,#REF!,0)</f>
        <v>#REF!</v>
      </c>
      <c r="O7512">
        <v>60649.156067999997</v>
      </c>
      <c r="P7512">
        <v>72</v>
      </c>
    </row>
    <row r="7513" spans="1:16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5"/>
      <c r="L7513" s="455" t="e">
        <f>IF(K7513=0,#REF!,0)</f>
        <v>#REF!</v>
      </c>
      <c r="O7513">
        <v>59596.496155000001</v>
      </c>
      <c r="P7513">
        <v>78</v>
      </c>
    </row>
    <row r="7514" spans="1:16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5"/>
      <c r="L7514" s="455" t="e">
        <f>IF(K7514=0,#REF!,0)</f>
        <v>#REF!</v>
      </c>
      <c r="O7514">
        <v>59397.957366000002</v>
      </c>
      <c r="P7514">
        <v>38</v>
      </c>
    </row>
    <row r="7515" spans="1:16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5"/>
      <c r="L7515" s="455" t="e">
        <f>IF(K7515=0,#REF!,0)</f>
        <v>#REF!</v>
      </c>
      <c r="O7515">
        <v>58113.530151999999</v>
      </c>
      <c r="P7515">
        <v>76</v>
      </c>
    </row>
    <row r="7516" spans="1:16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5"/>
      <c r="L7516" s="455" t="e">
        <f>IF(K7516=0,#REF!,0)</f>
        <v>#REF!</v>
      </c>
      <c r="O7516">
        <v>55668.054564999999</v>
      </c>
      <c r="P7516">
        <v>70</v>
      </c>
    </row>
    <row r="7517" spans="1:16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5"/>
      <c r="L7517" s="455" t="e">
        <f>IF(K7517=0,#REF!,0)</f>
        <v>#REF!</v>
      </c>
      <c r="O7517">
        <v>54658.125945</v>
      </c>
      <c r="P7517">
        <v>66</v>
      </c>
    </row>
    <row r="7518" spans="1:16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5"/>
      <c r="L7518" s="455" t="e">
        <f>IF(K7518=0,#REF!,0)</f>
        <v>#REF!</v>
      </c>
      <c r="O7518">
        <v>54537.651336000003</v>
      </c>
      <c r="P7518">
        <v>65</v>
      </c>
    </row>
    <row r="7519" spans="1:16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5"/>
      <c r="L7519" s="455" t="e">
        <f>IF(K7519=0,#REF!,0)</f>
        <v>#REF!</v>
      </c>
      <c r="O7519">
        <v>54961.452667999998</v>
      </c>
      <c r="P7519">
        <v>64</v>
      </c>
    </row>
    <row r="7520" spans="1:16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5"/>
      <c r="L7520" s="455" t="e">
        <f>IF(K7520=0,#REF!,0)</f>
        <v>#REF!</v>
      </c>
      <c r="O7520">
        <v>55599.814086999999</v>
      </c>
      <c r="P7520">
        <v>68</v>
      </c>
    </row>
    <row r="7521" spans="1:16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5"/>
      <c r="L7521" s="455" t="e">
        <f>IF(K7521=0,#REF!,0)</f>
        <v>#REF!</v>
      </c>
      <c r="O7521">
        <v>56661.809752999987</v>
      </c>
      <c r="P7521">
        <v>80</v>
      </c>
    </row>
    <row r="7522" spans="1:16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5"/>
      <c r="L7522" s="455" t="e">
        <f>IF(K7522=0,#REF!,0)</f>
        <v>#REF!</v>
      </c>
      <c r="O7522">
        <v>57053.949461999997</v>
      </c>
      <c r="P7522">
        <v>91</v>
      </c>
    </row>
    <row r="7523" spans="1:16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5"/>
      <c r="L7523" s="455" t="e">
        <f>IF(K7523=0,#REF!,0)</f>
        <v>#REF!</v>
      </c>
      <c r="O7523">
        <v>58933.213013000001</v>
      </c>
      <c r="P7523">
        <v>69</v>
      </c>
    </row>
    <row r="7524" spans="1:16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5"/>
      <c r="L7524" s="455" t="e">
        <f>IF(K7524=0,#REF!,0)</f>
        <v>#REF!</v>
      </c>
      <c r="O7524">
        <v>61421.226501999998</v>
      </c>
      <c r="P7524">
        <v>55</v>
      </c>
    </row>
    <row r="7525" spans="1:16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5"/>
      <c r="L7525" s="455" t="e">
        <f>IF(K7525=0,#REF!,0)</f>
        <v>#REF!</v>
      </c>
      <c r="O7525">
        <v>61218.120637</v>
      </c>
      <c r="P7525">
        <v>47</v>
      </c>
    </row>
    <row r="7526" spans="1:16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5"/>
      <c r="L7526" s="455" t="e">
        <f>IF(K7526=0,#REF!,0)</f>
        <v>#REF!</v>
      </c>
      <c r="O7526">
        <v>60928.578643000001</v>
      </c>
      <c r="P7526">
        <v>42</v>
      </c>
    </row>
    <row r="7527" spans="1:16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5"/>
      <c r="L7527" s="455" t="e">
        <f>IF(K7527=0,#REF!,0)</f>
        <v>#REF!</v>
      </c>
      <c r="O7527">
        <v>58437.832123</v>
      </c>
      <c r="P7527">
        <v>40</v>
      </c>
    </row>
    <row r="7528" spans="1:16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5"/>
      <c r="L7528" s="455" t="e">
        <f>IF(K7528=0,#REF!,0)</f>
        <v>#REF!</v>
      </c>
      <c r="O7528">
        <v>58711.718961999999</v>
      </c>
      <c r="P7528">
        <v>37</v>
      </c>
    </row>
    <row r="7529" spans="1:16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5"/>
      <c r="L7529" s="455" t="e">
        <f>IF(K7529=0,#REF!,0)</f>
        <v>#REF!</v>
      </c>
      <c r="O7529">
        <v>61796.096038999996</v>
      </c>
      <c r="P7529">
        <v>39</v>
      </c>
    </row>
    <row r="7530" spans="1:16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5"/>
      <c r="L7530" s="455" t="e">
        <f>IF(K7530=0,#REF!,0)</f>
        <v>#REF!</v>
      </c>
      <c r="O7530">
        <v>61864.512360000001</v>
      </c>
      <c r="P7530">
        <v>39</v>
      </c>
    </row>
    <row r="7531" spans="1:16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5"/>
      <c r="L7531" s="455" t="e">
        <f>IF(K7531=0,#REF!,0)</f>
        <v>#REF!</v>
      </c>
      <c r="O7531">
        <v>62621.032807000003</v>
      </c>
      <c r="P7531">
        <v>54</v>
      </c>
    </row>
    <row r="7532" spans="1:16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5"/>
      <c r="L7532" s="455" t="e">
        <f>IF(K7532=0,#REF!,0)</f>
        <v>#REF!</v>
      </c>
      <c r="O7532">
        <v>62306.531647999996</v>
      </c>
      <c r="P7532">
        <v>69</v>
      </c>
    </row>
    <row r="7533" spans="1:16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5"/>
      <c r="L7533" s="455" t="e">
        <f>IF(K7533=0,#REF!,0)</f>
        <v>#REF!</v>
      </c>
      <c r="O7533">
        <v>61817.615173999999</v>
      </c>
      <c r="P7533">
        <v>80</v>
      </c>
    </row>
    <row r="7534" spans="1:16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5"/>
      <c r="L7534" s="455" t="e">
        <f>IF(K7534=0,#REF!,0)</f>
        <v>#REF!</v>
      </c>
      <c r="O7534">
        <v>60496.562897000003</v>
      </c>
      <c r="P7534">
        <v>84</v>
      </c>
    </row>
    <row r="7535" spans="1:16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5"/>
      <c r="L7535" s="455" t="e">
        <f>IF(K7535=0,#REF!,0)</f>
        <v>#REF!</v>
      </c>
      <c r="O7535">
        <v>58234.681763000001</v>
      </c>
      <c r="P7535">
        <v>89</v>
      </c>
    </row>
    <row r="7536" spans="1:16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5"/>
      <c r="L7536" s="455" t="e">
        <f>IF(K7536=0,#REF!,0)</f>
        <v>#REF!</v>
      </c>
      <c r="O7536">
        <v>57058.463683000002</v>
      </c>
      <c r="P7536">
        <v>91</v>
      </c>
    </row>
    <row r="7537" spans="1:16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5"/>
      <c r="L7537" s="455" t="e">
        <f>IF(K7537=0,#REF!,0)</f>
        <v>#REF!</v>
      </c>
      <c r="O7537">
        <v>56488.695494</v>
      </c>
      <c r="P7537">
        <v>97</v>
      </c>
    </row>
    <row r="7538" spans="1:16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5"/>
      <c r="L7538" s="455" t="e">
        <f>IF(K7538=0,#REF!,0)</f>
        <v>#REF!</v>
      </c>
      <c r="O7538">
        <v>57114.587829999997</v>
      </c>
      <c r="P7538">
        <v>95</v>
      </c>
    </row>
    <row r="7539" spans="1:16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5"/>
      <c r="L7539" s="455" t="e">
        <f>IF(K7539=0,#REF!,0)</f>
        <v>#REF!</v>
      </c>
      <c r="O7539">
        <v>56058.034301</v>
      </c>
      <c r="P7539">
        <v>88</v>
      </c>
    </row>
    <row r="7540" spans="1:16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5"/>
      <c r="L7540" s="455" t="e">
        <f>IF(K7540=0,#REF!,0)</f>
        <v>#REF!</v>
      </c>
      <c r="O7540">
        <v>54068.481383999999</v>
      </c>
      <c r="P7540">
        <v>77</v>
      </c>
    </row>
    <row r="7541" spans="1:16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5"/>
      <c r="L7541" s="455" t="e">
        <f>IF(K7541=0,#REF!,0)</f>
        <v>#REF!</v>
      </c>
      <c r="O7541">
        <v>52713.013701999997</v>
      </c>
      <c r="P7541">
        <v>73</v>
      </c>
    </row>
    <row r="7542" spans="1:16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5"/>
      <c r="L7542" s="455" t="e">
        <f>IF(K7542=0,#REF!,0)</f>
        <v>#REF!</v>
      </c>
      <c r="O7542">
        <v>52969.459166000001</v>
      </c>
      <c r="P7542">
        <v>71</v>
      </c>
    </row>
    <row r="7543" spans="1:16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5"/>
      <c r="L7543" s="455" t="e">
        <f>IF(K7543=0,#REF!,0)</f>
        <v>#REF!</v>
      </c>
      <c r="O7543">
        <v>53492.511718000002</v>
      </c>
      <c r="P7543">
        <v>70</v>
      </c>
    </row>
    <row r="7544" spans="1:16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5"/>
      <c r="L7544" s="455" t="e">
        <f>IF(K7544=0,#REF!,0)</f>
        <v>#REF!</v>
      </c>
      <c r="O7544">
        <v>53920.672941999997</v>
      </c>
      <c r="P7544">
        <v>74</v>
      </c>
    </row>
    <row r="7545" spans="1:16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5"/>
      <c r="L7545" s="455" t="e">
        <f>IF(K7545=0,#REF!,0)</f>
        <v>#REF!</v>
      </c>
      <c r="O7545">
        <v>53783.790953999996</v>
      </c>
      <c r="P7545">
        <v>78</v>
      </c>
    </row>
    <row r="7546" spans="1:16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5"/>
      <c r="L7546" s="455" t="e">
        <f>IF(K7546=0,#REF!,0)</f>
        <v>#REF!</v>
      </c>
      <c r="O7546">
        <v>53694.393340000002</v>
      </c>
      <c r="P7546">
        <v>81</v>
      </c>
    </row>
    <row r="7547" spans="1:16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5"/>
      <c r="L7547" s="455" t="e">
        <f>IF(K7547=0,#REF!,0)</f>
        <v>#REF!</v>
      </c>
      <c r="O7547">
        <v>53975.722198000003</v>
      </c>
      <c r="P7547">
        <v>77</v>
      </c>
    </row>
    <row r="7548" spans="1:16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5">
        <v>5078.4460271659091</v>
      </c>
      <c r="L7548" s="455">
        <f>IF(K7548=0,#REF!,0)</f>
        <v>0</v>
      </c>
      <c r="O7548">
        <v>54442.964417000003</v>
      </c>
      <c r="P7548">
        <v>57</v>
      </c>
    </row>
    <row r="7549" spans="1:16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5">
        <v>21389.251832767179</v>
      </c>
      <c r="L7549" s="455">
        <f>IF(K7549=0,#REF!,0)</f>
        <v>0</v>
      </c>
      <c r="O7549">
        <v>54991.270569</v>
      </c>
      <c r="P7549">
        <v>51</v>
      </c>
    </row>
    <row r="7550" spans="1:16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5">
        <v>33351.670210834956</v>
      </c>
      <c r="L7550" s="455">
        <f>IF(K7550=0,#REF!,0)</f>
        <v>0</v>
      </c>
      <c r="O7550">
        <v>55791.310669000013</v>
      </c>
      <c r="P7550">
        <v>46</v>
      </c>
    </row>
    <row r="7551" spans="1:16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5">
        <v>14612.472551601999</v>
      </c>
      <c r="L7551" s="455">
        <f>IF(K7551=0,#REF!,0)</f>
        <v>0</v>
      </c>
      <c r="O7551">
        <v>54490.720886000003</v>
      </c>
      <c r="P7551">
        <v>38</v>
      </c>
    </row>
    <row r="7552" spans="1:16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5">
        <v>35557.903097289382</v>
      </c>
      <c r="L7552" s="455">
        <f>IF(K7552=0,#REF!,0)</f>
        <v>0</v>
      </c>
      <c r="O7552">
        <v>54141.241545999997</v>
      </c>
      <c r="P7552">
        <v>38</v>
      </c>
    </row>
    <row r="7553" spans="1:16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5">
        <v>14175.474437800856</v>
      </c>
      <c r="L7553" s="455">
        <f>IF(K7553=0,#REF!,0)</f>
        <v>0</v>
      </c>
      <c r="O7553">
        <v>54442.487244999997</v>
      </c>
      <c r="P7553">
        <v>45</v>
      </c>
    </row>
    <row r="7554" spans="1:16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5"/>
      <c r="L7554" s="455" t="e">
        <f>IF(K7554=0,#REF!,0)</f>
        <v>#REF!</v>
      </c>
      <c r="O7554">
        <v>54122.777007999997</v>
      </c>
      <c r="P7554">
        <v>46</v>
      </c>
    </row>
    <row r="7555" spans="1:16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5"/>
      <c r="L7555" s="455" t="e">
        <f>IF(K7555=0,#REF!,0)</f>
        <v>#REF!</v>
      </c>
      <c r="O7555">
        <v>55049.032226000003</v>
      </c>
      <c r="P7555">
        <v>52</v>
      </c>
    </row>
    <row r="7556" spans="1:16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5"/>
      <c r="L7556" s="455" t="e">
        <f>IF(K7556=0,#REF!,0)</f>
        <v>#REF!</v>
      </c>
      <c r="O7556">
        <v>55332.124602999997</v>
      </c>
      <c r="P7556">
        <v>64</v>
      </c>
    </row>
    <row r="7557" spans="1:16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5"/>
      <c r="L7557" s="455" t="e">
        <f>IF(K7557=0,#REF!,0)</f>
        <v>#REF!</v>
      </c>
      <c r="O7557">
        <v>56510.368955999998</v>
      </c>
      <c r="P7557">
        <v>78</v>
      </c>
    </row>
    <row r="7558" spans="1:16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5"/>
      <c r="L7558" s="455" t="e">
        <f>IF(K7558=0,#REF!,0)</f>
        <v>#REF!</v>
      </c>
      <c r="O7558">
        <v>56223.837678000004</v>
      </c>
      <c r="P7558">
        <v>88</v>
      </c>
    </row>
    <row r="7559" spans="1:16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5"/>
      <c r="L7559" s="455" t="e">
        <f>IF(K7559=0,#REF!,0)</f>
        <v>#REF!</v>
      </c>
      <c r="O7559">
        <v>56145.141875999987</v>
      </c>
      <c r="P7559">
        <v>94</v>
      </c>
    </row>
    <row r="7560" spans="1:16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5"/>
      <c r="L7560" s="455" t="e">
        <f>IF(K7560=0,#REF!,0)</f>
        <v>#REF!</v>
      </c>
      <c r="O7560">
        <v>55431.711791000002</v>
      </c>
      <c r="P7560">
        <v>99</v>
      </c>
    </row>
    <row r="7561" spans="1:16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5"/>
      <c r="L7561" s="455" t="e">
        <f>IF(K7561=0,#REF!,0)</f>
        <v>#REF!</v>
      </c>
      <c r="O7561">
        <v>55562.904023000003</v>
      </c>
      <c r="P7561">
        <v>101</v>
      </c>
    </row>
    <row r="7562" spans="1:16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5"/>
      <c r="L7562" s="455" t="e">
        <f>IF(K7562=0,#REF!,0)</f>
        <v>#REF!</v>
      </c>
      <c r="O7562">
        <v>55367.662384000003</v>
      </c>
      <c r="P7562">
        <v>98</v>
      </c>
    </row>
    <row r="7563" spans="1:16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5"/>
      <c r="L7563" s="455" t="e">
        <f>IF(K7563=0,#REF!,0)</f>
        <v>#REF!</v>
      </c>
      <c r="O7563">
        <v>54517.487244999997</v>
      </c>
      <c r="P7563">
        <v>95</v>
      </c>
    </row>
    <row r="7564" spans="1:16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5"/>
      <c r="L7564" s="455" t="e">
        <f>IF(K7564=0,#REF!,0)</f>
        <v>#REF!</v>
      </c>
      <c r="O7564">
        <v>53019.231171000007</v>
      </c>
      <c r="P7564">
        <v>80</v>
      </c>
    </row>
    <row r="7565" spans="1:16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5"/>
      <c r="L7565" s="455" t="e">
        <f>IF(K7565=0,#REF!,0)</f>
        <v>#REF!</v>
      </c>
      <c r="O7565">
        <v>52437.137421000007</v>
      </c>
      <c r="P7565">
        <v>81</v>
      </c>
    </row>
    <row r="7566" spans="1:16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5"/>
      <c r="L7566" s="455" t="e">
        <f>IF(K7566=0,#REF!,0)</f>
        <v>#REF!</v>
      </c>
      <c r="O7566">
        <v>52049.373200000002</v>
      </c>
      <c r="P7566">
        <v>83</v>
      </c>
    </row>
    <row r="7567" spans="1:16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5"/>
      <c r="L7567" s="455" t="e">
        <f>IF(K7567=0,#REF!,0)</f>
        <v>#REF!</v>
      </c>
      <c r="O7567">
        <v>51770.470733000002</v>
      </c>
      <c r="P7567">
        <v>85</v>
      </c>
    </row>
    <row r="7568" spans="1:16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5"/>
      <c r="L7568" s="455" t="e">
        <f>IF(K7568=0,#REF!,0)</f>
        <v>#REF!</v>
      </c>
      <c r="O7568">
        <v>51841.421997999998</v>
      </c>
      <c r="P7568">
        <v>85</v>
      </c>
    </row>
    <row r="7569" spans="1:16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5"/>
      <c r="L7569" s="455" t="e">
        <f>IF(K7569=0,#REF!,0)</f>
        <v>#REF!</v>
      </c>
      <c r="O7569">
        <v>52828.694702000001</v>
      </c>
      <c r="P7569">
        <v>89</v>
      </c>
    </row>
    <row r="7570" spans="1:16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5"/>
      <c r="L7570" s="455" t="e">
        <f>IF(K7570=0,#REF!,0)</f>
        <v>#REF!</v>
      </c>
      <c r="O7570">
        <v>52623.163086</v>
      </c>
      <c r="P7570">
        <v>89</v>
      </c>
    </row>
    <row r="7571" spans="1:16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5"/>
      <c r="L7571" s="455" t="e">
        <f>IF(K7571=0,#REF!,0)</f>
        <v>#REF!</v>
      </c>
      <c r="O7571">
        <v>52355.698609000006</v>
      </c>
      <c r="P7571">
        <v>86</v>
      </c>
    </row>
    <row r="7572" spans="1:16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5"/>
      <c r="L7572" s="455" t="e">
        <f>IF(K7572=0,#REF!,0)</f>
        <v>#REF!</v>
      </c>
      <c r="O7572">
        <v>51524.327514999997</v>
      </c>
      <c r="P7572">
        <v>74</v>
      </c>
    </row>
    <row r="7573" spans="1:16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5">
        <v>5576.2166761503431</v>
      </c>
      <c r="L7573" s="455">
        <f>IF(K7573=0,#REF!,0)</f>
        <v>0</v>
      </c>
      <c r="O7573">
        <v>51823.480987000003</v>
      </c>
      <c r="P7573">
        <v>66</v>
      </c>
    </row>
    <row r="7574" spans="1:16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5">
        <v>18924.285517002976</v>
      </c>
      <c r="L7574" s="455">
        <f>IF(K7574=0,#REF!,0)</f>
        <v>0</v>
      </c>
      <c r="O7574">
        <v>51549.367828000002</v>
      </c>
      <c r="P7574">
        <v>61</v>
      </c>
    </row>
    <row r="7575" spans="1:16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5">
        <v>5056.9284240734733</v>
      </c>
      <c r="L7575" s="455">
        <f>IF(K7575=0,#REF!,0)</f>
        <v>0</v>
      </c>
      <c r="O7575">
        <v>51701.393859000003</v>
      </c>
      <c r="P7575">
        <v>55</v>
      </c>
    </row>
    <row r="7576" spans="1:16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5">
        <v>10903.540128632218</v>
      </c>
      <c r="L7576" s="455">
        <f>IF(K7576=0,#REF!,0)</f>
        <v>0</v>
      </c>
      <c r="O7576">
        <v>52033.356354000003</v>
      </c>
      <c r="P7576">
        <v>54</v>
      </c>
    </row>
    <row r="7577" spans="1:16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5"/>
      <c r="L7577" s="455" t="e">
        <f>IF(K7577=0,#REF!,0)</f>
        <v>#REF!</v>
      </c>
      <c r="O7577">
        <v>52491.771149</v>
      </c>
      <c r="P7577">
        <v>53</v>
      </c>
    </row>
    <row r="7578" spans="1:16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5"/>
      <c r="L7578" s="455" t="e">
        <f>IF(K7578=0,#REF!,0)</f>
        <v>#REF!</v>
      </c>
      <c r="O7578">
        <v>52257.632508000002</v>
      </c>
      <c r="P7578">
        <v>53</v>
      </c>
    </row>
    <row r="7579" spans="1:16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5"/>
      <c r="L7579" s="455" t="e">
        <f>IF(K7579=0,#REF!,0)</f>
        <v>#REF!</v>
      </c>
      <c r="O7579">
        <v>52846.400512</v>
      </c>
      <c r="P7579">
        <v>62</v>
      </c>
    </row>
    <row r="7580" spans="1:16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5"/>
      <c r="L7580" s="455" t="e">
        <f>IF(K7580=0,#REF!,0)</f>
        <v>#REF!</v>
      </c>
      <c r="O7580">
        <v>53278.081144999996</v>
      </c>
      <c r="P7580">
        <v>74</v>
      </c>
    </row>
    <row r="7581" spans="1:16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5"/>
      <c r="L7581" s="455" t="e">
        <f>IF(K7581=0,#REF!,0)</f>
        <v>#REF!</v>
      </c>
      <c r="O7581">
        <v>55746.299986999999</v>
      </c>
      <c r="P7581">
        <v>94</v>
      </c>
    </row>
    <row r="7582" spans="1:16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5"/>
      <c r="L7582" s="455" t="e">
        <f>IF(K7582=0,#REF!,0)</f>
        <v>#REF!</v>
      </c>
      <c r="O7582">
        <v>55927.392210999998</v>
      </c>
      <c r="P7582">
        <v>102</v>
      </c>
    </row>
    <row r="7583" spans="1:16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5"/>
      <c r="L7583" s="455" t="e">
        <f>IF(K7583=0,#REF!,0)</f>
        <v>#REF!</v>
      </c>
      <c r="O7583">
        <v>55672.074584000002</v>
      </c>
      <c r="P7583">
        <v>108</v>
      </c>
    </row>
    <row r="7584" spans="1:16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5"/>
      <c r="L7584" s="455" t="e">
        <f>IF(K7584=0,#REF!,0)</f>
        <v>#REF!</v>
      </c>
      <c r="O7584">
        <v>55189.569518999997</v>
      </c>
      <c r="P7584">
        <v>111</v>
      </c>
    </row>
    <row r="7585" spans="1:16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5"/>
      <c r="L7585" s="455" t="e">
        <f>IF(K7585=0,#REF!,0)</f>
        <v>#REF!</v>
      </c>
      <c r="O7585">
        <v>55430.931764000001</v>
      </c>
      <c r="P7585">
        <v>110</v>
      </c>
    </row>
    <row r="7586" spans="1:16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5"/>
      <c r="L7586" s="455" t="e">
        <f>IF(K7586=0,#REF!,0)</f>
        <v>#REF!</v>
      </c>
      <c r="O7586">
        <v>55761.522339000003</v>
      </c>
      <c r="P7586">
        <v>105</v>
      </c>
    </row>
    <row r="7587" spans="1:16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5"/>
      <c r="L7587" s="455" t="e">
        <f>IF(K7587=0,#REF!,0)</f>
        <v>#REF!</v>
      </c>
      <c r="O7587">
        <v>54136.638092999987</v>
      </c>
      <c r="P7587">
        <v>95</v>
      </c>
    </row>
    <row r="7588" spans="1:16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5"/>
      <c r="L7588" s="455" t="e">
        <f>IF(K7588=0,#REF!,0)</f>
        <v>#REF!</v>
      </c>
      <c r="O7588">
        <v>52268.620667000003</v>
      </c>
      <c r="P7588">
        <v>89</v>
      </c>
    </row>
    <row r="7589" spans="1:16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5"/>
      <c r="L7589" s="455" t="e">
        <f>IF(K7589=0,#REF!,0)</f>
        <v>#REF!</v>
      </c>
      <c r="O7589">
        <v>51506.804962000002</v>
      </c>
      <c r="P7589">
        <v>86</v>
      </c>
    </row>
    <row r="7590" spans="1:16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5"/>
      <c r="L7590" s="455" t="e">
        <f>IF(K7590=0,#REF!,0)</f>
        <v>#REF!</v>
      </c>
      <c r="O7590">
        <v>51577.072174000001</v>
      </c>
      <c r="P7590">
        <v>84</v>
      </c>
    </row>
    <row r="7591" spans="1:16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5"/>
      <c r="L7591" s="455" t="e">
        <f>IF(K7591=0,#REF!,0)</f>
        <v>#REF!</v>
      </c>
      <c r="O7591">
        <v>51434.393065999997</v>
      </c>
      <c r="P7591">
        <v>78</v>
      </c>
    </row>
    <row r="7592" spans="1:16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5"/>
      <c r="L7592" s="455" t="e">
        <f>IF(K7592=0,#REF!,0)</f>
        <v>#REF!</v>
      </c>
      <c r="O7592">
        <v>52821.542357999999</v>
      </c>
      <c r="P7592">
        <v>82</v>
      </c>
    </row>
    <row r="7593" spans="1:16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5"/>
      <c r="L7593" s="455" t="e">
        <f>IF(K7593=0,#REF!,0)</f>
        <v>#REF!</v>
      </c>
      <c r="O7593">
        <v>54447.024475999999</v>
      </c>
      <c r="P7593">
        <v>82</v>
      </c>
    </row>
    <row r="7594" spans="1:16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5"/>
      <c r="L7594" s="455" t="e">
        <f>IF(K7594=0,#REF!,0)</f>
        <v>#REF!</v>
      </c>
      <c r="O7594">
        <v>56691.025543000003</v>
      </c>
      <c r="P7594">
        <v>97</v>
      </c>
    </row>
    <row r="7595" spans="1:16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5"/>
      <c r="L7595" s="455" t="e">
        <f>IF(K7595=0,#REF!,0)</f>
        <v>#REF!</v>
      </c>
      <c r="O7595">
        <v>59758.990753999999</v>
      </c>
      <c r="P7595">
        <v>82</v>
      </c>
    </row>
    <row r="7596" spans="1:16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5"/>
      <c r="L7596" s="455" t="e">
        <f>IF(K7596=0,#REF!,0)</f>
        <v>#REF!</v>
      </c>
      <c r="O7596">
        <v>63868.298491999987</v>
      </c>
      <c r="P7596">
        <v>62</v>
      </c>
    </row>
    <row r="7597" spans="1:16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5"/>
      <c r="L7597" s="455" t="e">
        <f>IF(K7597=0,#REF!,0)</f>
        <v>#REF!</v>
      </c>
      <c r="O7597">
        <v>64283.203977999998</v>
      </c>
      <c r="P7597">
        <v>57</v>
      </c>
    </row>
    <row r="7598" spans="1:16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5"/>
      <c r="L7598" s="455" t="e">
        <f>IF(K7598=0,#REF!,0)</f>
        <v>#REF!</v>
      </c>
      <c r="O7598">
        <v>64578.047760000001</v>
      </c>
      <c r="P7598">
        <v>52</v>
      </c>
    </row>
    <row r="7599" spans="1:16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5"/>
      <c r="L7599" s="455" t="e">
        <f>IF(K7599=0,#REF!,0)</f>
        <v>#REF!</v>
      </c>
      <c r="O7599">
        <v>61799.022735999999</v>
      </c>
      <c r="P7599">
        <v>50</v>
      </c>
    </row>
    <row r="7600" spans="1:16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5"/>
      <c r="L7600" s="455" t="e">
        <f>IF(K7600=0,#REF!,0)</f>
        <v>#REF!</v>
      </c>
      <c r="O7600">
        <v>61335.537414999999</v>
      </c>
      <c r="P7600">
        <v>49</v>
      </c>
    </row>
    <row r="7601" spans="1:16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5"/>
      <c r="L7601" s="455" t="e">
        <f>IF(K7601=0,#REF!,0)</f>
        <v>#REF!</v>
      </c>
      <c r="O7601">
        <v>63219.754394000003</v>
      </c>
      <c r="P7601">
        <v>49</v>
      </c>
    </row>
    <row r="7602" spans="1:16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5"/>
      <c r="L7602" s="455" t="e">
        <f>IF(K7602=0,#REF!,0)</f>
        <v>#REF!</v>
      </c>
      <c r="O7602">
        <v>62768.644989</v>
      </c>
      <c r="P7602">
        <v>48</v>
      </c>
    </row>
    <row r="7603" spans="1:16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5"/>
      <c r="L7603" s="455" t="e">
        <f>IF(K7603=0,#REF!,0)</f>
        <v>#REF!</v>
      </c>
      <c r="O7603">
        <v>62473.812654000001</v>
      </c>
      <c r="P7603">
        <v>54</v>
      </c>
    </row>
    <row r="7604" spans="1:16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5"/>
      <c r="L7604" s="455" t="e">
        <f>IF(K7604=0,#REF!,0)</f>
        <v>#REF!</v>
      </c>
      <c r="O7604">
        <v>62398.941344999999</v>
      </c>
      <c r="P7604">
        <v>72</v>
      </c>
    </row>
    <row r="7605" spans="1:16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5"/>
      <c r="L7605" s="455" t="e">
        <f>IF(K7605=0,#REF!,0)</f>
        <v>#REF!</v>
      </c>
      <c r="O7605">
        <v>63406.781308999998</v>
      </c>
      <c r="P7605">
        <v>90</v>
      </c>
    </row>
    <row r="7606" spans="1:16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5"/>
      <c r="L7606" s="455" t="e">
        <f>IF(K7606=0,#REF!,0)</f>
        <v>#REF!</v>
      </c>
      <c r="O7606">
        <v>63574.522217000012</v>
      </c>
      <c r="P7606">
        <v>101</v>
      </c>
    </row>
    <row r="7607" spans="1:16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5"/>
      <c r="L7607" s="455" t="e">
        <f>IF(K7607=0,#REF!,0)</f>
        <v>#REF!</v>
      </c>
      <c r="O7607">
        <v>61680.351745</v>
      </c>
      <c r="P7607">
        <v>111</v>
      </c>
    </row>
    <row r="7608" spans="1:16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5"/>
      <c r="L7608" s="455" t="e">
        <f>IF(K7608=0,#REF!,0)</f>
        <v>#REF!</v>
      </c>
      <c r="O7608">
        <v>59652.020629999999</v>
      </c>
      <c r="P7608">
        <v>112</v>
      </c>
    </row>
    <row r="7609" spans="1:16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5"/>
      <c r="L7609" s="455" t="e">
        <f>IF(K7609=0,#REF!,0)</f>
        <v>#REF!</v>
      </c>
      <c r="O7609">
        <v>59216.467377000001</v>
      </c>
      <c r="P7609">
        <v>106</v>
      </c>
    </row>
    <row r="7610" spans="1:16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5"/>
      <c r="L7610" s="455" t="e">
        <f>IF(K7610=0,#REF!,0)</f>
        <v>#REF!</v>
      </c>
      <c r="O7610">
        <v>58965.407928999994</v>
      </c>
      <c r="P7610">
        <v>97</v>
      </c>
    </row>
    <row r="7611" spans="1:16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5"/>
      <c r="L7611" s="455" t="e">
        <f>IF(K7611=0,#REF!,0)</f>
        <v>#REF!</v>
      </c>
      <c r="O7611">
        <v>57832.507568999987</v>
      </c>
      <c r="P7611">
        <v>83</v>
      </c>
    </row>
    <row r="7612" spans="1:16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5"/>
      <c r="L7612" s="455" t="e">
        <f>IF(K7612=0,#REF!,0)</f>
        <v>#REF!</v>
      </c>
      <c r="O7612">
        <v>54900.681946999997</v>
      </c>
      <c r="P7612">
        <v>77</v>
      </c>
    </row>
    <row r="7613" spans="1:16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5"/>
      <c r="L7613" s="455" t="e">
        <f>IF(K7613=0,#REF!,0)</f>
        <v>#REF!</v>
      </c>
      <c r="O7613">
        <v>53846.468596999999</v>
      </c>
      <c r="P7613">
        <v>71</v>
      </c>
    </row>
    <row r="7614" spans="1:16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5"/>
      <c r="L7614" s="455" t="e">
        <f>IF(K7614=0,#REF!,0)</f>
        <v>#REF!</v>
      </c>
      <c r="O7614">
        <v>54302.373261000001</v>
      </c>
      <c r="P7614">
        <v>70</v>
      </c>
    </row>
    <row r="7615" spans="1:16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5"/>
      <c r="L7615" s="455" t="e">
        <f>IF(K7615=0,#REF!,0)</f>
        <v>#REF!</v>
      </c>
      <c r="O7615">
        <v>54372.408080999987</v>
      </c>
      <c r="P7615">
        <v>73</v>
      </c>
    </row>
    <row r="7616" spans="1:16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5"/>
      <c r="L7616" s="455" t="e">
        <f>IF(K7616=0,#REF!,0)</f>
        <v>#REF!</v>
      </c>
      <c r="O7616">
        <v>54985.906464</v>
      </c>
      <c r="P7616">
        <v>76</v>
      </c>
    </row>
    <row r="7617" spans="1:16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5"/>
      <c r="L7617" s="455" t="e">
        <f>IF(K7617=0,#REF!,0)</f>
        <v>#REF!</v>
      </c>
      <c r="O7617">
        <v>56408.286559</v>
      </c>
      <c r="P7617">
        <v>87</v>
      </c>
    </row>
    <row r="7618" spans="1:16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5"/>
      <c r="L7618" s="455" t="e">
        <f>IF(K7618=0,#REF!,0)</f>
        <v>#REF!</v>
      </c>
      <c r="O7618">
        <v>59003.508606000003</v>
      </c>
      <c r="P7618">
        <v>102</v>
      </c>
    </row>
    <row r="7619" spans="1:16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5"/>
      <c r="L7619" s="455" t="e">
        <f>IF(K7619=0,#REF!,0)</f>
        <v>#REF!</v>
      </c>
      <c r="O7619">
        <v>61486.294069000003</v>
      </c>
      <c r="P7619">
        <v>78</v>
      </c>
    </row>
    <row r="7620" spans="1:16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5"/>
      <c r="L7620" s="455" t="e">
        <f>IF(K7620=0,#REF!,0)</f>
        <v>#REF!</v>
      </c>
      <c r="O7620">
        <v>63552.562744000003</v>
      </c>
      <c r="P7620">
        <v>59</v>
      </c>
    </row>
    <row r="7621" spans="1:16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5"/>
      <c r="L7621" s="455" t="e">
        <f>IF(K7621=0,#REF!,0)</f>
        <v>#REF!</v>
      </c>
      <c r="O7621">
        <v>63272.866944000001</v>
      </c>
      <c r="P7621">
        <v>51</v>
      </c>
    </row>
    <row r="7622" spans="1:16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5">
        <v>14643.180942731646</v>
      </c>
      <c r="L7622" s="455">
        <f>IF(K7622=0,#REF!,0)</f>
        <v>0</v>
      </c>
      <c r="O7622">
        <v>62223.043549000002</v>
      </c>
      <c r="P7622">
        <v>49</v>
      </c>
    </row>
    <row r="7623" spans="1:16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5">
        <v>11820.451514206552</v>
      </c>
      <c r="L7623" s="455">
        <f>IF(K7623=0,#REF!,0)</f>
        <v>0</v>
      </c>
      <c r="O7623">
        <v>58608.276855999997</v>
      </c>
      <c r="P7623">
        <v>47</v>
      </c>
    </row>
    <row r="7624" spans="1:16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5">
        <v>15056.852263863231</v>
      </c>
      <c r="L7624" s="455">
        <f>IF(K7624=0,#REF!,0)</f>
        <v>0</v>
      </c>
      <c r="O7624">
        <v>57430.396210000014</v>
      </c>
      <c r="P7624">
        <v>47</v>
      </c>
    </row>
    <row r="7625" spans="1:16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5">
        <v>2476.4870204200151</v>
      </c>
      <c r="L7625" s="455">
        <f>IF(K7625=0,#REF!,0)</f>
        <v>0</v>
      </c>
      <c r="O7625">
        <v>60286.060362999997</v>
      </c>
      <c r="P7625">
        <v>45</v>
      </c>
    </row>
    <row r="7626" spans="1:16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5"/>
      <c r="L7626" s="455" t="e">
        <f>IF(K7626=0,#REF!,0)</f>
        <v>#REF!</v>
      </c>
      <c r="O7626">
        <v>60698.994597999997</v>
      </c>
      <c r="P7626">
        <v>48</v>
      </c>
    </row>
    <row r="7627" spans="1:16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5"/>
      <c r="L7627" s="455" t="e">
        <f>IF(K7627=0,#REF!,0)</f>
        <v>#REF!</v>
      </c>
      <c r="O7627">
        <v>62466.747406000002</v>
      </c>
      <c r="P7627">
        <v>54</v>
      </c>
    </row>
    <row r="7628" spans="1:16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5"/>
      <c r="L7628" s="455" t="e">
        <f>IF(K7628=0,#REF!,0)</f>
        <v>#REF!</v>
      </c>
      <c r="O7628">
        <v>63258.538819000001</v>
      </c>
      <c r="P7628">
        <v>74</v>
      </c>
    </row>
    <row r="7629" spans="1:16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5"/>
      <c r="L7629" s="455" t="e">
        <f>IF(K7629=0,#REF!,0)</f>
        <v>#REF!</v>
      </c>
      <c r="O7629">
        <v>64251.710998000002</v>
      </c>
      <c r="P7629">
        <v>92</v>
      </c>
    </row>
    <row r="7630" spans="1:16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5"/>
      <c r="L7630" s="455" t="e">
        <f>IF(K7630=0,#REF!,0)</f>
        <v>#REF!</v>
      </c>
      <c r="O7630">
        <v>62968.288146999999</v>
      </c>
      <c r="P7630">
        <v>108</v>
      </c>
    </row>
    <row r="7631" spans="1:16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5"/>
      <c r="L7631" s="455" t="e">
        <f>IF(K7631=0,#REF!,0)</f>
        <v>#REF!</v>
      </c>
      <c r="O7631">
        <v>61583.945554999998</v>
      </c>
      <c r="P7631">
        <v>113</v>
      </c>
    </row>
    <row r="7632" spans="1:16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5"/>
      <c r="L7632" s="455" t="e">
        <f>IF(K7632=0,#REF!,0)</f>
        <v>#REF!</v>
      </c>
      <c r="O7632">
        <v>59821.141783999999</v>
      </c>
      <c r="P7632">
        <v>119</v>
      </c>
    </row>
    <row r="7633" spans="1:16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5"/>
      <c r="L7633" s="455" t="e">
        <f>IF(K7633=0,#REF!,0)</f>
        <v>#REF!</v>
      </c>
      <c r="O7633">
        <v>58759.319337000001</v>
      </c>
      <c r="P7633">
        <v>114</v>
      </c>
    </row>
    <row r="7634" spans="1:16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5"/>
      <c r="L7634" s="455" t="e">
        <f>IF(K7634=0,#REF!,0)</f>
        <v>#REF!</v>
      </c>
      <c r="O7634">
        <v>58418.790953000003</v>
      </c>
      <c r="P7634">
        <v>107</v>
      </c>
    </row>
    <row r="7635" spans="1:16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5"/>
      <c r="L7635" s="455" t="e">
        <f>IF(K7635=0,#REF!,0)</f>
        <v>#REF!</v>
      </c>
      <c r="O7635">
        <v>56865.493926000003</v>
      </c>
      <c r="P7635">
        <v>96</v>
      </c>
    </row>
    <row r="7636" spans="1:16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5"/>
      <c r="L7636" s="455" t="e">
        <f>IF(K7636=0,#REF!,0)</f>
        <v>#REF!</v>
      </c>
      <c r="O7636">
        <v>54239.223662999997</v>
      </c>
      <c r="P7636">
        <v>87</v>
      </c>
    </row>
    <row r="7637" spans="1:16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5"/>
      <c r="L7637" s="455" t="e">
        <f>IF(K7637=0,#REF!,0)</f>
        <v>#REF!</v>
      </c>
      <c r="O7637">
        <v>53423.607207000001</v>
      </c>
      <c r="P7637">
        <v>82</v>
      </c>
    </row>
    <row r="7638" spans="1:16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5"/>
      <c r="L7638" s="455" t="e">
        <f>IF(K7638=0,#REF!,0)</f>
        <v>#REF!</v>
      </c>
      <c r="O7638">
        <v>53688.571595000001</v>
      </c>
      <c r="P7638">
        <v>80</v>
      </c>
    </row>
    <row r="7639" spans="1:16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5"/>
      <c r="L7639" s="455" t="e">
        <f>IF(K7639=0,#REF!,0)</f>
        <v>#REF!</v>
      </c>
      <c r="O7639">
        <v>53935.942657</v>
      </c>
      <c r="P7639">
        <v>82</v>
      </c>
    </row>
    <row r="7640" spans="1:16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5"/>
      <c r="L7640" s="455" t="e">
        <f>IF(K7640=0,#REF!,0)</f>
        <v>#REF!</v>
      </c>
      <c r="O7640">
        <v>55353.612946000001</v>
      </c>
      <c r="P7640">
        <v>84</v>
      </c>
    </row>
    <row r="7641" spans="1:16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5"/>
      <c r="L7641" s="455" t="e">
        <f>IF(K7641=0,#REF!,0)</f>
        <v>#REF!</v>
      </c>
      <c r="O7641">
        <v>57112.985047000002</v>
      </c>
      <c r="P7641">
        <v>89</v>
      </c>
    </row>
    <row r="7642" spans="1:16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5"/>
      <c r="L7642" s="455" t="e">
        <f>IF(K7642=0,#REF!,0)</f>
        <v>#REF!</v>
      </c>
      <c r="O7642">
        <v>59950.548675999999</v>
      </c>
      <c r="P7642">
        <v>107</v>
      </c>
    </row>
    <row r="7643" spans="1:16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5"/>
      <c r="L7643" s="455" t="e">
        <f>IF(K7643=0,#REF!,0)</f>
        <v>#REF!</v>
      </c>
      <c r="O7643">
        <v>62027.251219999998</v>
      </c>
      <c r="P7643">
        <v>87</v>
      </c>
    </row>
    <row r="7644" spans="1:16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5"/>
      <c r="L7644" s="455" t="e">
        <f>IF(K7644=0,#REF!,0)</f>
        <v>#REF!</v>
      </c>
      <c r="O7644">
        <v>65506.425751000002</v>
      </c>
      <c r="P7644">
        <v>64</v>
      </c>
    </row>
    <row r="7645" spans="1:16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5"/>
      <c r="L7645" s="455" t="e">
        <f>IF(K7645=0,#REF!,0)</f>
        <v>#REF!</v>
      </c>
      <c r="O7645">
        <v>64744.484528000001</v>
      </c>
      <c r="P7645">
        <v>57</v>
      </c>
    </row>
    <row r="7646" spans="1:16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5"/>
      <c r="L7646" s="455" t="e">
        <f>IF(K7646=0,#REF!,0)</f>
        <v>#REF!</v>
      </c>
      <c r="O7646">
        <v>64597.696564000013</v>
      </c>
      <c r="P7646">
        <v>58</v>
      </c>
    </row>
    <row r="7647" spans="1:16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5"/>
      <c r="L7647" s="455" t="e">
        <f>IF(K7647=0,#REF!,0)</f>
        <v>#REF!</v>
      </c>
      <c r="O7647">
        <v>61160.838409999997</v>
      </c>
      <c r="P7647">
        <v>56</v>
      </c>
    </row>
    <row r="7648" spans="1:16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5"/>
      <c r="L7648" s="455" t="e">
        <f>IF(K7648=0,#REF!,0)</f>
        <v>#REF!</v>
      </c>
      <c r="O7648">
        <v>60694.510955999998</v>
      </c>
      <c r="P7648">
        <v>54</v>
      </c>
    </row>
    <row r="7649" spans="1:16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5"/>
      <c r="L7649" s="455" t="e">
        <f>IF(K7649=0,#REF!,0)</f>
        <v>#REF!</v>
      </c>
      <c r="O7649">
        <v>63025.949339999999</v>
      </c>
      <c r="P7649">
        <v>57</v>
      </c>
    </row>
    <row r="7650" spans="1:16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5"/>
      <c r="L7650" s="455" t="e">
        <f>IF(K7650=0,#REF!,0)</f>
        <v>#REF!</v>
      </c>
      <c r="O7650">
        <v>62875.503814999996</v>
      </c>
      <c r="P7650">
        <v>59</v>
      </c>
    </row>
    <row r="7651" spans="1:16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5"/>
      <c r="L7651" s="455" t="e">
        <f>IF(K7651=0,#REF!,0)</f>
        <v>#REF!</v>
      </c>
      <c r="O7651">
        <v>64019.314331000001</v>
      </c>
      <c r="P7651">
        <v>69</v>
      </c>
    </row>
    <row r="7652" spans="1:16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5"/>
      <c r="L7652" s="455" t="e">
        <f>IF(K7652=0,#REF!,0)</f>
        <v>#REF!</v>
      </c>
      <c r="O7652">
        <v>65495.071656</v>
      </c>
      <c r="P7652">
        <v>89</v>
      </c>
    </row>
    <row r="7653" spans="1:16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5"/>
      <c r="L7653" s="455" t="e">
        <f>IF(K7653=0,#REF!,0)</f>
        <v>#REF!</v>
      </c>
      <c r="O7653">
        <v>65936.267028000002</v>
      </c>
      <c r="P7653">
        <v>111</v>
      </c>
    </row>
    <row r="7654" spans="1:16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5"/>
      <c r="L7654" s="455" t="e">
        <f>IF(K7654=0,#REF!,0)</f>
        <v>#REF!</v>
      </c>
      <c r="O7654">
        <v>64977.357849</v>
      </c>
      <c r="P7654">
        <v>125</v>
      </c>
    </row>
    <row r="7655" spans="1:16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5"/>
      <c r="L7655" s="455" t="e">
        <f>IF(K7655=0,#REF!,0)</f>
        <v>#REF!</v>
      </c>
      <c r="O7655">
        <v>63031.196534000002</v>
      </c>
      <c r="P7655">
        <v>127</v>
      </c>
    </row>
    <row r="7656" spans="1:16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5"/>
      <c r="L7656" s="455" t="e">
        <f>IF(K7656=0,#REF!,0)</f>
        <v>#REF!</v>
      </c>
      <c r="O7656">
        <v>61510.814940999997</v>
      </c>
      <c r="P7656">
        <v>127</v>
      </c>
    </row>
    <row r="7657" spans="1:16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5"/>
      <c r="L7657" s="455" t="e">
        <f>IF(K7657=0,#REF!,0)</f>
        <v>#REF!</v>
      </c>
      <c r="O7657">
        <v>61359.74353</v>
      </c>
      <c r="P7657">
        <v>125</v>
      </c>
    </row>
    <row r="7658" spans="1:16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5"/>
      <c r="L7658" s="455" t="e">
        <f>IF(K7658=0,#REF!,0)</f>
        <v>#REF!</v>
      </c>
      <c r="O7658">
        <v>61319.373167999998</v>
      </c>
      <c r="P7658">
        <v>115</v>
      </c>
    </row>
    <row r="7659" spans="1:16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5"/>
      <c r="L7659" s="455" t="e">
        <f>IF(K7659=0,#REF!,0)</f>
        <v>#REF!</v>
      </c>
      <c r="O7659">
        <v>59971.233826999996</v>
      </c>
      <c r="P7659">
        <v>104</v>
      </c>
    </row>
    <row r="7660" spans="1:16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5"/>
      <c r="L7660" s="455" t="e">
        <f>IF(K7660=0,#REF!,0)</f>
        <v>#REF!</v>
      </c>
      <c r="O7660">
        <v>56483.487671000003</v>
      </c>
      <c r="P7660">
        <v>99</v>
      </c>
    </row>
    <row r="7661" spans="1:16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5"/>
      <c r="L7661" s="455" t="e">
        <f>IF(K7661=0,#REF!,0)</f>
        <v>#REF!</v>
      </c>
      <c r="O7661">
        <v>55642.691284999994</v>
      </c>
      <c r="P7661">
        <v>95</v>
      </c>
    </row>
    <row r="7662" spans="1:16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5"/>
      <c r="L7662" s="455" t="e">
        <f>IF(K7662=0,#REF!,0)</f>
        <v>#REF!</v>
      </c>
      <c r="O7662">
        <v>54820.764496999996</v>
      </c>
      <c r="P7662">
        <v>95</v>
      </c>
    </row>
    <row r="7663" spans="1:16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5"/>
      <c r="L7663" s="455" t="e">
        <f>IF(K7663=0,#REF!,0)</f>
        <v>#REF!</v>
      </c>
      <c r="O7663">
        <v>55328.247253000001</v>
      </c>
      <c r="P7663">
        <v>96</v>
      </c>
    </row>
    <row r="7664" spans="1:16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5"/>
      <c r="L7664" s="455" t="e">
        <f>IF(K7664=0,#REF!,0)</f>
        <v>#REF!</v>
      </c>
      <c r="O7664">
        <v>56315.769289000003</v>
      </c>
      <c r="P7664">
        <v>100</v>
      </c>
    </row>
    <row r="7665" spans="1:16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5"/>
      <c r="L7665" s="455" t="e">
        <f>IF(K7665=0,#REF!,0)</f>
        <v>#REF!</v>
      </c>
      <c r="O7665">
        <v>58810.301513999999</v>
      </c>
      <c r="P7665">
        <v>109</v>
      </c>
    </row>
    <row r="7666" spans="1:16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5"/>
      <c r="L7666" s="455" t="e">
        <f>IF(K7666=0,#REF!,0)</f>
        <v>#REF!</v>
      </c>
      <c r="O7666">
        <v>61272.542418999998</v>
      </c>
      <c r="P7666">
        <v>117</v>
      </c>
    </row>
    <row r="7667" spans="1:16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5"/>
      <c r="L7667" s="455" t="e">
        <f>IF(K7667=0,#REF!,0)</f>
        <v>#REF!</v>
      </c>
      <c r="O7667">
        <v>63594.690611999999</v>
      </c>
      <c r="P7667">
        <v>100</v>
      </c>
    </row>
    <row r="7668" spans="1:16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5"/>
      <c r="L7668" s="455" t="e">
        <f>IF(K7668=0,#REF!,0)</f>
        <v>#REF!</v>
      </c>
      <c r="O7668">
        <v>67162.770537999997</v>
      </c>
      <c r="P7668">
        <v>74</v>
      </c>
    </row>
    <row r="7669" spans="1:16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5"/>
      <c r="L7669" s="455" t="e">
        <f>IF(K7669=0,#REF!,0)</f>
        <v>#REF!</v>
      </c>
      <c r="O7669">
        <v>66339.985411000001</v>
      </c>
      <c r="P7669">
        <v>66</v>
      </c>
    </row>
    <row r="7670" spans="1:16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5">
        <v>7402.6623299606481</v>
      </c>
      <c r="L7670" s="455">
        <f>IF(K7670=0,#REF!,0)</f>
        <v>0</v>
      </c>
      <c r="O7670">
        <v>65776.344360999996</v>
      </c>
      <c r="P7670">
        <v>62</v>
      </c>
    </row>
    <row r="7671" spans="1:16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5"/>
      <c r="L7671" s="455" t="e">
        <f>IF(K7671=0,#REF!,0)</f>
        <v>#REF!</v>
      </c>
      <c r="O7671">
        <v>62728.100340999998</v>
      </c>
      <c r="P7671">
        <v>56</v>
      </c>
    </row>
    <row r="7672" spans="1:16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5">
        <v>11753.866120559402</v>
      </c>
      <c r="L7672" s="455">
        <f>IF(K7672=0,#REF!,0)</f>
        <v>0</v>
      </c>
      <c r="O7672">
        <v>61562.418458</v>
      </c>
      <c r="P7672">
        <v>52</v>
      </c>
    </row>
    <row r="7673" spans="1:16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5"/>
      <c r="L7673" s="455" t="e">
        <f>IF(K7673=0,#REF!,0)</f>
        <v>#REF!</v>
      </c>
      <c r="O7673">
        <v>64146.864379999999</v>
      </c>
      <c r="P7673">
        <v>56</v>
      </c>
    </row>
    <row r="7674" spans="1:16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5"/>
      <c r="L7674" s="455" t="e">
        <f>IF(K7674=0,#REF!,0)</f>
        <v>#REF!</v>
      </c>
      <c r="O7674">
        <v>64354.538879</v>
      </c>
      <c r="P7674">
        <v>55</v>
      </c>
    </row>
    <row r="7675" spans="1:16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5"/>
      <c r="L7675" s="455" t="e">
        <f>IF(K7675=0,#REF!,0)</f>
        <v>#REF!</v>
      </c>
      <c r="O7675">
        <v>65446.130981000002</v>
      </c>
      <c r="P7675">
        <v>65</v>
      </c>
    </row>
    <row r="7676" spans="1:16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5"/>
      <c r="L7676" s="455" t="e">
        <f>IF(K7676=0,#REF!,0)</f>
        <v>#REF!</v>
      </c>
      <c r="O7676">
        <v>67085.457093000005</v>
      </c>
      <c r="P7676">
        <v>84</v>
      </c>
    </row>
    <row r="7677" spans="1:16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5"/>
      <c r="L7677" s="455" t="e">
        <f>IF(K7677=0,#REF!,0)</f>
        <v>#REF!</v>
      </c>
      <c r="O7677">
        <v>67044.271301000001</v>
      </c>
      <c r="P7677">
        <v>104</v>
      </c>
    </row>
    <row r="7678" spans="1:16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5"/>
      <c r="L7678" s="455" t="e">
        <f>IF(K7678=0,#REF!,0)</f>
        <v>#REF!</v>
      </c>
      <c r="O7678">
        <v>66432.827699000001</v>
      </c>
      <c r="P7678">
        <v>121</v>
      </c>
    </row>
    <row r="7679" spans="1:16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5"/>
      <c r="L7679" s="455" t="e">
        <f>IF(K7679=0,#REF!,0)</f>
        <v>#REF!</v>
      </c>
      <c r="O7679">
        <v>65280.827270000002</v>
      </c>
      <c r="P7679">
        <v>129</v>
      </c>
    </row>
    <row r="7680" spans="1:16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5"/>
      <c r="L7680" s="455" t="e">
        <f>IF(K7680=0,#REF!,0)</f>
        <v>#REF!</v>
      </c>
      <c r="O7680">
        <v>63360.401124000004</v>
      </c>
      <c r="P7680">
        <v>135</v>
      </c>
    </row>
    <row r="7681" spans="1:16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5"/>
      <c r="L7681" s="455" t="e">
        <f>IF(K7681=0,#REF!,0)</f>
        <v>#REF!</v>
      </c>
      <c r="O7681">
        <v>63828.066223000002</v>
      </c>
      <c r="P7681">
        <v>130</v>
      </c>
    </row>
    <row r="7682" spans="1:16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5"/>
      <c r="L7682" s="455" t="e">
        <f>IF(K7682=0,#REF!,0)</f>
        <v>#REF!</v>
      </c>
      <c r="O7682">
        <v>63859.419371999997</v>
      </c>
      <c r="P7682">
        <v>121</v>
      </c>
    </row>
    <row r="7683" spans="1:16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5"/>
      <c r="L7683" s="455" t="e">
        <f>IF(K7683=0,#REF!,0)</f>
        <v>#REF!</v>
      </c>
      <c r="O7683">
        <v>61833.019530999998</v>
      </c>
      <c r="P7683">
        <v>113</v>
      </c>
    </row>
    <row r="7684" spans="1:16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5"/>
      <c r="L7684" s="455" t="e">
        <f>IF(K7684=0,#REF!,0)</f>
        <v>#REF!</v>
      </c>
      <c r="O7684">
        <v>59024.273070000003</v>
      </c>
      <c r="P7684">
        <v>104</v>
      </c>
    </row>
    <row r="7685" spans="1:16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5"/>
      <c r="L7685" s="455" t="e">
        <f>IF(K7685=0,#REF!,0)</f>
        <v>#REF!</v>
      </c>
      <c r="O7685">
        <v>57367.272642999997</v>
      </c>
      <c r="P7685">
        <v>103</v>
      </c>
    </row>
    <row r="7686" spans="1:16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5"/>
      <c r="L7686" s="455" t="e">
        <f>IF(K7686=0,#REF!,0)</f>
        <v>#REF!</v>
      </c>
      <c r="O7686">
        <v>57352.920043999999</v>
      </c>
      <c r="P7686">
        <v>101</v>
      </c>
    </row>
    <row r="7687" spans="1:16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5"/>
      <c r="L7687" s="455" t="e">
        <f>IF(K7687=0,#REF!,0)</f>
        <v>#REF!</v>
      </c>
      <c r="O7687">
        <v>57869.690704000001</v>
      </c>
      <c r="P7687">
        <v>105</v>
      </c>
    </row>
    <row r="7688" spans="1:16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5"/>
      <c r="L7688" s="455" t="e">
        <f>IF(K7688=0,#REF!,0)</f>
        <v>#REF!</v>
      </c>
      <c r="O7688">
        <v>59040.200011999987</v>
      </c>
      <c r="P7688">
        <v>103</v>
      </c>
    </row>
    <row r="7689" spans="1:16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5"/>
      <c r="L7689" s="455" t="e">
        <f>IF(K7689=0,#REF!,0)</f>
        <v>#REF!</v>
      </c>
      <c r="O7689">
        <v>60687.784423999998</v>
      </c>
      <c r="P7689">
        <v>113</v>
      </c>
    </row>
    <row r="7690" spans="1:16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5"/>
      <c r="L7690" s="455" t="e">
        <f>IF(K7690=0,#REF!,0)</f>
        <v>#REF!</v>
      </c>
      <c r="O7690">
        <v>61973.097289999998</v>
      </c>
      <c r="P7690">
        <v>126</v>
      </c>
    </row>
    <row r="7691" spans="1:16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5"/>
      <c r="L7691" s="455" t="e">
        <f>IF(K7691=0,#REF!,0)</f>
        <v>#REF!</v>
      </c>
      <c r="O7691">
        <v>64750.744385999998</v>
      </c>
      <c r="P7691">
        <v>102</v>
      </c>
    </row>
    <row r="7692" spans="1:16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5"/>
      <c r="L7692" s="455" t="e">
        <f>IF(K7692=0,#REF!,0)</f>
        <v>#REF!</v>
      </c>
      <c r="O7692">
        <v>69020.539856999996</v>
      </c>
      <c r="P7692">
        <v>82</v>
      </c>
    </row>
    <row r="7693" spans="1:16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5"/>
      <c r="L7693" s="455" t="e">
        <f>IF(K7693=0,#REF!,0)</f>
        <v>#REF!</v>
      </c>
      <c r="O7693">
        <v>70062.261291999996</v>
      </c>
      <c r="P7693">
        <v>69</v>
      </c>
    </row>
    <row r="7694" spans="1:16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5"/>
      <c r="L7694" s="455" t="e">
        <f>IF(K7694=0,#REF!,0)</f>
        <v>#REF!</v>
      </c>
      <c r="O7694">
        <v>69468.21136500001</v>
      </c>
      <c r="P7694">
        <v>61</v>
      </c>
    </row>
    <row r="7695" spans="1:16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5"/>
      <c r="L7695" s="455" t="e">
        <f>IF(K7695=0,#REF!,0)</f>
        <v>#REF!</v>
      </c>
      <c r="O7695">
        <v>67101.421021000002</v>
      </c>
      <c r="P7695">
        <v>63</v>
      </c>
    </row>
    <row r="7696" spans="1:16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5"/>
      <c r="L7696" s="455" t="e">
        <f>IF(K7696=0,#REF!,0)</f>
        <v>#REF!</v>
      </c>
      <c r="O7696">
        <v>65988.954651000007</v>
      </c>
      <c r="P7696">
        <v>66</v>
      </c>
    </row>
    <row r="7697" spans="1:16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5"/>
      <c r="L7697" s="455" t="e">
        <f>IF(K7697=0,#REF!,0)</f>
        <v>#REF!</v>
      </c>
      <c r="O7697">
        <v>69112.898619999993</v>
      </c>
      <c r="P7697">
        <v>66</v>
      </c>
    </row>
    <row r="7698" spans="1:16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5"/>
      <c r="L7698" s="455" t="e">
        <f>IF(K7698=0,#REF!,0)</f>
        <v>#REF!</v>
      </c>
      <c r="O7698">
        <v>68376.12146200001</v>
      </c>
      <c r="P7698">
        <v>70</v>
      </c>
    </row>
    <row r="7699" spans="1:16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5"/>
      <c r="L7699" s="455" t="e">
        <f>IF(K7699=0,#REF!,0)</f>
        <v>#REF!</v>
      </c>
      <c r="O7699">
        <v>68657.674744000004</v>
      </c>
      <c r="P7699">
        <v>86</v>
      </c>
    </row>
    <row r="7700" spans="1:16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5"/>
      <c r="L7700" s="455" t="e">
        <f>IF(K7700=0,#REF!,0)</f>
        <v>#REF!</v>
      </c>
      <c r="O7700">
        <v>68029.090209999995</v>
      </c>
      <c r="P7700">
        <v>102</v>
      </c>
    </row>
    <row r="7701" spans="1:16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5"/>
      <c r="L7701" s="455" t="e">
        <f>IF(K7701=0,#REF!,0)</f>
        <v>#REF!</v>
      </c>
      <c r="O7701">
        <v>67381.316833999997</v>
      </c>
      <c r="P7701">
        <v>119</v>
      </c>
    </row>
    <row r="7702" spans="1:16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5"/>
      <c r="L7702" s="455" t="e">
        <f>IF(K7702=0,#REF!,0)</f>
        <v>#REF!</v>
      </c>
      <c r="O7702">
        <v>65213.596680000002</v>
      </c>
      <c r="P7702">
        <v>127</v>
      </c>
    </row>
    <row r="7703" spans="1:16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5"/>
      <c r="L7703" s="455" t="e">
        <f>IF(K7703=0,#REF!,0)</f>
        <v>#REF!</v>
      </c>
      <c r="O7703">
        <v>64274.864806999998</v>
      </c>
      <c r="P7703">
        <v>132</v>
      </c>
    </row>
    <row r="7704" spans="1:16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5"/>
      <c r="L7704" s="455" t="e">
        <f>IF(K7704=0,#REF!,0)</f>
        <v>#REF!</v>
      </c>
      <c r="O7704">
        <v>62494.801573999997</v>
      </c>
      <c r="P7704">
        <v>133</v>
      </c>
    </row>
    <row r="7705" spans="1:16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5"/>
      <c r="L7705" s="455" t="e">
        <f>IF(K7705=0,#REF!,0)</f>
        <v>#REF!</v>
      </c>
      <c r="O7705">
        <v>61741.639038000001</v>
      </c>
      <c r="P7705">
        <v>133</v>
      </c>
    </row>
    <row r="7706" spans="1:16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5"/>
      <c r="L7706" s="455" t="e">
        <f>IF(K7706=0,#REF!,0)</f>
        <v>#REF!</v>
      </c>
      <c r="O7706">
        <v>61362.143371999999</v>
      </c>
      <c r="P7706">
        <v>126</v>
      </c>
    </row>
    <row r="7707" spans="1:16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5"/>
      <c r="L7707" s="455" t="e">
        <f>IF(K7707=0,#REF!,0)</f>
        <v>#REF!</v>
      </c>
      <c r="O7707">
        <v>59818.942108000003</v>
      </c>
      <c r="P7707">
        <v>116</v>
      </c>
    </row>
    <row r="7708" spans="1:16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5"/>
      <c r="L7708" s="455" t="e">
        <f>IF(K7708=0,#REF!,0)</f>
        <v>#REF!</v>
      </c>
      <c r="O7708">
        <v>56347.364838000001</v>
      </c>
      <c r="P7708">
        <v>111</v>
      </c>
    </row>
    <row r="7709" spans="1:16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5"/>
      <c r="L7709" s="455" t="e">
        <f>IF(K7709=0,#REF!,0)</f>
        <v>#REF!</v>
      </c>
      <c r="O7709">
        <v>55528.219268999987</v>
      </c>
      <c r="P7709">
        <v>112</v>
      </c>
    </row>
    <row r="7710" spans="1:16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5"/>
      <c r="L7710" s="455" t="e">
        <f>IF(K7710=0,#REF!,0)</f>
        <v>#REF!</v>
      </c>
      <c r="O7710">
        <v>55741.208923999999</v>
      </c>
      <c r="P7710">
        <v>111</v>
      </c>
    </row>
    <row r="7711" spans="1:16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5"/>
      <c r="L7711" s="455" t="e">
        <f>IF(K7711=0,#REF!,0)</f>
        <v>#REF!</v>
      </c>
      <c r="O7711">
        <v>55490.380188000003</v>
      </c>
      <c r="P7711">
        <v>104</v>
      </c>
    </row>
    <row r="7712" spans="1:16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5"/>
      <c r="L7712" s="455" t="e">
        <f>IF(K7712=0,#REF!,0)</f>
        <v>#REF!</v>
      </c>
      <c r="O7712">
        <v>56366.078245999997</v>
      </c>
      <c r="P7712">
        <v>112</v>
      </c>
    </row>
    <row r="7713" spans="1:16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5"/>
      <c r="L7713" s="455" t="e">
        <f>IF(K7713=0,#REF!,0)</f>
        <v>#REF!</v>
      </c>
      <c r="O7713">
        <v>57408.603271</v>
      </c>
      <c r="P7713">
        <v>116</v>
      </c>
    </row>
    <row r="7714" spans="1:16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5"/>
      <c r="L7714" s="455" t="e">
        <f>IF(K7714=0,#REF!,0)</f>
        <v>#REF!</v>
      </c>
      <c r="O7714">
        <v>57231.988037000003</v>
      </c>
      <c r="P7714">
        <v>117</v>
      </c>
    </row>
    <row r="7715" spans="1:16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5"/>
      <c r="L7715" s="455" t="e">
        <f>IF(K7715=0,#REF!,0)</f>
        <v>#REF!</v>
      </c>
      <c r="O7715">
        <v>58063.942597000001</v>
      </c>
      <c r="P7715">
        <v>115</v>
      </c>
    </row>
    <row r="7716" spans="1:16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5"/>
      <c r="L7716" s="455" t="e">
        <f>IF(K7716=0,#REF!,0)</f>
        <v>#REF!</v>
      </c>
      <c r="O7716">
        <v>59397.065887999997</v>
      </c>
      <c r="P7716">
        <v>96</v>
      </c>
    </row>
    <row r="7717" spans="1:16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5">
        <v>3067.6028024549441</v>
      </c>
      <c r="L7717" s="455">
        <f>IF(K7717=0,#REF!,0)</f>
        <v>0</v>
      </c>
      <c r="O7717">
        <v>60057.459625000003</v>
      </c>
      <c r="P7717">
        <v>88</v>
      </c>
    </row>
    <row r="7718" spans="1:16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5">
        <v>18527.626234717893</v>
      </c>
      <c r="L7718" s="455">
        <f>IF(K7718=0,#REF!,0)</f>
        <v>0</v>
      </c>
      <c r="O7718">
        <v>59447.956877999997</v>
      </c>
      <c r="P7718">
        <v>81</v>
      </c>
    </row>
    <row r="7719" spans="1:16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5">
        <v>2696.1008422566765</v>
      </c>
      <c r="L7719" s="455">
        <f>IF(K7719=0,#REF!,0)</f>
        <v>0</v>
      </c>
      <c r="O7719">
        <v>56995.122986000002</v>
      </c>
      <c r="P7719">
        <v>68</v>
      </c>
    </row>
    <row r="7720" spans="1:16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5">
        <v>20108.009663016954</v>
      </c>
      <c r="L7720" s="455">
        <f>IF(K7720=0,#REF!,0)</f>
        <v>0</v>
      </c>
      <c r="O7720">
        <v>56544.380402000003</v>
      </c>
      <c r="P7720">
        <v>68</v>
      </c>
    </row>
    <row r="7721" spans="1:16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5">
        <v>2509.103003244194</v>
      </c>
      <c r="L7721" s="455">
        <f>IF(K7721=0,#REF!,0)</f>
        <v>0</v>
      </c>
      <c r="O7721">
        <v>57484.941985999998</v>
      </c>
      <c r="P7721">
        <v>71</v>
      </c>
    </row>
    <row r="7722" spans="1:16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5"/>
      <c r="L7722" s="455" t="e">
        <f>IF(K7722=0,#REF!,0)</f>
        <v>#REF!</v>
      </c>
      <c r="O7722">
        <v>57484.842620000003</v>
      </c>
      <c r="P7722">
        <v>79</v>
      </c>
    </row>
    <row r="7723" spans="1:16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5"/>
      <c r="L7723" s="455" t="e">
        <f>IF(K7723=0,#REF!,0)</f>
        <v>#REF!</v>
      </c>
      <c r="O7723">
        <v>58372.467957000001</v>
      </c>
      <c r="P7723">
        <v>88</v>
      </c>
    </row>
    <row r="7724" spans="1:16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5"/>
      <c r="L7724" s="455" t="e">
        <f>IF(K7724=0,#REF!,0)</f>
        <v>#REF!</v>
      </c>
      <c r="O7724">
        <v>58913.397857000004</v>
      </c>
      <c r="P7724">
        <v>111</v>
      </c>
    </row>
    <row r="7725" spans="1:16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5"/>
      <c r="L7725" s="455" t="e">
        <f>IF(K7725=0,#REF!,0)</f>
        <v>#REF!</v>
      </c>
      <c r="O7725">
        <v>60363.995819000003</v>
      </c>
      <c r="P7725">
        <v>143</v>
      </c>
    </row>
    <row r="7726" spans="1:16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5"/>
      <c r="L7726" s="455" t="e">
        <f>IF(K7726=0,#REF!,0)</f>
        <v>#REF!</v>
      </c>
      <c r="O7726">
        <v>59478.062134000007</v>
      </c>
      <c r="P7726">
        <v>148</v>
      </c>
    </row>
    <row r="7727" spans="1:16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5"/>
      <c r="L7727" s="455" t="e">
        <f>IF(K7727=0,#REF!,0)</f>
        <v>#REF!</v>
      </c>
      <c r="O7727">
        <v>59277.239135999997</v>
      </c>
      <c r="P7727">
        <v>145</v>
      </c>
    </row>
    <row r="7728" spans="1:16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5"/>
      <c r="L7728" s="455" t="e">
        <f>IF(K7728=0,#REF!,0)</f>
        <v>#REF!</v>
      </c>
      <c r="O7728">
        <v>58416.583710999999</v>
      </c>
      <c r="P7728">
        <v>148</v>
      </c>
    </row>
    <row r="7729" spans="1:16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5"/>
      <c r="L7729" s="455" t="e">
        <f>IF(K7729=0,#REF!,0)</f>
        <v>#REF!</v>
      </c>
      <c r="O7729">
        <v>58291.577790000003</v>
      </c>
      <c r="P7729">
        <v>149</v>
      </c>
    </row>
    <row r="7730" spans="1:16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5"/>
      <c r="L7730" s="455" t="e">
        <f>IF(K7730=0,#REF!,0)</f>
        <v>#REF!</v>
      </c>
      <c r="O7730">
        <v>58457.392363999999</v>
      </c>
      <c r="P7730">
        <v>144</v>
      </c>
    </row>
    <row r="7731" spans="1:16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5"/>
      <c r="L7731" s="455" t="e">
        <f>IF(K7731=0,#REF!,0)</f>
        <v>#REF!</v>
      </c>
      <c r="O7731">
        <v>58074.780150999999</v>
      </c>
      <c r="P7731">
        <v>138</v>
      </c>
    </row>
    <row r="7732" spans="1:16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5"/>
      <c r="L7732" s="455" t="e">
        <f>IF(K7732=0,#REF!,0)</f>
        <v>#REF!</v>
      </c>
      <c r="O7732">
        <v>56697.286315999998</v>
      </c>
      <c r="P7732">
        <v>130</v>
      </c>
    </row>
    <row r="7733" spans="1:16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5"/>
      <c r="L7733" s="455" t="e">
        <f>IF(K7733=0,#REF!,0)</f>
        <v>#REF!</v>
      </c>
      <c r="O7733">
        <v>56183.916686999997</v>
      </c>
      <c r="P7733">
        <v>129</v>
      </c>
    </row>
    <row r="7734" spans="1:16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5"/>
      <c r="L7734" s="455" t="e">
        <f>IF(K7734=0,#REF!,0)</f>
        <v>#REF!</v>
      </c>
      <c r="O7734">
        <v>55580.248413000001</v>
      </c>
      <c r="P7734">
        <v>125</v>
      </c>
    </row>
    <row r="7735" spans="1:16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5"/>
      <c r="L7735" s="455" t="e">
        <f>IF(K7735=0,#REF!,0)</f>
        <v>#REF!</v>
      </c>
      <c r="O7735">
        <v>55295.512023000003</v>
      </c>
      <c r="P7735">
        <v>120</v>
      </c>
    </row>
    <row r="7736" spans="1:16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5"/>
      <c r="L7736" s="455" t="e">
        <f>IF(K7736=0,#REF!,0)</f>
        <v>#REF!</v>
      </c>
      <c r="O7736">
        <v>55455.953245999997</v>
      </c>
      <c r="P7736">
        <v>122</v>
      </c>
    </row>
    <row r="7737" spans="1:16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5"/>
      <c r="L7737" s="455" t="e">
        <f>IF(K7737=0,#REF!,0)</f>
        <v>#REF!</v>
      </c>
      <c r="O7737">
        <v>55410.721984999996</v>
      </c>
      <c r="P7737">
        <v>123</v>
      </c>
    </row>
    <row r="7738" spans="1:16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5"/>
      <c r="L7738" s="455" t="e">
        <f>IF(K7738=0,#REF!,0)</f>
        <v>#REF!</v>
      </c>
      <c r="O7738">
        <v>55578.986298000003</v>
      </c>
      <c r="P7738">
        <v>133</v>
      </c>
    </row>
    <row r="7739" spans="1:16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5"/>
      <c r="L7739" s="455" t="e">
        <f>IF(K7739=0,#REF!,0)</f>
        <v>#REF!</v>
      </c>
      <c r="O7739">
        <v>54933.816467999997</v>
      </c>
      <c r="P7739">
        <v>124</v>
      </c>
    </row>
    <row r="7740" spans="1:16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5"/>
      <c r="L7740" s="455" t="e">
        <f>IF(K7740=0,#REF!,0)</f>
        <v>#REF!</v>
      </c>
      <c r="O7740">
        <v>55150.111387999998</v>
      </c>
      <c r="P7740">
        <v>110</v>
      </c>
    </row>
    <row r="7741" spans="1:16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5">
        <v>13956.879472156596</v>
      </c>
      <c r="L7741" s="455">
        <f>IF(K7741=0,#REF!,0)</f>
        <v>0</v>
      </c>
      <c r="O7741">
        <v>54604.257202000001</v>
      </c>
      <c r="P7741">
        <v>100</v>
      </c>
    </row>
    <row r="7742" spans="1:16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5">
        <v>26615.970222665444</v>
      </c>
      <c r="L7742" s="455">
        <f>IF(K7742=0,#REF!,0)</f>
        <v>0</v>
      </c>
      <c r="O7742">
        <v>54523.418669999999</v>
      </c>
      <c r="P7742">
        <v>84</v>
      </c>
    </row>
    <row r="7743" spans="1:16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5">
        <v>2211.3670798100802</v>
      </c>
      <c r="L7743" s="455">
        <f>IF(K7743=0,#REF!,0)</f>
        <v>0</v>
      </c>
      <c r="O7743">
        <v>54639.081330000001</v>
      </c>
      <c r="P7743">
        <v>79</v>
      </c>
    </row>
    <row r="7744" spans="1:16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5">
        <v>18848.110385329663</v>
      </c>
      <c r="L7744" s="455">
        <f>IF(K7744=0,#REF!,0)</f>
        <v>0</v>
      </c>
      <c r="O7744">
        <v>55212.649841999999</v>
      </c>
      <c r="P7744">
        <v>75</v>
      </c>
    </row>
    <row r="7745" spans="1:16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5"/>
      <c r="L7745" s="455" t="e">
        <f>IF(K7745=0,#REF!,0)</f>
        <v>#REF!</v>
      </c>
      <c r="O7745">
        <v>55615.046478999997</v>
      </c>
      <c r="P7745">
        <v>68</v>
      </c>
    </row>
    <row r="7746" spans="1:16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5"/>
      <c r="L7746" s="455" t="e">
        <f>IF(K7746=0,#REF!,0)</f>
        <v>#REF!</v>
      </c>
      <c r="O7746">
        <v>55221.540098999998</v>
      </c>
      <c r="P7746">
        <v>86</v>
      </c>
    </row>
    <row r="7747" spans="1:16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5"/>
      <c r="L7747" s="455" t="e">
        <f>IF(K7747=0,#REF!,0)</f>
        <v>#REF!</v>
      </c>
      <c r="O7747">
        <v>54690.950592999987</v>
      </c>
      <c r="P7747">
        <v>95</v>
      </c>
    </row>
    <row r="7748" spans="1:16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5"/>
      <c r="L7748" s="455" t="e">
        <f>IF(K7748=0,#REF!,0)</f>
        <v>#REF!</v>
      </c>
      <c r="O7748">
        <v>55170.130492999997</v>
      </c>
      <c r="P7748">
        <v>123</v>
      </c>
    </row>
    <row r="7749" spans="1:16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5"/>
      <c r="L7749" s="455" t="e">
        <f>IF(K7749=0,#REF!,0)</f>
        <v>#REF!</v>
      </c>
      <c r="O7749">
        <v>58138.963867999999</v>
      </c>
      <c r="P7749">
        <v>143</v>
      </c>
    </row>
    <row r="7750" spans="1:16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5"/>
      <c r="L7750" s="455" t="e">
        <f>IF(K7750=0,#REF!,0)</f>
        <v>#REF!</v>
      </c>
      <c r="O7750">
        <v>57781.481202000003</v>
      </c>
      <c r="P7750">
        <v>152</v>
      </c>
    </row>
    <row r="7751" spans="1:16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5"/>
      <c r="L7751" s="455" t="e">
        <f>IF(K7751=0,#REF!,0)</f>
        <v>#REF!</v>
      </c>
      <c r="O7751">
        <v>57444.72406</v>
      </c>
      <c r="P7751">
        <v>151</v>
      </c>
    </row>
    <row r="7752" spans="1:16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5"/>
      <c r="L7752" s="455" t="e">
        <f>IF(K7752=0,#REF!,0)</f>
        <v>#REF!</v>
      </c>
      <c r="O7752">
        <v>56778.423522999998</v>
      </c>
      <c r="P7752">
        <v>149</v>
      </c>
    </row>
    <row r="7753" spans="1:16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5"/>
      <c r="L7753" s="455" t="e">
        <f>IF(K7753=0,#REF!,0)</f>
        <v>#REF!</v>
      </c>
      <c r="O7753">
        <v>57084.701173000001</v>
      </c>
      <c r="P7753">
        <v>142</v>
      </c>
    </row>
    <row r="7754" spans="1:16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5"/>
      <c r="L7754" s="455" t="e">
        <f>IF(K7754=0,#REF!,0)</f>
        <v>#REF!</v>
      </c>
      <c r="O7754">
        <v>58111.186645999987</v>
      </c>
      <c r="P7754">
        <v>134</v>
      </c>
    </row>
    <row r="7755" spans="1:16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5"/>
      <c r="L7755" s="455" t="e">
        <f>IF(K7755=0,#REF!,0)</f>
        <v>#REF!</v>
      </c>
      <c r="O7755">
        <v>57342.745727000001</v>
      </c>
      <c r="P7755">
        <v>121</v>
      </c>
    </row>
    <row r="7756" spans="1:16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5"/>
      <c r="L7756" s="455" t="e">
        <f>IF(K7756=0,#REF!,0)</f>
        <v>#REF!</v>
      </c>
      <c r="O7756">
        <v>54944.439209999997</v>
      </c>
      <c r="P7756">
        <v>116</v>
      </c>
    </row>
    <row r="7757" spans="1:16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5"/>
      <c r="L7757" s="455" t="e">
        <f>IF(K7757=0,#REF!,0)</f>
        <v>#REF!</v>
      </c>
      <c r="O7757">
        <v>53897.890959999997</v>
      </c>
      <c r="P7757">
        <v>115</v>
      </c>
    </row>
    <row r="7758" spans="1:16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5"/>
      <c r="L7758" s="455" t="e">
        <f>IF(K7758=0,#REF!,0)</f>
        <v>#REF!</v>
      </c>
      <c r="O7758">
        <v>55092.621826000002</v>
      </c>
      <c r="P7758">
        <v>111</v>
      </c>
    </row>
    <row r="7759" spans="1:16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5"/>
      <c r="L7759" s="455" t="e">
        <f>IF(K7759=0,#REF!,0)</f>
        <v>#REF!</v>
      </c>
      <c r="O7759">
        <v>55088.117674999987</v>
      </c>
      <c r="P7759">
        <v>108</v>
      </c>
    </row>
    <row r="7760" spans="1:16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5"/>
      <c r="L7760" s="455" t="e">
        <f>IF(K7760=0,#REF!,0)</f>
        <v>#REF!</v>
      </c>
      <c r="O7760">
        <v>55880.378324999998</v>
      </c>
      <c r="P7760">
        <v>116</v>
      </c>
    </row>
    <row r="7761" spans="1:16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5"/>
      <c r="L7761" s="455" t="e">
        <f>IF(K7761=0,#REF!,0)</f>
        <v>#REF!</v>
      </c>
      <c r="O7761">
        <v>58333.205262000003</v>
      </c>
      <c r="P7761">
        <v>131</v>
      </c>
    </row>
    <row r="7762" spans="1:16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5"/>
      <c r="L7762" s="455" t="e">
        <f>IF(K7762=0,#REF!,0)</f>
        <v>#REF!</v>
      </c>
      <c r="O7762">
        <v>60660.278837999998</v>
      </c>
      <c r="P7762">
        <v>136</v>
      </c>
    </row>
    <row r="7763" spans="1:16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5"/>
      <c r="L7763" s="455" t="e">
        <f>IF(K7763=0,#REF!,0)</f>
        <v>#REF!</v>
      </c>
      <c r="O7763">
        <v>63917.834595</v>
      </c>
      <c r="P7763">
        <v>118</v>
      </c>
    </row>
    <row r="7764" spans="1:16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5"/>
      <c r="L7764" s="455" t="e">
        <f>IF(K7764=0,#REF!,0)</f>
        <v>#REF!</v>
      </c>
      <c r="O7764">
        <v>68855.305968999994</v>
      </c>
      <c r="P7764">
        <v>92</v>
      </c>
    </row>
    <row r="7765" spans="1:16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5"/>
      <c r="L7765" s="455" t="e">
        <f>IF(K7765=0,#REF!,0)</f>
        <v>#REF!</v>
      </c>
      <c r="O7765">
        <v>69513.510192999995</v>
      </c>
      <c r="P7765">
        <v>83</v>
      </c>
    </row>
    <row r="7766" spans="1:16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5"/>
      <c r="L7766" s="455" t="e">
        <f>IF(K7766=0,#REF!,0)</f>
        <v>#REF!</v>
      </c>
      <c r="O7766">
        <v>68944.534697999989</v>
      </c>
      <c r="P7766">
        <v>74</v>
      </c>
    </row>
    <row r="7767" spans="1:16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5"/>
      <c r="L7767" s="455" t="e">
        <f>IF(K7767=0,#REF!,0)</f>
        <v>#REF!</v>
      </c>
      <c r="O7767">
        <v>65281.890564000001</v>
      </c>
      <c r="P7767">
        <v>58</v>
      </c>
    </row>
    <row r="7768" spans="1:16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5"/>
      <c r="L7768" s="455" t="e">
        <f>IF(K7768=0,#REF!,0)</f>
        <v>#REF!</v>
      </c>
      <c r="O7768">
        <v>64916.593994000003</v>
      </c>
      <c r="P7768">
        <v>63</v>
      </c>
    </row>
    <row r="7769" spans="1:16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5"/>
      <c r="L7769" s="455" t="e">
        <f>IF(K7769=0,#REF!,0)</f>
        <v>#REF!</v>
      </c>
      <c r="O7769">
        <v>68439.968781000003</v>
      </c>
      <c r="P7769">
        <v>66</v>
      </c>
    </row>
    <row r="7770" spans="1:16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5"/>
      <c r="L7770" s="455" t="e">
        <f>IF(K7770=0,#REF!,0)</f>
        <v>#REF!</v>
      </c>
      <c r="O7770">
        <v>68393.099791999994</v>
      </c>
      <c r="P7770">
        <v>74</v>
      </c>
    </row>
    <row r="7771" spans="1:16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5"/>
      <c r="L7771" s="455" t="e">
        <f>IF(K7771=0,#REF!,0)</f>
        <v>#REF!</v>
      </c>
      <c r="O7771">
        <v>68658.128691999998</v>
      </c>
      <c r="P7771">
        <v>88</v>
      </c>
    </row>
    <row r="7772" spans="1:16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5"/>
      <c r="L7772" s="455" t="e">
        <f>IF(K7772=0,#REF!,0)</f>
        <v>#REF!</v>
      </c>
      <c r="O7772">
        <v>69578.970461000004</v>
      </c>
      <c r="P7772">
        <v>105</v>
      </c>
    </row>
    <row r="7773" spans="1:16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5"/>
      <c r="L7773" s="455" t="e">
        <f>IF(K7773=0,#REF!,0)</f>
        <v>#REF!</v>
      </c>
      <c r="O7773">
        <v>69421.015136999995</v>
      </c>
      <c r="P7773">
        <v>125</v>
      </c>
    </row>
    <row r="7774" spans="1:16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5"/>
      <c r="L7774" s="455" t="e">
        <f>IF(K7774=0,#REF!,0)</f>
        <v>#REF!</v>
      </c>
      <c r="O7774">
        <v>66985.792541000003</v>
      </c>
      <c r="P7774">
        <v>132</v>
      </c>
    </row>
    <row r="7775" spans="1:16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5"/>
      <c r="L7775" s="455" t="e">
        <f>IF(K7775=0,#REF!,0)</f>
        <v>#REF!</v>
      </c>
      <c r="O7775">
        <v>65638.463378999993</v>
      </c>
      <c r="P7775">
        <v>139</v>
      </c>
    </row>
    <row r="7776" spans="1:16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5"/>
      <c r="L7776" s="455" t="e">
        <f>IF(K7776=0,#REF!,0)</f>
        <v>#REF!</v>
      </c>
      <c r="O7776">
        <v>63514.999695000013</v>
      </c>
      <c r="P7776">
        <v>145</v>
      </c>
    </row>
    <row r="7777" spans="1:16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5"/>
      <c r="L7777" s="455" t="e">
        <f>IF(K7777=0,#REF!,0)</f>
        <v>#REF!</v>
      </c>
      <c r="O7777">
        <v>62500.030944999999</v>
      </c>
      <c r="P7777">
        <v>140</v>
      </c>
    </row>
    <row r="7778" spans="1:16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5"/>
      <c r="L7778" s="455" t="e">
        <f>IF(K7778=0,#REF!,0)</f>
        <v>#REF!</v>
      </c>
      <c r="O7778">
        <v>62323.563294</v>
      </c>
      <c r="P7778">
        <v>137</v>
      </c>
    </row>
    <row r="7779" spans="1:16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5"/>
      <c r="L7779" s="455" t="e">
        <f>IF(K7779=0,#REF!,0)</f>
        <v>#REF!</v>
      </c>
      <c r="O7779">
        <v>61849.202086999998</v>
      </c>
      <c r="P7779">
        <v>125</v>
      </c>
    </row>
    <row r="7780" spans="1:16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5"/>
      <c r="L7780" s="455" t="e">
        <f>IF(K7780=0,#REF!,0)</f>
        <v>#REF!</v>
      </c>
      <c r="O7780">
        <v>58453.153869000002</v>
      </c>
      <c r="P7780">
        <v>116</v>
      </c>
    </row>
    <row r="7781" spans="1:16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5"/>
      <c r="L7781" s="455" t="e">
        <f>IF(K7781=0,#REF!,0)</f>
        <v>#REF!</v>
      </c>
      <c r="O7781">
        <v>57728.735503000004</v>
      </c>
      <c r="P7781">
        <v>123</v>
      </c>
    </row>
    <row r="7782" spans="1:16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5"/>
      <c r="L7782" s="455" t="e">
        <f>IF(K7782=0,#REF!,0)</f>
        <v>#REF!</v>
      </c>
      <c r="O7782">
        <v>57544.007232999997</v>
      </c>
      <c r="P7782">
        <v>112</v>
      </c>
    </row>
    <row r="7783" spans="1:16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5"/>
      <c r="L7783" s="455" t="e">
        <f>IF(K7783=0,#REF!,0)</f>
        <v>#REF!</v>
      </c>
      <c r="O7783">
        <v>57833.727172999999</v>
      </c>
      <c r="P7783">
        <v>115</v>
      </c>
    </row>
    <row r="7784" spans="1:16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5"/>
      <c r="L7784" s="455" t="e">
        <f>IF(K7784=0,#REF!,0)</f>
        <v>#REF!</v>
      </c>
      <c r="O7784">
        <v>58970.911529999998</v>
      </c>
      <c r="P7784">
        <v>118</v>
      </c>
    </row>
    <row r="7785" spans="1:16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5"/>
      <c r="L7785" s="455" t="e">
        <f>IF(K7785=0,#REF!,0)</f>
        <v>#REF!</v>
      </c>
      <c r="O7785">
        <v>61726.593048000002</v>
      </c>
      <c r="P7785">
        <v>125</v>
      </c>
    </row>
    <row r="7786" spans="1:16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5"/>
      <c r="L7786" s="455" t="e">
        <f>IF(K7786=0,#REF!,0)</f>
        <v>#REF!</v>
      </c>
      <c r="O7786">
        <v>63647.932251999999</v>
      </c>
      <c r="P7786">
        <v>138</v>
      </c>
    </row>
    <row r="7787" spans="1:16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5"/>
      <c r="L7787" s="455" t="e">
        <f>IF(K7787=0,#REF!,0)</f>
        <v>#REF!</v>
      </c>
      <c r="O7787">
        <v>66284.257750999997</v>
      </c>
      <c r="P7787">
        <v>120</v>
      </c>
    </row>
    <row r="7788" spans="1:16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5"/>
      <c r="L7788" s="455" t="e">
        <f>IF(K7788=0,#REF!,0)</f>
        <v>#REF!</v>
      </c>
      <c r="O7788">
        <v>71678.303650999995</v>
      </c>
      <c r="P7788">
        <v>94</v>
      </c>
    </row>
    <row r="7789" spans="1:16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5"/>
      <c r="L7789" s="455" t="e">
        <f>IF(K7789=0,#REF!,0)</f>
        <v>#REF!</v>
      </c>
      <c r="O7789">
        <v>71047.826173000009</v>
      </c>
      <c r="P7789">
        <v>79</v>
      </c>
    </row>
    <row r="7790" spans="1:16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5"/>
      <c r="L7790" s="455" t="e">
        <f>IF(K7790=0,#REF!,0)</f>
        <v>#REF!</v>
      </c>
      <c r="O7790">
        <v>70037.089661000005</v>
      </c>
      <c r="P7790">
        <v>68</v>
      </c>
    </row>
    <row r="7791" spans="1:16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5"/>
      <c r="L7791" s="455" t="e">
        <f>IF(K7791=0,#REF!,0)</f>
        <v>#REF!</v>
      </c>
      <c r="O7791">
        <v>65434.446656</v>
      </c>
      <c r="P7791">
        <v>62</v>
      </c>
    </row>
    <row r="7792" spans="1:16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5"/>
      <c r="L7792" s="455" t="e">
        <f>IF(K7792=0,#REF!,0)</f>
        <v>#REF!</v>
      </c>
      <c r="O7792">
        <v>63602.727782999988</v>
      </c>
      <c r="P7792">
        <v>61</v>
      </c>
    </row>
    <row r="7793" spans="1:16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5"/>
      <c r="L7793" s="455" t="e">
        <f>IF(K7793=0,#REF!,0)</f>
        <v>#REF!</v>
      </c>
      <c r="O7793">
        <v>66583.130187000002</v>
      </c>
      <c r="P7793">
        <v>61</v>
      </c>
    </row>
    <row r="7794" spans="1:16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5"/>
      <c r="L7794" s="455" t="e">
        <f>IF(K7794=0,#REF!,0)</f>
        <v>#REF!</v>
      </c>
      <c r="O7794">
        <v>66602.268309999999</v>
      </c>
      <c r="P7794">
        <v>68</v>
      </c>
    </row>
    <row r="7795" spans="1:16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5"/>
      <c r="L7795" s="455" t="e">
        <f>IF(K7795=0,#REF!,0)</f>
        <v>#REF!</v>
      </c>
      <c r="O7795">
        <v>67509.101745000007</v>
      </c>
      <c r="P7795">
        <v>75</v>
      </c>
    </row>
    <row r="7796" spans="1:16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5"/>
      <c r="L7796" s="455" t="e">
        <f>IF(K7796=0,#REF!,0)</f>
        <v>#REF!</v>
      </c>
      <c r="O7796">
        <v>68223.433411000005</v>
      </c>
      <c r="P7796">
        <v>96</v>
      </c>
    </row>
    <row r="7797" spans="1:16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5"/>
      <c r="L7797" s="455" t="e">
        <f>IF(K7797=0,#REF!,0)</f>
        <v>#REF!</v>
      </c>
      <c r="O7797">
        <v>69354.233032000004</v>
      </c>
      <c r="P7797">
        <v>122</v>
      </c>
    </row>
    <row r="7798" spans="1:16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5"/>
      <c r="L7798" s="455" t="e">
        <f>IF(K7798=0,#REF!,0)</f>
        <v>#REF!</v>
      </c>
      <c r="O7798">
        <v>67889.037536999997</v>
      </c>
      <c r="P7798">
        <v>135</v>
      </c>
    </row>
    <row r="7799" spans="1:16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5"/>
      <c r="L7799" s="455" t="e">
        <f>IF(K7799=0,#REF!,0)</f>
        <v>#REF!</v>
      </c>
      <c r="O7799">
        <v>65799.086183000007</v>
      </c>
      <c r="P7799">
        <v>147</v>
      </c>
    </row>
    <row r="7800" spans="1:16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5"/>
      <c r="L7800" s="455" t="e">
        <f>IF(K7800=0,#REF!,0)</f>
        <v>#REF!</v>
      </c>
      <c r="O7800">
        <v>63656.671385999987</v>
      </c>
      <c r="P7800">
        <v>152</v>
      </c>
    </row>
    <row r="7801" spans="1:16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5"/>
      <c r="L7801" s="455" t="e">
        <f>IF(K7801=0,#REF!,0)</f>
        <v>#REF!</v>
      </c>
      <c r="O7801">
        <v>62564.955383</v>
      </c>
      <c r="P7801">
        <v>148</v>
      </c>
    </row>
    <row r="7802" spans="1:16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5"/>
      <c r="L7802" s="455" t="e">
        <f>IF(K7802=0,#REF!,0)</f>
        <v>#REF!</v>
      </c>
      <c r="O7802">
        <v>62357.475768999997</v>
      </c>
      <c r="P7802">
        <v>136</v>
      </c>
    </row>
    <row r="7803" spans="1:16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5"/>
      <c r="L7803" s="455" t="e">
        <f>IF(K7803=0,#REF!,0)</f>
        <v>#REF!</v>
      </c>
      <c r="O7803">
        <v>61516.304810000001</v>
      </c>
      <c r="P7803">
        <v>128</v>
      </c>
    </row>
    <row r="7804" spans="1:16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5"/>
      <c r="L7804" s="455" t="e">
        <f>IF(K7804=0,#REF!,0)</f>
        <v>#REF!</v>
      </c>
      <c r="O7804">
        <v>57813.968384</v>
      </c>
      <c r="P7804">
        <v>120</v>
      </c>
    </row>
    <row r="7805" spans="1:16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5"/>
      <c r="L7805" s="455" t="e">
        <f>IF(K7805=0,#REF!,0)</f>
        <v>#REF!</v>
      </c>
      <c r="O7805">
        <v>56944.193329000002</v>
      </c>
      <c r="P7805">
        <v>112</v>
      </c>
    </row>
    <row r="7806" spans="1:16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5"/>
      <c r="L7806" s="455" t="e">
        <f>IF(K7806=0,#REF!,0)</f>
        <v>#REF!</v>
      </c>
      <c r="O7806">
        <v>56710.347779000003</v>
      </c>
      <c r="P7806">
        <v>109</v>
      </c>
    </row>
    <row r="7807" spans="1:16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5"/>
      <c r="L7807" s="455" t="e">
        <f>IF(K7807=0,#REF!,0)</f>
        <v>#REF!</v>
      </c>
      <c r="O7807">
        <v>57129.258086999987</v>
      </c>
      <c r="P7807">
        <v>102</v>
      </c>
    </row>
    <row r="7808" spans="1:16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5"/>
      <c r="L7808" s="455" t="e">
        <f>IF(K7808=0,#REF!,0)</f>
        <v>#REF!</v>
      </c>
      <c r="O7808">
        <v>58161.676146999998</v>
      </c>
      <c r="P7808">
        <v>103</v>
      </c>
    </row>
    <row r="7809" spans="1:16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5"/>
      <c r="L7809" s="455" t="e">
        <f>IF(K7809=0,#REF!,0)</f>
        <v>#REF!</v>
      </c>
      <c r="O7809">
        <v>60911.309172000001</v>
      </c>
      <c r="P7809">
        <v>111</v>
      </c>
    </row>
    <row r="7810" spans="1:16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5"/>
      <c r="L7810" s="455" t="e">
        <f>IF(K7810=0,#REF!,0)</f>
        <v>#REF!</v>
      </c>
      <c r="O7810">
        <v>62633.380430999998</v>
      </c>
      <c r="P7810">
        <v>130</v>
      </c>
    </row>
    <row r="7811" spans="1:16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5"/>
      <c r="L7811" s="455" t="e">
        <f>IF(K7811=0,#REF!,0)</f>
        <v>#REF!</v>
      </c>
      <c r="O7811">
        <v>65752.393737999999</v>
      </c>
      <c r="P7811">
        <v>113</v>
      </c>
    </row>
    <row r="7812" spans="1:16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5"/>
      <c r="L7812" s="455" t="e">
        <f>IF(K7812=0,#REF!,0)</f>
        <v>#REF!</v>
      </c>
      <c r="O7812">
        <v>71551.95898499999</v>
      </c>
      <c r="P7812">
        <v>98</v>
      </c>
    </row>
    <row r="7813" spans="1:16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5"/>
      <c r="L7813" s="455" t="e">
        <f>IF(K7813=0,#REF!,0)</f>
        <v>#REF!</v>
      </c>
      <c r="O7813">
        <v>71858.07598899999</v>
      </c>
      <c r="P7813">
        <v>94</v>
      </c>
    </row>
    <row r="7814" spans="1:16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5"/>
      <c r="L7814" s="455" t="e">
        <f>IF(K7814=0,#REF!,0)</f>
        <v>#REF!</v>
      </c>
      <c r="O7814">
        <v>70927.141722999993</v>
      </c>
      <c r="P7814">
        <v>90</v>
      </c>
    </row>
    <row r="7815" spans="1:16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5"/>
      <c r="L7815" s="455" t="e">
        <f>IF(K7815=0,#REF!,0)</f>
        <v>#REF!</v>
      </c>
      <c r="O7815">
        <v>67058.928710000007</v>
      </c>
      <c r="P7815">
        <v>78</v>
      </c>
    </row>
    <row r="7816" spans="1:16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5"/>
      <c r="L7816" s="455" t="e">
        <f>IF(K7816=0,#REF!,0)</f>
        <v>#REF!</v>
      </c>
      <c r="O7816">
        <v>65992.128052</v>
      </c>
      <c r="P7816">
        <v>70</v>
      </c>
    </row>
    <row r="7817" spans="1:16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5"/>
      <c r="L7817" s="455" t="e">
        <f>IF(K7817=0,#REF!,0)</f>
        <v>#REF!</v>
      </c>
      <c r="O7817">
        <v>68237.300110000011</v>
      </c>
      <c r="P7817">
        <v>72</v>
      </c>
    </row>
    <row r="7818" spans="1:16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5"/>
      <c r="L7818" s="455" t="e">
        <f>IF(K7818=0,#REF!,0)</f>
        <v>#REF!</v>
      </c>
      <c r="O7818">
        <v>67816.204589000001</v>
      </c>
      <c r="P7818">
        <v>73</v>
      </c>
    </row>
    <row r="7819" spans="1:16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5"/>
      <c r="L7819" s="455" t="e">
        <f>IF(K7819=0,#REF!,0)</f>
        <v>#REF!</v>
      </c>
      <c r="O7819">
        <v>68426.616454999996</v>
      </c>
      <c r="P7819">
        <v>88</v>
      </c>
    </row>
    <row r="7820" spans="1:16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5"/>
      <c r="L7820" s="455" t="e">
        <f>IF(K7820=0,#REF!,0)</f>
        <v>#REF!</v>
      </c>
      <c r="O7820">
        <v>68219.666137000007</v>
      </c>
      <c r="P7820">
        <v>90</v>
      </c>
    </row>
    <row r="7821" spans="1:16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5"/>
      <c r="L7821" s="455" t="e">
        <f>IF(K7821=0,#REF!,0)</f>
        <v>#REF!</v>
      </c>
      <c r="O7821">
        <v>67746.341004000002</v>
      </c>
      <c r="P7821">
        <v>128</v>
      </c>
    </row>
    <row r="7822" spans="1:16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5"/>
      <c r="L7822" s="455" t="e">
        <f>IF(K7822=0,#REF!,0)</f>
        <v>#REF!</v>
      </c>
      <c r="O7822">
        <v>66129.409453999993</v>
      </c>
      <c r="P7822">
        <v>136</v>
      </c>
    </row>
    <row r="7823" spans="1:16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5"/>
      <c r="L7823" s="455" t="e">
        <f>IF(K7823=0,#REF!,0)</f>
        <v>#REF!</v>
      </c>
      <c r="O7823">
        <v>63603.034148999999</v>
      </c>
      <c r="P7823">
        <v>148</v>
      </c>
    </row>
    <row r="7824" spans="1:16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5"/>
      <c r="L7824" s="455" t="e">
        <f>IF(K7824=0,#REF!,0)</f>
        <v>#REF!</v>
      </c>
      <c r="O7824">
        <v>61901.335113999987</v>
      </c>
      <c r="P7824">
        <v>155</v>
      </c>
    </row>
    <row r="7825" spans="1:16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5"/>
      <c r="L7825" s="455" t="e">
        <f>IF(K7825=0,#REF!,0)</f>
        <v>#REF!</v>
      </c>
      <c r="O7825">
        <v>62493.679107999997</v>
      </c>
      <c r="P7825">
        <v>152</v>
      </c>
    </row>
    <row r="7826" spans="1:16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5"/>
      <c r="L7826" s="455" t="e">
        <f>IF(K7826=0,#REF!,0)</f>
        <v>#REF!</v>
      </c>
      <c r="O7826">
        <v>62160.621765000004</v>
      </c>
      <c r="P7826">
        <v>141</v>
      </c>
    </row>
    <row r="7827" spans="1:16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5"/>
      <c r="L7827" s="455" t="e">
        <f>IF(K7827=0,#REF!,0)</f>
        <v>#REF!</v>
      </c>
      <c r="O7827">
        <v>61129.245758999998</v>
      </c>
      <c r="P7827">
        <v>126</v>
      </c>
    </row>
    <row r="7828" spans="1:16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5"/>
      <c r="L7828" s="455" t="e">
        <f>IF(K7828=0,#REF!,0)</f>
        <v>#REF!</v>
      </c>
      <c r="O7828">
        <v>58028.525452000002</v>
      </c>
      <c r="P7828">
        <v>125</v>
      </c>
    </row>
    <row r="7829" spans="1:16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5"/>
      <c r="L7829" s="455" t="e">
        <f>IF(K7829=0,#REF!,0)</f>
        <v>#REF!</v>
      </c>
      <c r="O7829">
        <v>57067.318176000001</v>
      </c>
      <c r="P7829">
        <v>119</v>
      </c>
    </row>
    <row r="7830" spans="1:16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5"/>
      <c r="L7830" s="455" t="e">
        <f>IF(K7830=0,#REF!,0)</f>
        <v>#REF!</v>
      </c>
      <c r="O7830">
        <v>56415.778319999998</v>
      </c>
      <c r="P7830">
        <v>114</v>
      </c>
    </row>
    <row r="7831" spans="1:16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5"/>
      <c r="L7831" s="455" t="e">
        <f>IF(K7831=0,#REF!,0)</f>
        <v>#REF!</v>
      </c>
      <c r="O7831">
        <v>56957.597227999999</v>
      </c>
      <c r="P7831">
        <v>118</v>
      </c>
    </row>
    <row r="7832" spans="1:16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5"/>
      <c r="L7832" s="455" t="e">
        <f>IF(K7832=0,#REF!,0)</f>
        <v>#REF!</v>
      </c>
      <c r="O7832">
        <v>58001.823088999998</v>
      </c>
      <c r="P7832">
        <v>123</v>
      </c>
    </row>
    <row r="7833" spans="1:16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5"/>
      <c r="L7833" s="455" t="e">
        <f>IF(K7833=0,#REF!,0)</f>
        <v>#REF!</v>
      </c>
      <c r="O7833">
        <v>59247.834747000001</v>
      </c>
      <c r="P7833">
        <v>138</v>
      </c>
    </row>
    <row r="7834" spans="1:16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5"/>
      <c r="L7834" s="455" t="e">
        <f>IF(K7834=0,#REF!,0)</f>
        <v>#REF!</v>
      </c>
      <c r="O7834">
        <v>62039.245481999998</v>
      </c>
      <c r="P7834">
        <v>141</v>
      </c>
    </row>
    <row r="7835" spans="1:16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5"/>
      <c r="L7835" s="455" t="e">
        <f>IF(K7835=0,#REF!,0)</f>
        <v>#REF!</v>
      </c>
      <c r="O7835">
        <v>65269.514220999998</v>
      </c>
      <c r="P7835">
        <v>129</v>
      </c>
    </row>
    <row r="7836" spans="1:16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5"/>
      <c r="L7836" s="455" t="e">
        <f>IF(K7836=0,#REF!,0)</f>
        <v>#REF!</v>
      </c>
      <c r="O7836">
        <v>70152.675231999994</v>
      </c>
      <c r="P7836">
        <v>110</v>
      </c>
    </row>
    <row r="7837" spans="1:16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5"/>
      <c r="L7837" s="455" t="e">
        <f>IF(K7837=0,#REF!,0)</f>
        <v>#REF!</v>
      </c>
      <c r="O7837">
        <v>70576.603820000004</v>
      </c>
      <c r="P7837">
        <v>103</v>
      </c>
    </row>
    <row r="7838" spans="1:16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5"/>
      <c r="L7838" s="455" t="e">
        <f>IF(K7838=0,#REF!,0)</f>
        <v>#REF!</v>
      </c>
      <c r="O7838">
        <v>70346.812254999997</v>
      </c>
      <c r="P7838">
        <v>93</v>
      </c>
    </row>
    <row r="7839" spans="1:16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5"/>
      <c r="L7839" s="455" t="e">
        <f>IF(K7839=0,#REF!,0)</f>
        <v>#REF!</v>
      </c>
      <c r="O7839">
        <v>66384.101381</v>
      </c>
      <c r="P7839">
        <v>83</v>
      </c>
    </row>
    <row r="7840" spans="1:16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5"/>
      <c r="L7840" s="455" t="e">
        <f>IF(K7840=0,#REF!,0)</f>
        <v>#REF!</v>
      </c>
      <c r="O7840">
        <v>65680.775483000005</v>
      </c>
      <c r="P7840">
        <v>75</v>
      </c>
    </row>
    <row r="7841" spans="1:16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5"/>
      <c r="L7841" s="455" t="e">
        <f>IF(K7841=0,#REF!,0)</f>
        <v>#REF!</v>
      </c>
      <c r="O7841">
        <v>68428.644836000007</v>
      </c>
      <c r="P7841">
        <v>83</v>
      </c>
    </row>
    <row r="7842" spans="1:16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5"/>
      <c r="L7842" s="455" t="e">
        <f>IF(K7842=0,#REF!,0)</f>
        <v>#REF!</v>
      </c>
      <c r="O7842">
        <v>68604.021789999999</v>
      </c>
      <c r="P7842">
        <v>87</v>
      </c>
    </row>
    <row r="7843" spans="1:16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5"/>
      <c r="L7843" s="455" t="e">
        <f>IF(K7843=0,#REF!,0)</f>
        <v>#REF!</v>
      </c>
      <c r="O7843">
        <v>69072.989197000003</v>
      </c>
      <c r="P7843">
        <v>96</v>
      </c>
    </row>
    <row r="7844" spans="1:16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5"/>
      <c r="L7844" s="455" t="e">
        <f>IF(K7844=0,#REF!,0)</f>
        <v>#REF!</v>
      </c>
      <c r="O7844">
        <v>69516.914185000001</v>
      </c>
      <c r="P7844">
        <v>112</v>
      </c>
    </row>
    <row r="7845" spans="1:16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5"/>
      <c r="L7845" s="455" t="e">
        <f>IF(K7845=0,#REF!,0)</f>
        <v>#REF!</v>
      </c>
      <c r="O7845">
        <v>70048.347169000001</v>
      </c>
      <c r="P7845">
        <v>133</v>
      </c>
    </row>
    <row r="7846" spans="1:16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5"/>
      <c r="L7846" s="455" t="e">
        <f>IF(K7846=0,#REF!,0)</f>
        <v>#REF!</v>
      </c>
      <c r="O7846">
        <v>68119.157531999997</v>
      </c>
      <c r="P7846">
        <v>157</v>
      </c>
    </row>
    <row r="7847" spans="1:16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5"/>
      <c r="L7847" s="455" t="e">
        <f>IF(K7847=0,#REF!,0)</f>
        <v>#REF!</v>
      </c>
      <c r="O7847">
        <v>66388.171019999994</v>
      </c>
      <c r="P7847">
        <v>167</v>
      </c>
    </row>
    <row r="7848" spans="1:16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5"/>
      <c r="L7848" s="455" t="e">
        <f>IF(K7848=0,#REF!,0)</f>
        <v>#REF!</v>
      </c>
      <c r="O7848">
        <v>63765.196472000003</v>
      </c>
      <c r="P7848">
        <v>169</v>
      </c>
    </row>
    <row r="7849" spans="1:16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5"/>
      <c r="L7849" s="455" t="e">
        <f>IF(K7849=0,#REF!,0)</f>
        <v>#REF!</v>
      </c>
      <c r="O7849">
        <v>63741.333618999997</v>
      </c>
      <c r="P7849">
        <v>165</v>
      </c>
    </row>
    <row r="7850" spans="1:16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5"/>
      <c r="L7850" s="455" t="e">
        <f>IF(K7850=0,#REF!,0)</f>
        <v>#REF!</v>
      </c>
      <c r="O7850">
        <v>63443.480223999999</v>
      </c>
      <c r="P7850">
        <v>152</v>
      </c>
    </row>
    <row r="7851" spans="1:16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5"/>
      <c r="L7851" s="455" t="e">
        <f>IF(K7851=0,#REF!,0)</f>
        <v>#REF!</v>
      </c>
      <c r="O7851">
        <v>63961.957762999999</v>
      </c>
      <c r="P7851">
        <v>131</v>
      </c>
    </row>
    <row r="7852" spans="1:16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5"/>
      <c r="L7852" s="455" t="e">
        <f>IF(K7852=0,#REF!,0)</f>
        <v>#REF!</v>
      </c>
      <c r="O7852">
        <v>60852.387695999998</v>
      </c>
      <c r="P7852">
        <v>124</v>
      </c>
    </row>
    <row r="7853" spans="1:16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5"/>
      <c r="L7853" s="455" t="e">
        <f>IF(K7853=0,#REF!,0)</f>
        <v>#REF!</v>
      </c>
      <c r="O7853">
        <v>58913.169983</v>
      </c>
      <c r="P7853">
        <v>119</v>
      </c>
    </row>
    <row r="7854" spans="1:16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5"/>
      <c r="L7854" s="455" t="e">
        <f>IF(K7854=0,#REF!,0)</f>
        <v>#REF!</v>
      </c>
      <c r="O7854">
        <v>59690.165130000001</v>
      </c>
      <c r="P7854">
        <v>114</v>
      </c>
    </row>
    <row r="7855" spans="1:16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5"/>
      <c r="L7855" s="455" t="e">
        <f>IF(K7855=0,#REF!,0)</f>
        <v>#REF!</v>
      </c>
      <c r="O7855">
        <v>59875.148926000002</v>
      </c>
      <c r="P7855">
        <v>109</v>
      </c>
    </row>
    <row r="7856" spans="1:16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5"/>
      <c r="L7856" s="455" t="e">
        <f>IF(K7856=0,#REF!,0)</f>
        <v>#REF!</v>
      </c>
      <c r="O7856">
        <v>61011.652343000002</v>
      </c>
      <c r="P7856">
        <v>115</v>
      </c>
    </row>
    <row r="7857" spans="1:16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5"/>
      <c r="L7857" s="455" t="e">
        <f>IF(K7857=0,#REF!,0)</f>
        <v>#REF!</v>
      </c>
      <c r="O7857">
        <v>61993.512145000001</v>
      </c>
      <c r="P7857">
        <v>127</v>
      </c>
    </row>
    <row r="7858" spans="1:16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5"/>
      <c r="L7858" s="455" t="e">
        <f>IF(K7858=0,#REF!,0)</f>
        <v>#REF!</v>
      </c>
      <c r="O7858">
        <v>63426.792968999987</v>
      </c>
      <c r="P7858">
        <v>145</v>
      </c>
    </row>
    <row r="7859" spans="1:16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5"/>
      <c r="L7859" s="455" t="e">
        <f>IF(K7859=0,#REF!,0)</f>
        <v>#REF!</v>
      </c>
      <c r="O7859">
        <v>66266.177886999998</v>
      </c>
      <c r="P7859">
        <v>130</v>
      </c>
    </row>
    <row r="7860" spans="1:16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5"/>
      <c r="L7860" s="455" t="e">
        <f>IF(K7860=0,#REF!,0)</f>
        <v>#REF!</v>
      </c>
      <c r="O7860">
        <v>70855.393647000004</v>
      </c>
      <c r="P7860">
        <v>116</v>
      </c>
    </row>
    <row r="7861" spans="1:16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5"/>
      <c r="L7861" s="455" t="e">
        <f>IF(K7861=0,#REF!,0)</f>
        <v>#REF!</v>
      </c>
      <c r="O7861">
        <v>71913.399047999992</v>
      </c>
      <c r="P7861">
        <v>109</v>
      </c>
    </row>
    <row r="7862" spans="1:16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5"/>
      <c r="L7862" s="455" t="e">
        <f>IF(K7862=0,#REF!,0)</f>
        <v>#REF!</v>
      </c>
      <c r="O7862">
        <v>70967.349335000006</v>
      </c>
      <c r="P7862">
        <v>99</v>
      </c>
    </row>
    <row r="7863" spans="1:16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5"/>
      <c r="L7863" s="455" t="e">
        <f>IF(K7863=0,#REF!,0)</f>
        <v>#REF!</v>
      </c>
      <c r="O7863">
        <v>67724.078491000007</v>
      </c>
      <c r="P7863">
        <v>88</v>
      </c>
    </row>
    <row r="7864" spans="1:16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5"/>
      <c r="L7864" s="455" t="e">
        <f>IF(K7864=0,#REF!,0)</f>
        <v>#REF!</v>
      </c>
      <c r="O7864">
        <v>66001.827789000003</v>
      </c>
      <c r="P7864">
        <v>104</v>
      </c>
    </row>
    <row r="7865" spans="1:16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5"/>
      <c r="L7865" s="455" t="e">
        <f>IF(K7865=0,#REF!,0)</f>
        <v>#REF!</v>
      </c>
      <c r="O7865">
        <v>68903.267548000003</v>
      </c>
      <c r="P7865">
        <v>92</v>
      </c>
    </row>
    <row r="7866" spans="1:16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5"/>
      <c r="L7866" s="455" t="e">
        <f>IF(K7866=0,#REF!,0)</f>
        <v>#REF!</v>
      </c>
      <c r="O7866">
        <v>68444.522094999993</v>
      </c>
      <c r="P7866">
        <v>86</v>
      </c>
    </row>
    <row r="7867" spans="1:16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5"/>
      <c r="L7867" s="455" t="e">
        <f>IF(K7867=0,#REF!,0)</f>
        <v>#REF!</v>
      </c>
      <c r="O7867">
        <v>69669.010926000003</v>
      </c>
      <c r="P7867">
        <v>102</v>
      </c>
    </row>
    <row r="7868" spans="1:16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5"/>
      <c r="L7868" s="455" t="e">
        <f>IF(K7868=0,#REF!,0)</f>
        <v>#REF!</v>
      </c>
      <c r="O7868">
        <v>70002.714783000003</v>
      </c>
      <c r="P7868">
        <v>122</v>
      </c>
    </row>
    <row r="7869" spans="1:16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5"/>
      <c r="L7869" s="455" t="e">
        <f>IF(K7869=0,#REF!,0)</f>
        <v>#REF!</v>
      </c>
      <c r="O7869">
        <v>69749.258667000002</v>
      </c>
      <c r="P7869">
        <v>138</v>
      </c>
    </row>
    <row r="7870" spans="1:16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5"/>
      <c r="L7870" s="455" t="e">
        <f>IF(K7870=0,#REF!,0)</f>
        <v>#REF!</v>
      </c>
      <c r="O7870">
        <v>67119.051696999988</v>
      </c>
      <c r="P7870">
        <v>149</v>
      </c>
    </row>
    <row r="7871" spans="1:16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5"/>
      <c r="L7871" s="455" t="e">
        <f>IF(K7871=0,#REF!,0)</f>
        <v>#REF!</v>
      </c>
      <c r="O7871">
        <v>65275.288575000013</v>
      </c>
      <c r="P7871">
        <v>156</v>
      </c>
    </row>
    <row r="7872" spans="1:16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5"/>
      <c r="L7872" s="455" t="e">
        <f>IF(K7872=0,#REF!,0)</f>
        <v>#REF!</v>
      </c>
      <c r="O7872">
        <v>63538.459046000004</v>
      </c>
      <c r="P7872">
        <v>161</v>
      </c>
    </row>
    <row r="7873" spans="1:16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5"/>
      <c r="L7873" s="455" t="e">
        <f>IF(K7873=0,#REF!,0)</f>
        <v>#REF!</v>
      </c>
      <c r="O7873">
        <v>62246.314940999997</v>
      </c>
      <c r="P7873">
        <v>162</v>
      </c>
    </row>
    <row r="7874" spans="1:16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5"/>
      <c r="L7874" s="455" t="e">
        <f>IF(K7874=0,#REF!,0)</f>
        <v>#REF!</v>
      </c>
      <c r="O7874">
        <v>62812.602232999998</v>
      </c>
      <c r="P7874">
        <v>157</v>
      </c>
    </row>
    <row r="7875" spans="1:16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5"/>
      <c r="L7875" s="455" t="e">
        <f>IF(K7875=0,#REF!,0)</f>
        <v>#REF!</v>
      </c>
      <c r="O7875">
        <v>61388.758973000004</v>
      </c>
      <c r="P7875">
        <v>151</v>
      </c>
    </row>
    <row r="7876" spans="1:16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5"/>
      <c r="L7876" s="455" t="e">
        <f>IF(K7876=0,#REF!,0)</f>
        <v>#REF!</v>
      </c>
      <c r="O7876">
        <v>58712.509461000001</v>
      </c>
      <c r="P7876">
        <v>147</v>
      </c>
    </row>
    <row r="7877" spans="1:16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5"/>
      <c r="L7877" s="455" t="e">
        <f>IF(K7877=0,#REF!,0)</f>
        <v>#REF!</v>
      </c>
      <c r="O7877">
        <v>57989.048431000003</v>
      </c>
      <c r="P7877">
        <v>141</v>
      </c>
    </row>
    <row r="7878" spans="1:16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5"/>
      <c r="L7878" s="455" t="e">
        <f>IF(K7878=0,#REF!,0)</f>
        <v>#REF!</v>
      </c>
      <c r="O7878">
        <v>58198.085419000003</v>
      </c>
      <c r="P7878">
        <v>129</v>
      </c>
    </row>
    <row r="7879" spans="1:16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5"/>
      <c r="L7879" s="455" t="e">
        <f>IF(K7879=0,#REF!,0)</f>
        <v>#REF!</v>
      </c>
      <c r="O7879">
        <v>58849.051698000003</v>
      </c>
      <c r="P7879">
        <v>128</v>
      </c>
    </row>
    <row r="7880" spans="1:16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5"/>
      <c r="L7880" s="455" t="e">
        <f>IF(K7880=0,#REF!,0)</f>
        <v>#REF!</v>
      </c>
      <c r="O7880">
        <v>59507.401641999997</v>
      </c>
      <c r="P7880">
        <v>127</v>
      </c>
    </row>
    <row r="7881" spans="1:16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5"/>
      <c r="L7881" s="455" t="e">
        <f>IF(K7881=0,#REF!,0)</f>
        <v>#REF!</v>
      </c>
      <c r="O7881">
        <v>59987.396941999999</v>
      </c>
      <c r="P7881">
        <v>127</v>
      </c>
    </row>
    <row r="7882" spans="1:16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5"/>
      <c r="L7882" s="455" t="e">
        <f>IF(K7882=0,#REF!,0)</f>
        <v>#REF!</v>
      </c>
      <c r="O7882">
        <v>58772.630431999998</v>
      </c>
      <c r="P7882">
        <v>130</v>
      </c>
    </row>
    <row r="7883" spans="1:16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5"/>
      <c r="L7883" s="455" t="e">
        <f>IF(K7883=0,#REF!,0)</f>
        <v>#REF!</v>
      </c>
      <c r="O7883">
        <v>59361.901123000003</v>
      </c>
      <c r="P7883">
        <v>125</v>
      </c>
    </row>
    <row r="7884" spans="1:16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5"/>
      <c r="L7884" s="455" t="e">
        <f>IF(K7884=0,#REF!,0)</f>
        <v>#REF!</v>
      </c>
      <c r="O7884">
        <v>60656.376405000003</v>
      </c>
      <c r="P7884">
        <v>106</v>
      </c>
    </row>
    <row r="7885" spans="1:16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5"/>
      <c r="L7885" s="455" t="e">
        <f>IF(K7885=0,#REF!,0)</f>
        <v>#REF!</v>
      </c>
      <c r="O7885">
        <v>60977.962278999999</v>
      </c>
      <c r="P7885">
        <v>95</v>
      </c>
    </row>
    <row r="7886" spans="1:16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5"/>
      <c r="L7886" s="455" t="e">
        <f>IF(K7886=0,#REF!,0)</f>
        <v>#REF!</v>
      </c>
      <c r="O7886">
        <v>61223.189148999998</v>
      </c>
      <c r="P7886">
        <v>84</v>
      </c>
    </row>
    <row r="7887" spans="1:16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5"/>
      <c r="L7887" s="455" t="e">
        <f>IF(K7887=0,#REF!,0)</f>
        <v>#REF!</v>
      </c>
      <c r="O7887">
        <v>58661.079375999987</v>
      </c>
      <c r="P7887">
        <v>70</v>
      </c>
    </row>
    <row r="7888" spans="1:16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5"/>
      <c r="L7888" s="455" t="e">
        <f>IF(K7888=0,#REF!,0)</f>
        <v>#REF!</v>
      </c>
      <c r="O7888">
        <v>57509.225890000002</v>
      </c>
      <c r="P7888">
        <v>69</v>
      </c>
    </row>
    <row r="7889" spans="1:16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5"/>
      <c r="L7889" s="455" t="e">
        <f>IF(K7889=0,#REF!,0)</f>
        <v>#REF!</v>
      </c>
      <c r="O7889">
        <v>58952.763701999997</v>
      </c>
      <c r="P7889">
        <v>75</v>
      </c>
    </row>
    <row r="7890" spans="1:16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5"/>
      <c r="L7890" s="455" t="e">
        <f>IF(K7890=0,#REF!,0)</f>
        <v>#REF!</v>
      </c>
      <c r="O7890">
        <v>59084.721162000002</v>
      </c>
      <c r="P7890">
        <v>93</v>
      </c>
    </row>
    <row r="7891" spans="1:16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5"/>
      <c r="L7891" s="455" t="e">
        <f>IF(K7891=0,#REF!,0)</f>
        <v>#REF!</v>
      </c>
      <c r="O7891">
        <v>59383.229828000003</v>
      </c>
      <c r="P7891">
        <v>110</v>
      </c>
    </row>
    <row r="7892" spans="1:16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5"/>
      <c r="L7892" s="455" t="e">
        <f>IF(K7892=0,#REF!,0)</f>
        <v>#REF!</v>
      </c>
      <c r="O7892">
        <v>58904.641173999997</v>
      </c>
      <c r="P7892">
        <v>130</v>
      </c>
    </row>
    <row r="7893" spans="1:16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5"/>
      <c r="L7893" s="455" t="e">
        <f>IF(K7893=0,#REF!,0)</f>
        <v>#REF!</v>
      </c>
      <c r="O7893">
        <v>60045.744629000001</v>
      </c>
      <c r="P7893">
        <v>145</v>
      </c>
    </row>
    <row r="7894" spans="1:16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5"/>
      <c r="L7894" s="455" t="e">
        <f>IF(K7894=0,#REF!,0)</f>
        <v>#REF!</v>
      </c>
      <c r="O7894">
        <v>59021.023376999998</v>
      </c>
      <c r="P7894">
        <v>145</v>
      </c>
    </row>
    <row r="7895" spans="1:16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5"/>
      <c r="L7895" s="455" t="e">
        <f>IF(K7895=0,#REF!,0)</f>
        <v>#REF!</v>
      </c>
      <c r="O7895">
        <v>58154.131958000013</v>
      </c>
      <c r="P7895">
        <v>152</v>
      </c>
    </row>
    <row r="7896" spans="1:16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5"/>
      <c r="L7896" s="455" t="e">
        <f>IF(K7896=0,#REF!,0)</f>
        <v>#REF!</v>
      </c>
      <c r="O7896">
        <v>57255.304382000002</v>
      </c>
      <c r="P7896">
        <v>146</v>
      </c>
    </row>
    <row r="7897" spans="1:16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5"/>
      <c r="L7897" s="455" t="e">
        <f>IF(K7897=0,#REF!,0)</f>
        <v>#REF!</v>
      </c>
      <c r="O7897">
        <v>57131.564759000001</v>
      </c>
      <c r="P7897">
        <v>145</v>
      </c>
    </row>
    <row r="7898" spans="1:16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5"/>
      <c r="L7898" s="455" t="e">
        <f>IF(K7898=0,#REF!,0)</f>
        <v>#REF!</v>
      </c>
      <c r="O7898">
        <v>58292.323607999999</v>
      </c>
      <c r="P7898">
        <v>136</v>
      </c>
    </row>
    <row r="7899" spans="1:16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5"/>
      <c r="L7899" s="455" t="e">
        <f>IF(K7899=0,#REF!,0)</f>
        <v>#REF!</v>
      </c>
      <c r="O7899">
        <v>57764.504852000013</v>
      </c>
      <c r="P7899">
        <v>125</v>
      </c>
    </row>
    <row r="7900" spans="1:16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5"/>
      <c r="L7900" s="455" t="e">
        <f>IF(K7900=0,#REF!,0)</f>
        <v>#REF!</v>
      </c>
      <c r="O7900">
        <v>55327.174653000002</v>
      </c>
      <c r="P7900">
        <v>118</v>
      </c>
    </row>
    <row r="7901" spans="1:16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5"/>
      <c r="L7901" s="455" t="e">
        <f>IF(K7901=0,#REF!,0)</f>
        <v>#REF!</v>
      </c>
      <c r="O7901">
        <v>53605.478272</v>
      </c>
      <c r="P7901">
        <v>114</v>
      </c>
    </row>
    <row r="7902" spans="1:16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5"/>
      <c r="L7902" s="455" t="e">
        <f>IF(K7902=0,#REF!,0)</f>
        <v>#REF!</v>
      </c>
      <c r="O7902">
        <v>53832.239594000013</v>
      </c>
      <c r="P7902">
        <v>112</v>
      </c>
    </row>
    <row r="7903" spans="1:16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5"/>
      <c r="L7903" s="455" t="e">
        <f>IF(K7903=0,#REF!,0)</f>
        <v>#REF!</v>
      </c>
      <c r="O7903">
        <v>54027.736083999996</v>
      </c>
      <c r="P7903">
        <v>104</v>
      </c>
    </row>
    <row r="7904" spans="1:16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5"/>
      <c r="L7904" s="455" t="e">
        <f>IF(K7904=0,#REF!,0)</f>
        <v>#REF!</v>
      </c>
      <c r="O7904">
        <v>54428.979554000012</v>
      </c>
      <c r="P7904">
        <v>106</v>
      </c>
    </row>
    <row r="7905" spans="1:16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5"/>
      <c r="L7905" s="455" t="e">
        <f>IF(K7905=0,#REF!,0)</f>
        <v>#REF!</v>
      </c>
      <c r="O7905">
        <v>54251.712799000001</v>
      </c>
      <c r="P7905">
        <v>109</v>
      </c>
    </row>
    <row r="7906" spans="1:16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5"/>
      <c r="L7906" s="455" t="e">
        <f>IF(K7906=0,#REF!,0)</f>
        <v>#REF!</v>
      </c>
      <c r="O7906">
        <v>53647.086302999996</v>
      </c>
      <c r="P7906">
        <v>109</v>
      </c>
    </row>
    <row r="7907" spans="1:16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5"/>
      <c r="L7907" s="455" t="e">
        <f>IF(K7907=0,#REF!,0)</f>
        <v>#REF!</v>
      </c>
      <c r="O7907">
        <v>53205.035279000003</v>
      </c>
      <c r="P7907">
        <v>117</v>
      </c>
    </row>
    <row r="7908" spans="1:16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5"/>
      <c r="L7908" s="455" t="e">
        <f>IF(K7908=0,#REF!,0)</f>
        <v>#REF!</v>
      </c>
      <c r="O7908">
        <v>53325.335386999999</v>
      </c>
      <c r="P7908">
        <v>116</v>
      </c>
    </row>
    <row r="7909" spans="1:16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5"/>
      <c r="L7909" s="455" t="e">
        <f>IF(K7909=0,#REF!,0)</f>
        <v>#REF!</v>
      </c>
      <c r="O7909">
        <v>53571.323058000002</v>
      </c>
      <c r="P7909">
        <v>94</v>
      </c>
    </row>
    <row r="7910" spans="1:16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5"/>
      <c r="L7910" s="455" t="e">
        <f>IF(K7910=0,#REF!,0)</f>
        <v>#REF!</v>
      </c>
      <c r="O7910">
        <v>53982.684448</v>
      </c>
      <c r="P7910">
        <v>82</v>
      </c>
    </row>
    <row r="7911" spans="1:16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5"/>
      <c r="L7911" s="455" t="e">
        <f>IF(K7911=0,#REF!,0)</f>
        <v>#REF!</v>
      </c>
      <c r="O7911">
        <v>53460.533996999999</v>
      </c>
      <c r="P7911">
        <v>77</v>
      </c>
    </row>
    <row r="7912" spans="1:16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5"/>
      <c r="L7912" s="455" t="e">
        <f>IF(K7912=0,#REF!,0)</f>
        <v>#REF!</v>
      </c>
      <c r="O7912">
        <v>53619.415040000007</v>
      </c>
      <c r="P7912">
        <v>68</v>
      </c>
    </row>
    <row r="7913" spans="1:16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5"/>
      <c r="L7913" s="455" t="e">
        <f>IF(K7913=0,#REF!,0)</f>
        <v>#REF!</v>
      </c>
      <c r="O7913">
        <v>53762.290130999987</v>
      </c>
      <c r="P7913">
        <v>67</v>
      </c>
    </row>
    <row r="7914" spans="1:16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5"/>
      <c r="L7914" s="455" t="e">
        <f>IF(K7914=0,#REF!,0)</f>
        <v>#REF!</v>
      </c>
      <c r="O7914">
        <v>53204.997802999998</v>
      </c>
      <c r="P7914">
        <v>70</v>
      </c>
    </row>
    <row r="7915" spans="1:16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5"/>
      <c r="L7915" s="455" t="e">
        <f>IF(K7915=0,#REF!,0)</f>
        <v>#REF!</v>
      </c>
      <c r="O7915">
        <v>54623.281555000001</v>
      </c>
      <c r="P7915">
        <v>82</v>
      </c>
    </row>
    <row r="7916" spans="1:16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5"/>
      <c r="L7916" s="455" t="e">
        <f>IF(K7916=0,#REF!,0)</f>
        <v>#REF!</v>
      </c>
      <c r="O7916">
        <v>54648.792390000002</v>
      </c>
      <c r="P7916">
        <v>104</v>
      </c>
    </row>
    <row r="7917" spans="1:16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5"/>
      <c r="L7917" s="455" t="e">
        <f>IF(K7917=0,#REF!,0)</f>
        <v>#REF!</v>
      </c>
      <c r="O7917">
        <v>56744.451355999998</v>
      </c>
      <c r="P7917">
        <v>126</v>
      </c>
    </row>
    <row r="7918" spans="1:16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5"/>
      <c r="L7918" s="455" t="e">
        <f>IF(K7918=0,#REF!,0)</f>
        <v>#REF!</v>
      </c>
      <c r="O7918">
        <v>56939.600525999987</v>
      </c>
      <c r="P7918">
        <v>133</v>
      </c>
    </row>
    <row r="7919" spans="1:16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5"/>
      <c r="L7919" s="455" t="e">
        <f>IF(K7919=0,#REF!,0)</f>
        <v>#REF!</v>
      </c>
      <c r="O7919">
        <v>56770.936646000002</v>
      </c>
      <c r="P7919">
        <v>135</v>
      </c>
    </row>
    <row r="7920" spans="1:16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5"/>
      <c r="L7920" s="455" t="e">
        <f>IF(K7920=0,#REF!,0)</f>
        <v>#REF!</v>
      </c>
      <c r="O7920">
        <v>55025.520019000003</v>
      </c>
      <c r="P7920">
        <v>140</v>
      </c>
    </row>
    <row r="7921" spans="1:16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5"/>
      <c r="L7921" s="455" t="e">
        <f>IF(K7921=0,#REF!,0)</f>
        <v>#REF!</v>
      </c>
      <c r="O7921">
        <v>55765.490599999997</v>
      </c>
      <c r="P7921">
        <v>137</v>
      </c>
    </row>
    <row r="7922" spans="1:16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5"/>
      <c r="L7922" s="455" t="e">
        <f>IF(K7922=0,#REF!,0)</f>
        <v>#REF!</v>
      </c>
      <c r="O7922">
        <v>56824.453674999997</v>
      </c>
      <c r="P7922">
        <v>130</v>
      </c>
    </row>
    <row r="7923" spans="1:16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5"/>
      <c r="L7923" s="455" t="e">
        <f>IF(K7923=0,#REF!,0)</f>
        <v>#REF!</v>
      </c>
      <c r="O7923">
        <v>56482.534270999997</v>
      </c>
      <c r="P7923">
        <v>121</v>
      </c>
    </row>
    <row r="7924" spans="1:16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5"/>
      <c r="L7924" s="455" t="e">
        <f>IF(K7924=0,#REF!,0)</f>
        <v>#REF!</v>
      </c>
      <c r="O7924">
        <v>54072.799073000002</v>
      </c>
      <c r="P7924">
        <v>115</v>
      </c>
    </row>
    <row r="7925" spans="1:16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5"/>
      <c r="L7925" s="455" t="e">
        <f>IF(K7925=0,#REF!,0)</f>
        <v>#REF!</v>
      </c>
      <c r="O7925">
        <v>53657.373808999997</v>
      </c>
      <c r="P7925">
        <v>114</v>
      </c>
    </row>
    <row r="7926" spans="1:16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5"/>
      <c r="L7926" s="455" t="e">
        <f>IF(K7926=0,#REF!,0)</f>
        <v>#REF!</v>
      </c>
      <c r="O7926">
        <v>53843.476044000003</v>
      </c>
      <c r="P7926">
        <v>113</v>
      </c>
    </row>
    <row r="7927" spans="1:16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5"/>
      <c r="L7927" s="455" t="e">
        <f>IF(K7927=0,#REF!,0)</f>
        <v>#REF!</v>
      </c>
      <c r="O7927">
        <v>54888.246702999997</v>
      </c>
      <c r="P7927">
        <v>114</v>
      </c>
    </row>
    <row r="7928" spans="1:16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5"/>
      <c r="L7928" s="455" t="e">
        <f>IF(K7928=0,#REF!,0)</f>
        <v>#REF!</v>
      </c>
      <c r="O7928">
        <v>56559.251312</v>
      </c>
      <c r="P7928">
        <v>117</v>
      </c>
    </row>
    <row r="7929" spans="1:16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5"/>
      <c r="L7929" s="455" t="e">
        <f>IF(K7929=0,#REF!,0)</f>
        <v>#REF!</v>
      </c>
      <c r="O7929">
        <v>58698.615876000003</v>
      </c>
      <c r="P7929">
        <v>126</v>
      </c>
    </row>
    <row r="7930" spans="1:16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5"/>
      <c r="L7930" s="455" t="e">
        <f>IF(K7930=0,#REF!,0)</f>
        <v>#REF!</v>
      </c>
      <c r="O7930">
        <v>61772.964354999996</v>
      </c>
      <c r="P7930">
        <v>142</v>
      </c>
    </row>
    <row r="7931" spans="1:16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5"/>
      <c r="L7931" s="455" t="e">
        <f>IF(K7931=0,#REF!,0)</f>
        <v>#REF!</v>
      </c>
      <c r="O7931">
        <v>66743.199523999996</v>
      </c>
      <c r="P7931">
        <v>123</v>
      </c>
    </row>
    <row r="7932" spans="1:16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5"/>
      <c r="L7932" s="455" t="e">
        <f>IF(K7932=0,#REF!,0)</f>
        <v>#REF!</v>
      </c>
      <c r="O7932">
        <v>71112.785461000007</v>
      </c>
      <c r="P7932">
        <v>97</v>
      </c>
    </row>
    <row r="7933" spans="1:16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5"/>
      <c r="L7933" s="455" t="e">
        <f>IF(K7933=0,#REF!,0)</f>
        <v>#REF!</v>
      </c>
      <c r="O7933">
        <v>71295.481507999997</v>
      </c>
      <c r="P7933">
        <v>84</v>
      </c>
    </row>
    <row r="7934" spans="1:16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5"/>
      <c r="L7934" s="455" t="e">
        <f>IF(K7934=0,#REF!,0)</f>
        <v>#REF!</v>
      </c>
      <c r="O7934">
        <v>69707.911529999998</v>
      </c>
      <c r="P7934">
        <v>72</v>
      </c>
    </row>
    <row r="7935" spans="1:16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5"/>
      <c r="L7935" s="455" t="e">
        <f>IF(K7935=0,#REF!,0)</f>
        <v>#REF!</v>
      </c>
      <c r="O7935">
        <v>65986.249573000008</v>
      </c>
      <c r="P7935">
        <v>65</v>
      </c>
    </row>
    <row r="7936" spans="1:16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5"/>
      <c r="L7936" s="455" t="e">
        <f>IF(K7936=0,#REF!,0)</f>
        <v>#REF!</v>
      </c>
      <c r="O7936">
        <v>64352.059936999998</v>
      </c>
      <c r="P7936">
        <v>60</v>
      </c>
    </row>
    <row r="7937" spans="1:16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5"/>
      <c r="L7937" s="455" t="e">
        <f>IF(K7937=0,#REF!,0)</f>
        <v>#REF!</v>
      </c>
      <c r="O7937">
        <v>67171.173003999997</v>
      </c>
      <c r="P7937">
        <v>65</v>
      </c>
    </row>
    <row r="7938" spans="1:16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5"/>
      <c r="L7938" s="455" t="e">
        <f>IF(K7938=0,#REF!,0)</f>
        <v>#REF!</v>
      </c>
      <c r="O7938">
        <v>66764.028867999994</v>
      </c>
      <c r="P7938">
        <v>66</v>
      </c>
    </row>
    <row r="7939" spans="1:16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5"/>
      <c r="L7939" s="455" t="e">
        <f>IF(K7939=0,#REF!,0)</f>
        <v>#REF!</v>
      </c>
      <c r="O7939">
        <v>67841.191894999996</v>
      </c>
      <c r="P7939">
        <v>73</v>
      </c>
    </row>
    <row r="7940" spans="1:16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5"/>
      <c r="L7940" s="455" t="e">
        <f>IF(K7940=0,#REF!,0)</f>
        <v>#REF!</v>
      </c>
      <c r="O7940">
        <v>68490.161681999991</v>
      </c>
      <c r="P7940">
        <v>88</v>
      </c>
    </row>
    <row r="7941" spans="1:16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5"/>
      <c r="L7941" s="455" t="e">
        <f>IF(K7941=0,#REF!,0)</f>
        <v>#REF!</v>
      </c>
      <c r="O7941">
        <v>68815.084288999991</v>
      </c>
      <c r="P7941">
        <v>111</v>
      </c>
    </row>
    <row r="7942" spans="1:16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5"/>
      <c r="L7942" s="455" t="e">
        <f>IF(K7942=0,#REF!,0)</f>
        <v>#REF!</v>
      </c>
      <c r="O7942">
        <v>66788.847716999997</v>
      </c>
      <c r="P7942">
        <v>125</v>
      </c>
    </row>
    <row r="7943" spans="1:16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5"/>
      <c r="L7943" s="455" t="e">
        <f>IF(K7943=0,#REF!,0)</f>
        <v>#REF!</v>
      </c>
      <c r="O7943">
        <v>64777.748718000003</v>
      </c>
      <c r="P7943">
        <v>133</v>
      </c>
    </row>
    <row r="7944" spans="1:16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5"/>
      <c r="L7944" s="455" t="e">
        <f>IF(K7944=0,#REF!,0)</f>
        <v>#REF!</v>
      </c>
      <c r="O7944">
        <v>62751.490478</v>
      </c>
      <c r="P7944">
        <v>143</v>
      </c>
    </row>
    <row r="7945" spans="1:16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5"/>
      <c r="L7945" s="455" t="e">
        <f>IF(K7945=0,#REF!,0)</f>
        <v>#REF!</v>
      </c>
      <c r="O7945">
        <v>61285.409912000003</v>
      </c>
      <c r="P7945">
        <v>138</v>
      </c>
    </row>
    <row r="7946" spans="1:16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5"/>
      <c r="L7946" s="455" t="e">
        <f>IF(K7946=0,#REF!,0)</f>
        <v>#REF!</v>
      </c>
      <c r="O7946">
        <v>61050.196899000002</v>
      </c>
      <c r="P7946">
        <v>125</v>
      </c>
    </row>
    <row r="7947" spans="1:16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5"/>
      <c r="L7947" s="455" t="e">
        <f>IF(K7947=0,#REF!,0)</f>
        <v>#REF!</v>
      </c>
      <c r="O7947">
        <v>61070.78009</v>
      </c>
      <c r="P7947">
        <v>118</v>
      </c>
    </row>
    <row r="7948" spans="1:16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5"/>
      <c r="L7948" s="455" t="e">
        <f>IF(K7948=0,#REF!,0)</f>
        <v>#REF!</v>
      </c>
      <c r="O7948">
        <v>57022.092559999997</v>
      </c>
      <c r="P7948">
        <v>114</v>
      </c>
    </row>
    <row r="7949" spans="1:16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5"/>
      <c r="L7949" s="455" t="e">
        <f>IF(K7949=0,#REF!,0)</f>
        <v>#REF!</v>
      </c>
      <c r="O7949">
        <v>56387.267090000001</v>
      </c>
      <c r="P7949">
        <v>106</v>
      </c>
    </row>
    <row r="7950" spans="1:16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5"/>
      <c r="L7950" s="455" t="e">
        <f>IF(K7950=0,#REF!,0)</f>
        <v>#REF!</v>
      </c>
      <c r="O7950">
        <v>56315.727446999997</v>
      </c>
      <c r="P7950">
        <v>104</v>
      </c>
    </row>
    <row r="7951" spans="1:16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5"/>
      <c r="L7951" s="455" t="e">
        <f>IF(K7951=0,#REF!,0)</f>
        <v>#REF!</v>
      </c>
      <c r="O7951">
        <v>56823.106598000013</v>
      </c>
      <c r="P7951">
        <v>102</v>
      </c>
    </row>
    <row r="7952" spans="1:16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5"/>
      <c r="L7952" s="455" t="e">
        <f>IF(K7952=0,#REF!,0)</f>
        <v>#REF!</v>
      </c>
      <c r="O7952">
        <v>58120.992644999998</v>
      </c>
      <c r="P7952">
        <v>109</v>
      </c>
    </row>
    <row r="7953" spans="1:16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5"/>
      <c r="L7953" s="455" t="e">
        <f>IF(K7953=0,#REF!,0)</f>
        <v>#REF!</v>
      </c>
      <c r="O7953">
        <v>60713.356871000004</v>
      </c>
      <c r="P7953">
        <v>115</v>
      </c>
    </row>
    <row r="7954" spans="1:16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5"/>
      <c r="L7954" s="455" t="e">
        <f>IF(K7954=0,#REF!,0)</f>
        <v>#REF!</v>
      </c>
      <c r="O7954">
        <v>63459.594542999999</v>
      </c>
      <c r="P7954">
        <v>133</v>
      </c>
    </row>
    <row r="7955" spans="1:16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5"/>
      <c r="L7955" s="455" t="e">
        <f>IF(K7955=0,#REF!,0)</f>
        <v>#REF!</v>
      </c>
      <c r="O7955">
        <v>65791.877380999998</v>
      </c>
      <c r="P7955">
        <v>119</v>
      </c>
    </row>
    <row r="7956" spans="1:16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5"/>
      <c r="L7956" s="455" t="e">
        <f>IF(K7956=0,#REF!,0)</f>
        <v>#REF!</v>
      </c>
      <c r="O7956">
        <v>70512.348205000002</v>
      </c>
      <c r="P7956">
        <v>99</v>
      </c>
    </row>
    <row r="7957" spans="1:16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5"/>
      <c r="L7957" s="455" t="e">
        <f>IF(K7957=0,#REF!,0)</f>
        <v>#REF!</v>
      </c>
      <c r="O7957">
        <v>71053.171203999998</v>
      </c>
      <c r="P7957">
        <v>85</v>
      </c>
    </row>
    <row r="7958" spans="1:16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5"/>
      <c r="L7958" s="455" t="e">
        <f>IF(K7958=0,#REF!,0)</f>
        <v>#REF!</v>
      </c>
      <c r="O7958">
        <v>70589.902526999998</v>
      </c>
      <c r="P7958">
        <v>73</v>
      </c>
    </row>
    <row r="7959" spans="1:16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5"/>
      <c r="L7959" s="455" t="e">
        <f>IF(K7959=0,#REF!,0)</f>
        <v>#REF!</v>
      </c>
      <c r="O7959">
        <v>66816.340697000007</v>
      </c>
      <c r="P7959">
        <v>67</v>
      </c>
    </row>
    <row r="7960" spans="1:16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5"/>
      <c r="L7960" s="455" t="e">
        <f>IF(K7960=0,#REF!,0)</f>
        <v>#REF!</v>
      </c>
      <c r="O7960">
        <v>64945.287965000003</v>
      </c>
      <c r="P7960">
        <v>67</v>
      </c>
    </row>
    <row r="7961" spans="1:16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5"/>
      <c r="L7961" s="455" t="e">
        <f>IF(K7961=0,#REF!,0)</f>
        <v>#REF!</v>
      </c>
      <c r="O7961">
        <v>67161.895506999994</v>
      </c>
      <c r="P7961">
        <v>61</v>
      </c>
    </row>
    <row r="7962" spans="1:16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5"/>
      <c r="L7962" s="455" t="e">
        <f>IF(K7962=0,#REF!,0)</f>
        <v>#REF!</v>
      </c>
      <c r="O7962">
        <v>67051.465758999999</v>
      </c>
      <c r="P7962">
        <v>57</v>
      </c>
    </row>
    <row r="7963" spans="1:16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5"/>
      <c r="L7963" s="455" t="e">
        <f>IF(K7963=0,#REF!,0)</f>
        <v>#REF!</v>
      </c>
      <c r="O7963">
        <v>67162.172669000007</v>
      </c>
      <c r="P7963">
        <v>71</v>
      </c>
    </row>
    <row r="7964" spans="1:16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5"/>
      <c r="L7964" s="455" t="e">
        <f>IF(K7964=0,#REF!,0)</f>
        <v>#REF!</v>
      </c>
      <c r="O7964">
        <v>67679.627257999993</v>
      </c>
      <c r="P7964">
        <v>87</v>
      </c>
    </row>
    <row r="7965" spans="1:16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5"/>
      <c r="L7965" s="455" t="e">
        <f>IF(K7965=0,#REF!,0)</f>
        <v>#REF!</v>
      </c>
      <c r="O7965">
        <v>68646.015625</v>
      </c>
      <c r="P7965">
        <v>105</v>
      </c>
    </row>
    <row r="7966" spans="1:16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5"/>
      <c r="L7966" s="455" t="e">
        <f>IF(K7966=0,#REF!,0)</f>
        <v>#REF!</v>
      </c>
      <c r="O7966">
        <v>66431.56683299999</v>
      </c>
      <c r="P7966">
        <v>124</v>
      </c>
    </row>
    <row r="7967" spans="1:16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5"/>
      <c r="L7967" s="455" t="e">
        <f>IF(K7967=0,#REF!,0)</f>
        <v>#REF!</v>
      </c>
      <c r="O7967">
        <v>64865.196107000003</v>
      </c>
      <c r="P7967">
        <v>128</v>
      </c>
    </row>
    <row r="7968" spans="1:16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5"/>
      <c r="L7968" s="455" t="e">
        <f>IF(K7968=0,#REF!,0)</f>
        <v>#REF!</v>
      </c>
      <c r="O7968">
        <v>62334.476439999999</v>
      </c>
      <c r="P7968">
        <v>134</v>
      </c>
    </row>
    <row r="7969" spans="1:16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5"/>
      <c r="L7969" s="455" t="e">
        <f>IF(K7969=0,#REF!,0)</f>
        <v>#REF!</v>
      </c>
      <c r="O7969">
        <v>62118.559631999997</v>
      </c>
      <c r="P7969">
        <v>130</v>
      </c>
    </row>
    <row r="7970" spans="1:16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5"/>
      <c r="L7970" s="455" t="e">
        <f>IF(K7970=0,#REF!,0)</f>
        <v>#REF!</v>
      </c>
      <c r="O7970">
        <v>61389.551513999999</v>
      </c>
      <c r="P7970">
        <v>123</v>
      </c>
    </row>
    <row r="7971" spans="1:16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5"/>
      <c r="L7971" s="455" t="e">
        <f>IF(K7971=0,#REF!,0)</f>
        <v>#REF!</v>
      </c>
      <c r="O7971">
        <v>60965.193786999997</v>
      </c>
      <c r="P7971">
        <v>110</v>
      </c>
    </row>
    <row r="7972" spans="1:16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5"/>
      <c r="L7972" s="455" t="e">
        <f>IF(K7972=0,#REF!,0)</f>
        <v>#REF!</v>
      </c>
      <c r="O7972">
        <v>57816.630431999998</v>
      </c>
      <c r="P7972">
        <v>103</v>
      </c>
    </row>
    <row r="7973" spans="1:16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5"/>
      <c r="L7973" s="455" t="e">
        <f>IF(K7973=0,#REF!,0)</f>
        <v>#REF!</v>
      </c>
      <c r="O7973">
        <v>57536.471922999997</v>
      </c>
      <c r="P7973">
        <v>97</v>
      </c>
    </row>
    <row r="7974" spans="1:16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5"/>
      <c r="L7974" s="455" t="e">
        <f>IF(K7974=0,#REF!,0)</f>
        <v>#REF!</v>
      </c>
      <c r="O7974">
        <v>57547.583038999997</v>
      </c>
      <c r="P7974">
        <v>86</v>
      </c>
    </row>
    <row r="7975" spans="1:16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5"/>
      <c r="L7975" s="455" t="e">
        <f>IF(K7975=0,#REF!,0)</f>
        <v>#REF!</v>
      </c>
      <c r="O7975">
        <v>57027.487854999999</v>
      </c>
      <c r="P7975">
        <v>83</v>
      </c>
    </row>
    <row r="7976" spans="1:16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5"/>
      <c r="L7976" s="455" t="e">
        <f>IF(K7976=0,#REF!,0)</f>
        <v>#REF!</v>
      </c>
      <c r="O7976">
        <v>58144.848145000004</v>
      </c>
      <c r="P7976">
        <v>89</v>
      </c>
    </row>
    <row r="7977" spans="1:16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5"/>
      <c r="L7977" s="455" t="e">
        <f>IF(K7977=0,#REF!,0)</f>
        <v>#REF!</v>
      </c>
      <c r="O7977">
        <v>60226.189912000002</v>
      </c>
      <c r="P7977">
        <v>96</v>
      </c>
    </row>
    <row r="7978" spans="1:16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5"/>
      <c r="L7978" s="455" t="e">
        <f>IF(K7978=0,#REF!,0)</f>
        <v>#REF!</v>
      </c>
      <c r="O7978">
        <v>63056.272277999997</v>
      </c>
      <c r="P7978">
        <v>118</v>
      </c>
    </row>
    <row r="7979" spans="1:16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5"/>
      <c r="L7979" s="455" t="e">
        <f>IF(K7979=0,#REF!,0)</f>
        <v>#REF!</v>
      </c>
      <c r="O7979">
        <v>66203.614562999996</v>
      </c>
      <c r="P7979">
        <v>106</v>
      </c>
    </row>
    <row r="7980" spans="1:16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5"/>
      <c r="L7980" s="455" t="e">
        <f>IF(K7980=0,#REF!,0)</f>
        <v>#REF!</v>
      </c>
      <c r="O7980">
        <v>68987.311157000004</v>
      </c>
      <c r="P7980">
        <v>79</v>
      </c>
    </row>
    <row r="7981" spans="1:16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5"/>
      <c r="L7981" s="455" t="e">
        <f>IF(K7981=0,#REF!,0)</f>
        <v>#REF!</v>
      </c>
      <c r="O7981">
        <v>68673.961639999994</v>
      </c>
      <c r="P7981">
        <v>73</v>
      </c>
    </row>
    <row r="7982" spans="1:16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5"/>
      <c r="L7982" s="455" t="e">
        <f>IF(K7982=0,#REF!,0)</f>
        <v>#REF!</v>
      </c>
      <c r="O7982">
        <v>67380.622620000009</v>
      </c>
      <c r="P7982">
        <v>60</v>
      </c>
    </row>
    <row r="7983" spans="1:16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5"/>
      <c r="L7983" s="455" t="e">
        <f>IF(K7983=0,#REF!,0)</f>
        <v>#REF!</v>
      </c>
      <c r="O7983">
        <v>64027.438110000003</v>
      </c>
      <c r="P7983">
        <v>58</v>
      </c>
    </row>
    <row r="7984" spans="1:16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5"/>
      <c r="L7984" s="455" t="e">
        <f>IF(K7984=0,#REF!,0)</f>
        <v>#REF!</v>
      </c>
      <c r="O7984">
        <v>63815.660981000001</v>
      </c>
      <c r="P7984">
        <v>54</v>
      </c>
    </row>
    <row r="7985" spans="1:16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5"/>
      <c r="L7985" s="455" t="e">
        <f>IF(K7985=0,#REF!,0)</f>
        <v>#REF!</v>
      </c>
      <c r="O7985">
        <v>66914.296691999989</v>
      </c>
      <c r="P7985">
        <v>63</v>
      </c>
    </row>
    <row r="7986" spans="1:16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5"/>
      <c r="L7986" s="455" t="e">
        <f>IF(K7986=0,#REF!,0)</f>
        <v>#REF!</v>
      </c>
      <c r="O7986">
        <v>67474.278625999999</v>
      </c>
      <c r="P7986">
        <v>71</v>
      </c>
    </row>
    <row r="7987" spans="1:16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5"/>
      <c r="L7987" s="455" t="e">
        <f>IF(K7987=0,#REF!,0)</f>
        <v>#REF!</v>
      </c>
      <c r="O7987">
        <v>68401.241820999989</v>
      </c>
      <c r="P7987">
        <v>82</v>
      </c>
    </row>
    <row r="7988" spans="1:16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5"/>
      <c r="L7988" s="455" t="e">
        <f>IF(K7988=0,#REF!,0)</f>
        <v>#REF!</v>
      </c>
      <c r="O7988">
        <v>69014.193358999997</v>
      </c>
      <c r="P7988">
        <v>102</v>
      </c>
    </row>
    <row r="7989" spans="1:16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5"/>
      <c r="L7989" s="455" t="e">
        <f>IF(K7989=0,#REF!,0)</f>
        <v>#REF!</v>
      </c>
      <c r="O7989">
        <v>68907.358917000005</v>
      </c>
      <c r="P7989">
        <v>124</v>
      </c>
    </row>
    <row r="7990" spans="1:16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5"/>
      <c r="L7990" s="455" t="e">
        <f>IF(K7990=0,#REF!,0)</f>
        <v>#REF!</v>
      </c>
      <c r="O7990">
        <v>66507.583222000001</v>
      </c>
      <c r="P7990">
        <v>134</v>
      </c>
    </row>
    <row r="7991" spans="1:16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5"/>
      <c r="L7991" s="455" t="e">
        <f>IF(K7991=0,#REF!,0)</f>
        <v>#REF!</v>
      </c>
      <c r="O7991">
        <v>64173.827484000001</v>
      </c>
      <c r="P7991">
        <v>141</v>
      </c>
    </row>
    <row r="7992" spans="1:16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5"/>
      <c r="L7992" s="455" t="e">
        <f>IF(K7992=0,#REF!,0)</f>
        <v>#REF!</v>
      </c>
      <c r="O7992">
        <v>62493.086241999998</v>
      </c>
      <c r="P7992">
        <v>148</v>
      </c>
    </row>
    <row r="7993" spans="1:16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5"/>
      <c r="L7993" s="455" t="e">
        <f>IF(K7993=0,#REF!,0)</f>
        <v>#REF!</v>
      </c>
      <c r="O7993">
        <v>61517.176117000003</v>
      </c>
      <c r="P7993">
        <v>145</v>
      </c>
    </row>
    <row r="7994" spans="1:16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5"/>
      <c r="L7994" s="455" t="e">
        <f>IF(K7994=0,#REF!,0)</f>
        <v>#REF!</v>
      </c>
      <c r="O7994">
        <v>61467.705413000003</v>
      </c>
      <c r="P7994">
        <v>141</v>
      </c>
    </row>
    <row r="7995" spans="1:16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5"/>
      <c r="L7995" s="455" t="e">
        <f>IF(K7995=0,#REF!,0)</f>
        <v>#REF!</v>
      </c>
      <c r="O7995">
        <v>61418.018494000004</v>
      </c>
      <c r="P7995">
        <v>129</v>
      </c>
    </row>
    <row r="7996" spans="1:16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5"/>
      <c r="L7996" s="455" t="e">
        <f>IF(K7996=0,#REF!,0)</f>
        <v>#REF!</v>
      </c>
      <c r="O7996">
        <v>57765.862365999987</v>
      </c>
      <c r="P7996">
        <v>120</v>
      </c>
    </row>
    <row r="7997" spans="1:16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5"/>
      <c r="L7997" s="455" t="e">
        <f>IF(K7997=0,#REF!,0)</f>
        <v>#REF!</v>
      </c>
      <c r="O7997">
        <v>57192.710875999997</v>
      </c>
      <c r="P7997">
        <v>121</v>
      </c>
    </row>
    <row r="7998" spans="1:16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5"/>
      <c r="L7998" s="455" t="e">
        <f>IF(K7998=0,#REF!,0)</f>
        <v>#REF!</v>
      </c>
      <c r="O7998">
        <v>56995.800874</v>
      </c>
      <c r="P7998">
        <v>114</v>
      </c>
    </row>
    <row r="7999" spans="1:16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5"/>
      <c r="L7999" s="455" t="e">
        <f>IF(K7999=0,#REF!,0)</f>
        <v>#REF!</v>
      </c>
      <c r="O7999">
        <v>57415.272613000001</v>
      </c>
      <c r="P7999">
        <v>111</v>
      </c>
    </row>
    <row r="8000" spans="1:16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5"/>
      <c r="L8000" s="455" t="e">
        <f>IF(K8000=0,#REF!,0)</f>
        <v>#REF!</v>
      </c>
      <c r="O8000">
        <v>58363.921692000004</v>
      </c>
      <c r="P8000">
        <v>118</v>
      </c>
    </row>
    <row r="8001" spans="1:16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5"/>
      <c r="L8001" s="455" t="e">
        <f>IF(K8001=0,#REF!,0)</f>
        <v>#REF!</v>
      </c>
      <c r="O8001">
        <v>61243.634795999998</v>
      </c>
      <c r="P8001">
        <v>125</v>
      </c>
    </row>
    <row r="8002" spans="1:16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5"/>
      <c r="L8002" s="455" t="e">
        <f>IF(K8002=0,#REF!,0)</f>
        <v>#REF!</v>
      </c>
      <c r="O8002">
        <v>63988.195800000001</v>
      </c>
      <c r="P8002">
        <v>143</v>
      </c>
    </row>
    <row r="8003" spans="1:16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5"/>
      <c r="L8003" s="455" t="e">
        <f>IF(K8003=0,#REF!,0)</f>
        <v>#REF!</v>
      </c>
      <c r="O8003">
        <v>66265.751191000003</v>
      </c>
      <c r="P8003">
        <v>131</v>
      </c>
    </row>
    <row r="8004" spans="1:16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5"/>
      <c r="L8004" s="455" t="e">
        <f>IF(K8004=0,#REF!,0)</f>
        <v>#REF!</v>
      </c>
      <c r="O8004">
        <v>71500.331816999998</v>
      </c>
      <c r="P8004">
        <v>101</v>
      </c>
    </row>
    <row r="8005" spans="1:16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5"/>
      <c r="L8005" s="455" t="e">
        <f>IF(K8005=0,#REF!,0)</f>
        <v>#REF!</v>
      </c>
      <c r="O8005">
        <v>71170.302794999996</v>
      </c>
      <c r="P8005">
        <v>103</v>
      </c>
    </row>
    <row r="8006" spans="1:16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5">
        <v>797.79805073550438</v>
      </c>
      <c r="L8006" s="455">
        <f>IF(K8006=0,#REF!,0)</f>
        <v>0</v>
      </c>
      <c r="O8006">
        <v>70044.675873</v>
      </c>
      <c r="P8006">
        <v>94</v>
      </c>
    </row>
    <row r="8007" spans="1:16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5"/>
      <c r="L8007" s="455" t="e">
        <f>IF(K8007=0,#REF!,0)</f>
        <v>#REF!</v>
      </c>
      <c r="O8007">
        <v>65887.184875999999</v>
      </c>
      <c r="P8007">
        <v>85</v>
      </c>
    </row>
    <row r="8008" spans="1:16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5">
        <v>103.32733730000587</v>
      </c>
      <c r="L8008" s="455">
        <f>IF(K8008=0,#REF!,0)</f>
        <v>0</v>
      </c>
      <c r="O8008">
        <v>64939.855467999987</v>
      </c>
      <c r="P8008">
        <v>82</v>
      </c>
    </row>
    <row r="8009" spans="1:16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5"/>
      <c r="L8009" s="455" t="e">
        <f>IF(K8009=0,#REF!,0)</f>
        <v>#REF!</v>
      </c>
      <c r="O8009">
        <v>67779.019988999993</v>
      </c>
      <c r="P8009">
        <v>85</v>
      </c>
    </row>
    <row r="8010" spans="1:16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5"/>
      <c r="L8010" s="455" t="e">
        <f>IF(K8010=0,#REF!,0)</f>
        <v>#REF!</v>
      </c>
      <c r="O8010">
        <v>66900.101653999998</v>
      </c>
      <c r="P8010">
        <v>98</v>
      </c>
    </row>
    <row r="8011" spans="1:16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5"/>
      <c r="L8011" s="455" t="e">
        <f>IF(K8011=0,#REF!,0)</f>
        <v>#REF!</v>
      </c>
      <c r="O8011">
        <v>68887.631836</v>
      </c>
      <c r="P8011">
        <v>113</v>
      </c>
    </row>
    <row r="8012" spans="1:16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5"/>
      <c r="L8012" s="455" t="e">
        <f>IF(K8012=0,#REF!,0)</f>
        <v>#REF!</v>
      </c>
      <c r="O8012">
        <v>70141.878021000011</v>
      </c>
      <c r="P8012">
        <v>141</v>
      </c>
    </row>
    <row r="8013" spans="1:16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5"/>
      <c r="L8013" s="455" t="e">
        <f>IF(K8013=0,#REF!,0)</f>
        <v>#REF!</v>
      </c>
      <c r="O8013">
        <v>70514.760498000003</v>
      </c>
      <c r="P8013">
        <v>167</v>
      </c>
    </row>
    <row r="8014" spans="1:16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5"/>
      <c r="L8014" s="455" t="e">
        <f>IF(K8014=0,#REF!,0)</f>
        <v>#REF!</v>
      </c>
      <c r="O8014">
        <v>69016.851899000001</v>
      </c>
      <c r="P8014">
        <v>166</v>
      </c>
    </row>
    <row r="8015" spans="1:16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5"/>
      <c r="L8015" s="455" t="e">
        <f>IF(K8015=0,#REF!,0)</f>
        <v>#REF!</v>
      </c>
      <c r="O8015">
        <v>66716.100434000007</v>
      </c>
      <c r="P8015">
        <v>187</v>
      </c>
    </row>
    <row r="8016" spans="1:16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5"/>
      <c r="L8016" s="455" t="e">
        <f>IF(K8016=0,#REF!,0)</f>
        <v>#REF!</v>
      </c>
      <c r="O8016">
        <v>64525.744567000002</v>
      </c>
      <c r="P8016">
        <v>185</v>
      </c>
    </row>
    <row r="8017" spans="1:16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5"/>
      <c r="L8017" s="455" t="e">
        <f>IF(K8017=0,#REF!,0)</f>
        <v>#REF!</v>
      </c>
      <c r="O8017">
        <v>63326.746247000003</v>
      </c>
      <c r="P8017">
        <v>185</v>
      </c>
    </row>
    <row r="8018" spans="1:16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5"/>
      <c r="L8018" s="455" t="e">
        <f>IF(K8018=0,#REF!,0)</f>
        <v>#REF!</v>
      </c>
      <c r="O8018">
        <v>62952.722900000001</v>
      </c>
      <c r="P8018">
        <v>170</v>
      </c>
    </row>
    <row r="8019" spans="1:16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5"/>
      <c r="L8019" s="455" t="e">
        <f>IF(K8019=0,#REF!,0)</f>
        <v>#REF!</v>
      </c>
      <c r="O8019">
        <v>63128.570433999987</v>
      </c>
      <c r="P8019">
        <v>147</v>
      </c>
    </row>
    <row r="8020" spans="1:16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5"/>
      <c r="L8020" s="455" t="e">
        <f>IF(K8020=0,#REF!,0)</f>
        <v>#REF!</v>
      </c>
      <c r="O8020">
        <v>59389.416564000006</v>
      </c>
      <c r="P8020">
        <v>127</v>
      </c>
    </row>
    <row r="8021" spans="1:16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5"/>
      <c r="L8021" s="455" t="e">
        <f>IF(K8021=0,#REF!,0)</f>
        <v>#REF!</v>
      </c>
      <c r="O8021">
        <v>59167.465240999998</v>
      </c>
      <c r="P8021">
        <v>146</v>
      </c>
    </row>
    <row r="8022" spans="1:16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5"/>
      <c r="L8022" s="455" t="e">
        <f>IF(K8022=0,#REF!,0)</f>
        <v>#REF!</v>
      </c>
      <c r="O8022">
        <v>58734.501708000003</v>
      </c>
      <c r="P8022">
        <v>135</v>
      </c>
    </row>
    <row r="8023" spans="1:16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5"/>
      <c r="L8023" s="455" t="e">
        <f>IF(K8023=0,#REF!,0)</f>
        <v>#REF!</v>
      </c>
      <c r="O8023">
        <v>59318.752654999997</v>
      </c>
      <c r="P8023">
        <v>151</v>
      </c>
    </row>
    <row r="8024" spans="1:16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5"/>
      <c r="L8024" s="455" t="e">
        <f>IF(K8024=0,#REF!,0)</f>
        <v>#REF!</v>
      </c>
      <c r="O8024">
        <v>60537.268615000001</v>
      </c>
      <c r="P8024">
        <v>154</v>
      </c>
    </row>
    <row r="8025" spans="1:16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5"/>
      <c r="L8025" s="455" t="e">
        <f>IF(K8025=0,#REF!,0)</f>
        <v>#REF!</v>
      </c>
      <c r="O8025">
        <v>63003.738617000003</v>
      </c>
      <c r="P8025">
        <v>164</v>
      </c>
    </row>
    <row r="8026" spans="1:16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5"/>
      <c r="L8026" s="455" t="e">
        <f>IF(K8026=0,#REF!,0)</f>
        <v>#REF!</v>
      </c>
      <c r="O8026">
        <v>65884.186919</v>
      </c>
      <c r="P8026">
        <v>179</v>
      </c>
    </row>
    <row r="8027" spans="1:16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5"/>
      <c r="L8027" s="455" t="e">
        <f>IF(K8027=0,#REF!,0)</f>
        <v>#REF!</v>
      </c>
      <c r="O8027">
        <v>67786.863037000003</v>
      </c>
      <c r="P8027">
        <v>148</v>
      </c>
    </row>
    <row r="8028" spans="1:16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5"/>
      <c r="L8028" s="455" t="e">
        <f>IF(K8028=0,#REF!,0)</f>
        <v>#REF!</v>
      </c>
      <c r="O8028">
        <v>71537.113525000008</v>
      </c>
      <c r="P8028">
        <v>136</v>
      </c>
    </row>
    <row r="8029" spans="1:16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5"/>
      <c r="L8029" s="455" t="e">
        <f>IF(K8029=0,#REF!,0)</f>
        <v>#REF!</v>
      </c>
      <c r="O8029">
        <v>70649.885802999997</v>
      </c>
      <c r="P8029">
        <v>117</v>
      </c>
    </row>
    <row r="8030" spans="1:16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5">
        <v>6121.4218428633103</v>
      </c>
      <c r="L8030" s="455">
        <f>IF(K8030=0,#REF!,0)</f>
        <v>0</v>
      </c>
      <c r="O8030">
        <v>70434.233154999994</v>
      </c>
      <c r="P8030">
        <v>110</v>
      </c>
    </row>
    <row r="8031" spans="1:16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5"/>
      <c r="L8031" s="455" t="e">
        <f>IF(K8031=0,#REF!,0)</f>
        <v>#REF!</v>
      </c>
      <c r="O8031">
        <v>66708.442870999992</v>
      </c>
      <c r="P8031">
        <v>96</v>
      </c>
    </row>
    <row r="8032" spans="1:16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5">
        <v>1316.2935669108799</v>
      </c>
      <c r="L8032" s="455">
        <f>IF(K8032=0,#REF!,0)</f>
        <v>0</v>
      </c>
      <c r="O8032">
        <v>64907.905425999998</v>
      </c>
      <c r="P8032">
        <v>92</v>
      </c>
    </row>
    <row r="8033" spans="1:16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5"/>
      <c r="L8033" s="455" t="e">
        <f>IF(K8033=0,#REF!,0)</f>
        <v>#REF!</v>
      </c>
      <c r="O8033">
        <v>67519.964842999994</v>
      </c>
      <c r="P8033">
        <v>94</v>
      </c>
    </row>
    <row r="8034" spans="1:16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5"/>
      <c r="L8034" s="455" t="e">
        <f>IF(K8034=0,#REF!,0)</f>
        <v>#REF!</v>
      </c>
      <c r="O8034">
        <v>67706.302673000013</v>
      </c>
      <c r="P8034">
        <v>98</v>
      </c>
    </row>
    <row r="8035" spans="1:16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5"/>
      <c r="L8035" s="455" t="e">
        <f>IF(K8035=0,#REF!,0)</f>
        <v>#REF!</v>
      </c>
      <c r="O8035">
        <v>69013.975279999999</v>
      </c>
      <c r="P8035">
        <v>112</v>
      </c>
    </row>
    <row r="8036" spans="1:16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5"/>
      <c r="L8036" s="455" t="e">
        <f>IF(K8036=0,#REF!,0)</f>
        <v>#REF!</v>
      </c>
      <c r="O8036">
        <v>69994.716979999997</v>
      </c>
      <c r="P8036">
        <v>127</v>
      </c>
    </row>
    <row r="8037" spans="1:16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5"/>
      <c r="L8037" s="455" t="e">
        <f>IF(K8037=0,#REF!,0)</f>
        <v>#REF!</v>
      </c>
      <c r="O8037">
        <v>69766.815001999988</v>
      </c>
      <c r="P8037">
        <v>149</v>
      </c>
    </row>
    <row r="8038" spans="1:16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5"/>
      <c r="L8038" s="455" t="e">
        <f>IF(K8038=0,#REF!,0)</f>
        <v>#REF!</v>
      </c>
      <c r="O8038">
        <v>67629.230346000011</v>
      </c>
      <c r="P8038">
        <v>168</v>
      </c>
    </row>
    <row r="8039" spans="1:16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5"/>
      <c r="L8039" s="455" t="e">
        <f>IF(K8039=0,#REF!,0)</f>
        <v>#REF!</v>
      </c>
      <c r="O8039">
        <v>66130.702514999997</v>
      </c>
      <c r="P8039">
        <v>168</v>
      </c>
    </row>
    <row r="8040" spans="1:16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5"/>
      <c r="L8040" s="455" t="e">
        <f>IF(K8040=0,#REF!,0)</f>
        <v>#REF!</v>
      </c>
      <c r="O8040">
        <v>64164.313538000002</v>
      </c>
      <c r="P8040">
        <v>169</v>
      </c>
    </row>
    <row r="8041" spans="1:16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5"/>
      <c r="L8041" s="455" t="e">
        <f>IF(K8041=0,#REF!,0)</f>
        <v>#REF!</v>
      </c>
      <c r="O8041">
        <v>63521.659973000002</v>
      </c>
      <c r="P8041">
        <v>167</v>
      </c>
    </row>
    <row r="8042" spans="1:16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5"/>
      <c r="L8042" s="455" t="e">
        <f>IF(K8042=0,#REF!,0)</f>
        <v>#REF!</v>
      </c>
      <c r="O8042">
        <v>63822.565491000001</v>
      </c>
      <c r="P8042">
        <v>168</v>
      </c>
    </row>
    <row r="8043" spans="1:16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5"/>
      <c r="L8043" s="455" t="e">
        <f>IF(K8043=0,#REF!,0)</f>
        <v>#REF!</v>
      </c>
      <c r="O8043">
        <v>63120.619811999997</v>
      </c>
      <c r="P8043">
        <v>159</v>
      </c>
    </row>
    <row r="8044" spans="1:16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5"/>
      <c r="L8044" s="455" t="e">
        <f>IF(K8044=0,#REF!,0)</f>
        <v>#REF!</v>
      </c>
      <c r="O8044">
        <v>59124.925567999999</v>
      </c>
      <c r="P8044">
        <v>152</v>
      </c>
    </row>
    <row r="8045" spans="1:16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5"/>
      <c r="L8045" s="455" t="e">
        <f>IF(K8045=0,#REF!,0)</f>
        <v>#REF!</v>
      </c>
      <c r="O8045">
        <v>58199.333617999997</v>
      </c>
      <c r="P8045">
        <v>147</v>
      </c>
    </row>
    <row r="8046" spans="1:16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5"/>
      <c r="L8046" s="455" t="e">
        <f>IF(K8046=0,#REF!,0)</f>
        <v>#REF!</v>
      </c>
      <c r="O8046">
        <v>57418.230925999997</v>
      </c>
      <c r="P8046">
        <v>149</v>
      </c>
    </row>
    <row r="8047" spans="1:16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5"/>
      <c r="L8047" s="455" t="e">
        <f>IF(K8047=0,#REF!,0)</f>
        <v>#REF!</v>
      </c>
      <c r="O8047">
        <v>57888.335510999997</v>
      </c>
      <c r="P8047">
        <v>145</v>
      </c>
    </row>
    <row r="8048" spans="1:16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5"/>
      <c r="L8048" s="455" t="e">
        <f>IF(K8048=0,#REF!,0)</f>
        <v>#REF!</v>
      </c>
      <c r="O8048">
        <v>58444.381501000003</v>
      </c>
      <c r="P8048">
        <v>142</v>
      </c>
    </row>
    <row r="8049" spans="1:16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5"/>
      <c r="L8049" s="455" t="e">
        <f>IF(K8049=0,#REF!,0)</f>
        <v>#REF!</v>
      </c>
      <c r="O8049">
        <v>58957.987334999998</v>
      </c>
      <c r="P8049">
        <v>148</v>
      </c>
    </row>
    <row r="8050" spans="1:16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5"/>
      <c r="L8050" s="455" t="e">
        <f>IF(K8050=0,#REF!,0)</f>
        <v>#REF!</v>
      </c>
      <c r="O8050">
        <v>58933.691651000001</v>
      </c>
      <c r="P8050">
        <v>150</v>
      </c>
    </row>
    <row r="8051" spans="1:16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5"/>
      <c r="L8051" s="455" t="e">
        <f>IF(K8051=0,#REF!,0)</f>
        <v>#REF!</v>
      </c>
      <c r="O8051">
        <v>59691.145813000003</v>
      </c>
      <c r="P8051">
        <v>150</v>
      </c>
    </row>
    <row r="8052" spans="1:16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5"/>
      <c r="L8052" s="455" t="e">
        <f>IF(K8052=0,#REF!,0)</f>
        <v>#REF!</v>
      </c>
      <c r="O8052">
        <v>61400.371704999998</v>
      </c>
      <c r="P8052">
        <v>133</v>
      </c>
    </row>
    <row r="8053" spans="1:16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5"/>
      <c r="L8053" s="455" t="e">
        <f>IF(K8053=0,#REF!,0)</f>
        <v>#REF!</v>
      </c>
      <c r="O8053">
        <v>61767.850006000001</v>
      </c>
      <c r="P8053">
        <v>119</v>
      </c>
    </row>
    <row r="8054" spans="1:16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5"/>
      <c r="L8054" s="455" t="e">
        <f>IF(K8054=0,#REF!,0)</f>
        <v>#REF!</v>
      </c>
      <c r="O8054">
        <v>61771.073607999999</v>
      </c>
      <c r="P8054">
        <v>101</v>
      </c>
    </row>
    <row r="8055" spans="1:16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5"/>
      <c r="L8055" s="455" t="e">
        <f>IF(K8055=0,#REF!,0)</f>
        <v>#REF!</v>
      </c>
      <c r="O8055">
        <v>60169.842132999998</v>
      </c>
      <c r="P8055">
        <v>96</v>
      </c>
    </row>
    <row r="8056" spans="1:16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5"/>
      <c r="L8056" s="455" t="e">
        <f>IF(K8056=0,#REF!,0)</f>
        <v>#REF!</v>
      </c>
      <c r="O8056">
        <v>58361.903504999987</v>
      </c>
      <c r="P8056">
        <v>93</v>
      </c>
    </row>
    <row r="8057" spans="1:16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5"/>
      <c r="L8057" s="455" t="e">
        <f>IF(K8057=0,#REF!,0)</f>
        <v>#REF!</v>
      </c>
      <c r="O8057">
        <v>59489.952209000003</v>
      </c>
      <c r="P8057">
        <v>89</v>
      </c>
    </row>
    <row r="8058" spans="1:16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5"/>
      <c r="L8058" s="455" t="e">
        <f>IF(K8058=0,#REF!,0)</f>
        <v>#REF!</v>
      </c>
      <c r="O8058">
        <v>59082.273375999997</v>
      </c>
      <c r="P8058">
        <v>94</v>
      </c>
    </row>
    <row r="8059" spans="1:16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5"/>
      <c r="L8059" s="455" t="e">
        <f>IF(K8059=0,#REF!,0)</f>
        <v>#REF!</v>
      </c>
      <c r="O8059">
        <v>59373.55487</v>
      </c>
      <c r="P8059">
        <v>105</v>
      </c>
    </row>
    <row r="8060" spans="1:16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5"/>
      <c r="L8060" s="455" t="e">
        <f>IF(K8060=0,#REF!,0)</f>
        <v>#REF!</v>
      </c>
      <c r="O8060">
        <v>59564.947022</v>
      </c>
      <c r="P8060">
        <v>125</v>
      </c>
    </row>
    <row r="8061" spans="1:16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5"/>
      <c r="L8061" s="455" t="e">
        <f>IF(K8061=0,#REF!,0)</f>
        <v>#REF!</v>
      </c>
      <c r="O8061">
        <v>60522.927367999997</v>
      </c>
      <c r="P8061">
        <v>147</v>
      </c>
    </row>
    <row r="8062" spans="1:16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5"/>
      <c r="L8062" s="455" t="e">
        <f>IF(K8062=0,#REF!,0)</f>
        <v>#REF!</v>
      </c>
      <c r="O8062">
        <v>60025.838377999993</v>
      </c>
      <c r="P8062">
        <v>153</v>
      </c>
    </row>
    <row r="8063" spans="1:16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5"/>
      <c r="L8063" s="455" t="e">
        <f>IF(K8063=0,#REF!,0)</f>
        <v>#REF!</v>
      </c>
      <c r="O8063">
        <v>59475.403138000001</v>
      </c>
      <c r="P8063">
        <v>155</v>
      </c>
    </row>
    <row r="8064" spans="1:16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5"/>
      <c r="L8064" s="455" t="e">
        <f>IF(K8064=0,#REF!,0)</f>
        <v>#REF!</v>
      </c>
      <c r="O8064">
        <v>58685.168518999999</v>
      </c>
      <c r="P8064">
        <v>163</v>
      </c>
    </row>
    <row r="8065" spans="1:16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5"/>
      <c r="L8065" s="455" t="e">
        <f>IF(K8065=0,#REF!,0)</f>
        <v>#REF!</v>
      </c>
      <c r="O8065">
        <v>59057.917357999999</v>
      </c>
      <c r="P8065">
        <v>158</v>
      </c>
    </row>
    <row r="8066" spans="1:16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5"/>
      <c r="L8066" s="455" t="e">
        <f>IF(K8066=0,#REF!,0)</f>
        <v>#REF!</v>
      </c>
      <c r="O8066">
        <v>59598.947935999997</v>
      </c>
      <c r="P8066">
        <v>155</v>
      </c>
    </row>
    <row r="8067" spans="1:16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5"/>
      <c r="L8067" s="455" t="e">
        <f>IF(K8067=0,#REF!,0)</f>
        <v>#REF!</v>
      </c>
      <c r="O8067">
        <v>59419.068725999998</v>
      </c>
      <c r="P8067">
        <v>150</v>
      </c>
    </row>
    <row r="8068" spans="1:16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5"/>
      <c r="L8068" s="455" t="e">
        <f>IF(K8068=0,#REF!,0)</f>
        <v>#REF!</v>
      </c>
      <c r="O8068">
        <v>57006.864013999999</v>
      </c>
      <c r="P8068">
        <v>140</v>
      </c>
    </row>
    <row r="8069" spans="1:16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5"/>
      <c r="L8069" s="455" t="e">
        <f>IF(K8069=0,#REF!,0)</f>
        <v>#REF!</v>
      </c>
      <c r="O8069">
        <v>54743.111450999997</v>
      </c>
      <c r="P8069">
        <v>140</v>
      </c>
    </row>
    <row r="8070" spans="1:16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5"/>
      <c r="L8070" s="455" t="e">
        <f>IF(K8070=0,#REF!,0)</f>
        <v>#REF!</v>
      </c>
      <c r="O8070">
        <v>54633.746675000002</v>
      </c>
      <c r="P8070">
        <v>138</v>
      </c>
    </row>
    <row r="8071" spans="1:16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5"/>
      <c r="L8071" s="455" t="e">
        <f>IF(K8071=0,#REF!,0)</f>
        <v>#REF!</v>
      </c>
      <c r="O8071">
        <v>55230.097748</v>
      </c>
      <c r="P8071">
        <v>133</v>
      </c>
    </row>
    <row r="8072" spans="1:16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5"/>
      <c r="L8072" s="455" t="e">
        <f>IF(K8072=0,#REF!,0)</f>
        <v>#REF!</v>
      </c>
      <c r="O8072">
        <v>55790.713195999997</v>
      </c>
      <c r="P8072">
        <v>129</v>
      </c>
    </row>
    <row r="8073" spans="1:16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5"/>
      <c r="L8073" s="455" t="e">
        <f>IF(K8073=0,#REF!,0)</f>
        <v>#REF!</v>
      </c>
      <c r="O8073">
        <v>54925.703430000001</v>
      </c>
      <c r="P8073">
        <v>135</v>
      </c>
    </row>
    <row r="8074" spans="1:16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5"/>
      <c r="L8074" s="455" t="e">
        <f>IF(K8074=0,#REF!,0)</f>
        <v>#REF!</v>
      </c>
      <c r="O8074">
        <v>55264.477357000003</v>
      </c>
      <c r="P8074">
        <v>135</v>
      </c>
    </row>
    <row r="8075" spans="1:16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5"/>
      <c r="L8075" s="455" t="e">
        <f>IF(K8075=0,#REF!,0)</f>
        <v>#REF!</v>
      </c>
      <c r="O8075">
        <v>55168.941162000003</v>
      </c>
      <c r="P8075">
        <v>136</v>
      </c>
    </row>
    <row r="8076" spans="1:16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5"/>
      <c r="L8076" s="455" t="e">
        <f>IF(K8076=0,#REF!,0)</f>
        <v>#REF!</v>
      </c>
      <c r="O8076">
        <v>54970.370847999999</v>
      </c>
      <c r="P8076">
        <v>129</v>
      </c>
    </row>
    <row r="8077" spans="1:16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5"/>
      <c r="L8077" s="455" t="e">
        <f>IF(K8077=0,#REF!,0)</f>
        <v>#REF!</v>
      </c>
      <c r="O8077">
        <v>55943.279541000004</v>
      </c>
      <c r="P8077">
        <v>116</v>
      </c>
    </row>
    <row r="8078" spans="1:16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5"/>
      <c r="L8078" s="455" t="e">
        <f>IF(K8078=0,#REF!,0)</f>
        <v>#REF!</v>
      </c>
      <c r="O8078">
        <v>56216.315583000003</v>
      </c>
      <c r="P8078">
        <v>112</v>
      </c>
    </row>
    <row r="8079" spans="1:16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5"/>
      <c r="L8079" s="455" t="e">
        <f>IF(K8079=0,#REF!,0)</f>
        <v>#REF!</v>
      </c>
      <c r="O8079">
        <v>55474.709534000001</v>
      </c>
      <c r="P8079">
        <v>110</v>
      </c>
    </row>
    <row r="8080" spans="1:16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5"/>
      <c r="L8080" s="455" t="e">
        <f>IF(K8080=0,#REF!,0)</f>
        <v>#REF!</v>
      </c>
      <c r="O8080">
        <v>55929.727537999999</v>
      </c>
      <c r="P8080">
        <v>108</v>
      </c>
    </row>
    <row r="8081" spans="1:16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5"/>
      <c r="L8081" s="455" t="e">
        <f>IF(K8081=0,#REF!,0)</f>
        <v>#REF!</v>
      </c>
      <c r="O8081">
        <v>55809.276519999999</v>
      </c>
      <c r="P8081">
        <v>107</v>
      </c>
    </row>
    <row r="8082" spans="1:16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5"/>
      <c r="L8082" s="455" t="e">
        <f>IF(K8082=0,#REF!,0)</f>
        <v>#REF!</v>
      </c>
      <c r="O8082">
        <v>55403.429231000002</v>
      </c>
      <c r="P8082">
        <v>107</v>
      </c>
    </row>
    <row r="8083" spans="1:16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5"/>
      <c r="L8083" s="455" t="e">
        <f>IF(K8083=0,#REF!,0)</f>
        <v>#REF!</v>
      </c>
      <c r="O8083">
        <v>56336.861297000003</v>
      </c>
      <c r="P8083">
        <v>118</v>
      </c>
    </row>
    <row r="8084" spans="1:16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5"/>
      <c r="L8084" s="455" t="e">
        <f>IF(K8084=0,#REF!,0)</f>
        <v>#REF!</v>
      </c>
      <c r="O8084">
        <v>56794.2984</v>
      </c>
      <c r="P8084">
        <v>137</v>
      </c>
    </row>
    <row r="8085" spans="1:16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5"/>
      <c r="L8085" s="455" t="e">
        <f>IF(K8085=0,#REF!,0)</f>
        <v>#REF!</v>
      </c>
      <c r="O8085">
        <v>58902.147889</v>
      </c>
      <c r="P8085">
        <v>153</v>
      </c>
    </row>
    <row r="8086" spans="1:16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5"/>
      <c r="L8086" s="455" t="e">
        <f>IF(K8086=0,#REF!,0)</f>
        <v>#REF!</v>
      </c>
      <c r="O8086">
        <v>58514.741212000001</v>
      </c>
      <c r="P8086">
        <v>162</v>
      </c>
    </row>
    <row r="8087" spans="1:16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5"/>
      <c r="L8087" s="455" t="e">
        <f>IF(K8087=0,#REF!,0)</f>
        <v>#REF!</v>
      </c>
      <c r="O8087">
        <v>58527.334534000001</v>
      </c>
      <c r="P8087">
        <v>159</v>
      </c>
    </row>
    <row r="8088" spans="1:16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5"/>
      <c r="L8088" s="455" t="e">
        <f>IF(K8088=0,#REF!,0)</f>
        <v>#REF!</v>
      </c>
      <c r="O8088">
        <v>57863.208860999999</v>
      </c>
      <c r="P8088">
        <v>160</v>
      </c>
    </row>
    <row r="8089" spans="1:16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5"/>
      <c r="L8089" s="455" t="e">
        <f>IF(K8089=0,#REF!,0)</f>
        <v>#REF!</v>
      </c>
      <c r="O8089">
        <v>58157.698669999998</v>
      </c>
      <c r="P8089">
        <v>153</v>
      </c>
    </row>
    <row r="8090" spans="1:16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5"/>
      <c r="L8090" s="455" t="e">
        <f>IF(K8090=0,#REF!,0)</f>
        <v>#REF!</v>
      </c>
      <c r="O8090">
        <v>59640.851379</v>
      </c>
      <c r="P8090">
        <v>145</v>
      </c>
    </row>
    <row r="8091" spans="1:16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5"/>
      <c r="L8091" s="455" t="e">
        <f>IF(K8091=0,#REF!,0)</f>
        <v>#REF!</v>
      </c>
      <c r="O8091">
        <v>58722.539641000003</v>
      </c>
      <c r="P8091">
        <v>129</v>
      </c>
    </row>
    <row r="8092" spans="1:16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5"/>
      <c r="L8092" s="455" t="e">
        <f>IF(K8092=0,#REF!,0)</f>
        <v>#REF!</v>
      </c>
      <c r="O8092">
        <v>55673.320861</v>
      </c>
      <c r="P8092">
        <v>126</v>
      </c>
    </row>
    <row r="8093" spans="1:16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5"/>
      <c r="L8093" s="455" t="e">
        <f>IF(K8093=0,#REF!,0)</f>
        <v>#REF!</v>
      </c>
      <c r="O8093">
        <v>54529.633820000003</v>
      </c>
      <c r="P8093">
        <v>125</v>
      </c>
    </row>
    <row r="8094" spans="1:16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5"/>
      <c r="L8094" s="455" t="e">
        <f>IF(K8094=0,#REF!,0)</f>
        <v>#REF!</v>
      </c>
      <c r="O8094">
        <v>54693.906097999999</v>
      </c>
      <c r="P8094">
        <v>123</v>
      </c>
    </row>
    <row r="8095" spans="1:16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5"/>
      <c r="L8095" s="455" t="e">
        <f>IF(K8095=0,#REF!,0)</f>
        <v>#REF!</v>
      </c>
      <c r="O8095">
        <v>55055.198394999999</v>
      </c>
      <c r="P8095">
        <v>121</v>
      </c>
    </row>
    <row r="8096" spans="1:16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5"/>
      <c r="L8096" s="455" t="e">
        <f>IF(K8096=0,#REF!,0)</f>
        <v>#REF!</v>
      </c>
      <c r="O8096">
        <v>55875.723387999999</v>
      </c>
      <c r="P8096">
        <v>124</v>
      </c>
    </row>
    <row r="8097" spans="1:16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5"/>
      <c r="L8097" s="455" t="e">
        <f>IF(K8097=0,#REF!,0)</f>
        <v>#REF!</v>
      </c>
      <c r="O8097">
        <v>58478.727631000002</v>
      </c>
      <c r="P8097">
        <v>135</v>
      </c>
    </row>
    <row r="8098" spans="1:16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5"/>
      <c r="L8098" s="455" t="e">
        <f>IF(K8098=0,#REF!,0)</f>
        <v>#REF!</v>
      </c>
      <c r="O8098">
        <v>61186.741545999997</v>
      </c>
      <c r="P8098">
        <v>161</v>
      </c>
    </row>
    <row r="8099" spans="1:16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5"/>
      <c r="L8099" s="455" t="e">
        <f>IF(K8099=0,#REF!,0)</f>
        <v>#REF!</v>
      </c>
      <c r="O8099">
        <v>65722.117400999996</v>
      </c>
      <c r="P8099">
        <v>148</v>
      </c>
    </row>
    <row r="8100" spans="1:16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5"/>
      <c r="L8100" s="455" t="e">
        <f>IF(K8100=0,#REF!,0)</f>
        <v>#REF!</v>
      </c>
      <c r="O8100">
        <v>71713.745576000001</v>
      </c>
      <c r="P8100">
        <v>127</v>
      </c>
    </row>
    <row r="8101" spans="1:16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5"/>
      <c r="L8101" s="455" t="e">
        <f>IF(K8101=0,#REF!,0)</f>
        <v>#REF!</v>
      </c>
      <c r="O8101">
        <v>72403.367735999986</v>
      </c>
      <c r="P8101">
        <v>117</v>
      </c>
    </row>
    <row r="8102" spans="1:16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5"/>
      <c r="L8102" s="455" t="e">
        <f>IF(K8102=0,#REF!,0)</f>
        <v>#REF!</v>
      </c>
      <c r="O8102">
        <v>71769.442137999999</v>
      </c>
      <c r="P8102">
        <v>108</v>
      </c>
    </row>
    <row r="8103" spans="1:16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5"/>
      <c r="L8103" s="455" t="e">
        <f>IF(K8103=0,#REF!,0)</f>
        <v>#REF!</v>
      </c>
      <c r="O8103">
        <v>68157.689543999993</v>
      </c>
      <c r="P8103">
        <v>96</v>
      </c>
    </row>
    <row r="8104" spans="1:16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5"/>
      <c r="L8104" s="455" t="e">
        <f>IF(K8104=0,#REF!,0)</f>
        <v>#REF!</v>
      </c>
      <c r="O8104">
        <v>66174.231231999991</v>
      </c>
      <c r="P8104">
        <v>96</v>
      </c>
    </row>
    <row r="8105" spans="1:16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5"/>
      <c r="L8105" s="455" t="e">
        <f>IF(K8105=0,#REF!,0)</f>
        <v>#REF!</v>
      </c>
      <c r="O8105">
        <v>69013.949553999992</v>
      </c>
      <c r="P8105">
        <v>108</v>
      </c>
    </row>
    <row r="8106" spans="1:16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5"/>
      <c r="L8106" s="455" t="e">
        <f>IF(K8106=0,#REF!,0)</f>
        <v>#REF!</v>
      </c>
      <c r="O8106">
        <v>69462.777068999989</v>
      </c>
      <c r="P8106">
        <v>118</v>
      </c>
    </row>
    <row r="8107" spans="1:16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5"/>
      <c r="L8107" s="455" t="e">
        <f>IF(K8107=0,#REF!,0)</f>
        <v>#REF!</v>
      </c>
      <c r="O8107">
        <v>71158.075410000005</v>
      </c>
      <c r="P8107">
        <v>135</v>
      </c>
    </row>
    <row r="8108" spans="1:16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5"/>
      <c r="L8108" s="455" t="e">
        <f>IF(K8108=0,#REF!,0)</f>
        <v>#REF!</v>
      </c>
      <c r="O8108">
        <v>73053.237670999995</v>
      </c>
      <c r="P8108">
        <v>158</v>
      </c>
    </row>
    <row r="8109" spans="1:16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5"/>
      <c r="L8109" s="455" t="e">
        <f>IF(K8109=0,#REF!,0)</f>
        <v>#REF!</v>
      </c>
      <c r="O8109">
        <v>73365.669983</v>
      </c>
      <c r="P8109">
        <v>170</v>
      </c>
    </row>
    <row r="8110" spans="1:16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5"/>
      <c r="L8110" s="455" t="e">
        <f>IF(K8110=0,#REF!,0)</f>
        <v>#REF!</v>
      </c>
      <c r="O8110">
        <v>71061.885376000006</v>
      </c>
      <c r="P8110">
        <v>189</v>
      </c>
    </row>
    <row r="8111" spans="1:16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5"/>
      <c r="L8111" s="455" t="e">
        <f>IF(K8111=0,#REF!,0)</f>
        <v>#REF!</v>
      </c>
      <c r="O8111">
        <v>69368.542603999987</v>
      </c>
      <c r="P8111">
        <v>193</v>
      </c>
    </row>
    <row r="8112" spans="1:16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5"/>
      <c r="L8112" s="455" t="e">
        <f>IF(K8112=0,#REF!,0)</f>
        <v>#REF!</v>
      </c>
      <c r="O8112">
        <v>66859.472198000003</v>
      </c>
      <c r="P8112">
        <v>199</v>
      </c>
    </row>
    <row r="8113" spans="1:16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5"/>
      <c r="L8113" s="455" t="e">
        <f>IF(K8113=0,#REF!,0)</f>
        <v>#REF!</v>
      </c>
      <c r="O8113">
        <v>65349.882018999997</v>
      </c>
      <c r="P8113">
        <v>194</v>
      </c>
    </row>
    <row r="8114" spans="1:16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5"/>
      <c r="L8114" s="455" t="e">
        <f>IF(K8114=0,#REF!,0)</f>
        <v>#REF!</v>
      </c>
      <c r="O8114">
        <v>66459.802216000011</v>
      </c>
      <c r="P8114">
        <v>184</v>
      </c>
    </row>
    <row r="8115" spans="1:16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5"/>
      <c r="L8115" s="455" t="e">
        <f>IF(K8115=0,#REF!,0)</f>
        <v>#REF!</v>
      </c>
      <c r="O8115">
        <v>64790.693359999997</v>
      </c>
      <c r="P8115">
        <v>178</v>
      </c>
    </row>
    <row r="8116" spans="1:16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5"/>
      <c r="L8116" s="455" t="e">
        <f>IF(K8116=0,#REF!,0)</f>
        <v>#REF!</v>
      </c>
      <c r="O8116">
        <v>60817.674041999999</v>
      </c>
      <c r="P8116">
        <v>167</v>
      </c>
    </row>
    <row r="8117" spans="1:16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5"/>
      <c r="L8117" s="455" t="e">
        <f>IF(K8117=0,#REF!,0)</f>
        <v>#REF!</v>
      </c>
      <c r="O8117">
        <v>59670.270751999997</v>
      </c>
      <c r="P8117">
        <v>165</v>
      </c>
    </row>
    <row r="8118" spans="1:16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5"/>
      <c r="L8118" s="455" t="e">
        <f>IF(K8118=0,#REF!,0)</f>
        <v>#REF!</v>
      </c>
      <c r="O8118">
        <v>60627.806793000003</v>
      </c>
      <c r="P8118">
        <v>163</v>
      </c>
    </row>
    <row r="8119" spans="1:16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5"/>
      <c r="L8119" s="455" t="e">
        <f>IF(K8119=0,#REF!,0)</f>
        <v>#REF!</v>
      </c>
      <c r="O8119">
        <v>61424.566223000002</v>
      </c>
      <c r="P8119">
        <v>148</v>
      </c>
    </row>
    <row r="8120" spans="1:16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5"/>
      <c r="L8120" s="455" t="e">
        <f>IF(K8120=0,#REF!,0)</f>
        <v>#REF!</v>
      </c>
      <c r="O8120">
        <v>63777.121216</v>
      </c>
      <c r="P8120">
        <v>166</v>
      </c>
    </row>
    <row r="8121" spans="1:16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5"/>
      <c r="L8121" s="455" t="e">
        <f>IF(K8121=0,#REF!,0)</f>
        <v>#REF!</v>
      </c>
      <c r="O8121">
        <v>65885.493133999989</v>
      </c>
      <c r="P8121">
        <v>176</v>
      </c>
    </row>
    <row r="8122" spans="1:16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5"/>
      <c r="L8122" s="455" t="e">
        <f>IF(K8122=0,#REF!,0)</f>
        <v>#REF!</v>
      </c>
      <c r="O8122">
        <v>68347.597716999997</v>
      </c>
      <c r="P8122">
        <v>195</v>
      </c>
    </row>
    <row r="8123" spans="1:16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5"/>
      <c r="L8123" s="455" t="e">
        <f>IF(K8123=0,#REF!,0)</f>
        <v>#REF!</v>
      </c>
      <c r="O8123">
        <v>70705.293640000004</v>
      </c>
      <c r="P8123">
        <v>160</v>
      </c>
    </row>
    <row r="8124" spans="1:16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5"/>
      <c r="L8124" s="455" t="e">
        <f>IF(K8124=0,#REF!,0)</f>
        <v>#REF!</v>
      </c>
      <c r="O8124">
        <v>75787.256592999998</v>
      </c>
      <c r="P8124">
        <v>140</v>
      </c>
    </row>
    <row r="8125" spans="1:16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5"/>
      <c r="L8125" s="455" t="e">
        <f>IF(K8125=0,#REF!,0)</f>
        <v>#REF!</v>
      </c>
      <c r="O8125">
        <v>75280.498108</v>
      </c>
      <c r="P8125">
        <v>121</v>
      </c>
    </row>
    <row r="8126" spans="1:16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5"/>
      <c r="L8126" s="455" t="e">
        <f>IF(K8126=0,#REF!,0)</f>
        <v>#REF!</v>
      </c>
      <c r="O8126">
        <v>74502.380248999994</v>
      </c>
      <c r="P8126">
        <v>108</v>
      </c>
    </row>
    <row r="8127" spans="1:16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5"/>
      <c r="L8127" s="455" t="e">
        <f>IF(K8127=0,#REF!,0)</f>
        <v>#REF!</v>
      </c>
      <c r="O8127">
        <v>70860.262816000002</v>
      </c>
      <c r="P8127">
        <v>98</v>
      </c>
    </row>
    <row r="8128" spans="1:16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5"/>
      <c r="L8128" s="455" t="e">
        <f>IF(K8128=0,#REF!,0)</f>
        <v>#REF!</v>
      </c>
      <c r="O8128">
        <v>69782.212646</v>
      </c>
      <c r="P8128">
        <v>98</v>
      </c>
    </row>
    <row r="8129" spans="1:16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5"/>
      <c r="L8129" s="455" t="e">
        <f>IF(K8129=0,#REF!,0)</f>
        <v>#REF!</v>
      </c>
      <c r="O8129">
        <v>72315.355592000007</v>
      </c>
      <c r="P8129">
        <v>108</v>
      </c>
    </row>
    <row r="8130" spans="1:16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5"/>
      <c r="L8130" s="455" t="e">
        <f>IF(K8130=0,#REF!,0)</f>
        <v>#REF!</v>
      </c>
      <c r="O8130">
        <v>72229.465270000001</v>
      </c>
      <c r="P8130">
        <v>110</v>
      </c>
    </row>
    <row r="8131" spans="1:16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5"/>
      <c r="L8131" s="455" t="e">
        <f>IF(K8131=0,#REF!,0)</f>
        <v>#REF!</v>
      </c>
      <c r="O8131">
        <v>73452.005613999994</v>
      </c>
      <c r="P8131">
        <v>127</v>
      </c>
    </row>
    <row r="8132" spans="1:16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5"/>
      <c r="L8132" s="455" t="e">
        <f>IF(K8132=0,#REF!,0)</f>
        <v>#REF!</v>
      </c>
      <c r="O8132">
        <v>74724.908142</v>
      </c>
      <c r="P8132">
        <v>150</v>
      </c>
    </row>
    <row r="8133" spans="1:16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5"/>
      <c r="L8133" s="455" t="e">
        <f>IF(K8133=0,#REF!,0)</f>
        <v>#REF!</v>
      </c>
      <c r="O8133">
        <v>74116.298339000001</v>
      </c>
      <c r="P8133">
        <v>171</v>
      </c>
    </row>
    <row r="8134" spans="1:16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5"/>
      <c r="L8134" s="455" t="e">
        <f>IF(K8134=0,#REF!,0)</f>
        <v>#REF!</v>
      </c>
      <c r="O8134">
        <v>72136.482118</v>
      </c>
      <c r="P8134">
        <v>185</v>
      </c>
    </row>
    <row r="8135" spans="1:16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5"/>
      <c r="L8135" s="455" t="e">
        <f>IF(K8135=0,#REF!,0)</f>
        <v>#REF!</v>
      </c>
      <c r="O8135">
        <v>70255.83129799999</v>
      </c>
      <c r="P8135">
        <v>196</v>
      </c>
    </row>
    <row r="8136" spans="1:16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5"/>
      <c r="L8136" s="455" t="e">
        <f>IF(K8136=0,#REF!,0)</f>
        <v>#REF!</v>
      </c>
      <c r="O8136">
        <v>68396.853210000001</v>
      </c>
      <c r="P8136">
        <v>201</v>
      </c>
    </row>
    <row r="8137" spans="1:16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5"/>
      <c r="L8137" s="455" t="e">
        <f>IF(K8137=0,#REF!,0)</f>
        <v>#REF!</v>
      </c>
      <c r="O8137">
        <v>66992.686523000011</v>
      </c>
      <c r="P8137">
        <v>191</v>
      </c>
    </row>
    <row r="8138" spans="1:16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5"/>
      <c r="L8138" s="455" t="e">
        <f>IF(K8138=0,#REF!,0)</f>
        <v>#REF!</v>
      </c>
      <c r="O8138">
        <v>66627.783508000008</v>
      </c>
      <c r="P8138">
        <v>195</v>
      </c>
    </row>
    <row r="8139" spans="1:16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5"/>
      <c r="L8139" s="455" t="e">
        <f>IF(K8139=0,#REF!,0)</f>
        <v>#REF!</v>
      </c>
      <c r="O8139">
        <v>65619.907409000007</v>
      </c>
      <c r="P8139">
        <v>181</v>
      </c>
    </row>
    <row r="8140" spans="1:16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5"/>
      <c r="L8140" s="455" t="e">
        <f>IF(K8140=0,#REF!,0)</f>
        <v>#REF!</v>
      </c>
      <c r="O8140">
        <v>62359.035034</v>
      </c>
      <c r="P8140">
        <v>170</v>
      </c>
    </row>
    <row r="8141" spans="1:16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5"/>
      <c r="L8141" s="455" t="e">
        <f>IF(K8141=0,#REF!,0)</f>
        <v>#REF!</v>
      </c>
      <c r="O8141">
        <v>61974.330262000003</v>
      </c>
      <c r="P8141">
        <v>157</v>
      </c>
    </row>
    <row r="8142" spans="1:16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5"/>
      <c r="L8142" s="455" t="e">
        <f>IF(K8142=0,#REF!,0)</f>
        <v>#REF!</v>
      </c>
      <c r="O8142">
        <v>61362.307984999999</v>
      </c>
      <c r="P8142">
        <v>154</v>
      </c>
    </row>
    <row r="8143" spans="1:16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5"/>
      <c r="L8143" s="455" t="e">
        <f>IF(K8143=0,#REF!,0)</f>
        <v>#REF!</v>
      </c>
      <c r="O8143">
        <v>60999.690063000002</v>
      </c>
      <c r="P8143">
        <v>156</v>
      </c>
    </row>
    <row r="8144" spans="1:16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5"/>
      <c r="L8144" s="455" t="e">
        <f>IF(K8144=0,#REF!,0)</f>
        <v>#REF!</v>
      </c>
      <c r="O8144">
        <v>61386.030396000002</v>
      </c>
      <c r="P8144">
        <v>154</v>
      </c>
    </row>
    <row r="8145" spans="1:16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5"/>
      <c r="L8145" s="455" t="e">
        <f>IF(K8145=0,#REF!,0)</f>
        <v>#REF!</v>
      </c>
      <c r="O8145">
        <v>63449.550474999996</v>
      </c>
      <c r="P8145">
        <v>163</v>
      </c>
    </row>
    <row r="8146" spans="1:16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5"/>
      <c r="L8146" s="455" t="e">
        <f>IF(K8146=0,#REF!,0)</f>
        <v>#REF!</v>
      </c>
      <c r="O8146">
        <v>67072.312682999996</v>
      </c>
      <c r="P8146">
        <v>181</v>
      </c>
    </row>
    <row r="8147" spans="1:16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5"/>
      <c r="L8147" s="455" t="e">
        <f>IF(K8147=0,#REF!,0)</f>
        <v>#REF!</v>
      </c>
      <c r="O8147">
        <v>70201.858519999994</v>
      </c>
      <c r="P8147">
        <v>166</v>
      </c>
    </row>
    <row r="8148" spans="1:16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5"/>
      <c r="L8148" s="455" t="e">
        <f>IF(K8148=0,#REF!,0)</f>
        <v>#REF!</v>
      </c>
      <c r="O8148">
        <v>75640.200622999997</v>
      </c>
      <c r="P8148">
        <v>155</v>
      </c>
    </row>
    <row r="8149" spans="1:16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5"/>
      <c r="L8149" s="455" t="e">
        <f>IF(K8149=0,#REF!,0)</f>
        <v>#REF!</v>
      </c>
      <c r="O8149">
        <v>75430.58013799999</v>
      </c>
      <c r="P8149">
        <v>140</v>
      </c>
    </row>
    <row r="8150" spans="1:16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5"/>
      <c r="L8150" s="455" t="e">
        <f>IF(K8150=0,#REF!,0)</f>
        <v>#REF!</v>
      </c>
      <c r="O8150">
        <v>74901.671692000004</v>
      </c>
      <c r="P8150">
        <v>120</v>
      </c>
    </row>
    <row r="8151" spans="1:16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5"/>
      <c r="L8151" s="455" t="e">
        <f>IF(K8151=0,#REF!,0)</f>
        <v>#REF!</v>
      </c>
      <c r="O8151">
        <v>70584.099119999999</v>
      </c>
      <c r="P8151">
        <v>105</v>
      </c>
    </row>
    <row r="8152" spans="1:16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5"/>
      <c r="L8152" s="455" t="e">
        <f>IF(K8152=0,#REF!,0)</f>
        <v>#REF!</v>
      </c>
      <c r="O8152">
        <v>69404.325133999999</v>
      </c>
      <c r="P8152">
        <v>97</v>
      </c>
    </row>
    <row r="8153" spans="1:16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5"/>
      <c r="L8153" s="455" t="e">
        <f>IF(K8153=0,#REF!,0)</f>
        <v>#REF!</v>
      </c>
      <c r="O8153">
        <v>71375.317565999998</v>
      </c>
      <c r="P8153">
        <v>100</v>
      </c>
    </row>
    <row r="8154" spans="1:16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5"/>
      <c r="L8154" s="455" t="e">
        <f>IF(K8154=0,#REF!,0)</f>
        <v>#REF!</v>
      </c>
      <c r="O8154">
        <v>71228.213745000001</v>
      </c>
      <c r="P8154">
        <v>99</v>
      </c>
    </row>
    <row r="8155" spans="1:16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5"/>
      <c r="L8155" s="455" t="e">
        <f>IF(K8155=0,#REF!,0)</f>
        <v>#REF!</v>
      </c>
      <c r="O8155">
        <v>71686.899108000012</v>
      </c>
      <c r="P8155">
        <v>114</v>
      </c>
    </row>
    <row r="8156" spans="1:16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5"/>
      <c r="L8156" s="455" t="e">
        <f>IF(K8156=0,#REF!,0)</f>
        <v>#REF!</v>
      </c>
      <c r="O8156">
        <v>72277.839292999997</v>
      </c>
      <c r="P8156">
        <v>138</v>
      </c>
    </row>
    <row r="8157" spans="1:16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5"/>
      <c r="L8157" s="455" t="e">
        <f>IF(K8157=0,#REF!,0)</f>
        <v>#REF!</v>
      </c>
      <c r="O8157">
        <v>71929.840513999996</v>
      </c>
      <c r="P8157">
        <v>161</v>
      </c>
    </row>
    <row r="8158" spans="1:16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5"/>
      <c r="L8158" s="455" t="e">
        <f>IF(K8158=0,#REF!,0)</f>
        <v>#REF!</v>
      </c>
      <c r="O8158">
        <v>69930.457641999994</v>
      </c>
      <c r="P8158">
        <v>155</v>
      </c>
    </row>
    <row r="8159" spans="1:16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5"/>
      <c r="L8159" s="455" t="e">
        <f>IF(K8159=0,#REF!,0)</f>
        <v>#REF!</v>
      </c>
      <c r="O8159">
        <v>68044.020447000003</v>
      </c>
      <c r="P8159">
        <v>160</v>
      </c>
    </row>
    <row r="8160" spans="1:16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5"/>
      <c r="L8160" s="455" t="e">
        <f>IF(K8160=0,#REF!,0)</f>
        <v>#REF!</v>
      </c>
      <c r="O8160">
        <v>65950.769715000002</v>
      </c>
      <c r="P8160">
        <v>160</v>
      </c>
    </row>
    <row r="8161" spans="1:16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5"/>
      <c r="L8161" s="455" t="e">
        <f>IF(K8161=0,#REF!,0)</f>
        <v>#REF!</v>
      </c>
      <c r="O8161">
        <v>65633.497375999999</v>
      </c>
      <c r="P8161">
        <v>160</v>
      </c>
    </row>
    <row r="8162" spans="1:16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5"/>
      <c r="L8162" s="455" t="e">
        <f>IF(K8162=0,#REF!,0)</f>
        <v>#REF!</v>
      </c>
      <c r="O8162">
        <v>65460.893615000001</v>
      </c>
      <c r="P8162">
        <v>158</v>
      </c>
    </row>
    <row r="8163" spans="1:16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5"/>
      <c r="L8163" s="455" t="e">
        <f>IF(K8163=0,#REF!,0)</f>
        <v>#REF!</v>
      </c>
      <c r="O8163">
        <v>65757.015625999993</v>
      </c>
      <c r="P8163">
        <v>153</v>
      </c>
    </row>
    <row r="8164" spans="1:16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5"/>
      <c r="L8164" s="455" t="e">
        <f>IF(K8164=0,#REF!,0)</f>
        <v>#REF!</v>
      </c>
      <c r="O8164">
        <v>61976.879945000001</v>
      </c>
      <c r="P8164">
        <v>142</v>
      </c>
    </row>
    <row r="8165" spans="1:16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5"/>
      <c r="L8165" s="455" t="e">
        <f>IF(K8165=0,#REF!,0)</f>
        <v>#REF!</v>
      </c>
      <c r="O8165">
        <v>60437.652527000013</v>
      </c>
      <c r="P8165">
        <v>129</v>
      </c>
    </row>
    <row r="8166" spans="1:16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5"/>
      <c r="L8166" s="455" t="e">
        <f>IF(K8166=0,#REF!,0)</f>
        <v>#REF!</v>
      </c>
      <c r="O8166">
        <v>60802.523133000002</v>
      </c>
      <c r="P8166">
        <v>128</v>
      </c>
    </row>
    <row r="8167" spans="1:16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5"/>
      <c r="L8167" s="455" t="e">
        <f>IF(K8167=0,#REF!,0)</f>
        <v>#REF!</v>
      </c>
      <c r="O8167">
        <v>61012.901580999998</v>
      </c>
      <c r="P8167">
        <v>118</v>
      </c>
    </row>
    <row r="8168" spans="1:16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5"/>
      <c r="L8168" s="455" t="e">
        <f>IF(K8168=0,#REF!,0)</f>
        <v>#REF!</v>
      </c>
      <c r="O8168">
        <v>61792.017211999999</v>
      </c>
      <c r="P8168">
        <v>124</v>
      </c>
    </row>
    <row r="8169" spans="1:16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5"/>
      <c r="L8169" s="455" t="e">
        <f>IF(K8169=0,#REF!,0)</f>
        <v>#REF!</v>
      </c>
      <c r="O8169">
        <v>63700.846190999997</v>
      </c>
      <c r="P8169">
        <v>135</v>
      </c>
    </row>
    <row r="8170" spans="1:16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5"/>
      <c r="L8170" s="455" t="e">
        <f>IF(K8170=0,#REF!,0)</f>
        <v>#REF!</v>
      </c>
      <c r="O8170">
        <v>66864.215148999996</v>
      </c>
      <c r="P8170">
        <v>151</v>
      </c>
    </row>
    <row r="8171" spans="1:16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5"/>
      <c r="L8171" s="455" t="e">
        <f>IF(K8171=0,#REF!,0)</f>
        <v>#REF!</v>
      </c>
      <c r="O8171">
        <v>70590.872376999992</v>
      </c>
      <c r="P8171">
        <v>152</v>
      </c>
    </row>
    <row r="8172" spans="1:16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5"/>
      <c r="L8172" s="455" t="e">
        <f>IF(K8172=0,#REF!,0)</f>
        <v>#REF!</v>
      </c>
      <c r="O8172">
        <v>74810.059755000009</v>
      </c>
      <c r="P8172">
        <v>139</v>
      </c>
    </row>
    <row r="8173" spans="1:16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5"/>
      <c r="L8173" s="455" t="e">
        <f>IF(K8173=0,#REF!,0)</f>
        <v>#REF!</v>
      </c>
      <c r="O8173">
        <v>75432.021363000007</v>
      </c>
      <c r="P8173">
        <v>128</v>
      </c>
    </row>
    <row r="8174" spans="1:16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5"/>
      <c r="L8174" s="455" t="e">
        <f>IF(K8174=0,#REF!,0)</f>
        <v>#REF!</v>
      </c>
      <c r="O8174">
        <v>74768.247070000012</v>
      </c>
      <c r="P8174">
        <v>111</v>
      </c>
    </row>
    <row r="8175" spans="1:16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5"/>
      <c r="L8175" s="455" t="e">
        <f>IF(K8175=0,#REF!,0)</f>
        <v>#REF!</v>
      </c>
      <c r="O8175">
        <v>70377.95556599999</v>
      </c>
      <c r="P8175">
        <v>101</v>
      </c>
    </row>
    <row r="8176" spans="1:16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5"/>
      <c r="L8176" s="455" t="e">
        <f>IF(K8176=0,#REF!,0)</f>
        <v>#REF!</v>
      </c>
      <c r="O8176">
        <v>69669.792998999998</v>
      </c>
      <c r="P8176">
        <v>98</v>
      </c>
    </row>
    <row r="8177" spans="1:16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5"/>
      <c r="L8177" s="455" t="e">
        <f>IF(K8177=0,#REF!,0)</f>
        <v>#REF!</v>
      </c>
      <c r="O8177">
        <v>71531.849273</v>
      </c>
      <c r="P8177">
        <v>105</v>
      </c>
    </row>
    <row r="8178" spans="1:16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5"/>
      <c r="L8178" s="455" t="e">
        <f>IF(K8178=0,#REF!,0)</f>
        <v>#REF!</v>
      </c>
      <c r="O8178">
        <v>71523.047974999994</v>
      </c>
      <c r="P8178">
        <v>115</v>
      </c>
    </row>
    <row r="8179" spans="1:16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5"/>
      <c r="L8179" s="455" t="e">
        <f>IF(K8179=0,#REF!,0)</f>
        <v>#REF!</v>
      </c>
      <c r="O8179">
        <v>72127.975829999996</v>
      </c>
      <c r="P8179">
        <v>124</v>
      </c>
    </row>
    <row r="8180" spans="1:16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5"/>
      <c r="L8180" s="455" t="e">
        <f>IF(K8180=0,#REF!,0)</f>
        <v>#REF!</v>
      </c>
      <c r="O8180">
        <v>73375.719360000003</v>
      </c>
      <c r="P8180">
        <v>146</v>
      </c>
    </row>
    <row r="8181" spans="1:16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5"/>
      <c r="L8181" s="455" t="e">
        <f>IF(K8181=0,#REF!,0)</f>
        <v>#REF!</v>
      </c>
      <c r="O8181">
        <v>73148.114744999999</v>
      </c>
      <c r="P8181">
        <v>158</v>
      </c>
    </row>
    <row r="8182" spans="1:16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5"/>
      <c r="L8182" s="455" t="e">
        <f>IF(K8182=0,#REF!,0)</f>
        <v>#REF!</v>
      </c>
      <c r="O8182">
        <v>70820.007202000008</v>
      </c>
      <c r="P8182">
        <v>185</v>
      </c>
    </row>
    <row r="8183" spans="1:16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5"/>
      <c r="L8183" s="455" t="e">
        <f>IF(K8183=0,#REF!,0)</f>
        <v>#REF!</v>
      </c>
      <c r="O8183">
        <v>68750.531310999999</v>
      </c>
      <c r="P8183">
        <v>196</v>
      </c>
    </row>
    <row r="8184" spans="1:16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5"/>
      <c r="L8184" s="455" t="e">
        <f>IF(K8184=0,#REF!,0)</f>
        <v>#REF!</v>
      </c>
      <c r="O8184">
        <v>67031.199341</v>
      </c>
      <c r="P8184">
        <v>200</v>
      </c>
    </row>
    <row r="8185" spans="1:16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5"/>
      <c r="L8185" s="455" t="e">
        <f>IF(K8185=0,#REF!,0)</f>
        <v>#REF!</v>
      </c>
      <c r="O8185">
        <v>66632.331420000002</v>
      </c>
      <c r="P8185">
        <v>201</v>
      </c>
    </row>
    <row r="8186" spans="1:16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5"/>
      <c r="L8186" s="455" t="e">
        <f>IF(K8186=0,#REF!,0)</f>
        <v>#REF!</v>
      </c>
      <c r="O8186">
        <v>67545.258207999999</v>
      </c>
      <c r="P8186">
        <v>186</v>
      </c>
    </row>
    <row r="8187" spans="1:16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5"/>
      <c r="L8187" s="455" t="e">
        <f>IF(K8187=0,#REF!,0)</f>
        <v>#REF!</v>
      </c>
      <c r="O8187">
        <v>66056.199095999997</v>
      </c>
      <c r="P8187">
        <v>177</v>
      </c>
    </row>
    <row r="8188" spans="1:16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5"/>
      <c r="L8188" s="455" t="e">
        <f>IF(K8188=0,#REF!,0)</f>
        <v>#REF!</v>
      </c>
      <c r="O8188">
        <v>63234.651306</v>
      </c>
      <c r="P8188">
        <v>159</v>
      </c>
    </row>
    <row r="8189" spans="1:16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5"/>
      <c r="L8189" s="455" t="e">
        <f>IF(K8189=0,#REF!,0)</f>
        <v>#REF!</v>
      </c>
      <c r="O8189">
        <v>62182.199400999998</v>
      </c>
      <c r="P8189">
        <v>160</v>
      </c>
    </row>
    <row r="8190" spans="1:16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5"/>
      <c r="L8190" s="455" t="e">
        <f>IF(K8190=0,#REF!,0)</f>
        <v>#REF!</v>
      </c>
      <c r="O8190">
        <v>61008.567811000001</v>
      </c>
      <c r="P8190">
        <v>157</v>
      </c>
    </row>
    <row r="8191" spans="1:16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5"/>
      <c r="L8191" s="455" t="e">
        <f>IF(K8191=0,#REF!,0)</f>
        <v>#REF!</v>
      </c>
      <c r="O8191">
        <v>61346.42035</v>
      </c>
      <c r="P8191">
        <v>155</v>
      </c>
    </row>
    <row r="8192" spans="1:16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5"/>
      <c r="L8192" s="455" t="e">
        <f>IF(K8192=0,#REF!,0)</f>
        <v>#REF!</v>
      </c>
      <c r="O8192">
        <v>62472.811400999999</v>
      </c>
      <c r="P8192">
        <v>154</v>
      </c>
    </row>
    <row r="8193" spans="1:16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5"/>
      <c r="L8193" s="455" t="e">
        <f>IF(K8193=0,#REF!,0)</f>
        <v>#REF!</v>
      </c>
      <c r="O8193">
        <v>63605.703583000002</v>
      </c>
      <c r="P8193">
        <v>163</v>
      </c>
    </row>
    <row r="8194" spans="1:16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5"/>
      <c r="L8194" s="455" t="e">
        <f>IF(K8194=0,#REF!,0)</f>
        <v>#REF!</v>
      </c>
      <c r="O8194">
        <v>66350.283719999992</v>
      </c>
      <c r="P8194">
        <v>181</v>
      </c>
    </row>
    <row r="8195" spans="1:16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5"/>
      <c r="L8195" s="455" t="e">
        <f>IF(K8195=0,#REF!,0)</f>
        <v>#REF!</v>
      </c>
      <c r="O8195">
        <v>71167.30200299999</v>
      </c>
      <c r="P8195">
        <v>161</v>
      </c>
    </row>
    <row r="8196" spans="1:16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5"/>
      <c r="L8196" s="455" t="e">
        <f>IF(K8196=0,#REF!,0)</f>
        <v>#REF!</v>
      </c>
      <c r="O8196">
        <v>75383.001067999998</v>
      </c>
      <c r="P8196">
        <v>139</v>
      </c>
    </row>
    <row r="8197" spans="1:16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5"/>
      <c r="L8197" s="455" t="e">
        <f>IF(K8197=0,#REF!,0)</f>
        <v>#REF!</v>
      </c>
      <c r="O8197">
        <v>75610.779663000008</v>
      </c>
      <c r="P8197">
        <v>127</v>
      </c>
    </row>
    <row r="8198" spans="1:16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5"/>
      <c r="L8198" s="455" t="e">
        <f>IF(K8198=0,#REF!,0)</f>
        <v>#REF!</v>
      </c>
      <c r="O8198">
        <v>74975.098205000002</v>
      </c>
      <c r="P8198">
        <v>113</v>
      </c>
    </row>
    <row r="8199" spans="1:16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5"/>
      <c r="L8199" s="455" t="e">
        <f>IF(K8199=0,#REF!,0)</f>
        <v>#REF!</v>
      </c>
      <c r="O8199">
        <v>71479.143584999998</v>
      </c>
      <c r="P8199">
        <v>104</v>
      </c>
    </row>
    <row r="8200" spans="1:16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5"/>
      <c r="L8200" s="455" t="e">
        <f>IF(K8200=0,#REF!,0)</f>
        <v>#REF!</v>
      </c>
      <c r="O8200">
        <v>70337.874878000002</v>
      </c>
      <c r="P8200">
        <v>104</v>
      </c>
    </row>
    <row r="8201" spans="1:16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5"/>
      <c r="L8201" s="455" t="e">
        <f>IF(K8201=0,#REF!,0)</f>
        <v>#REF!</v>
      </c>
      <c r="O8201">
        <v>72709.573608000006</v>
      </c>
      <c r="P8201">
        <v>104</v>
      </c>
    </row>
    <row r="8202" spans="1:16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5"/>
      <c r="L8202" s="455" t="e">
        <f>IF(K8202=0,#REF!,0)</f>
        <v>#REF!</v>
      </c>
      <c r="O8202">
        <v>72949.719085999997</v>
      </c>
      <c r="P8202">
        <v>112</v>
      </c>
    </row>
    <row r="8203" spans="1:16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5"/>
      <c r="L8203" s="455" t="e">
        <f>IF(K8203=0,#REF!,0)</f>
        <v>#REF!</v>
      </c>
      <c r="O8203">
        <v>73653.324980999998</v>
      </c>
      <c r="P8203">
        <v>135</v>
      </c>
    </row>
    <row r="8204" spans="1:16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5"/>
      <c r="L8204" s="455" t="e">
        <f>IF(K8204=0,#REF!,0)</f>
        <v>#REF!</v>
      </c>
      <c r="O8204">
        <v>74598.645323999997</v>
      </c>
      <c r="P8204">
        <v>155</v>
      </c>
    </row>
    <row r="8205" spans="1:16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5"/>
      <c r="L8205" s="455" t="e">
        <f>IF(K8205=0,#REF!,0)</f>
        <v>#REF!</v>
      </c>
      <c r="O8205">
        <v>73422.641906999997</v>
      </c>
      <c r="P8205">
        <v>181</v>
      </c>
    </row>
    <row r="8206" spans="1:16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5"/>
      <c r="L8206" s="455" t="e">
        <f>IF(K8206=0,#REF!,0)</f>
        <v>#REF!</v>
      </c>
      <c r="O8206">
        <v>71015.415771</v>
      </c>
      <c r="P8206">
        <v>194</v>
      </c>
    </row>
    <row r="8207" spans="1:16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5"/>
      <c r="L8207" s="455" t="e">
        <f>IF(K8207=0,#REF!,0)</f>
        <v>#REF!</v>
      </c>
      <c r="O8207">
        <v>68677.151366999999</v>
      </c>
      <c r="P8207">
        <v>192</v>
      </c>
    </row>
    <row r="8208" spans="1:16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5"/>
      <c r="L8208" s="455" t="e">
        <f>IF(K8208=0,#REF!,0)</f>
        <v>#REF!</v>
      </c>
      <c r="O8208">
        <v>66757.401915999988</v>
      </c>
      <c r="P8208">
        <v>198</v>
      </c>
    </row>
    <row r="8209" spans="1:16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5"/>
      <c r="L8209" s="455" t="e">
        <f>IF(K8209=0,#REF!,0)</f>
        <v>#REF!</v>
      </c>
      <c r="O8209">
        <v>65361.577147999997</v>
      </c>
      <c r="P8209">
        <v>194</v>
      </c>
    </row>
    <row r="8210" spans="1:16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5"/>
      <c r="L8210" s="455" t="e">
        <f>IF(K8210=0,#REF!,0)</f>
        <v>#REF!</v>
      </c>
      <c r="O8210">
        <v>65517.418640000004</v>
      </c>
      <c r="P8210">
        <v>185</v>
      </c>
    </row>
    <row r="8211" spans="1:16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5"/>
      <c r="L8211" s="455" t="e">
        <f>IF(K8211=0,#REF!,0)</f>
        <v>#REF!</v>
      </c>
      <c r="O8211">
        <v>64274.576416000004</v>
      </c>
      <c r="P8211">
        <v>174</v>
      </c>
    </row>
    <row r="8212" spans="1:16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5"/>
      <c r="L8212" s="455" t="e">
        <f>IF(K8212=0,#REF!,0)</f>
        <v>#REF!</v>
      </c>
      <c r="O8212">
        <v>61695.610779000002</v>
      </c>
      <c r="P8212">
        <v>165</v>
      </c>
    </row>
    <row r="8213" spans="1:16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5"/>
      <c r="L8213" s="455" t="e">
        <f>IF(K8213=0,#REF!,0)</f>
        <v>#REF!</v>
      </c>
      <c r="O8213">
        <v>60318.523621</v>
      </c>
      <c r="P8213">
        <v>160</v>
      </c>
    </row>
    <row r="8214" spans="1:16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5"/>
      <c r="L8214" s="455" t="e">
        <f>IF(K8214=0,#REF!,0)</f>
        <v>#REF!</v>
      </c>
      <c r="O8214">
        <v>60271.806396</v>
      </c>
      <c r="P8214">
        <v>151</v>
      </c>
    </row>
    <row r="8215" spans="1:16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5"/>
      <c r="L8215" s="455" t="e">
        <f>IF(K8215=0,#REF!,0)</f>
        <v>#REF!</v>
      </c>
      <c r="O8215">
        <v>59820.538025999987</v>
      </c>
      <c r="P8215">
        <v>144</v>
      </c>
    </row>
    <row r="8216" spans="1:16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5"/>
      <c r="L8216" s="455" t="e">
        <f>IF(K8216=0,#REF!,0)</f>
        <v>#REF!</v>
      </c>
      <c r="O8216">
        <v>60526.038025000002</v>
      </c>
      <c r="P8216">
        <v>145</v>
      </c>
    </row>
    <row r="8217" spans="1:16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5"/>
      <c r="L8217" s="455" t="e">
        <f>IF(K8217=0,#REF!,0)</f>
        <v>#REF!</v>
      </c>
      <c r="O8217">
        <v>61373.676877999998</v>
      </c>
      <c r="P8217">
        <v>145</v>
      </c>
    </row>
    <row r="8218" spans="1:16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5"/>
      <c r="L8218" s="455" t="e">
        <f>IF(K8218=0,#REF!,0)</f>
        <v>#REF!</v>
      </c>
      <c r="O8218">
        <v>62164.073729999996</v>
      </c>
      <c r="P8218">
        <v>154</v>
      </c>
    </row>
    <row r="8219" spans="1:16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5"/>
      <c r="L8219" s="455" t="e">
        <f>IF(K8219=0,#REF!,0)</f>
        <v>#REF!</v>
      </c>
      <c r="O8219">
        <v>62166.754149</v>
      </c>
      <c r="P8219">
        <v>158</v>
      </c>
    </row>
    <row r="8220" spans="1:16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5"/>
      <c r="L8220" s="455" t="e">
        <f>IF(K8220=0,#REF!,0)</f>
        <v>#REF!</v>
      </c>
      <c r="O8220">
        <v>63570.347351999997</v>
      </c>
      <c r="P8220">
        <v>150</v>
      </c>
    </row>
    <row r="8221" spans="1:16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5"/>
      <c r="L8221" s="455" t="e">
        <f>IF(K8221=0,#REF!,0)</f>
        <v>#REF!</v>
      </c>
      <c r="O8221">
        <v>64366.236266</v>
      </c>
      <c r="P8221">
        <v>130</v>
      </c>
    </row>
    <row r="8222" spans="1:16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5"/>
      <c r="L8222" s="455" t="e">
        <f>IF(K8222=0,#REF!,0)</f>
        <v>#REF!</v>
      </c>
      <c r="O8222">
        <v>64358.474854</v>
      </c>
      <c r="P8222">
        <v>114</v>
      </c>
    </row>
    <row r="8223" spans="1:16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5"/>
      <c r="L8223" s="455" t="e">
        <f>IF(K8223=0,#REF!,0)</f>
        <v>#REF!</v>
      </c>
      <c r="O8223">
        <v>61069.490357000002</v>
      </c>
      <c r="P8223">
        <v>103</v>
      </c>
    </row>
    <row r="8224" spans="1:16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5"/>
      <c r="L8224" s="455" t="e">
        <f>IF(K8224=0,#REF!,0)</f>
        <v>#REF!</v>
      </c>
      <c r="O8224">
        <v>60709.136780000001</v>
      </c>
      <c r="P8224">
        <v>101</v>
      </c>
    </row>
    <row r="8225" spans="1:16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5"/>
      <c r="L8225" s="455" t="e">
        <f>IF(K8225=0,#REF!,0)</f>
        <v>#REF!</v>
      </c>
      <c r="O8225">
        <v>61285.914612</v>
      </c>
      <c r="P8225">
        <v>98</v>
      </c>
    </row>
    <row r="8226" spans="1:16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5"/>
      <c r="L8226" s="455" t="e">
        <f>IF(K8226=0,#REF!,0)</f>
        <v>#REF!</v>
      </c>
      <c r="O8226">
        <v>60350.587767999998</v>
      </c>
      <c r="P8226">
        <v>111</v>
      </c>
    </row>
    <row r="8227" spans="1:16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5"/>
      <c r="L8227" s="455" t="e">
        <f>IF(K8227=0,#REF!,0)</f>
        <v>#REF!</v>
      </c>
      <c r="O8227">
        <v>60611.547302999999</v>
      </c>
      <c r="P8227">
        <v>125</v>
      </c>
    </row>
    <row r="8228" spans="1:16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5"/>
      <c r="L8228" s="455" t="e">
        <f>IF(K8228=0,#REF!,0)</f>
        <v>#REF!</v>
      </c>
      <c r="O8228">
        <v>61554.979552999997</v>
      </c>
      <c r="P8228">
        <v>140</v>
      </c>
    </row>
    <row r="8229" spans="1:16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5"/>
      <c r="L8229" s="455" t="e">
        <f>IF(K8229=0,#REF!,0)</f>
        <v>#REF!</v>
      </c>
      <c r="O8229">
        <v>61843.285155999998</v>
      </c>
      <c r="P8229">
        <v>154</v>
      </c>
    </row>
    <row r="8230" spans="1:16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5"/>
      <c r="L8230" s="455" t="e">
        <f>IF(K8230=0,#REF!,0)</f>
        <v>#REF!</v>
      </c>
      <c r="O8230">
        <v>60319.182372000003</v>
      </c>
      <c r="P8230">
        <v>163</v>
      </c>
    </row>
    <row r="8231" spans="1:16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5"/>
      <c r="L8231" s="455" t="e">
        <f>IF(K8231=0,#REF!,0)</f>
        <v>#REF!</v>
      </c>
      <c r="O8231">
        <v>59464.255859999997</v>
      </c>
      <c r="P8231">
        <v>168</v>
      </c>
    </row>
    <row r="8232" spans="1:16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5"/>
      <c r="L8232" s="455" t="e">
        <f>IF(K8232=0,#REF!,0)</f>
        <v>#REF!</v>
      </c>
      <c r="O8232">
        <v>59172.740846000001</v>
      </c>
      <c r="P8232">
        <v>164</v>
      </c>
    </row>
    <row r="8233" spans="1:16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5"/>
      <c r="L8233" s="455" t="e">
        <f>IF(K8233=0,#REF!,0)</f>
        <v>#REF!</v>
      </c>
      <c r="O8233">
        <v>59137.164306999999</v>
      </c>
      <c r="P8233">
        <v>166</v>
      </c>
    </row>
    <row r="8234" spans="1:16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5"/>
      <c r="L8234" s="455" t="e">
        <f>IF(K8234=0,#REF!,0)</f>
        <v>#REF!</v>
      </c>
      <c r="O8234">
        <v>59957.043396000001</v>
      </c>
      <c r="P8234">
        <v>158</v>
      </c>
    </row>
    <row r="8235" spans="1:16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5"/>
      <c r="L8235" s="455" t="e">
        <f>IF(K8235=0,#REF!,0)</f>
        <v>#REF!</v>
      </c>
      <c r="O8235">
        <v>60666.079344999998</v>
      </c>
      <c r="P8235">
        <v>154</v>
      </c>
    </row>
    <row r="8236" spans="1:16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5"/>
      <c r="L8236" s="455" t="e">
        <f>IF(K8236=0,#REF!,0)</f>
        <v>#REF!</v>
      </c>
      <c r="O8236">
        <v>58203.061034999999</v>
      </c>
      <c r="P8236">
        <v>153</v>
      </c>
    </row>
    <row r="8237" spans="1:16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5"/>
      <c r="L8237" s="455" t="e">
        <f>IF(K8237=0,#REF!,0)</f>
        <v>#REF!</v>
      </c>
      <c r="O8237">
        <v>57569.151367999999</v>
      </c>
      <c r="P8237">
        <v>144</v>
      </c>
    </row>
    <row r="8238" spans="1:16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5"/>
      <c r="L8238" s="455" t="e">
        <f>IF(K8238=0,#REF!,0)</f>
        <v>#REF!</v>
      </c>
      <c r="O8238">
        <v>56924.242064999999</v>
      </c>
      <c r="P8238">
        <v>137</v>
      </c>
    </row>
    <row r="8239" spans="1:16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5"/>
      <c r="L8239" s="455" t="e">
        <f>IF(K8239=0,#REF!,0)</f>
        <v>#REF!</v>
      </c>
      <c r="O8239">
        <v>56914.596253000003</v>
      </c>
      <c r="P8239">
        <v>130</v>
      </c>
    </row>
    <row r="8240" spans="1:16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5"/>
      <c r="L8240" s="455" t="e">
        <f>IF(K8240=0,#REF!,0)</f>
        <v>#REF!</v>
      </c>
      <c r="O8240">
        <v>57222.100373000001</v>
      </c>
      <c r="P8240">
        <v>125</v>
      </c>
    </row>
    <row r="8241" spans="1:16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5"/>
      <c r="L8241" s="455" t="e">
        <f>IF(K8241=0,#REF!,0)</f>
        <v>#REF!</v>
      </c>
      <c r="O8241">
        <v>57211.545592000002</v>
      </c>
      <c r="P8241">
        <v>128</v>
      </c>
    </row>
    <row r="8242" spans="1:16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5"/>
      <c r="L8242" s="455" t="e">
        <f>IF(K8242=0,#REF!,0)</f>
        <v>#REF!</v>
      </c>
      <c r="O8242">
        <v>57071.257140999987</v>
      </c>
      <c r="P8242">
        <v>127</v>
      </c>
    </row>
    <row r="8243" spans="1:16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5"/>
      <c r="L8243" s="455" t="e">
        <f>IF(K8243=0,#REF!,0)</f>
        <v>#REF!</v>
      </c>
      <c r="O8243">
        <v>56718.429991999998</v>
      </c>
      <c r="P8243">
        <v>142</v>
      </c>
    </row>
    <row r="8244" spans="1:16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5"/>
      <c r="L8244" s="455" t="e">
        <f>IF(K8244=0,#REF!,0)</f>
        <v>#REF!</v>
      </c>
      <c r="O8244">
        <v>56708.154724</v>
      </c>
      <c r="P8244">
        <v>137</v>
      </c>
    </row>
    <row r="8245" spans="1:16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5"/>
      <c r="L8245" s="455" t="e">
        <f>IF(K8245=0,#REF!,0)</f>
        <v>#REF!</v>
      </c>
      <c r="O8245">
        <v>58479.528076000002</v>
      </c>
      <c r="P8245">
        <v>128</v>
      </c>
    </row>
    <row r="8246" spans="1:16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5"/>
      <c r="L8246" s="455" t="e">
        <f>IF(K8246=0,#REF!,0)</f>
        <v>#REF!</v>
      </c>
      <c r="O8246">
        <v>58197.260069999997</v>
      </c>
      <c r="P8246">
        <v>126</v>
      </c>
    </row>
    <row r="8247" spans="1:16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5"/>
      <c r="L8247" s="455" t="e">
        <f>IF(K8247=0,#REF!,0)</f>
        <v>#REF!</v>
      </c>
      <c r="O8247">
        <v>57948.064545000001</v>
      </c>
      <c r="P8247">
        <v>126</v>
      </c>
    </row>
    <row r="8248" spans="1:16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5"/>
      <c r="L8248" s="455" t="e">
        <f>IF(K8248=0,#REF!,0)</f>
        <v>#REF!</v>
      </c>
      <c r="O8248">
        <v>57247.21112</v>
      </c>
      <c r="P8248">
        <v>118</v>
      </c>
    </row>
    <row r="8249" spans="1:16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5"/>
      <c r="L8249" s="455" t="e">
        <f>IF(K8249=0,#REF!,0)</f>
        <v>#REF!</v>
      </c>
      <c r="O8249">
        <v>57458.298188000001</v>
      </c>
      <c r="P8249">
        <v>108</v>
      </c>
    </row>
    <row r="8250" spans="1:16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5"/>
      <c r="L8250" s="455" t="e">
        <f>IF(K8250=0,#REF!,0)</f>
        <v>#REF!</v>
      </c>
      <c r="O8250">
        <v>57947.703339</v>
      </c>
      <c r="P8250">
        <v>116</v>
      </c>
    </row>
    <row r="8251" spans="1:16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5"/>
      <c r="L8251" s="455" t="e">
        <f>IF(K8251=0,#REF!,0)</f>
        <v>#REF!</v>
      </c>
      <c r="O8251">
        <v>58732.108856999999</v>
      </c>
      <c r="P8251">
        <v>137</v>
      </c>
    </row>
    <row r="8252" spans="1:16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5"/>
      <c r="L8252" s="455" t="e">
        <f>IF(K8252=0,#REF!,0)</f>
        <v>#REF!</v>
      </c>
      <c r="O8252">
        <v>58968.996674000002</v>
      </c>
      <c r="P8252">
        <v>147</v>
      </c>
    </row>
    <row r="8253" spans="1:16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5"/>
      <c r="L8253" s="455" t="e">
        <f>IF(K8253=0,#REF!,0)</f>
        <v>#REF!</v>
      </c>
      <c r="O8253">
        <v>60080.874726000002</v>
      </c>
      <c r="P8253">
        <v>165</v>
      </c>
    </row>
    <row r="8254" spans="1:16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5"/>
      <c r="L8254" s="455" t="e">
        <f>IF(K8254=0,#REF!,0)</f>
        <v>#REF!</v>
      </c>
      <c r="O8254">
        <v>58714.200012000001</v>
      </c>
      <c r="P8254">
        <v>180</v>
      </c>
    </row>
    <row r="8255" spans="1:16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5"/>
      <c r="L8255" s="455" t="e">
        <f>IF(K8255=0,#REF!,0)</f>
        <v>#REF!</v>
      </c>
      <c r="O8255">
        <v>58377.433228000002</v>
      </c>
      <c r="P8255">
        <v>181</v>
      </c>
    </row>
    <row r="8256" spans="1:16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5"/>
      <c r="L8256" s="455" t="e">
        <f>IF(K8256=0,#REF!,0)</f>
        <v>#REF!</v>
      </c>
      <c r="O8256">
        <v>57655.761292000003</v>
      </c>
      <c r="P8256">
        <v>185</v>
      </c>
    </row>
    <row r="8257" spans="1:16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5"/>
      <c r="L8257" s="455" t="e">
        <f>IF(K8257=0,#REF!,0)</f>
        <v>#REF!</v>
      </c>
      <c r="O8257">
        <v>58556.096863999999</v>
      </c>
      <c r="P8257">
        <v>179</v>
      </c>
    </row>
    <row r="8258" spans="1:16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5"/>
      <c r="L8258" s="455" t="e">
        <f>IF(K8258=0,#REF!,0)</f>
        <v>#REF!</v>
      </c>
      <c r="O8258">
        <v>59922.404878000001</v>
      </c>
      <c r="P8258">
        <v>175</v>
      </c>
    </row>
    <row r="8259" spans="1:16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5"/>
      <c r="L8259" s="455" t="e">
        <f>IF(K8259=0,#REF!,0)</f>
        <v>#REF!</v>
      </c>
      <c r="O8259">
        <v>59156.06018</v>
      </c>
      <c r="P8259">
        <v>163</v>
      </c>
    </row>
    <row r="8260" spans="1:16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5"/>
      <c r="L8260" s="455" t="e">
        <f>IF(K8260=0,#REF!,0)</f>
        <v>#REF!</v>
      </c>
      <c r="O8260">
        <v>56504.429046999998</v>
      </c>
      <c r="P8260">
        <v>153</v>
      </c>
    </row>
    <row r="8261" spans="1:16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5"/>
      <c r="L8261" s="455" t="e">
        <f>IF(K8261=0,#REF!,0)</f>
        <v>#REF!</v>
      </c>
      <c r="O8261">
        <v>55386.655516999999</v>
      </c>
      <c r="P8261">
        <v>160</v>
      </c>
    </row>
    <row r="8262" spans="1:16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5"/>
      <c r="L8262" s="455" t="e">
        <f>IF(K8262=0,#REF!,0)</f>
        <v>#REF!</v>
      </c>
      <c r="O8262">
        <v>55730.311646000002</v>
      </c>
      <c r="P8262">
        <v>158</v>
      </c>
    </row>
    <row r="8263" spans="1:16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5"/>
      <c r="L8263" s="455" t="e">
        <f>IF(K8263=0,#REF!,0)</f>
        <v>#REF!</v>
      </c>
      <c r="O8263">
        <v>57000.856903</v>
      </c>
      <c r="P8263">
        <v>157</v>
      </c>
    </row>
    <row r="8264" spans="1:16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5"/>
      <c r="L8264" s="455" t="e">
        <f>IF(K8264=0,#REF!,0)</f>
        <v>#REF!</v>
      </c>
      <c r="O8264">
        <v>59251.424651000001</v>
      </c>
      <c r="P8264">
        <v>155</v>
      </c>
    </row>
    <row r="8265" spans="1:16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5"/>
      <c r="L8265" s="455" t="e">
        <f>IF(K8265=0,#REF!,0)</f>
        <v>#REF!</v>
      </c>
      <c r="O8265">
        <v>62428.802733999997</v>
      </c>
      <c r="P8265">
        <v>172</v>
      </c>
    </row>
    <row r="8266" spans="1:16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5"/>
      <c r="L8266" s="455" t="e">
        <f>IF(K8266=0,#REF!,0)</f>
        <v>#REF!</v>
      </c>
      <c r="O8266">
        <v>66490.465760000006</v>
      </c>
      <c r="P8266">
        <v>197</v>
      </c>
    </row>
    <row r="8267" spans="1:16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5"/>
      <c r="L8267" s="455" t="e">
        <f>IF(K8267=0,#REF!,0)</f>
        <v>#REF!</v>
      </c>
      <c r="O8267">
        <v>69233.496339000005</v>
      </c>
      <c r="P8267">
        <v>178</v>
      </c>
    </row>
    <row r="8268" spans="1:16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5"/>
      <c r="L8268" s="455" t="e">
        <f>IF(K8268=0,#REF!,0)</f>
        <v>#REF!</v>
      </c>
      <c r="O8268">
        <v>76600.351684000008</v>
      </c>
      <c r="P8268">
        <v>161</v>
      </c>
    </row>
    <row r="8269" spans="1:16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5"/>
      <c r="L8269" s="455" t="e">
        <f>IF(K8269=0,#REF!,0)</f>
        <v>#REF!</v>
      </c>
      <c r="O8269">
        <v>77276.448822000006</v>
      </c>
      <c r="P8269">
        <v>145</v>
      </c>
    </row>
    <row r="8270" spans="1:16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5"/>
      <c r="L8270" s="455" t="e">
        <f>IF(K8270=0,#REF!,0)</f>
        <v>#REF!</v>
      </c>
      <c r="O8270">
        <v>77300.538665999993</v>
      </c>
      <c r="P8270">
        <v>131</v>
      </c>
    </row>
    <row r="8271" spans="1:16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5"/>
      <c r="L8271" s="455" t="e">
        <f>IF(K8271=0,#REF!,0)</f>
        <v>#REF!</v>
      </c>
      <c r="O8271">
        <v>73354.731476999994</v>
      </c>
      <c r="P8271">
        <v>131</v>
      </c>
    </row>
    <row r="8272" spans="1:16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5"/>
      <c r="L8272" s="455" t="e">
        <f>IF(K8272=0,#REF!,0)</f>
        <v>#REF!</v>
      </c>
      <c r="O8272">
        <v>72349.177398</v>
      </c>
      <c r="P8272">
        <v>145</v>
      </c>
    </row>
    <row r="8273" spans="1:16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5"/>
      <c r="L8273" s="455" t="e">
        <f>IF(K8273=0,#REF!,0)</f>
        <v>#REF!</v>
      </c>
      <c r="O8273">
        <v>75542.513214999999</v>
      </c>
      <c r="P8273">
        <v>153</v>
      </c>
    </row>
    <row r="8274" spans="1:16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5"/>
      <c r="L8274" s="455" t="e">
        <f>IF(K8274=0,#REF!,0)</f>
        <v>#REF!</v>
      </c>
      <c r="O8274">
        <v>75986.097290999998</v>
      </c>
      <c r="P8274">
        <v>162</v>
      </c>
    </row>
    <row r="8275" spans="1:16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5"/>
      <c r="L8275" s="455" t="e">
        <f>IF(K8275=0,#REF!,0)</f>
        <v>#REF!</v>
      </c>
      <c r="O8275">
        <v>77252.803832999998</v>
      </c>
      <c r="P8275">
        <v>175</v>
      </c>
    </row>
    <row r="8276" spans="1:16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5"/>
      <c r="L8276" s="455" t="e">
        <f>IF(K8276=0,#REF!,0)</f>
        <v>#REF!</v>
      </c>
      <c r="O8276">
        <v>78232.000548999989</v>
      </c>
      <c r="P8276">
        <v>208</v>
      </c>
    </row>
    <row r="8277" spans="1:16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5"/>
      <c r="L8277" s="455" t="e">
        <f>IF(K8277=0,#REF!,0)</f>
        <v>#REF!</v>
      </c>
      <c r="O8277">
        <v>77444.140809000004</v>
      </c>
      <c r="P8277">
        <v>217</v>
      </c>
    </row>
    <row r="8278" spans="1:16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5"/>
      <c r="L8278" s="455" t="e">
        <f>IF(K8278=0,#REF!,0)</f>
        <v>#REF!</v>
      </c>
      <c r="O8278">
        <v>74442.819275000002</v>
      </c>
      <c r="P8278">
        <v>210</v>
      </c>
    </row>
    <row r="8279" spans="1:16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5"/>
      <c r="L8279" s="455" t="e">
        <f>IF(K8279=0,#REF!,0)</f>
        <v>#REF!</v>
      </c>
      <c r="O8279">
        <v>71332.567565999998</v>
      </c>
      <c r="P8279">
        <v>223</v>
      </c>
    </row>
    <row r="8280" spans="1:16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5"/>
      <c r="L8280" s="455" t="e">
        <f>IF(K8280=0,#REF!,0)</f>
        <v>#REF!</v>
      </c>
      <c r="O8280">
        <v>69003.608398000011</v>
      </c>
      <c r="P8280">
        <v>224</v>
      </c>
    </row>
    <row r="8281" spans="1:16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5"/>
      <c r="L8281" s="455" t="e">
        <f>IF(K8281=0,#REF!,0)</f>
        <v>#REF!</v>
      </c>
      <c r="O8281">
        <v>67551.220275999993</v>
      </c>
      <c r="P8281">
        <v>220</v>
      </c>
    </row>
    <row r="8282" spans="1:16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5"/>
      <c r="L8282" s="455" t="e">
        <f>IF(K8282=0,#REF!,0)</f>
        <v>#REF!</v>
      </c>
      <c r="O8282">
        <v>67554.931458000006</v>
      </c>
      <c r="P8282">
        <v>211</v>
      </c>
    </row>
    <row r="8283" spans="1:16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5"/>
      <c r="L8283" s="455" t="e">
        <f>IF(K8283=0,#REF!,0)</f>
        <v>#REF!</v>
      </c>
      <c r="O8283">
        <v>66642.963072999992</v>
      </c>
      <c r="P8283">
        <v>192</v>
      </c>
    </row>
    <row r="8284" spans="1:16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5"/>
      <c r="L8284" s="455" t="e">
        <f>IF(K8284=0,#REF!,0)</f>
        <v>#REF!</v>
      </c>
      <c r="O8284">
        <v>64271.307739999997</v>
      </c>
      <c r="P8284">
        <v>188</v>
      </c>
    </row>
    <row r="8285" spans="1:16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5"/>
      <c r="L8285" s="455" t="e">
        <f>IF(K8285=0,#REF!,0)</f>
        <v>#REF!</v>
      </c>
      <c r="O8285">
        <v>63324.138122999997</v>
      </c>
      <c r="P8285">
        <v>189</v>
      </c>
    </row>
    <row r="8286" spans="1:16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5"/>
      <c r="L8286" s="455" t="e">
        <f>IF(K8286=0,#REF!,0)</f>
        <v>#REF!</v>
      </c>
      <c r="O8286">
        <v>62868.722351999997</v>
      </c>
      <c r="P8286">
        <v>181</v>
      </c>
    </row>
    <row r="8287" spans="1:16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5"/>
      <c r="L8287" s="455" t="e">
        <f>IF(K8287=0,#REF!,0)</f>
        <v>#REF!</v>
      </c>
      <c r="O8287">
        <v>62809.414674</v>
      </c>
      <c r="P8287">
        <v>176</v>
      </c>
    </row>
    <row r="8288" spans="1:16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5"/>
      <c r="L8288" s="455" t="e">
        <f>IF(K8288=0,#REF!,0)</f>
        <v>#REF!</v>
      </c>
      <c r="O8288">
        <v>63813.824647000001</v>
      </c>
      <c r="P8288">
        <v>175</v>
      </c>
    </row>
    <row r="8289" spans="1:16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5"/>
      <c r="L8289" s="455" t="e">
        <f>IF(K8289=0,#REF!,0)</f>
        <v>#REF!</v>
      </c>
      <c r="O8289">
        <v>65935.374786</v>
      </c>
      <c r="P8289">
        <v>193</v>
      </c>
    </row>
    <row r="8290" spans="1:16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5"/>
      <c r="L8290" s="455" t="e">
        <f>IF(K8290=0,#REF!,0)</f>
        <v>#REF!</v>
      </c>
      <c r="O8290">
        <v>69409.523650999996</v>
      </c>
      <c r="P8290">
        <v>215</v>
      </c>
    </row>
    <row r="8291" spans="1:16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5"/>
      <c r="L8291" s="455" t="e">
        <f>IF(K8291=0,#REF!,0)</f>
        <v>#REF!</v>
      </c>
      <c r="O8291">
        <v>73595.789428000004</v>
      </c>
      <c r="P8291">
        <v>194</v>
      </c>
    </row>
    <row r="8292" spans="1:16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5"/>
      <c r="L8292" s="455" t="e">
        <f>IF(K8292=0,#REF!,0)</f>
        <v>#REF!</v>
      </c>
      <c r="O8292">
        <v>79136.447754000008</v>
      </c>
      <c r="P8292">
        <v>168</v>
      </c>
    </row>
    <row r="8293" spans="1:16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5"/>
      <c r="L8293" s="455" t="e">
        <f>IF(K8293=0,#REF!,0)</f>
        <v>#REF!</v>
      </c>
      <c r="O8293">
        <v>79688.308959999995</v>
      </c>
      <c r="P8293">
        <v>143</v>
      </c>
    </row>
    <row r="8294" spans="1:16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5"/>
      <c r="L8294" s="455" t="e">
        <f>IF(K8294=0,#REF!,0)</f>
        <v>#REF!</v>
      </c>
      <c r="O8294">
        <v>78489.408263999998</v>
      </c>
      <c r="P8294">
        <v>134</v>
      </c>
    </row>
    <row r="8295" spans="1:16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5"/>
      <c r="L8295" s="455" t="e">
        <f>IF(K8295=0,#REF!,0)</f>
        <v>#REF!</v>
      </c>
      <c r="O8295">
        <v>74947.552856999988</v>
      </c>
      <c r="P8295">
        <v>113</v>
      </c>
    </row>
    <row r="8296" spans="1:16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5"/>
      <c r="L8296" s="455" t="e">
        <f>IF(K8296=0,#REF!,0)</f>
        <v>#REF!</v>
      </c>
      <c r="O8296">
        <v>73422.02270500001</v>
      </c>
      <c r="P8296">
        <v>115</v>
      </c>
    </row>
    <row r="8297" spans="1:16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5"/>
      <c r="L8297" s="455" t="e">
        <f>IF(K8297=0,#REF!,0)</f>
        <v>#REF!</v>
      </c>
      <c r="O8297">
        <v>76741.770569999993</v>
      </c>
      <c r="P8297">
        <v>130</v>
      </c>
    </row>
    <row r="8298" spans="1:16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5"/>
      <c r="L8298" s="455" t="e">
        <f>IF(K8298=0,#REF!,0)</f>
        <v>#REF!</v>
      </c>
      <c r="O8298">
        <v>76572.355102000001</v>
      </c>
      <c r="P8298">
        <v>132</v>
      </c>
    </row>
    <row r="8299" spans="1:16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5"/>
      <c r="L8299" s="455" t="e">
        <f>IF(K8299=0,#REF!,0)</f>
        <v>#REF!</v>
      </c>
      <c r="O8299">
        <v>78844.363463999995</v>
      </c>
      <c r="P8299">
        <v>148</v>
      </c>
    </row>
    <row r="8300" spans="1:16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5"/>
      <c r="L8300" s="455" t="e">
        <f>IF(K8300=0,#REF!,0)</f>
        <v>#REF!</v>
      </c>
      <c r="O8300">
        <v>79887.011475000007</v>
      </c>
      <c r="P8300">
        <v>179</v>
      </c>
    </row>
    <row r="8301" spans="1:16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5"/>
      <c r="L8301" s="455" t="e">
        <f>IF(K8301=0,#REF!,0)</f>
        <v>#REF!</v>
      </c>
      <c r="O8301">
        <v>79460.301207000011</v>
      </c>
      <c r="P8301">
        <v>216</v>
      </c>
    </row>
    <row r="8302" spans="1:16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5"/>
      <c r="L8302" s="455" t="e">
        <f>IF(K8302=0,#REF!,0)</f>
        <v>#REF!</v>
      </c>
      <c r="O8302">
        <v>76292.245544000005</v>
      </c>
      <c r="P8302">
        <v>236</v>
      </c>
    </row>
    <row r="8303" spans="1:16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5"/>
      <c r="L8303" s="455" t="e">
        <f>IF(K8303=0,#REF!,0)</f>
        <v>#REF!</v>
      </c>
      <c r="O8303">
        <v>73501.363160000008</v>
      </c>
      <c r="P8303">
        <v>233</v>
      </c>
    </row>
    <row r="8304" spans="1:16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5"/>
      <c r="L8304" s="455" t="e">
        <f>IF(K8304=0,#REF!,0)</f>
        <v>#REF!</v>
      </c>
      <c r="O8304">
        <v>70362.226013000007</v>
      </c>
      <c r="P8304">
        <v>233</v>
      </c>
    </row>
    <row r="8305" spans="1:16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5"/>
      <c r="L8305" s="455" t="e">
        <f>IF(K8305=0,#REF!,0)</f>
        <v>#REF!</v>
      </c>
      <c r="O8305">
        <v>69350.479432000007</v>
      </c>
      <c r="P8305">
        <v>229</v>
      </c>
    </row>
    <row r="8306" spans="1:16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5"/>
      <c r="L8306" s="455" t="e">
        <f>IF(K8306=0,#REF!,0)</f>
        <v>#REF!</v>
      </c>
      <c r="O8306">
        <v>68835.314452999999</v>
      </c>
      <c r="P8306">
        <v>211</v>
      </c>
    </row>
    <row r="8307" spans="1:16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5"/>
      <c r="L8307" s="455" t="e">
        <f>IF(K8307=0,#REF!,0)</f>
        <v>#REF!</v>
      </c>
      <c r="O8307">
        <v>69241.152526999998</v>
      </c>
      <c r="P8307">
        <v>200</v>
      </c>
    </row>
    <row r="8308" spans="1:16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5"/>
      <c r="L8308" s="455" t="e">
        <f>IF(K8308=0,#REF!,0)</f>
        <v>#REF!</v>
      </c>
      <c r="O8308">
        <v>66600.772215999998</v>
      </c>
      <c r="P8308">
        <v>191</v>
      </c>
    </row>
    <row r="8309" spans="1:16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5"/>
      <c r="L8309" s="455" t="e">
        <f>IF(K8309=0,#REF!,0)</f>
        <v>#REF!</v>
      </c>
      <c r="O8309">
        <v>66501.902525999991</v>
      </c>
      <c r="P8309">
        <v>189</v>
      </c>
    </row>
    <row r="8310" spans="1:16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5"/>
      <c r="L8310" s="455" t="e">
        <f>IF(K8310=0,#REF!,0)</f>
        <v>#REF!</v>
      </c>
      <c r="O8310">
        <v>66021.013489000004</v>
      </c>
      <c r="P8310">
        <v>184</v>
      </c>
    </row>
    <row r="8311" spans="1:16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5"/>
      <c r="L8311" s="455" t="e">
        <f>IF(K8311=0,#REF!,0)</f>
        <v>#REF!</v>
      </c>
      <c r="O8311">
        <v>65617.376741</v>
      </c>
      <c r="P8311">
        <v>179</v>
      </c>
    </row>
    <row r="8312" spans="1:16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5"/>
      <c r="L8312" s="455" t="e">
        <f>IF(K8312=0,#REF!,0)</f>
        <v>#REF!</v>
      </c>
      <c r="O8312">
        <v>65866.855010999992</v>
      </c>
      <c r="P8312">
        <v>179</v>
      </c>
    </row>
    <row r="8313" spans="1:16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5"/>
      <c r="L8313" s="455" t="e">
        <f>IF(K8313=0,#REF!,0)</f>
        <v>#REF!</v>
      </c>
      <c r="O8313">
        <v>67276.465333</v>
      </c>
      <c r="P8313">
        <v>199</v>
      </c>
    </row>
    <row r="8314" spans="1:16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5"/>
      <c r="L8314" s="455" t="e">
        <f>IF(K8314=0,#REF!,0)</f>
        <v>#REF!</v>
      </c>
      <c r="O8314">
        <v>68414.982117000007</v>
      </c>
      <c r="P8314">
        <v>208</v>
      </c>
    </row>
    <row r="8315" spans="1:16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5"/>
      <c r="L8315" s="455" t="e">
        <f>IF(K8315=0,#REF!,0)</f>
        <v>#REF!</v>
      </c>
      <c r="O8315">
        <v>74608.781371999998</v>
      </c>
      <c r="P8315">
        <v>195</v>
      </c>
    </row>
    <row r="8316" spans="1:16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5"/>
      <c r="L8316" s="455" t="e">
        <f>IF(K8316=0,#REF!,0)</f>
        <v>#REF!</v>
      </c>
      <c r="O8316">
        <v>79108.396850999998</v>
      </c>
      <c r="P8316">
        <v>152</v>
      </c>
    </row>
    <row r="8317" spans="1:16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5"/>
      <c r="L8317" s="455" t="e">
        <f>IF(K8317=0,#REF!,0)</f>
        <v>#REF!</v>
      </c>
      <c r="O8317">
        <v>79052.277405000001</v>
      </c>
      <c r="P8317">
        <v>149</v>
      </c>
    </row>
    <row r="8318" spans="1:16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5"/>
      <c r="L8318" s="455" t="e">
        <f>IF(K8318=0,#REF!,0)</f>
        <v>#REF!</v>
      </c>
      <c r="O8318">
        <v>78478.211729999995</v>
      </c>
      <c r="P8318">
        <v>130</v>
      </c>
    </row>
    <row r="8319" spans="1:16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5"/>
      <c r="L8319" s="455" t="e">
        <f>IF(K8319=0,#REF!,0)</f>
        <v>#REF!</v>
      </c>
      <c r="O8319">
        <v>74699.250824000002</v>
      </c>
      <c r="P8319">
        <v>114</v>
      </c>
    </row>
    <row r="8320" spans="1:16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5"/>
      <c r="L8320" s="455" t="e">
        <f>IF(K8320=0,#REF!,0)</f>
        <v>#REF!</v>
      </c>
      <c r="O8320">
        <v>73644.678956000003</v>
      </c>
      <c r="P8320">
        <v>127</v>
      </c>
    </row>
    <row r="8321" spans="1:16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5"/>
      <c r="L8321" s="455" t="e">
        <f>IF(K8321=0,#REF!,0)</f>
        <v>#REF!</v>
      </c>
      <c r="O8321">
        <v>76394.436981000006</v>
      </c>
      <c r="P8321">
        <v>115</v>
      </c>
    </row>
    <row r="8322" spans="1:16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5"/>
      <c r="L8322" s="455" t="e">
        <f>IF(K8322=0,#REF!,0)</f>
        <v>#REF!</v>
      </c>
      <c r="O8322">
        <v>76427.094209000003</v>
      </c>
      <c r="P8322">
        <v>126</v>
      </c>
    </row>
    <row r="8323" spans="1:16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5"/>
      <c r="L8323" s="455" t="e">
        <f>IF(K8323=0,#REF!,0)</f>
        <v>#REF!</v>
      </c>
      <c r="O8323">
        <v>77482.054993999991</v>
      </c>
      <c r="P8323">
        <v>141</v>
      </c>
    </row>
    <row r="8324" spans="1:16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5"/>
      <c r="L8324" s="455" t="e">
        <f>IF(K8324=0,#REF!,0)</f>
        <v>#REF!</v>
      </c>
      <c r="O8324">
        <v>78065.073668000012</v>
      </c>
      <c r="P8324">
        <v>174</v>
      </c>
    </row>
    <row r="8325" spans="1:16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5"/>
      <c r="L8325" s="455" t="e">
        <f>IF(K8325=0,#REF!,0)</f>
        <v>#REF!</v>
      </c>
      <c r="O8325">
        <v>77248.052307000005</v>
      </c>
      <c r="P8325">
        <v>211</v>
      </c>
    </row>
    <row r="8326" spans="1:16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5"/>
      <c r="L8326" s="455" t="e">
        <f>IF(K8326=0,#REF!,0)</f>
        <v>#REF!</v>
      </c>
      <c r="O8326">
        <v>75268.053406000006</v>
      </c>
      <c r="P8326">
        <v>231</v>
      </c>
    </row>
    <row r="8327" spans="1:16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5"/>
      <c r="L8327" s="455" t="e">
        <f>IF(K8327=0,#REF!,0)</f>
        <v>#REF!</v>
      </c>
      <c r="O8327">
        <v>72961.655822000001</v>
      </c>
      <c r="P8327">
        <v>233</v>
      </c>
    </row>
    <row r="8328" spans="1:16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5"/>
      <c r="L8328" s="455" t="e">
        <f>IF(K8328=0,#REF!,0)</f>
        <v>#REF!</v>
      </c>
      <c r="O8328">
        <v>70785.605528999993</v>
      </c>
      <c r="P8328">
        <v>233</v>
      </c>
    </row>
    <row r="8329" spans="1:16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5"/>
      <c r="L8329" s="455" t="e">
        <f>IF(K8329=0,#REF!,0)</f>
        <v>#REF!</v>
      </c>
      <c r="O8329">
        <v>68978.86450299999</v>
      </c>
      <c r="P8329">
        <v>226</v>
      </c>
    </row>
    <row r="8330" spans="1:16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5"/>
      <c r="L8330" s="455" t="e">
        <f>IF(K8330=0,#REF!,0)</f>
        <v>#REF!</v>
      </c>
      <c r="O8330">
        <v>70148.165282999995</v>
      </c>
      <c r="P8330">
        <v>213</v>
      </c>
    </row>
    <row r="8331" spans="1:16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5"/>
      <c r="L8331" s="455" t="e">
        <f>IF(K8331=0,#REF!,0)</f>
        <v>#REF!</v>
      </c>
      <c r="O8331">
        <v>69447.114014000006</v>
      </c>
      <c r="P8331">
        <v>207</v>
      </c>
    </row>
    <row r="8332" spans="1:16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5"/>
      <c r="L8332" s="455" t="e">
        <f>IF(K8332=0,#REF!,0)</f>
        <v>#REF!</v>
      </c>
      <c r="O8332">
        <v>66177.166901000004</v>
      </c>
      <c r="P8332">
        <v>198</v>
      </c>
    </row>
    <row r="8333" spans="1:16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5"/>
      <c r="L8333" s="455" t="e">
        <f>IF(K8333=0,#REF!,0)</f>
        <v>#REF!</v>
      </c>
      <c r="O8333">
        <v>66192.99777300001</v>
      </c>
      <c r="P8333">
        <v>186</v>
      </c>
    </row>
    <row r="8334" spans="1:16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5"/>
      <c r="L8334" s="455" t="e">
        <f>IF(K8334=0,#REF!,0)</f>
        <v>#REF!</v>
      </c>
      <c r="O8334">
        <v>66908.600158999994</v>
      </c>
      <c r="P8334">
        <v>187</v>
      </c>
    </row>
    <row r="8335" spans="1:16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5"/>
      <c r="L8335" s="455" t="e">
        <f>IF(K8335=0,#REF!,0)</f>
        <v>#REF!</v>
      </c>
      <c r="O8335">
        <v>66353.79065000001</v>
      </c>
      <c r="P8335">
        <v>182</v>
      </c>
    </row>
    <row r="8336" spans="1:16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5"/>
      <c r="L8336" s="455" t="e">
        <f>IF(K8336=0,#REF!,0)</f>
        <v>#REF!</v>
      </c>
      <c r="O8336">
        <v>66960.757874000003</v>
      </c>
      <c r="P8336">
        <v>184</v>
      </c>
    </row>
    <row r="8337" spans="1:16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5"/>
      <c r="L8337" s="455" t="e">
        <f>IF(K8337=0,#REF!,0)</f>
        <v>#REF!</v>
      </c>
      <c r="O8337">
        <v>68482.960876000012</v>
      </c>
      <c r="P8337">
        <v>195</v>
      </c>
    </row>
    <row r="8338" spans="1:16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5"/>
      <c r="L8338" s="455" t="e">
        <f>IF(K8338=0,#REF!,0)</f>
        <v>#REF!</v>
      </c>
      <c r="O8338">
        <v>69483.310486000002</v>
      </c>
      <c r="P8338">
        <v>213</v>
      </c>
    </row>
    <row r="8339" spans="1:16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5"/>
      <c r="L8339" s="455" t="e">
        <f>IF(K8339=0,#REF!,0)</f>
        <v>#REF!</v>
      </c>
      <c r="O8339">
        <v>74590.867553999997</v>
      </c>
      <c r="P8339">
        <v>189</v>
      </c>
    </row>
    <row r="8340" spans="1:16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5"/>
      <c r="L8340" s="455" t="e">
        <f>IF(K8340=0,#REF!,0)</f>
        <v>#REF!</v>
      </c>
      <c r="O8340">
        <v>78896.359314000001</v>
      </c>
      <c r="P8340">
        <v>168</v>
      </c>
    </row>
    <row r="8341" spans="1:16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5"/>
      <c r="L8341" s="455" t="e">
        <f>IF(K8341=0,#REF!,0)</f>
        <v>#REF!</v>
      </c>
      <c r="O8341">
        <v>79532.624878000002</v>
      </c>
      <c r="P8341">
        <v>142</v>
      </c>
    </row>
    <row r="8342" spans="1:16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5"/>
      <c r="L8342" s="455" t="e">
        <f>IF(K8342=0,#REF!,0)</f>
        <v>#REF!</v>
      </c>
      <c r="O8342">
        <v>79116.620483999999</v>
      </c>
      <c r="P8342">
        <v>134</v>
      </c>
    </row>
    <row r="8343" spans="1:16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5"/>
      <c r="L8343" s="455" t="e">
        <f>IF(K8343=0,#REF!,0)</f>
        <v>#REF!</v>
      </c>
      <c r="O8343">
        <v>76466.173278999995</v>
      </c>
      <c r="P8343">
        <v>115</v>
      </c>
    </row>
    <row r="8344" spans="1:16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5"/>
      <c r="L8344" s="455" t="e">
        <f>IF(K8344=0,#REF!,0)</f>
        <v>#REF!</v>
      </c>
      <c r="O8344">
        <v>74863.012633000006</v>
      </c>
      <c r="P8344">
        <v>125</v>
      </c>
    </row>
    <row r="8345" spans="1:16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5"/>
      <c r="L8345" s="455" t="e">
        <f>IF(K8345=0,#REF!,0)</f>
        <v>#REF!</v>
      </c>
      <c r="O8345">
        <v>77451.112670999995</v>
      </c>
      <c r="P8345">
        <v>132</v>
      </c>
    </row>
    <row r="8346" spans="1:16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5"/>
      <c r="L8346" s="455" t="e">
        <f>IF(K8346=0,#REF!,0)</f>
        <v>#REF!</v>
      </c>
      <c r="O8346">
        <v>77739.686279000001</v>
      </c>
      <c r="P8346">
        <v>146</v>
      </c>
    </row>
    <row r="8347" spans="1:16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5"/>
      <c r="L8347" s="455" t="e">
        <f>IF(K8347=0,#REF!,0)</f>
        <v>#REF!</v>
      </c>
      <c r="O8347">
        <v>78856.582336000007</v>
      </c>
      <c r="P8347">
        <v>153</v>
      </c>
    </row>
    <row r="8348" spans="1:16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5"/>
      <c r="L8348" s="455" t="e">
        <f>IF(K8348=0,#REF!,0)</f>
        <v>#REF!</v>
      </c>
      <c r="O8348">
        <v>79489.505250000002</v>
      </c>
      <c r="P8348">
        <v>183</v>
      </c>
    </row>
    <row r="8349" spans="1:16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5"/>
      <c r="L8349" s="455" t="e">
        <f>IF(K8349=0,#REF!,0)</f>
        <v>#REF!</v>
      </c>
      <c r="O8349">
        <v>78589.392701000004</v>
      </c>
      <c r="P8349">
        <v>202</v>
      </c>
    </row>
    <row r="8350" spans="1:16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5"/>
      <c r="L8350" s="455" t="e">
        <f>IF(K8350=0,#REF!,0)</f>
        <v>#REF!</v>
      </c>
      <c r="O8350">
        <v>75540.788574000006</v>
      </c>
      <c r="P8350">
        <v>216</v>
      </c>
    </row>
    <row r="8351" spans="1:16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5"/>
      <c r="L8351" s="455" t="e">
        <f>IF(K8351=0,#REF!,0)</f>
        <v>#REF!</v>
      </c>
      <c r="O8351">
        <v>72971.026366999999</v>
      </c>
      <c r="P8351">
        <v>217</v>
      </c>
    </row>
    <row r="8352" spans="1:16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5"/>
      <c r="L8352" s="455" t="e">
        <f>IF(K8352=0,#REF!,0)</f>
        <v>#REF!</v>
      </c>
      <c r="O8352">
        <v>70700.180359000005</v>
      </c>
      <c r="P8352">
        <v>217</v>
      </c>
    </row>
    <row r="8353" spans="1:16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5"/>
      <c r="L8353" s="455" t="e">
        <f>IF(K8353=0,#REF!,0)</f>
        <v>#REF!</v>
      </c>
      <c r="O8353">
        <v>69603.438292999999</v>
      </c>
      <c r="P8353">
        <v>220</v>
      </c>
    </row>
    <row r="8354" spans="1:16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5"/>
      <c r="L8354" s="455" t="e">
        <f>IF(K8354=0,#REF!,0)</f>
        <v>#REF!</v>
      </c>
      <c r="O8354">
        <v>70292.322815000007</v>
      </c>
      <c r="P8354">
        <v>199</v>
      </c>
    </row>
    <row r="8355" spans="1:16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5"/>
      <c r="L8355" s="455" t="e">
        <f>IF(K8355=0,#REF!,0)</f>
        <v>#REF!</v>
      </c>
      <c r="O8355">
        <v>69890.504698000004</v>
      </c>
      <c r="P8355">
        <v>198</v>
      </c>
    </row>
    <row r="8356" spans="1:16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5"/>
      <c r="L8356" s="455" t="e">
        <f>IF(K8356=0,#REF!,0)</f>
        <v>#REF!</v>
      </c>
      <c r="O8356">
        <v>67533.875549999997</v>
      </c>
      <c r="P8356">
        <v>183</v>
      </c>
    </row>
    <row r="8357" spans="1:16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5"/>
      <c r="L8357" s="455" t="e">
        <f>IF(K8357=0,#REF!,0)</f>
        <v>#REF!</v>
      </c>
      <c r="O8357">
        <v>66508.863891000001</v>
      </c>
      <c r="P8357">
        <v>178</v>
      </c>
    </row>
    <row r="8358" spans="1:16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5"/>
      <c r="L8358" s="455" t="e">
        <f>IF(K8358=0,#REF!,0)</f>
        <v>#REF!</v>
      </c>
      <c r="O8358">
        <v>65557.117431000006</v>
      </c>
      <c r="P8358">
        <v>179</v>
      </c>
    </row>
    <row r="8359" spans="1:16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5"/>
      <c r="L8359" s="455" t="e">
        <f>IF(K8359=0,#REF!,0)</f>
        <v>#REF!</v>
      </c>
      <c r="O8359">
        <v>65219.233031999996</v>
      </c>
      <c r="P8359">
        <v>173</v>
      </c>
    </row>
    <row r="8360" spans="1:16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5"/>
      <c r="L8360" s="455" t="e">
        <f>IF(K8360=0,#REF!,0)</f>
        <v>#REF!</v>
      </c>
      <c r="O8360">
        <v>66117.988645999998</v>
      </c>
      <c r="P8360">
        <v>174</v>
      </c>
    </row>
    <row r="8361" spans="1:16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5"/>
      <c r="L8361" s="455" t="e">
        <f>IF(K8361=0,#REF!,0)</f>
        <v>#REF!</v>
      </c>
      <c r="O8361">
        <v>67502.852782000002</v>
      </c>
      <c r="P8361">
        <v>190</v>
      </c>
    </row>
    <row r="8362" spans="1:16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5"/>
      <c r="L8362" s="455" t="e">
        <f>IF(K8362=0,#REF!,0)</f>
        <v>#REF!</v>
      </c>
      <c r="O8362">
        <v>68405.612305000002</v>
      </c>
      <c r="P8362">
        <v>207</v>
      </c>
    </row>
    <row r="8363" spans="1:16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5"/>
      <c r="L8363" s="455" t="e">
        <f>IF(K8363=0,#REF!,0)</f>
        <v>#REF!</v>
      </c>
      <c r="O8363">
        <v>73488.301819</v>
      </c>
      <c r="P8363">
        <v>191</v>
      </c>
    </row>
    <row r="8364" spans="1:16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5"/>
      <c r="L8364" s="455" t="e">
        <f>IF(K8364=0,#REF!,0)</f>
        <v>#REF!</v>
      </c>
      <c r="O8364">
        <v>78393.781189999994</v>
      </c>
      <c r="P8364">
        <v>162</v>
      </c>
    </row>
    <row r="8365" spans="1:16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5"/>
      <c r="L8365" s="455" t="e">
        <f>IF(K8365=0,#REF!,0)</f>
        <v>#REF!</v>
      </c>
      <c r="O8365">
        <v>78573.972473999995</v>
      </c>
      <c r="P8365">
        <v>146</v>
      </c>
    </row>
    <row r="8366" spans="1:16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5"/>
      <c r="L8366" s="455" t="e">
        <f>IF(K8366=0,#REF!,0)</f>
        <v>#REF!</v>
      </c>
      <c r="O8366">
        <v>78337.320739999996</v>
      </c>
      <c r="P8366">
        <v>124</v>
      </c>
    </row>
    <row r="8367" spans="1:16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5"/>
      <c r="L8367" s="455" t="e">
        <f>IF(K8367=0,#REF!,0)</f>
        <v>#REF!</v>
      </c>
      <c r="O8367">
        <v>74527.944214000003</v>
      </c>
      <c r="P8367">
        <v>124</v>
      </c>
    </row>
    <row r="8368" spans="1:16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5"/>
      <c r="L8368" s="455" t="e">
        <f>IF(K8368=0,#REF!,0)</f>
        <v>#REF!</v>
      </c>
      <c r="O8368">
        <v>73075.877379000012</v>
      </c>
      <c r="P8368">
        <v>132</v>
      </c>
    </row>
    <row r="8369" spans="1:16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5"/>
      <c r="L8369" s="455" t="e">
        <f>IF(K8369=0,#REF!,0)</f>
        <v>#REF!</v>
      </c>
      <c r="O8369">
        <v>75620.69232100001</v>
      </c>
      <c r="P8369">
        <v>126</v>
      </c>
    </row>
    <row r="8370" spans="1:16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5"/>
      <c r="L8370" s="455" t="e">
        <f>IF(K8370=0,#REF!,0)</f>
        <v>#REF!</v>
      </c>
      <c r="O8370">
        <v>75107.60162300001</v>
      </c>
      <c r="P8370">
        <v>132</v>
      </c>
    </row>
    <row r="8371" spans="1:16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5"/>
      <c r="L8371" s="455" t="e">
        <f>IF(K8371=0,#REF!,0)</f>
        <v>#REF!</v>
      </c>
      <c r="O8371">
        <v>76219.997864999998</v>
      </c>
      <c r="P8371">
        <v>149</v>
      </c>
    </row>
    <row r="8372" spans="1:16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5"/>
      <c r="L8372" s="455" t="e">
        <f>IF(K8372=0,#REF!,0)</f>
        <v>#REF!</v>
      </c>
      <c r="O8372">
        <v>76045.840515000004</v>
      </c>
      <c r="P8372">
        <v>170</v>
      </c>
    </row>
    <row r="8373" spans="1:16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5"/>
      <c r="L8373" s="455" t="e">
        <f>IF(K8373=0,#REF!,0)</f>
        <v>#REF!</v>
      </c>
      <c r="O8373">
        <v>74061.809082000007</v>
      </c>
      <c r="P8373">
        <v>185</v>
      </c>
    </row>
    <row r="8374" spans="1:16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5"/>
      <c r="L8374" s="455" t="e">
        <f>IF(K8374=0,#REF!,0)</f>
        <v>#REF!</v>
      </c>
      <c r="O8374">
        <v>70955.563782000012</v>
      </c>
      <c r="P8374">
        <v>200</v>
      </c>
    </row>
    <row r="8375" spans="1:16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5"/>
      <c r="L8375" s="455" t="e">
        <f>IF(K8375=0,#REF!,0)</f>
        <v>#REF!</v>
      </c>
      <c r="O8375">
        <v>68871.001525999993</v>
      </c>
      <c r="P8375">
        <v>200</v>
      </c>
    </row>
    <row r="8376" spans="1:16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5"/>
      <c r="L8376" s="455" t="e">
        <f>IF(K8376=0,#REF!,0)</f>
        <v>#REF!</v>
      </c>
      <c r="O8376">
        <v>66835.224426000001</v>
      </c>
      <c r="P8376">
        <v>199</v>
      </c>
    </row>
    <row r="8377" spans="1:16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5"/>
      <c r="L8377" s="455" t="e">
        <f>IF(K8377=0,#REF!,0)</f>
        <v>#REF!</v>
      </c>
      <c r="O8377">
        <v>66726.992981000003</v>
      </c>
      <c r="P8377">
        <v>195</v>
      </c>
    </row>
    <row r="8378" spans="1:16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5"/>
      <c r="L8378" s="455" t="e">
        <f>IF(K8378=0,#REF!,0)</f>
        <v>#REF!</v>
      </c>
      <c r="O8378">
        <v>67059.518737999999</v>
      </c>
      <c r="P8378">
        <v>178</v>
      </c>
    </row>
    <row r="8379" spans="1:16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5"/>
      <c r="L8379" s="455" t="e">
        <f>IF(K8379=0,#REF!,0)</f>
        <v>#REF!</v>
      </c>
      <c r="O8379">
        <v>66900.170897000004</v>
      </c>
      <c r="P8379">
        <v>172</v>
      </c>
    </row>
    <row r="8380" spans="1:16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5"/>
      <c r="L8380" s="455" t="e">
        <f>IF(K8380=0,#REF!,0)</f>
        <v>#REF!</v>
      </c>
      <c r="O8380">
        <v>64405.262054999999</v>
      </c>
      <c r="P8380">
        <v>164</v>
      </c>
    </row>
    <row r="8381" spans="1:16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5"/>
      <c r="L8381" s="455" t="e">
        <f>IF(K8381=0,#REF!,0)</f>
        <v>#REF!</v>
      </c>
      <c r="O8381">
        <v>62161.541990999998</v>
      </c>
      <c r="P8381">
        <v>165</v>
      </c>
    </row>
    <row r="8382" spans="1:16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5"/>
      <c r="L8382" s="455" t="e">
        <f>IF(K8382=0,#REF!,0)</f>
        <v>#REF!</v>
      </c>
      <c r="O8382">
        <v>61722.702727999997</v>
      </c>
      <c r="P8382">
        <v>156</v>
      </c>
    </row>
    <row r="8383" spans="1:16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5"/>
      <c r="L8383" s="455" t="e">
        <f>IF(K8383=0,#REF!,0)</f>
        <v>#REF!</v>
      </c>
      <c r="O8383">
        <v>61198.304687000003</v>
      </c>
      <c r="P8383">
        <v>155</v>
      </c>
    </row>
    <row r="8384" spans="1:16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5"/>
      <c r="L8384" s="455" t="e">
        <f>IF(K8384=0,#REF!,0)</f>
        <v>#REF!</v>
      </c>
      <c r="O8384">
        <v>61706.161469000013</v>
      </c>
      <c r="P8384">
        <v>157</v>
      </c>
    </row>
    <row r="8385" spans="1:16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5"/>
      <c r="L8385" s="455" t="e">
        <f>IF(K8385=0,#REF!,0)</f>
        <v>#REF!</v>
      </c>
      <c r="O8385">
        <v>62727.429260999997</v>
      </c>
      <c r="P8385">
        <v>168</v>
      </c>
    </row>
    <row r="8386" spans="1:16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5"/>
      <c r="L8386" s="455" t="e">
        <f>IF(K8386=0,#REF!,0)</f>
        <v>#REF!</v>
      </c>
      <c r="O8386">
        <v>62658.282440000003</v>
      </c>
      <c r="P8386">
        <v>173</v>
      </c>
    </row>
    <row r="8387" spans="1:16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5"/>
      <c r="L8387" s="455" t="e">
        <f>IF(K8387=0,#REF!,0)</f>
        <v>#REF!</v>
      </c>
      <c r="O8387">
        <v>63358.175141</v>
      </c>
      <c r="P8387">
        <v>180</v>
      </c>
    </row>
    <row r="8388" spans="1:16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5"/>
      <c r="L8388" s="455" t="e">
        <f>IF(K8388=0,#REF!,0)</f>
        <v>#REF!</v>
      </c>
      <c r="O8388">
        <v>65338.766846999999</v>
      </c>
      <c r="P8388">
        <v>167</v>
      </c>
    </row>
    <row r="8389" spans="1:16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5"/>
      <c r="L8389" s="455" t="e">
        <f>IF(K8389=0,#REF!,0)</f>
        <v>#REF!</v>
      </c>
      <c r="O8389">
        <v>66526.837768999991</v>
      </c>
      <c r="P8389">
        <v>163</v>
      </c>
    </row>
    <row r="8390" spans="1:16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5"/>
      <c r="L8390" s="455" t="e">
        <f>IF(K8390=0,#REF!,0)</f>
        <v>#REF!</v>
      </c>
      <c r="O8390">
        <v>66633.958648</v>
      </c>
      <c r="P8390">
        <v>140</v>
      </c>
    </row>
    <row r="8391" spans="1:16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5"/>
      <c r="L8391" s="455" t="e">
        <f>IF(K8391=0,#REF!,0)</f>
        <v>#REF!</v>
      </c>
      <c r="O8391">
        <v>63792.259428999998</v>
      </c>
      <c r="P8391">
        <v>133</v>
      </c>
    </row>
    <row r="8392" spans="1:16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5"/>
      <c r="L8392" s="455" t="e">
        <f>IF(K8392=0,#REF!,0)</f>
        <v>#REF!</v>
      </c>
      <c r="O8392">
        <v>62975.17871</v>
      </c>
      <c r="P8392">
        <v>126</v>
      </c>
    </row>
    <row r="8393" spans="1:16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5"/>
      <c r="L8393" s="455" t="e">
        <f>IF(K8393=0,#REF!,0)</f>
        <v>#REF!</v>
      </c>
      <c r="O8393">
        <v>63086.733857000007</v>
      </c>
      <c r="P8393">
        <v>123</v>
      </c>
    </row>
    <row r="8394" spans="1:16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5"/>
      <c r="L8394" s="455" t="e">
        <f>IF(K8394=0,#REF!,0)</f>
        <v>#REF!</v>
      </c>
      <c r="O8394">
        <v>63038.691924999999</v>
      </c>
      <c r="P8394">
        <v>130</v>
      </c>
    </row>
    <row r="8395" spans="1:16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5"/>
      <c r="L8395" s="455" t="e">
        <f>IF(K8395=0,#REF!,0)</f>
        <v>#REF!</v>
      </c>
      <c r="O8395">
        <v>64041.118713999997</v>
      </c>
      <c r="P8395">
        <v>156</v>
      </c>
    </row>
    <row r="8396" spans="1:16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5"/>
      <c r="L8396" s="455" t="e">
        <f>IF(K8396=0,#REF!,0)</f>
        <v>#REF!</v>
      </c>
      <c r="O8396">
        <v>64170.782103999998</v>
      </c>
      <c r="P8396">
        <v>193</v>
      </c>
    </row>
    <row r="8397" spans="1:16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5"/>
      <c r="L8397" s="455" t="e">
        <f>IF(K8397=0,#REF!,0)</f>
        <v>#REF!</v>
      </c>
      <c r="O8397">
        <v>65186.827147000004</v>
      </c>
      <c r="P8397">
        <v>206</v>
      </c>
    </row>
    <row r="8398" spans="1:16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5"/>
      <c r="L8398" s="455" t="e">
        <f>IF(K8398=0,#REF!,0)</f>
        <v>#REF!</v>
      </c>
      <c r="O8398">
        <v>64577.356017999999</v>
      </c>
      <c r="P8398">
        <v>210</v>
      </c>
    </row>
    <row r="8399" spans="1:16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5"/>
      <c r="L8399" s="455" t="e">
        <f>IF(K8399=0,#REF!,0)</f>
        <v>#REF!</v>
      </c>
      <c r="O8399">
        <v>63788.406128000002</v>
      </c>
      <c r="P8399">
        <v>207</v>
      </c>
    </row>
    <row r="8400" spans="1:16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5"/>
      <c r="L8400" s="455" t="e">
        <f>IF(K8400=0,#REF!,0)</f>
        <v>#REF!</v>
      </c>
      <c r="O8400">
        <v>62947.337097000003</v>
      </c>
      <c r="P8400">
        <v>202</v>
      </c>
    </row>
    <row r="8401" spans="1:16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5"/>
      <c r="L8401" s="455" t="e">
        <f>IF(K8401=0,#REF!,0)</f>
        <v>#REF!</v>
      </c>
      <c r="O8401">
        <v>63077.630982000002</v>
      </c>
      <c r="P8401">
        <v>200</v>
      </c>
    </row>
    <row r="8402" spans="1:16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5"/>
      <c r="L8402" s="455" t="e">
        <f>IF(K8402=0,#REF!,0)</f>
        <v>#REF!</v>
      </c>
      <c r="O8402">
        <v>64074.619630000001</v>
      </c>
      <c r="P8402">
        <v>195</v>
      </c>
    </row>
    <row r="8403" spans="1:16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5"/>
      <c r="L8403" s="455" t="e">
        <f>IF(K8403=0,#REF!,0)</f>
        <v>#REF!</v>
      </c>
      <c r="O8403">
        <v>63491.562560999999</v>
      </c>
      <c r="P8403">
        <v>189</v>
      </c>
    </row>
    <row r="8404" spans="1:16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5"/>
      <c r="L8404" s="455" t="e">
        <f>IF(K8404=0,#REF!,0)</f>
        <v>#REF!</v>
      </c>
      <c r="O8404">
        <v>61949.405457000001</v>
      </c>
      <c r="P8404">
        <v>182</v>
      </c>
    </row>
    <row r="8405" spans="1:16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5"/>
      <c r="L8405" s="455" t="e">
        <f>IF(K8405=0,#REF!,0)</f>
        <v>#REF!</v>
      </c>
      <c r="O8405">
        <v>60728.769775000001</v>
      </c>
      <c r="P8405">
        <v>181</v>
      </c>
    </row>
    <row r="8406" spans="1:16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5"/>
      <c r="L8406" s="455" t="e">
        <f>IF(K8406=0,#REF!,0)</f>
        <v>#REF!</v>
      </c>
      <c r="O8406">
        <v>59282.707734000003</v>
      </c>
      <c r="P8406">
        <v>176</v>
      </c>
    </row>
    <row r="8407" spans="1:16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5"/>
      <c r="L8407" s="455" t="e">
        <f>IF(K8407=0,#REF!,0)</f>
        <v>#REF!</v>
      </c>
      <c r="O8407">
        <v>59498.512847999998</v>
      </c>
      <c r="P8407">
        <v>175</v>
      </c>
    </row>
    <row r="8408" spans="1:16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5"/>
      <c r="L8408" s="455" t="e">
        <f>IF(K8408=0,#REF!,0)</f>
        <v>#REF!</v>
      </c>
      <c r="O8408">
        <v>59542.417756000003</v>
      </c>
      <c r="P8408">
        <v>174</v>
      </c>
    </row>
    <row r="8409" spans="1:16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5"/>
      <c r="L8409" s="455" t="e">
        <f>IF(K8409=0,#REF!,0)</f>
        <v>#REF!</v>
      </c>
      <c r="O8409">
        <v>59302.645080000002</v>
      </c>
      <c r="P8409">
        <v>180</v>
      </c>
    </row>
    <row r="8410" spans="1:16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5"/>
      <c r="L8410" s="455" t="e">
        <f>IF(K8410=0,#REF!,0)</f>
        <v>#REF!</v>
      </c>
      <c r="O8410">
        <v>59579.394225999997</v>
      </c>
      <c r="P8410">
        <v>185</v>
      </c>
    </row>
    <row r="8411" spans="1:16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5"/>
      <c r="L8411" s="455" t="e">
        <f>IF(K8411=0,#REF!,0)</f>
        <v>#REF!</v>
      </c>
      <c r="O8411">
        <v>59393.833434</v>
      </c>
      <c r="P8411">
        <v>183</v>
      </c>
    </row>
    <row r="8412" spans="1:16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5"/>
      <c r="L8412" s="455" t="e">
        <f>IF(K8412=0,#REF!,0)</f>
        <v>#REF!</v>
      </c>
      <c r="O8412">
        <v>58382.908448000002</v>
      </c>
      <c r="P8412">
        <v>171</v>
      </c>
    </row>
    <row r="8413" spans="1:16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5"/>
      <c r="L8413" s="455" t="e">
        <f>IF(K8413=0,#REF!,0)</f>
        <v>#REF!</v>
      </c>
      <c r="O8413">
        <v>58507.421387000002</v>
      </c>
      <c r="P8413">
        <v>152</v>
      </c>
    </row>
    <row r="8414" spans="1:16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5"/>
      <c r="L8414" s="455" t="e">
        <f>IF(K8414=0,#REF!,0)</f>
        <v>#REF!</v>
      </c>
      <c r="O8414">
        <v>58512.581544000001</v>
      </c>
      <c r="P8414">
        <v>134</v>
      </c>
    </row>
    <row r="8415" spans="1:16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5">
        <v>923.34302896533768</v>
      </c>
      <c r="L8415" s="455">
        <f>IF(K8415=0,#REF!,0)</f>
        <v>0</v>
      </c>
      <c r="O8415">
        <v>58266.753937000001</v>
      </c>
      <c r="P8415">
        <v>128</v>
      </c>
    </row>
    <row r="8416" spans="1:16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5"/>
      <c r="L8416" s="455" t="e">
        <f>IF(K8416=0,#REF!,0)</f>
        <v>#REF!</v>
      </c>
      <c r="O8416">
        <v>58563.589417000003</v>
      </c>
      <c r="P8416">
        <v>121</v>
      </c>
    </row>
    <row r="8417" spans="1:16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5"/>
      <c r="L8417" s="455" t="e">
        <f>IF(K8417=0,#REF!,0)</f>
        <v>#REF!</v>
      </c>
      <c r="O8417">
        <v>59189.862853999999</v>
      </c>
      <c r="P8417">
        <v>121</v>
      </c>
    </row>
    <row r="8418" spans="1:16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5"/>
      <c r="L8418" s="455" t="e">
        <f>IF(K8418=0,#REF!,0)</f>
        <v>#REF!</v>
      </c>
      <c r="O8418">
        <v>59632.096128999998</v>
      </c>
      <c r="P8418">
        <v>125</v>
      </c>
    </row>
    <row r="8419" spans="1:16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5"/>
      <c r="L8419" s="455" t="e">
        <f>IF(K8419=0,#REF!,0)</f>
        <v>#REF!</v>
      </c>
      <c r="O8419">
        <v>60541.140503000002</v>
      </c>
      <c r="P8419">
        <v>158</v>
      </c>
    </row>
    <row r="8420" spans="1:16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5"/>
      <c r="L8420" s="455" t="e">
        <f>IF(K8420=0,#REF!,0)</f>
        <v>#REF!</v>
      </c>
      <c r="O8420">
        <v>61700.369141000003</v>
      </c>
      <c r="P8420">
        <v>192</v>
      </c>
    </row>
    <row r="8421" spans="1:16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5"/>
      <c r="L8421" s="455" t="e">
        <f>IF(K8421=0,#REF!,0)</f>
        <v>#REF!</v>
      </c>
      <c r="O8421">
        <v>63933.868164</v>
      </c>
      <c r="P8421">
        <v>215</v>
      </c>
    </row>
    <row r="8422" spans="1:16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5"/>
      <c r="L8422" s="455" t="e">
        <f>IF(K8422=0,#REF!,0)</f>
        <v>#REF!</v>
      </c>
      <c r="O8422">
        <v>63750.187439000001</v>
      </c>
      <c r="P8422">
        <v>216</v>
      </c>
    </row>
    <row r="8423" spans="1:16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5"/>
      <c r="L8423" s="455" t="e">
        <f>IF(K8423=0,#REF!,0)</f>
        <v>#REF!</v>
      </c>
      <c r="O8423">
        <v>63762.154478999997</v>
      </c>
      <c r="P8423">
        <v>217</v>
      </c>
    </row>
    <row r="8424" spans="1:16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5"/>
      <c r="L8424" s="455" t="e">
        <f>IF(K8424=0,#REF!,0)</f>
        <v>#REF!</v>
      </c>
      <c r="O8424">
        <v>62584.130249000002</v>
      </c>
      <c r="P8424">
        <v>214</v>
      </c>
    </row>
    <row r="8425" spans="1:16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5"/>
      <c r="L8425" s="455" t="e">
        <f>IF(K8425=0,#REF!,0)</f>
        <v>#REF!</v>
      </c>
      <c r="O8425">
        <v>63239.569090999998</v>
      </c>
      <c r="P8425">
        <v>208</v>
      </c>
    </row>
    <row r="8426" spans="1:16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5"/>
      <c r="L8426" s="455" t="e">
        <f>IF(K8426=0,#REF!,0)</f>
        <v>#REF!</v>
      </c>
      <c r="O8426">
        <v>63894.993164</v>
      </c>
      <c r="P8426">
        <v>194</v>
      </c>
    </row>
    <row r="8427" spans="1:16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5"/>
      <c r="L8427" s="455" t="e">
        <f>IF(K8427=0,#REF!,0)</f>
        <v>#REF!</v>
      </c>
      <c r="O8427">
        <v>62903.076416999997</v>
      </c>
      <c r="P8427">
        <v>178</v>
      </c>
    </row>
    <row r="8428" spans="1:16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5"/>
      <c r="L8428" s="455" t="e">
        <f>IF(K8428=0,#REF!,0)</f>
        <v>#REF!</v>
      </c>
      <c r="O8428">
        <v>59486.474488</v>
      </c>
      <c r="P8428">
        <v>172</v>
      </c>
    </row>
    <row r="8429" spans="1:16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5"/>
      <c r="L8429" s="455" t="e">
        <f>IF(K8429=0,#REF!,0)</f>
        <v>#REF!</v>
      </c>
      <c r="O8429">
        <v>58512.456237999999</v>
      </c>
      <c r="P8429">
        <v>172</v>
      </c>
    </row>
    <row r="8430" spans="1:16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5"/>
      <c r="L8430" s="455" t="e">
        <f>IF(K8430=0,#REF!,0)</f>
        <v>#REF!</v>
      </c>
      <c r="O8430">
        <v>59133.863280999998</v>
      </c>
      <c r="P8430">
        <v>167</v>
      </c>
    </row>
    <row r="8431" spans="1:16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5"/>
      <c r="L8431" s="455" t="e">
        <f>IF(K8431=0,#REF!,0)</f>
        <v>#REF!</v>
      </c>
      <c r="O8431">
        <v>60007.214112000001</v>
      </c>
      <c r="P8431">
        <v>168</v>
      </c>
    </row>
    <row r="8432" spans="1:16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5"/>
      <c r="L8432" s="455" t="e">
        <f>IF(K8432=0,#REF!,0)</f>
        <v>#REF!</v>
      </c>
      <c r="O8432">
        <v>61638.076538000001</v>
      </c>
      <c r="P8432">
        <v>165</v>
      </c>
    </row>
    <row r="8433" spans="1:16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5"/>
      <c r="L8433" s="455" t="e">
        <f>IF(K8433=0,#REF!,0)</f>
        <v>#REF!</v>
      </c>
      <c r="O8433">
        <v>63089.591979999997</v>
      </c>
      <c r="P8433">
        <v>176</v>
      </c>
    </row>
    <row r="8434" spans="1:16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5"/>
      <c r="L8434" s="455" t="e">
        <f>IF(K8434=0,#REF!,0)</f>
        <v>#REF!</v>
      </c>
      <c r="O8434">
        <v>67521.721556999997</v>
      </c>
      <c r="P8434">
        <v>198</v>
      </c>
    </row>
    <row r="8435" spans="1:16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5"/>
      <c r="L8435" s="455" t="e">
        <f>IF(K8435=0,#REF!,0)</f>
        <v>#REF!</v>
      </c>
      <c r="O8435">
        <v>71170.603392999998</v>
      </c>
      <c r="P8435">
        <v>180</v>
      </c>
    </row>
    <row r="8436" spans="1:16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5"/>
      <c r="L8436" s="455" t="e">
        <f>IF(K8436=0,#REF!,0)</f>
        <v>#REF!</v>
      </c>
      <c r="O8436">
        <v>77420.455017</v>
      </c>
      <c r="P8436">
        <v>149</v>
      </c>
    </row>
    <row r="8437" spans="1:16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5"/>
      <c r="L8437" s="455" t="e">
        <f>IF(K8437=0,#REF!,0)</f>
        <v>#REF!</v>
      </c>
      <c r="O8437">
        <v>79416.624999000007</v>
      </c>
      <c r="P8437">
        <v>143</v>
      </c>
    </row>
    <row r="8438" spans="1:16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5"/>
      <c r="L8438" s="455" t="e">
        <f>IF(K8438=0,#REF!,0)</f>
        <v>#REF!</v>
      </c>
      <c r="O8438">
        <v>79295.991211999994</v>
      </c>
      <c r="P8438">
        <v>109</v>
      </c>
    </row>
    <row r="8439" spans="1:16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5"/>
      <c r="L8439" s="455" t="e">
        <f>IF(K8439=0,#REF!,0)</f>
        <v>#REF!</v>
      </c>
      <c r="O8439">
        <v>75703.318054000003</v>
      </c>
      <c r="P8439">
        <v>108</v>
      </c>
    </row>
    <row r="8440" spans="1:16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5"/>
      <c r="L8440" s="455" t="e">
        <f>IF(K8440=0,#REF!,0)</f>
        <v>#REF!</v>
      </c>
      <c r="O8440">
        <v>74346.847349999996</v>
      </c>
      <c r="P8440">
        <v>115</v>
      </c>
    </row>
    <row r="8441" spans="1:16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5"/>
      <c r="L8441" s="455" t="e">
        <f>IF(K8441=0,#REF!,0)</f>
        <v>#REF!</v>
      </c>
      <c r="O8441">
        <v>76811.235107</v>
      </c>
      <c r="P8441">
        <v>105</v>
      </c>
    </row>
    <row r="8442" spans="1:16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5"/>
      <c r="L8442" s="455" t="e">
        <f>IF(K8442=0,#REF!,0)</f>
        <v>#REF!</v>
      </c>
      <c r="O8442">
        <v>76258.069090999998</v>
      </c>
      <c r="P8442">
        <v>106</v>
      </c>
    </row>
    <row r="8443" spans="1:16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5"/>
      <c r="L8443" s="455" t="e">
        <f>IF(K8443=0,#REF!,0)</f>
        <v>#REF!</v>
      </c>
      <c r="O8443">
        <v>76082.999693999998</v>
      </c>
      <c r="P8443">
        <v>129</v>
      </c>
    </row>
    <row r="8444" spans="1:16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5"/>
      <c r="L8444" s="455" t="e">
        <f>IF(K8444=0,#REF!,0)</f>
        <v>#REF!</v>
      </c>
      <c r="O8444">
        <v>76757.466554000013</v>
      </c>
      <c r="P8444">
        <v>147</v>
      </c>
    </row>
    <row r="8445" spans="1:16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5"/>
      <c r="L8445" s="455" t="e">
        <f>IF(K8445=0,#REF!,0)</f>
        <v>#REF!</v>
      </c>
      <c r="O8445">
        <v>75769.576965</v>
      </c>
      <c r="P8445">
        <v>172</v>
      </c>
    </row>
    <row r="8446" spans="1:16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5"/>
      <c r="L8446" s="455" t="e">
        <f>IF(K8446=0,#REF!,0)</f>
        <v>#REF!</v>
      </c>
      <c r="O8446">
        <v>72804.298094999991</v>
      </c>
      <c r="P8446">
        <v>186</v>
      </c>
    </row>
    <row r="8447" spans="1:16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5"/>
      <c r="L8447" s="455" t="e">
        <f>IF(K8447=0,#REF!,0)</f>
        <v>#REF!</v>
      </c>
      <c r="O8447">
        <v>70554.166136999993</v>
      </c>
      <c r="P8447">
        <v>197</v>
      </c>
    </row>
    <row r="8448" spans="1:16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5"/>
      <c r="L8448" s="455" t="e">
        <f>IF(K8448=0,#REF!,0)</f>
        <v>#REF!</v>
      </c>
      <c r="O8448">
        <v>68192.453429999994</v>
      </c>
      <c r="P8448">
        <v>195</v>
      </c>
    </row>
    <row r="8449" spans="1:16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5"/>
      <c r="L8449" s="455" t="e">
        <f>IF(K8449=0,#REF!,0)</f>
        <v>#REF!</v>
      </c>
      <c r="O8449">
        <v>68076.460630999994</v>
      </c>
      <c r="P8449">
        <v>189</v>
      </c>
    </row>
    <row r="8450" spans="1:16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5"/>
      <c r="L8450" s="455" t="e">
        <f>IF(K8450=0,#REF!,0)</f>
        <v>#REF!</v>
      </c>
      <c r="O8450">
        <v>68109.457030999998</v>
      </c>
      <c r="P8450">
        <v>173</v>
      </c>
    </row>
    <row r="8451" spans="1:16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5"/>
      <c r="L8451" s="455" t="e">
        <f>IF(K8451=0,#REF!,0)</f>
        <v>#REF!</v>
      </c>
      <c r="O8451">
        <v>67853.227966000006</v>
      </c>
      <c r="P8451">
        <v>167</v>
      </c>
    </row>
    <row r="8452" spans="1:16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5"/>
      <c r="L8452" s="455" t="e">
        <f>IF(K8452=0,#REF!,0)</f>
        <v>#REF!</v>
      </c>
      <c r="O8452">
        <v>64885.057191</v>
      </c>
      <c r="P8452">
        <v>166</v>
      </c>
    </row>
    <row r="8453" spans="1:16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5"/>
      <c r="L8453" s="455" t="e">
        <f>IF(K8453=0,#REF!,0)</f>
        <v>#REF!</v>
      </c>
      <c r="O8453">
        <v>63821.523285000003</v>
      </c>
      <c r="P8453">
        <v>153</v>
      </c>
    </row>
    <row r="8454" spans="1:16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5"/>
      <c r="L8454" s="455" t="e">
        <f>IF(K8454=0,#REF!,0)</f>
        <v>#REF!</v>
      </c>
      <c r="O8454">
        <v>63654.567657</v>
      </c>
      <c r="P8454">
        <v>148</v>
      </c>
    </row>
    <row r="8455" spans="1:16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5"/>
      <c r="L8455" s="455" t="e">
        <f>IF(K8455=0,#REF!,0)</f>
        <v>#REF!</v>
      </c>
      <c r="O8455">
        <v>63240.093324000001</v>
      </c>
      <c r="P8455">
        <v>148</v>
      </c>
    </row>
    <row r="8456" spans="1:16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5"/>
      <c r="L8456" s="455" t="e">
        <f>IF(K8456=0,#REF!,0)</f>
        <v>#REF!</v>
      </c>
      <c r="O8456">
        <v>64135.285520999998</v>
      </c>
      <c r="P8456">
        <v>156</v>
      </c>
    </row>
    <row r="8457" spans="1:16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5"/>
      <c r="L8457" s="455" t="e">
        <f>IF(K8457=0,#REF!,0)</f>
        <v>#REF!</v>
      </c>
      <c r="O8457">
        <v>65481.058532000003</v>
      </c>
      <c r="P8457">
        <v>165</v>
      </c>
    </row>
    <row r="8458" spans="1:16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5"/>
      <c r="L8458" s="455" t="e">
        <f>IF(K8458=0,#REF!,0)</f>
        <v>#REF!</v>
      </c>
      <c r="O8458">
        <v>66576.803771999999</v>
      </c>
      <c r="P8458">
        <v>191</v>
      </c>
    </row>
    <row r="8459" spans="1:16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5"/>
      <c r="L8459" s="455" t="e">
        <f>IF(K8459=0,#REF!,0)</f>
        <v>#REF!</v>
      </c>
      <c r="O8459">
        <v>72436.316864000008</v>
      </c>
      <c r="P8459">
        <v>172</v>
      </c>
    </row>
    <row r="8460" spans="1:16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5"/>
      <c r="L8460" s="455" t="e">
        <f>IF(K8460=0,#REF!,0)</f>
        <v>#REF!</v>
      </c>
      <c r="O8460">
        <v>77833.52984599999</v>
      </c>
      <c r="P8460">
        <v>159</v>
      </c>
    </row>
    <row r="8461" spans="1:16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5"/>
      <c r="L8461" s="455" t="e">
        <f>IF(K8461=0,#REF!,0)</f>
        <v>#REF!</v>
      </c>
      <c r="O8461">
        <v>78661.449401999998</v>
      </c>
      <c r="P8461">
        <v>147</v>
      </c>
    </row>
    <row r="8462" spans="1:16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5"/>
      <c r="L8462" s="455" t="e">
        <f>IF(K8462=0,#REF!,0)</f>
        <v>#REF!</v>
      </c>
      <c r="O8462">
        <v>78360.078185000006</v>
      </c>
      <c r="P8462">
        <v>127</v>
      </c>
    </row>
    <row r="8463" spans="1:16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5"/>
      <c r="L8463" s="455" t="e">
        <f>IF(K8463=0,#REF!,0)</f>
        <v>#REF!</v>
      </c>
      <c r="O8463">
        <v>74125.878234000003</v>
      </c>
      <c r="P8463">
        <v>111</v>
      </c>
    </row>
    <row r="8464" spans="1:16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5"/>
      <c r="L8464" s="455" t="e">
        <f>IF(K8464=0,#REF!,0)</f>
        <v>#REF!</v>
      </c>
      <c r="O8464">
        <v>71805.095580000008</v>
      </c>
      <c r="P8464">
        <v>110</v>
      </c>
    </row>
    <row r="8465" spans="1:16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5"/>
      <c r="L8465" s="455" t="e">
        <f>IF(K8465=0,#REF!,0)</f>
        <v>#REF!</v>
      </c>
      <c r="O8465">
        <v>74772.145263999992</v>
      </c>
      <c r="P8465">
        <v>115</v>
      </c>
    </row>
    <row r="8466" spans="1:16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5"/>
      <c r="L8466" s="455" t="e">
        <f>IF(K8466=0,#REF!,0)</f>
        <v>#REF!</v>
      </c>
      <c r="O8466">
        <v>74732.733979000011</v>
      </c>
      <c r="P8466">
        <v>125</v>
      </c>
    </row>
    <row r="8467" spans="1:16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5"/>
      <c r="L8467" s="455" t="e">
        <f>IF(K8467=0,#REF!,0)</f>
        <v>#REF!</v>
      </c>
      <c r="O8467">
        <v>75413.197996999996</v>
      </c>
      <c r="P8467">
        <v>138</v>
      </c>
    </row>
    <row r="8468" spans="1:16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5"/>
      <c r="L8468" s="455" t="e">
        <f>IF(K8468=0,#REF!,0)</f>
        <v>#REF!</v>
      </c>
      <c r="O8468">
        <v>76702.223265999986</v>
      </c>
      <c r="P8468">
        <v>171</v>
      </c>
    </row>
    <row r="8469" spans="1:16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5"/>
      <c r="L8469" s="455" t="e">
        <f>IF(K8469=0,#REF!,0)</f>
        <v>#REF!</v>
      </c>
      <c r="O8469">
        <v>76230.554076999993</v>
      </c>
      <c r="P8469">
        <v>191</v>
      </c>
    </row>
    <row r="8470" spans="1:16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5"/>
      <c r="L8470" s="455" t="e">
        <f>IF(K8470=0,#REF!,0)</f>
        <v>#REF!</v>
      </c>
      <c r="O8470">
        <v>74106.012938999993</v>
      </c>
      <c r="P8470">
        <v>209</v>
      </c>
    </row>
    <row r="8471" spans="1:16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5"/>
      <c r="L8471" s="455" t="e">
        <f>IF(K8471=0,#REF!,0)</f>
        <v>#REF!</v>
      </c>
      <c r="O8471">
        <v>72975.675294000001</v>
      </c>
      <c r="P8471">
        <v>215</v>
      </c>
    </row>
    <row r="8472" spans="1:16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5"/>
      <c r="L8472" s="455" t="e">
        <f>IF(K8472=0,#REF!,0)</f>
        <v>#REF!</v>
      </c>
      <c r="O8472">
        <v>71306.06689300001</v>
      </c>
      <c r="P8472">
        <v>226</v>
      </c>
    </row>
    <row r="8473" spans="1:16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5"/>
      <c r="L8473" s="455" t="e">
        <f>IF(K8473=0,#REF!,0)</f>
        <v>#REF!</v>
      </c>
      <c r="O8473">
        <v>69935.791566</v>
      </c>
      <c r="P8473">
        <v>210</v>
      </c>
    </row>
    <row r="8474" spans="1:16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5"/>
      <c r="L8474" s="455" t="e">
        <f>IF(K8474=0,#REF!,0)</f>
        <v>#REF!</v>
      </c>
      <c r="O8474">
        <v>69612.659241000001</v>
      </c>
      <c r="P8474">
        <v>194</v>
      </c>
    </row>
    <row r="8475" spans="1:16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5"/>
      <c r="L8475" s="455" t="e">
        <f>IF(K8475=0,#REF!,0)</f>
        <v>#REF!</v>
      </c>
      <c r="O8475">
        <v>69409.086181000006</v>
      </c>
      <c r="P8475">
        <v>195</v>
      </c>
    </row>
    <row r="8476" spans="1:16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5"/>
      <c r="L8476" s="455" t="e">
        <f>IF(K8476=0,#REF!,0)</f>
        <v>#REF!</v>
      </c>
      <c r="O8476">
        <v>66917.746581999992</v>
      </c>
      <c r="P8476">
        <v>183</v>
      </c>
    </row>
    <row r="8477" spans="1:16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5"/>
      <c r="L8477" s="455" t="e">
        <f>IF(K8477=0,#REF!,0)</f>
        <v>#REF!</v>
      </c>
      <c r="O8477">
        <v>65662.315490000008</v>
      </c>
      <c r="P8477">
        <v>175</v>
      </c>
    </row>
    <row r="8478" spans="1:16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5"/>
      <c r="L8478" s="455" t="e">
        <f>IF(K8478=0,#REF!,0)</f>
        <v>#REF!</v>
      </c>
      <c r="O8478">
        <v>65509.326690999987</v>
      </c>
      <c r="P8478">
        <v>176</v>
      </c>
    </row>
    <row r="8479" spans="1:16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5"/>
      <c r="L8479" s="455" t="e">
        <f>IF(K8479=0,#REF!,0)</f>
        <v>#REF!</v>
      </c>
      <c r="O8479">
        <v>65944.208710000006</v>
      </c>
      <c r="P8479">
        <v>173</v>
      </c>
    </row>
    <row r="8480" spans="1:16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5"/>
      <c r="L8480" s="455" t="e">
        <f>IF(K8480=0,#REF!,0)</f>
        <v>#REF!</v>
      </c>
      <c r="O8480">
        <v>66452.756348999988</v>
      </c>
      <c r="P8480">
        <v>172</v>
      </c>
    </row>
    <row r="8481" spans="1:16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5"/>
      <c r="L8481" s="455" t="e">
        <f>IF(K8481=0,#REF!,0)</f>
        <v>#REF!</v>
      </c>
      <c r="O8481">
        <v>67812.234345000004</v>
      </c>
      <c r="P8481">
        <v>164</v>
      </c>
    </row>
    <row r="8482" spans="1:16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5"/>
      <c r="L8482" s="455" t="e">
        <f>IF(K8482=0,#REF!,0)</f>
        <v>#REF!</v>
      </c>
      <c r="O8482">
        <v>69493.46746900001</v>
      </c>
      <c r="P8482">
        <v>197</v>
      </c>
    </row>
    <row r="8483" spans="1:16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5"/>
      <c r="L8483" s="455" t="e">
        <f>IF(K8483=0,#REF!,0)</f>
        <v>#REF!</v>
      </c>
      <c r="O8483">
        <v>74631.465576999995</v>
      </c>
      <c r="P8483">
        <v>183</v>
      </c>
    </row>
    <row r="8484" spans="1:16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5"/>
      <c r="L8484" s="455" t="e">
        <f>IF(K8484=0,#REF!,0)</f>
        <v>#REF!</v>
      </c>
      <c r="O8484">
        <v>79585.419920999993</v>
      </c>
      <c r="P8484">
        <v>156</v>
      </c>
    </row>
    <row r="8485" spans="1:16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5"/>
      <c r="L8485" s="455" t="e">
        <f>IF(K8485=0,#REF!,0)</f>
        <v>#REF!</v>
      </c>
      <c r="O8485">
        <v>79629.040955000004</v>
      </c>
      <c r="P8485">
        <v>129</v>
      </c>
    </row>
    <row r="8486" spans="1:16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5"/>
      <c r="L8486" s="455" t="e">
        <f>IF(K8486=0,#REF!,0)</f>
        <v>#REF!</v>
      </c>
      <c r="O8486">
        <v>78689.157349000001</v>
      </c>
      <c r="P8486">
        <v>107</v>
      </c>
    </row>
    <row r="8487" spans="1:16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5"/>
      <c r="L8487" s="455" t="e">
        <f>IF(K8487=0,#REF!,0)</f>
        <v>#REF!</v>
      </c>
      <c r="O8487">
        <v>75134.188720000006</v>
      </c>
      <c r="P8487">
        <v>105</v>
      </c>
    </row>
    <row r="8488" spans="1:16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5"/>
      <c r="L8488" s="455" t="e">
        <f>IF(K8488=0,#REF!,0)</f>
        <v>#REF!</v>
      </c>
      <c r="O8488">
        <v>73749.097473000002</v>
      </c>
      <c r="P8488">
        <v>111</v>
      </c>
    </row>
    <row r="8489" spans="1:16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5"/>
      <c r="L8489" s="455" t="e">
        <f>IF(K8489=0,#REF!,0)</f>
        <v>#REF!</v>
      </c>
      <c r="O8489">
        <v>76272.259399999995</v>
      </c>
      <c r="P8489">
        <v>112</v>
      </c>
    </row>
    <row r="8490" spans="1:16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5"/>
      <c r="L8490" s="455" t="e">
        <f>IF(K8490=0,#REF!,0)</f>
        <v>#REF!</v>
      </c>
      <c r="O8490">
        <v>76380.418273999996</v>
      </c>
      <c r="P8490">
        <v>117</v>
      </c>
    </row>
    <row r="8491" spans="1:16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5"/>
      <c r="L8491" s="455" t="e">
        <f>IF(K8491=0,#REF!,0)</f>
        <v>#REF!</v>
      </c>
      <c r="O8491">
        <v>77466.079467999996</v>
      </c>
      <c r="P8491">
        <v>138</v>
      </c>
    </row>
    <row r="8492" spans="1:16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5"/>
      <c r="L8492" s="455" t="e">
        <f>IF(K8492=0,#REF!,0)</f>
        <v>#REF!</v>
      </c>
      <c r="O8492">
        <v>77264.647825999986</v>
      </c>
      <c r="P8492">
        <v>152</v>
      </c>
    </row>
    <row r="8493" spans="1:16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5"/>
      <c r="L8493" s="455" t="e">
        <f>IF(K8493=0,#REF!,0)</f>
        <v>#REF!</v>
      </c>
      <c r="O8493">
        <v>75895.514586999998</v>
      </c>
      <c r="P8493">
        <v>182</v>
      </c>
    </row>
    <row r="8494" spans="1:16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5"/>
      <c r="L8494" s="455" t="e">
        <f>IF(K8494=0,#REF!,0)</f>
        <v>#REF!</v>
      </c>
      <c r="O8494">
        <v>73354.492430999991</v>
      </c>
      <c r="P8494">
        <v>202</v>
      </c>
    </row>
    <row r="8495" spans="1:16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5"/>
      <c r="L8495" s="455" t="e">
        <f>IF(K8495=0,#REF!,0)</f>
        <v>#REF!</v>
      </c>
      <c r="O8495">
        <v>71273.997925000003</v>
      </c>
      <c r="P8495">
        <v>205</v>
      </c>
    </row>
    <row r="8496" spans="1:16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5"/>
      <c r="L8496" s="455" t="e">
        <f>IF(K8496=0,#REF!,0)</f>
        <v>#REF!</v>
      </c>
      <c r="O8496">
        <v>69952.551147999999</v>
      </c>
      <c r="P8496">
        <v>196</v>
      </c>
    </row>
    <row r="8497" spans="1:16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5"/>
      <c r="L8497" s="455" t="e">
        <f>IF(K8497=0,#REF!,0)</f>
        <v>#REF!</v>
      </c>
      <c r="O8497">
        <v>69144.480467999994</v>
      </c>
      <c r="P8497">
        <v>189</v>
      </c>
    </row>
    <row r="8498" spans="1:16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5"/>
      <c r="L8498" s="455" t="e">
        <f>IF(K8498=0,#REF!,0)</f>
        <v>#REF!</v>
      </c>
      <c r="O8498">
        <v>69347.109682000009</v>
      </c>
      <c r="P8498">
        <v>169</v>
      </c>
    </row>
    <row r="8499" spans="1:16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5"/>
      <c r="L8499" s="455" t="e">
        <f>IF(K8499=0,#REF!,0)</f>
        <v>#REF!</v>
      </c>
      <c r="O8499">
        <v>68089.038513000007</v>
      </c>
      <c r="P8499">
        <v>159</v>
      </c>
    </row>
    <row r="8500" spans="1:16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5"/>
      <c r="L8500" s="455" t="e">
        <f>IF(K8500=0,#REF!,0)</f>
        <v>#REF!</v>
      </c>
      <c r="O8500">
        <v>64332.412934</v>
      </c>
      <c r="P8500">
        <v>155</v>
      </c>
    </row>
    <row r="8501" spans="1:16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5"/>
      <c r="L8501" s="455" t="e">
        <f>IF(K8501=0,#REF!,0)</f>
        <v>#REF!</v>
      </c>
      <c r="O8501">
        <v>63677.626556000003</v>
      </c>
      <c r="P8501">
        <v>155</v>
      </c>
    </row>
    <row r="8502" spans="1:16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5"/>
      <c r="L8502" s="455" t="e">
        <f>IF(K8502=0,#REF!,0)</f>
        <v>#REF!</v>
      </c>
      <c r="O8502">
        <v>64315.479338999998</v>
      </c>
      <c r="P8502">
        <v>140</v>
      </c>
    </row>
    <row r="8503" spans="1:16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5"/>
      <c r="L8503" s="455" t="e">
        <f>IF(K8503=0,#REF!,0)</f>
        <v>#REF!</v>
      </c>
      <c r="O8503">
        <v>64384.535827</v>
      </c>
      <c r="P8503">
        <v>146</v>
      </c>
    </row>
    <row r="8504" spans="1:16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5"/>
      <c r="L8504" s="455" t="e">
        <f>IF(K8504=0,#REF!,0)</f>
        <v>#REF!</v>
      </c>
      <c r="O8504">
        <v>65309.084320000002</v>
      </c>
      <c r="P8504">
        <v>149</v>
      </c>
    </row>
    <row r="8505" spans="1:16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5"/>
      <c r="L8505" s="455" t="e">
        <f>IF(K8505=0,#REF!,0)</f>
        <v>#REF!</v>
      </c>
      <c r="O8505">
        <v>66780.454224000001</v>
      </c>
      <c r="P8505">
        <v>161</v>
      </c>
    </row>
    <row r="8506" spans="1:16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5"/>
      <c r="L8506" s="455" t="e">
        <f>IF(K8506=0,#REF!,0)</f>
        <v>#REF!</v>
      </c>
      <c r="O8506">
        <v>69131.589355999997</v>
      </c>
      <c r="P8506">
        <v>189</v>
      </c>
    </row>
    <row r="8507" spans="1:16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5"/>
      <c r="L8507" s="455" t="e">
        <f>IF(K8507=0,#REF!,0)</f>
        <v>#REF!</v>
      </c>
      <c r="O8507">
        <v>73352.654661999986</v>
      </c>
      <c r="P8507">
        <v>171</v>
      </c>
    </row>
    <row r="8508" spans="1:16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5"/>
      <c r="L8508" s="455" t="e">
        <f>IF(K8508=0,#REF!,0)</f>
        <v>#REF!</v>
      </c>
      <c r="O8508">
        <v>78842.248534999992</v>
      </c>
      <c r="P8508">
        <v>141</v>
      </c>
    </row>
    <row r="8509" spans="1:16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5"/>
      <c r="L8509" s="455" t="e">
        <f>IF(K8509=0,#REF!,0)</f>
        <v>#REF!</v>
      </c>
      <c r="O8509">
        <v>79023.979003</v>
      </c>
      <c r="P8509">
        <v>126</v>
      </c>
    </row>
    <row r="8510" spans="1:16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5"/>
      <c r="L8510" s="455" t="e">
        <f>IF(K8510=0,#REF!,0)</f>
        <v>#REF!</v>
      </c>
      <c r="O8510">
        <v>78299.021851000012</v>
      </c>
      <c r="P8510">
        <v>99</v>
      </c>
    </row>
    <row r="8511" spans="1:16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5"/>
      <c r="L8511" s="455" t="e">
        <f>IF(K8511=0,#REF!,0)</f>
        <v>#REF!</v>
      </c>
      <c r="O8511">
        <v>73720.631836</v>
      </c>
      <c r="P8511">
        <v>98</v>
      </c>
    </row>
    <row r="8512" spans="1:16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5"/>
      <c r="L8512" s="455" t="e">
        <f>IF(K8512=0,#REF!,0)</f>
        <v>#REF!</v>
      </c>
      <c r="O8512">
        <v>72125.980163999993</v>
      </c>
      <c r="P8512">
        <v>98</v>
      </c>
    </row>
    <row r="8513" spans="1:16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5"/>
      <c r="L8513" s="455" t="e">
        <f>IF(K8513=0,#REF!,0)</f>
        <v>#REF!</v>
      </c>
      <c r="O8513">
        <v>73610.986634000001</v>
      </c>
      <c r="P8513">
        <v>100</v>
      </c>
    </row>
    <row r="8514" spans="1:16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5"/>
      <c r="L8514" s="455" t="e">
        <f>IF(K8514=0,#REF!,0)</f>
        <v>#REF!</v>
      </c>
      <c r="O8514">
        <v>73480.115235000005</v>
      </c>
      <c r="P8514">
        <v>107</v>
      </c>
    </row>
    <row r="8515" spans="1:16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5"/>
      <c r="L8515" s="455" t="e">
        <f>IF(K8515=0,#REF!,0)</f>
        <v>#REF!</v>
      </c>
      <c r="O8515">
        <v>74804.284728999992</v>
      </c>
      <c r="P8515">
        <v>119</v>
      </c>
    </row>
    <row r="8516" spans="1:16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5"/>
      <c r="L8516" s="455" t="e">
        <f>IF(K8516=0,#REF!,0)</f>
        <v>#REF!</v>
      </c>
      <c r="O8516">
        <v>75257.575318000003</v>
      </c>
      <c r="P8516">
        <v>137</v>
      </c>
    </row>
    <row r="8517" spans="1:16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5"/>
      <c r="L8517" s="455" t="e">
        <f>IF(K8517=0,#REF!,0)</f>
        <v>#REF!</v>
      </c>
      <c r="O8517">
        <v>74823.594605999999</v>
      </c>
      <c r="P8517">
        <v>168</v>
      </c>
    </row>
    <row r="8518" spans="1:16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5"/>
      <c r="L8518" s="455" t="e">
        <f>IF(K8518=0,#REF!,0)</f>
        <v>#REF!</v>
      </c>
      <c r="O8518">
        <v>72984.171753999995</v>
      </c>
      <c r="P8518">
        <v>184</v>
      </c>
    </row>
    <row r="8519" spans="1:16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5"/>
      <c r="L8519" s="455" t="e">
        <f>IF(K8519=0,#REF!,0)</f>
        <v>#REF!</v>
      </c>
      <c r="O8519">
        <v>71800.039734999998</v>
      </c>
      <c r="P8519">
        <v>189</v>
      </c>
    </row>
    <row r="8520" spans="1:16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5"/>
      <c r="L8520" s="455" t="e">
        <f>IF(K8520=0,#REF!,0)</f>
        <v>#REF!</v>
      </c>
      <c r="O8520">
        <v>69375.960692000008</v>
      </c>
      <c r="P8520">
        <v>191</v>
      </c>
    </row>
    <row r="8521" spans="1:16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5"/>
      <c r="L8521" s="455" t="e">
        <f>IF(K8521=0,#REF!,0)</f>
        <v>#REF!</v>
      </c>
      <c r="O8521">
        <v>68620.752257999993</v>
      </c>
      <c r="P8521">
        <v>188</v>
      </c>
    </row>
    <row r="8522" spans="1:16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5"/>
      <c r="L8522" s="455" t="e">
        <f>IF(K8522=0,#REF!,0)</f>
        <v>#REF!</v>
      </c>
      <c r="O8522">
        <v>68820.860229000013</v>
      </c>
      <c r="P8522">
        <v>182</v>
      </c>
    </row>
    <row r="8523" spans="1:16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5"/>
      <c r="L8523" s="455" t="e">
        <f>IF(K8523=0,#REF!,0)</f>
        <v>#REF!</v>
      </c>
      <c r="O8523">
        <v>67791.337646</v>
      </c>
      <c r="P8523">
        <v>172</v>
      </c>
    </row>
    <row r="8524" spans="1:16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5"/>
      <c r="L8524" s="455" t="e">
        <f>IF(K8524=0,#REF!,0)</f>
        <v>#REF!</v>
      </c>
      <c r="O8524">
        <v>64189.89862</v>
      </c>
      <c r="P8524">
        <v>169</v>
      </c>
    </row>
    <row r="8525" spans="1:16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5"/>
      <c r="L8525" s="455" t="e">
        <f>IF(K8525=0,#REF!,0)</f>
        <v>#REF!</v>
      </c>
      <c r="O8525">
        <v>63946.139586999998</v>
      </c>
      <c r="P8525">
        <v>162</v>
      </c>
    </row>
    <row r="8526" spans="1:16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5"/>
      <c r="L8526" s="455" t="e">
        <f>IF(K8526=0,#REF!,0)</f>
        <v>#REF!</v>
      </c>
      <c r="O8526">
        <v>63938.029113999997</v>
      </c>
      <c r="P8526">
        <v>161</v>
      </c>
    </row>
    <row r="8527" spans="1:16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5"/>
      <c r="L8527" s="455" t="e">
        <f>IF(K8527=0,#REF!,0)</f>
        <v>#REF!</v>
      </c>
      <c r="O8527">
        <v>64079.744873000003</v>
      </c>
      <c r="P8527">
        <v>155</v>
      </c>
    </row>
    <row r="8528" spans="1:16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5"/>
      <c r="L8528" s="455" t="e">
        <f>IF(K8528=0,#REF!,0)</f>
        <v>#REF!</v>
      </c>
      <c r="O8528">
        <v>64716.964661999998</v>
      </c>
      <c r="P8528">
        <v>150</v>
      </c>
    </row>
    <row r="8529" spans="1:16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5"/>
      <c r="L8529" s="455" t="e">
        <f>IF(K8529=0,#REF!,0)</f>
        <v>#REF!</v>
      </c>
      <c r="O8529">
        <v>65971.874452000004</v>
      </c>
      <c r="P8529">
        <v>158</v>
      </c>
    </row>
    <row r="8530" spans="1:16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5"/>
      <c r="L8530" s="455" t="e">
        <f>IF(K8530=0,#REF!,0)</f>
        <v>#REF!</v>
      </c>
      <c r="O8530">
        <v>67206.061279999994</v>
      </c>
      <c r="P8530">
        <v>184</v>
      </c>
    </row>
    <row r="8531" spans="1:16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5"/>
      <c r="L8531" s="455" t="e">
        <f>IF(K8531=0,#REF!,0)</f>
        <v>#REF!</v>
      </c>
      <c r="O8531">
        <v>71276.437622000012</v>
      </c>
      <c r="P8531">
        <v>172</v>
      </c>
    </row>
    <row r="8532" spans="1:16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5"/>
      <c r="L8532" s="455" t="e">
        <f>IF(K8532=0,#REF!,0)</f>
        <v>#REF!</v>
      </c>
      <c r="O8532">
        <v>77540.519593000005</v>
      </c>
      <c r="P8532">
        <v>142</v>
      </c>
    </row>
    <row r="8533" spans="1:16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5"/>
      <c r="L8533" s="455" t="e">
        <f>IF(K8533=0,#REF!,0)</f>
        <v>#REF!</v>
      </c>
      <c r="O8533">
        <v>77277.391478999998</v>
      </c>
      <c r="P8533">
        <v>127</v>
      </c>
    </row>
    <row r="8534" spans="1:16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5"/>
      <c r="L8534" s="455" t="e">
        <f>IF(K8534=0,#REF!,0)</f>
        <v>#REF!</v>
      </c>
      <c r="O8534">
        <v>76151.527892999991</v>
      </c>
      <c r="P8534">
        <v>114</v>
      </c>
    </row>
    <row r="8535" spans="1:16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5"/>
      <c r="L8535" s="455" t="e">
        <f>IF(K8535=0,#REF!,0)</f>
        <v>#REF!</v>
      </c>
      <c r="O8535">
        <v>71847.504637999999</v>
      </c>
      <c r="P8535">
        <v>100</v>
      </c>
    </row>
    <row r="8536" spans="1:16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5"/>
      <c r="L8536" s="455" t="e">
        <f>IF(K8536=0,#REF!,0)</f>
        <v>#REF!</v>
      </c>
      <c r="O8536">
        <v>70396.357482000007</v>
      </c>
      <c r="P8536">
        <v>98</v>
      </c>
    </row>
    <row r="8537" spans="1:16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5"/>
      <c r="L8537" s="455" t="e">
        <f>IF(K8537=0,#REF!,0)</f>
        <v>#REF!</v>
      </c>
      <c r="O8537">
        <v>72350.330384000001</v>
      </c>
      <c r="P8537">
        <v>103</v>
      </c>
    </row>
    <row r="8538" spans="1:16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5"/>
      <c r="L8538" s="455" t="e">
        <f>IF(K8538=0,#REF!,0)</f>
        <v>#REF!</v>
      </c>
      <c r="O8538">
        <v>72199.145569</v>
      </c>
      <c r="P8538">
        <v>99</v>
      </c>
    </row>
    <row r="8539" spans="1:16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5"/>
      <c r="L8539" s="455" t="e">
        <f>IF(K8539=0,#REF!,0)</f>
        <v>#REF!</v>
      </c>
      <c r="O8539">
        <v>72754.381714000003</v>
      </c>
      <c r="P8539">
        <v>117</v>
      </c>
    </row>
    <row r="8540" spans="1:16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5"/>
      <c r="L8540" s="455" t="e">
        <f>IF(K8540=0,#REF!,0)</f>
        <v>#REF!</v>
      </c>
      <c r="O8540">
        <v>72707.821289</v>
      </c>
      <c r="P8540">
        <v>131</v>
      </c>
    </row>
    <row r="8541" spans="1:16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5"/>
      <c r="L8541" s="455" t="e">
        <f>IF(K8541=0,#REF!,0)</f>
        <v>#REF!</v>
      </c>
      <c r="O8541">
        <v>71807.136841</v>
      </c>
      <c r="P8541">
        <v>155</v>
      </c>
    </row>
    <row r="8542" spans="1:16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5"/>
      <c r="L8542" s="455" t="e">
        <f>IF(K8542=0,#REF!,0)</f>
        <v>#REF!</v>
      </c>
      <c r="O8542">
        <v>70223.190001999988</v>
      </c>
      <c r="P8542">
        <v>172</v>
      </c>
    </row>
    <row r="8543" spans="1:16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5"/>
      <c r="L8543" s="455" t="e">
        <f>IF(K8543=0,#REF!,0)</f>
        <v>#REF!</v>
      </c>
      <c r="O8543">
        <v>67980.526489000011</v>
      </c>
      <c r="P8543">
        <v>181</v>
      </c>
    </row>
    <row r="8544" spans="1:16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5"/>
      <c r="L8544" s="455" t="e">
        <f>IF(K8544=0,#REF!,0)</f>
        <v>#REF!</v>
      </c>
      <c r="O8544">
        <v>66424.79937600001</v>
      </c>
      <c r="P8544">
        <v>179</v>
      </c>
    </row>
    <row r="8545" spans="1:16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5"/>
      <c r="L8545" s="455" t="e">
        <f>IF(K8545=0,#REF!,0)</f>
        <v>#REF!</v>
      </c>
      <c r="O8545">
        <v>65706.958251999997</v>
      </c>
      <c r="P8545">
        <v>144</v>
      </c>
    </row>
    <row r="8546" spans="1:16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5"/>
      <c r="L8546" s="455" t="e">
        <f>IF(K8546=0,#REF!,0)</f>
        <v>#REF!</v>
      </c>
      <c r="O8546">
        <v>66119.953735000003</v>
      </c>
      <c r="P8546">
        <v>163</v>
      </c>
    </row>
    <row r="8547" spans="1:16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5"/>
      <c r="L8547" s="455" t="e">
        <f>IF(K8547=0,#REF!,0)</f>
        <v>#REF!</v>
      </c>
      <c r="O8547">
        <v>65213.729919999998</v>
      </c>
      <c r="P8547">
        <v>152</v>
      </c>
    </row>
    <row r="8548" spans="1:16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5"/>
      <c r="L8548" s="455" t="e">
        <f>IF(K8548=0,#REF!,0)</f>
        <v>#REF!</v>
      </c>
      <c r="O8548">
        <v>62011.725401999996</v>
      </c>
      <c r="P8548">
        <v>144</v>
      </c>
    </row>
    <row r="8549" spans="1:16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5"/>
      <c r="L8549" s="455" t="e">
        <f>IF(K8549=0,#REF!,0)</f>
        <v>#REF!</v>
      </c>
      <c r="O8549">
        <v>60393.860839999987</v>
      </c>
      <c r="P8549">
        <v>124</v>
      </c>
    </row>
    <row r="8550" spans="1:16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5"/>
      <c r="L8550" s="455" t="e">
        <f>IF(K8550=0,#REF!,0)</f>
        <v>#REF!</v>
      </c>
      <c r="O8550">
        <v>59182.577270000002</v>
      </c>
      <c r="P8550">
        <v>118</v>
      </c>
    </row>
    <row r="8551" spans="1:16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5"/>
      <c r="L8551" s="455" t="e">
        <f>IF(K8551=0,#REF!,0)</f>
        <v>#REF!</v>
      </c>
      <c r="O8551">
        <v>59481.579346000013</v>
      </c>
      <c r="P8551">
        <v>123</v>
      </c>
    </row>
    <row r="8552" spans="1:16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5"/>
      <c r="L8552" s="455" t="e">
        <f>IF(K8552=0,#REF!,0)</f>
        <v>#REF!</v>
      </c>
      <c r="O8552">
        <v>60063.933716</v>
      </c>
      <c r="P8552">
        <v>140</v>
      </c>
    </row>
    <row r="8553" spans="1:16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5"/>
      <c r="L8553" s="455" t="e">
        <f>IF(K8553=0,#REF!,0)</f>
        <v>#REF!</v>
      </c>
      <c r="O8553">
        <v>60241.244691</v>
      </c>
      <c r="P8553">
        <v>140</v>
      </c>
    </row>
    <row r="8554" spans="1:16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5"/>
      <c r="L8554" s="455" t="e">
        <f>IF(K8554=0,#REF!,0)</f>
        <v>#REF!</v>
      </c>
      <c r="O8554">
        <v>59707.050474999996</v>
      </c>
      <c r="P8554">
        <v>141</v>
      </c>
    </row>
    <row r="8555" spans="1:16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5"/>
      <c r="L8555" s="455" t="e">
        <f>IF(K8555=0,#REF!,0)</f>
        <v>#REF!</v>
      </c>
      <c r="O8555">
        <v>60365.736511000003</v>
      </c>
      <c r="P8555">
        <v>144</v>
      </c>
    </row>
    <row r="8556" spans="1:16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5"/>
      <c r="L8556" s="455" t="e">
        <f>IF(K8556=0,#REF!,0)</f>
        <v>#REF!</v>
      </c>
      <c r="O8556">
        <v>62522.916075000001</v>
      </c>
      <c r="P8556">
        <v>141</v>
      </c>
    </row>
    <row r="8557" spans="1:16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5"/>
      <c r="L8557" s="455" t="e">
        <f>IF(K8557=0,#REF!,0)</f>
        <v>#REF!</v>
      </c>
      <c r="O8557">
        <v>62881.880005999999</v>
      </c>
      <c r="P8557">
        <v>133</v>
      </c>
    </row>
    <row r="8558" spans="1:16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5"/>
      <c r="L8558" s="455" t="e">
        <f>IF(K8558=0,#REF!,0)</f>
        <v>#REF!</v>
      </c>
      <c r="O8558">
        <v>61895.306945999997</v>
      </c>
      <c r="P8558">
        <v>119</v>
      </c>
    </row>
    <row r="8559" spans="1:16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5"/>
      <c r="L8559" s="455" t="e">
        <f>IF(K8559=0,#REF!,0)</f>
        <v>#REF!</v>
      </c>
      <c r="O8559">
        <v>59527.326841999988</v>
      </c>
      <c r="P8559">
        <v>102</v>
      </c>
    </row>
    <row r="8560" spans="1:16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5"/>
      <c r="L8560" s="455" t="e">
        <f>IF(K8560=0,#REF!,0)</f>
        <v>#REF!</v>
      </c>
      <c r="O8560">
        <v>58182.707763999999</v>
      </c>
      <c r="P8560">
        <v>96</v>
      </c>
    </row>
    <row r="8561" spans="1:16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5"/>
      <c r="L8561" s="455" t="e">
        <f>IF(K8561=0,#REF!,0)</f>
        <v>#REF!</v>
      </c>
      <c r="O8561">
        <v>58685.216431000001</v>
      </c>
      <c r="P8561">
        <v>85</v>
      </c>
    </row>
    <row r="8562" spans="1:16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5"/>
      <c r="L8562" s="455" t="e">
        <f>IF(K8562=0,#REF!,0)</f>
        <v>#REF!</v>
      </c>
      <c r="O8562">
        <v>58779.719634999987</v>
      </c>
      <c r="P8562">
        <v>93</v>
      </c>
    </row>
    <row r="8563" spans="1:16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5"/>
      <c r="L8563" s="455" t="e">
        <f>IF(K8563=0,#REF!,0)</f>
        <v>#REF!</v>
      </c>
      <c r="O8563">
        <v>59189.679931999999</v>
      </c>
      <c r="P8563">
        <v>98</v>
      </c>
    </row>
    <row r="8564" spans="1:16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5"/>
      <c r="L8564" s="455" t="e">
        <f>IF(K8564=0,#REF!,0)</f>
        <v>#REF!</v>
      </c>
      <c r="O8564">
        <v>59677.198973999999</v>
      </c>
      <c r="P8564">
        <v>122</v>
      </c>
    </row>
    <row r="8565" spans="1:16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5"/>
      <c r="L8565" s="455" t="e">
        <f>IF(K8565=0,#REF!,0)</f>
        <v>#REF!</v>
      </c>
      <c r="O8565">
        <v>60853.061950000003</v>
      </c>
      <c r="P8565">
        <v>137</v>
      </c>
    </row>
    <row r="8566" spans="1:16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5"/>
      <c r="L8566" s="455" t="e">
        <f>IF(K8566=0,#REF!,0)</f>
        <v>#REF!</v>
      </c>
      <c r="O8566">
        <v>59954.686033999998</v>
      </c>
      <c r="P8566">
        <v>149</v>
      </c>
    </row>
    <row r="8567" spans="1:16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5"/>
      <c r="L8567" s="455" t="e">
        <f>IF(K8567=0,#REF!,0)</f>
        <v>#REF!</v>
      </c>
      <c r="O8567">
        <v>59433.567199999998</v>
      </c>
      <c r="P8567">
        <v>158</v>
      </c>
    </row>
    <row r="8568" spans="1:16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5"/>
      <c r="L8568" s="455" t="e">
        <f>IF(K8568=0,#REF!,0)</f>
        <v>#REF!</v>
      </c>
      <c r="O8568">
        <v>58167.281921999987</v>
      </c>
      <c r="P8568">
        <v>155</v>
      </c>
    </row>
    <row r="8569" spans="1:16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5"/>
      <c r="L8569" s="455" t="e">
        <f>IF(K8569=0,#REF!,0)</f>
        <v>#REF!</v>
      </c>
      <c r="O8569">
        <v>58768.895386999997</v>
      </c>
      <c r="P8569">
        <v>154</v>
      </c>
    </row>
    <row r="8570" spans="1:16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5"/>
      <c r="L8570" s="455" t="e">
        <f>IF(K8570=0,#REF!,0)</f>
        <v>#REF!</v>
      </c>
      <c r="O8570">
        <v>59584.488280999998</v>
      </c>
      <c r="P8570">
        <v>145</v>
      </c>
    </row>
    <row r="8571" spans="1:16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5"/>
      <c r="L8571" s="455" t="e">
        <f>IF(K8571=0,#REF!,0)</f>
        <v>#REF!</v>
      </c>
      <c r="O8571">
        <v>58972.750548999997</v>
      </c>
      <c r="P8571">
        <v>141</v>
      </c>
    </row>
    <row r="8572" spans="1:16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5"/>
      <c r="L8572" s="455" t="e">
        <f>IF(K8572=0,#REF!,0)</f>
        <v>#REF!</v>
      </c>
      <c r="O8572">
        <v>56593.929809999987</v>
      </c>
      <c r="P8572">
        <v>129</v>
      </c>
    </row>
    <row r="8573" spans="1:16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5"/>
      <c r="L8573" s="455" t="e">
        <f>IF(K8573=0,#REF!,0)</f>
        <v>#REF!</v>
      </c>
      <c r="O8573">
        <v>55775.572722999997</v>
      </c>
      <c r="P8573">
        <v>123</v>
      </c>
    </row>
    <row r="8574" spans="1:16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5"/>
      <c r="L8574" s="455" t="e">
        <f>IF(K8574=0,#REF!,0)</f>
        <v>#REF!</v>
      </c>
      <c r="O8574">
        <v>56230.769837</v>
      </c>
      <c r="P8574">
        <v>117</v>
      </c>
    </row>
    <row r="8575" spans="1:16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5"/>
      <c r="L8575" s="455" t="e">
        <f>IF(K8575=0,#REF!,0)</f>
        <v>#REF!</v>
      </c>
      <c r="O8575">
        <v>56544.598328</v>
      </c>
      <c r="P8575">
        <v>112</v>
      </c>
    </row>
    <row r="8576" spans="1:16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5"/>
      <c r="L8576" s="455" t="e">
        <f>IF(K8576=0,#REF!,0)</f>
        <v>#REF!</v>
      </c>
      <c r="O8576">
        <v>56793.044495000002</v>
      </c>
      <c r="P8576">
        <v>116</v>
      </c>
    </row>
    <row r="8577" spans="1:16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5"/>
      <c r="L8577" s="455" t="e">
        <f>IF(K8577=0,#REF!,0)</f>
        <v>#REF!</v>
      </c>
      <c r="O8577">
        <v>57007.43161</v>
      </c>
      <c r="P8577">
        <v>116</v>
      </c>
    </row>
    <row r="8578" spans="1:16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5"/>
      <c r="L8578" s="455" t="e">
        <f>IF(K8578=0,#REF!,0)</f>
        <v>#REF!</v>
      </c>
      <c r="O8578">
        <v>56996.622985000002</v>
      </c>
      <c r="P8578">
        <v>118</v>
      </c>
    </row>
    <row r="8579" spans="1:16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5"/>
      <c r="L8579" s="455" t="e">
        <f>IF(K8579=0,#REF!,0)</f>
        <v>#REF!</v>
      </c>
      <c r="O8579">
        <v>56012.339325000001</v>
      </c>
      <c r="P8579">
        <v>129</v>
      </c>
    </row>
    <row r="8580" spans="1:16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5"/>
      <c r="L8580" s="455" t="e">
        <f>IF(K8580=0,#REF!,0)</f>
        <v>#REF!</v>
      </c>
      <c r="O8580">
        <v>56463.112029999997</v>
      </c>
      <c r="P8580">
        <v>129</v>
      </c>
    </row>
    <row r="8581" spans="1:16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5"/>
      <c r="L8581" s="455" t="e">
        <f>IF(K8581=0,#REF!,0)</f>
        <v>#REF!</v>
      </c>
      <c r="O8581">
        <v>57884.832275000001</v>
      </c>
      <c r="P8581">
        <v>134</v>
      </c>
    </row>
    <row r="8582" spans="1:16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5"/>
      <c r="L8582" s="455" t="e">
        <f>IF(K8582=0,#REF!,0)</f>
        <v>#REF!</v>
      </c>
      <c r="O8582">
        <v>58641.703245999997</v>
      </c>
      <c r="P8582">
        <v>123</v>
      </c>
    </row>
    <row r="8583" spans="1:16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5"/>
      <c r="L8583" s="455" t="e">
        <f>IF(K8583=0,#REF!,0)</f>
        <v>#REF!</v>
      </c>
      <c r="O8583">
        <v>58118.603851</v>
      </c>
      <c r="P8583">
        <v>115</v>
      </c>
    </row>
    <row r="8584" spans="1:16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5"/>
      <c r="L8584" s="455" t="e">
        <f>IF(K8584=0,#REF!,0)</f>
        <v>#REF!</v>
      </c>
      <c r="O8584">
        <v>57281.187286</v>
      </c>
      <c r="P8584">
        <v>116</v>
      </c>
    </row>
    <row r="8585" spans="1:16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5"/>
      <c r="L8585" s="455" t="e">
        <f>IF(K8585=0,#REF!,0)</f>
        <v>#REF!</v>
      </c>
      <c r="O8585">
        <v>56409.357330999999</v>
      </c>
      <c r="P8585">
        <v>117</v>
      </c>
    </row>
    <row r="8586" spans="1:16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5"/>
      <c r="L8586" s="455" t="e">
        <f>IF(K8586=0,#REF!,0)</f>
        <v>#REF!</v>
      </c>
      <c r="O8586">
        <v>56751.375581</v>
      </c>
      <c r="P8586">
        <v>120</v>
      </c>
    </row>
    <row r="8587" spans="1:16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5"/>
      <c r="L8587" s="455" t="e">
        <f>IF(K8587=0,#REF!,0)</f>
        <v>#REF!</v>
      </c>
      <c r="O8587">
        <v>57223.073607999999</v>
      </c>
      <c r="P8587">
        <v>130</v>
      </c>
    </row>
    <row r="8588" spans="1:16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5"/>
      <c r="L8588" s="455" t="e">
        <f>IF(K8588=0,#REF!,0)</f>
        <v>#REF!</v>
      </c>
      <c r="O8588">
        <v>57359.903655000002</v>
      </c>
      <c r="P8588">
        <v>146</v>
      </c>
    </row>
    <row r="8589" spans="1:16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5"/>
      <c r="L8589" s="455" t="e">
        <f>IF(K8589=0,#REF!,0)</f>
        <v>#REF!</v>
      </c>
      <c r="O8589">
        <v>58822.471711000013</v>
      </c>
      <c r="P8589">
        <v>153</v>
      </c>
    </row>
    <row r="8590" spans="1:16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5"/>
      <c r="L8590" s="455" t="e">
        <f>IF(K8590=0,#REF!,0)</f>
        <v>#REF!</v>
      </c>
      <c r="O8590">
        <v>58412.384063999998</v>
      </c>
      <c r="P8590">
        <v>152</v>
      </c>
    </row>
    <row r="8591" spans="1:16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5"/>
      <c r="L8591" s="455" t="e">
        <f>IF(K8591=0,#REF!,0)</f>
        <v>#REF!</v>
      </c>
      <c r="O8591">
        <v>58395.650177000003</v>
      </c>
      <c r="P8591">
        <v>152</v>
      </c>
    </row>
    <row r="8592" spans="1:16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5"/>
      <c r="L8592" s="455" t="e">
        <f>IF(K8592=0,#REF!,0)</f>
        <v>#REF!</v>
      </c>
      <c r="O8592">
        <v>57609.365509000003</v>
      </c>
      <c r="P8592">
        <v>156</v>
      </c>
    </row>
    <row r="8593" spans="1:16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5"/>
      <c r="L8593" s="455" t="e">
        <f>IF(K8593=0,#REF!,0)</f>
        <v>#REF!</v>
      </c>
      <c r="O8593">
        <v>58474.769502000003</v>
      </c>
      <c r="P8593">
        <v>151</v>
      </c>
    </row>
    <row r="8594" spans="1:16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5"/>
      <c r="L8594" s="455" t="e">
        <f>IF(K8594=0,#REF!,0)</f>
        <v>#REF!</v>
      </c>
      <c r="O8594">
        <v>60286.683228000002</v>
      </c>
      <c r="P8594">
        <v>144</v>
      </c>
    </row>
    <row r="8595" spans="1:16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5"/>
      <c r="L8595" s="455" t="e">
        <f>IF(K8595=0,#REF!,0)</f>
        <v>#REF!</v>
      </c>
      <c r="O8595">
        <v>59297.721649999999</v>
      </c>
      <c r="P8595">
        <v>144</v>
      </c>
    </row>
    <row r="8596" spans="1:16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5"/>
      <c r="L8596" s="455" t="e">
        <f>IF(K8596=0,#REF!,0)</f>
        <v>#REF!</v>
      </c>
      <c r="O8596">
        <v>56014.365143000003</v>
      </c>
      <c r="P8596">
        <v>139</v>
      </c>
    </row>
    <row r="8597" spans="1:16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5"/>
      <c r="L8597" s="455" t="e">
        <f>IF(K8597=0,#REF!,0)</f>
        <v>#REF!</v>
      </c>
      <c r="O8597">
        <v>54632.074953000003</v>
      </c>
      <c r="P8597">
        <v>142</v>
      </c>
    </row>
    <row r="8598" spans="1:16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5"/>
      <c r="L8598" s="455" t="e">
        <f>IF(K8598=0,#REF!,0)</f>
        <v>#REF!</v>
      </c>
      <c r="O8598">
        <v>54111.477997000002</v>
      </c>
      <c r="P8598">
        <v>144</v>
      </c>
    </row>
    <row r="8599" spans="1:16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5"/>
      <c r="L8599" s="455" t="e">
        <f>IF(K8599=0,#REF!,0)</f>
        <v>#REF!</v>
      </c>
      <c r="O8599">
        <v>54862.268249000001</v>
      </c>
      <c r="P8599">
        <v>145</v>
      </c>
    </row>
    <row r="8600" spans="1:16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5"/>
      <c r="L8600" s="455" t="e">
        <f>IF(K8600=0,#REF!,0)</f>
        <v>#REF!</v>
      </c>
      <c r="O8600">
        <v>55713.077239999999</v>
      </c>
      <c r="P8600">
        <v>144</v>
      </c>
    </row>
    <row r="8601" spans="1:16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5"/>
      <c r="L8601" s="455" t="e">
        <f>IF(K8601=0,#REF!,0)</f>
        <v>#REF!</v>
      </c>
      <c r="O8601">
        <v>55620.930571999997</v>
      </c>
      <c r="P8601">
        <v>140</v>
      </c>
    </row>
    <row r="8602" spans="1:16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5"/>
      <c r="L8602" s="455" t="e">
        <f>IF(K8602=0,#REF!,0)</f>
        <v>#REF!</v>
      </c>
      <c r="O8602">
        <v>56619.464721999997</v>
      </c>
      <c r="P8602">
        <v>160</v>
      </c>
    </row>
    <row r="8603" spans="1:16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5"/>
      <c r="L8603" s="455" t="e">
        <f>IF(K8603=0,#REF!,0)</f>
        <v>#REF!</v>
      </c>
      <c r="O8603">
        <v>57854.032288000002</v>
      </c>
      <c r="P8603">
        <v>157</v>
      </c>
    </row>
    <row r="8604" spans="1:16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5"/>
      <c r="L8604" s="455" t="e">
        <f>IF(K8604=0,#REF!,0)</f>
        <v>#REF!</v>
      </c>
      <c r="O8604">
        <v>57981.479582</v>
      </c>
      <c r="P8604">
        <v>143</v>
      </c>
    </row>
    <row r="8605" spans="1:16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5"/>
      <c r="L8605" s="455" t="e">
        <f>IF(K8605=0,#REF!,0)</f>
        <v>#REF!</v>
      </c>
      <c r="O8605">
        <v>57917.560853000003</v>
      </c>
      <c r="P8605">
        <v>130</v>
      </c>
    </row>
    <row r="8606" spans="1:16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5">
        <v>5788.0259494068059</v>
      </c>
      <c r="L8606" s="455">
        <f>IF(K8606=0,#REF!,0)</f>
        <v>0</v>
      </c>
      <c r="O8606">
        <v>57352.985047000002</v>
      </c>
      <c r="P8606">
        <v>126</v>
      </c>
    </row>
    <row r="8607" spans="1:16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5"/>
      <c r="L8607" s="455" t="e">
        <f>IF(K8607=0,#REF!,0)</f>
        <v>#REF!</v>
      </c>
      <c r="O8607">
        <v>56790.185211000004</v>
      </c>
      <c r="P8607">
        <v>111</v>
      </c>
    </row>
    <row r="8608" spans="1:16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5">
        <v>16326.425497681641</v>
      </c>
      <c r="L8608" s="455">
        <f>IF(K8608=0,#REF!,0)</f>
        <v>0</v>
      </c>
      <c r="O8608">
        <v>56829.921019999987</v>
      </c>
      <c r="P8608">
        <v>111</v>
      </c>
    </row>
    <row r="8609" spans="1:16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5">
        <v>77.660973509023052</v>
      </c>
      <c r="L8609" s="455">
        <f>IF(K8609=0,#REF!,0)</f>
        <v>0</v>
      </c>
      <c r="O8609">
        <v>57070.156768000001</v>
      </c>
      <c r="P8609">
        <v>106</v>
      </c>
    </row>
    <row r="8610" spans="1:16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5"/>
      <c r="L8610" s="455" t="e">
        <f>IF(K8610=0,#REF!,0)</f>
        <v>#REF!</v>
      </c>
      <c r="O8610">
        <v>57448.748291000004</v>
      </c>
      <c r="P8610">
        <v>111</v>
      </c>
    </row>
    <row r="8611" spans="1:16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5"/>
      <c r="L8611" s="455" t="e">
        <f>IF(K8611=0,#REF!,0)</f>
        <v>#REF!</v>
      </c>
      <c r="O8611">
        <v>59057.499755999997</v>
      </c>
      <c r="P8611">
        <v>126</v>
      </c>
    </row>
    <row r="8612" spans="1:16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5"/>
      <c r="L8612" s="455" t="e">
        <f>IF(K8612=0,#REF!,0)</f>
        <v>#REF!</v>
      </c>
      <c r="O8612">
        <v>60260.229676000003</v>
      </c>
      <c r="P8612">
        <v>155</v>
      </c>
    </row>
    <row r="8613" spans="1:16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5"/>
      <c r="L8613" s="455" t="e">
        <f>IF(K8613=0,#REF!,0)</f>
        <v>#REF!</v>
      </c>
      <c r="O8613">
        <v>62490.588012</v>
      </c>
      <c r="P8613">
        <v>181</v>
      </c>
    </row>
    <row r="8614" spans="1:16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5"/>
      <c r="L8614" s="455" t="e">
        <f>IF(K8614=0,#REF!,0)</f>
        <v>#REF!</v>
      </c>
      <c r="O8614">
        <v>61702.512694999998</v>
      </c>
      <c r="P8614">
        <v>182</v>
      </c>
    </row>
    <row r="8615" spans="1:16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5"/>
      <c r="L8615" s="455" t="e">
        <f>IF(K8615=0,#REF!,0)</f>
        <v>#REF!</v>
      </c>
      <c r="O8615">
        <v>61409.660948999997</v>
      </c>
      <c r="P8615">
        <v>188</v>
      </c>
    </row>
    <row r="8616" spans="1:16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5"/>
      <c r="L8616" s="455" t="e">
        <f>IF(K8616=0,#REF!,0)</f>
        <v>#REF!</v>
      </c>
      <c r="O8616">
        <v>60826.376831000001</v>
      </c>
      <c r="P8616">
        <v>191</v>
      </c>
    </row>
    <row r="8617" spans="1:16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5"/>
      <c r="L8617" s="455" t="e">
        <f>IF(K8617=0,#REF!,0)</f>
        <v>#REF!</v>
      </c>
      <c r="O8617">
        <v>60717.483521000002</v>
      </c>
      <c r="P8617">
        <v>170</v>
      </c>
    </row>
    <row r="8618" spans="1:16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5"/>
      <c r="L8618" s="455" t="e">
        <f>IF(K8618=0,#REF!,0)</f>
        <v>#REF!</v>
      </c>
      <c r="O8618">
        <v>62567.345276</v>
      </c>
      <c r="P8618">
        <v>171</v>
      </c>
    </row>
    <row r="8619" spans="1:16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5"/>
      <c r="L8619" s="455" t="e">
        <f>IF(K8619=0,#REF!,0)</f>
        <v>#REF!</v>
      </c>
      <c r="O8619">
        <v>60786.365416999994</v>
      </c>
      <c r="P8619">
        <v>150</v>
      </c>
    </row>
    <row r="8620" spans="1:16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5"/>
      <c r="L8620" s="455" t="e">
        <f>IF(K8620=0,#REF!,0)</f>
        <v>#REF!</v>
      </c>
      <c r="O8620">
        <v>59267.227172999999</v>
      </c>
      <c r="P8620">
        <v>144</v>
      </c>
    </row>
    <row r="8621" spans="1:16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5"/>
      <c r="L8621" s="455" t="e">
        <f>IF(K8621=0,#REF!,0)</f>
        <v>#REF!</v>
      </c>
      <c r="O8621">
        <v>58122.433348999999</v>
      </c>
      <c r="P8621">
        <v>146</v>
      </c>
    </row>
    <row r="8622" spans="1:16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5"/>
      <c r="L8622" s="455" t="e">
        <f>IF(K8622=0,#REF!,0)</f>
        <v>#REF!</v>
      </c>
      <c r="O8622">
        <v>58105.898865000003</v>
      </c>
      <c r="P8622">
        <v>137</v>
      </c>
    </row>
    <row r="8623" spans="1:16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5"/>
      <c r="L8623" s="455" t="e">
        <f>IF(K8623=0,#REF!,0)</f>
        <v>#REF!</v>
      </c>
      <c r="O8623">
        <v>58597.365661000003</v>
      </c>
      <c r="P8623">
        <v>138</v>
      </c>
    </row>
    <row r="8624" spans="1:16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5"/>
      <c r="L8624" s="455" t="e">
        <f>IF(K8624=0,#REF!,0)</f>
        <v>#REF!</v>
      </c>
      <c r="O8624">
        <v>60291.764039000002</v>
      </c>
      <c r="P8624">
        <v>136</v>
      </c>
    </row>
    <row r="8625" spans="1:16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5"/>
      <c r="L8625" s="455" t="e">
        <f>IF(K8625=0,#REF!,0)</f>
        <v>#REF!</v>
      </c>
      <c r="O8625">
        <v>61830.878418</v>
      </c>
      <c r="P8625">
        <v>148</v>
      </c>
    </row>
    <row r="8626" spans="1:16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5"/>
      <c r="L8626" s="455" t="e">
        <f>IF(K8626=0,#REF!,0)</f>
        <v>#REF!</v>
      </c>
      <c r="O8626">
        <v>65239.970825999997</v>
      </c>
      <c r="P8626">
        <v>174</v>
      </c>
    </row>
    <row r="8627" spans="1:16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5"/>
      <c r="L8627" s="455" t="e">
        <f>IF(K8627=0,#REF!,0)</f>
        <v>#REF!</v>
      </c>
      <c r="O8627">
        <v>69174.595397000012</v>
      </c>
      <c r="P8627">
        <v>163</v>
      </c>
    </row>
    <row r="8628" spans="1:16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5"/>
      <c r="L8628" s="455" t="e">
        <f>IF(K8628=0,#REF!,0)</f>
        <v>#REF!</v>
      </c>
      <c r="O8628">
        <v>75302.413636000012</v>
      </c>
      <c r="P8628">
        <v>144</v>
      </c>
    </row>
    <row r="8629" spans="1:16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5"/>
      <c r="L8629" s="455" t="e">
        <f>IF(K8629=0,#REF!,0)</f>
        <v>#REF!</v>
      </c>
      <c r="O8629">
        <v>75897.673249999993</v>
      </c>
      <c r="P8629">
        <v>127</v>
      </c>
    </row>
    <row r="8630" spans="1:16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5"/>
      <c r="L8630" s="455" t="e">
        <f>IF(K8630=0,#REF!,0)</f>
        <v>#REF!</v>
      </c>
      <c r="O8630">
        <v>75004.730194999996</v>
      </c>
      <c r="P8630">
        <v>116</v>
      </c>
    </row>
    <row r="8631" spans="1:16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5"/>
      <c r="L8631" s="455" t="e">
        <f>IF(K8631=0,#REF!,0)</f>
        <v>#REF!</v>
      </c>
      <c r="O8631">
        <v>71509.029509999993</v>
      </c>
      <c r="P8631">
        <v>106</v>
      </c>
    </row>
    <row r="8632" spans="1:16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5"/>
      <c r="L8632" s="455" t="e">
        <f>IF(K8632=0,#REF!,0)</f>
        <v>#REF!</v>
      </c>
      <c r="O8632">
        <v>69591.769256</v>
      </c>
      <c r="P8632">
        <v>98</v>
      </c>
    </row>
    <row r="8633" spans="1:16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5"/>
      <c r="L8633" s="455" t="e">
        <f>IF(K8633=0,#REF!,0)</f>
        <v>#REF!</v>
      </c>
      <c r="O8633">
        <v>72451.204681000003</v>
      </c>
      <c r="P8633">
        <v>111</v>
      </c>
    </row>
    <row r="8634" spans="1:16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5"/>
      <c r="L8634" s="455" t="e">
        <f>IF(K8634=0,#REF!,0)</f>
        <v>#REF!</v>
      </c>
      <c r="O8634">
        <v>72597.558898999996</v>
      </c>
      <c r="P8634">
        <v>119</v>
      </c>
    </row>
    <row r="8635" spans="1:16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5"/>
      <c r="L8635" s="455" t="e">
        <f>IF(K8635=0,#REF!,0)</f>
        <v>#REF!</v>
      </c>
      <c r="O8635">
        <v>73575.545412000007</v>
      </c>
      <c r="P8635">
        <v>140</v>
      </c>
    </row>
    <row r="8636" spans="1:16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5"/>
      <c r="L8636" s="455" t="e">
        <f>IF(K8636=0,#REF!,0)</f>
        <v>#REF!</v>
      </c>
      <c r="O8636">
        <v>75151.025513000001</v>
      </c>
      <c r="P8636">
        <v>171</v>
      </c>
    </row>
    <row r="8637" spans="1:16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5"/>
      <c r="L8637" s="455" t="e">
        <f>IF(K8637=0,#REF!,0)</f>
        <v>#REF!</v>
      </c>
      <c r="O8637">
        <v>75421.028137999994</v>
      </c>
      <c r="P8637">
        <v>192</v>
      </c>
    </row>
    <row r="8638" spans="1:16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5"/>
      <c r="L8638" s="455" t="e">
        <f>IF(K8638=0,#REF!,0)</f>
        <v>#REF!</v>
      </c>
      <c r="O8638">
        <v>73071.392395000003</v>
      </c>
      <c r="P8638">
        <v>206</v>
      </c>
    </row>
    <row r="8639" spans="1:16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5"/>
      <c r="L8639" s="455" t="e">
        <f>IF(K8639=0,#REF!,0)</f>
        <v>#REF!</v>
      </c>
      <c r="O8639">
        <v>70380.96087699999</v>
      </c>
      <c r="P8639">
        <v>207</v>
      </c>
    </row>
    <row r="8640" spans="1:16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5"/>
      <c r="L8640" s="455" t="e">
        <f>IF(K8640=0,#REF!,0)</f>
        <v>#REF!</v>
      </c>
      <c r="O8640">
        <v>67971.768190000003</v>
      </c>
      <c r="P8640">
        <v>206</v>
      </c>
    </row>
    <row r="8641" spans="1:16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5"/>
      <c r="L8641" s="455" t="e">
        <f>IF(K8641=0,#REF!,0)</f>
        <v>#REF!</v>
      </c>
      <c r="O8641">
        <v>67920.890197999994</v>
      </c>
      <c r="P8641">
        <v>206</v>
      </c>
    </row>
    <row r="8642" spans="1:16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5"/>
      <c r="L8642" s="455" t="e">
        <f>IF(K8642=0,#REF!,0)</f>
        <v>#REF!</v>
      </c>
      <c r="O8642">
        <v>67887.880676000001</v>
      </c>
      <c r="P8642">
        <v>190</v>
      </c>
    </row>
    <row r="8643" spans="1:16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5"/>
      <c r="L8643" s="455" t="e">
        <f>IF(K8643=0,#REF!,0)</f>
        <v>#REF!</v>
      </c>
      <c r="O8643">
        <v>68266.20925900001</v>
      </c>
      <c r="P8643">
        <v>188</v>
      </c>
    </row>
    <row r="8644" spans="1:16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5"/>
      <c r="L8644" s="455" t="e">
        <f>IF(K8644=0,#REF!,0)</f>
        <v>#REF!</v>
      </c>
      <c r="O8644">
        <v>64767.461214000003</v>
      </c>
      <c r="P8644">
        <v>177</v>
      </c>
    </row>
    <row r="8645" spans="1:16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5"/>
      <c r="L8645" s="455" t="e">
        <f>IF(K8645=0,#REF!,0)</f>
        <v>#REF!</v>
      </c>
      <c r="O8645">
        <v>64001.728211999987</v>
      </c>
      <c r="P8645">
        <v>166</v>
      </c>
    </row>
    <row r="8646" spans="1:16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5"/>
      <c r="L8646" s="455" t="e">
        <f>IF(K8646=0,#REF!,0)</f>
        <v>#REF!</v>
      </c>
      <c r="O8646">
        <v>63996.227539</v>
      </c>
      <c r="P8646">
        <v>165</v>
      </c>
    </row>
    <row r="8647" spans="1:16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5"/>
      <c r="L8647" s="455" t="e">
        <f>IF(K8647=0,#REF!,0)</f>
        <v>#REF!</v>
      </c>
      <c r="O8647">
        <v>64315.930115000003</v>
      </c>
      <c r="P8647">
        <v>164</v>
      </c>
    </row>
    <row r="8648" spans="1:16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5"/>
      <c r="L8648" s="455" t="e">
        <f>IF(K8648=0,#REF!,0)</f>
        <v>#REF!</v>
      </c>
      <c r="O8648">
        <v>65145.917418999998</v>
      </c>
      <c r="P8648">
        <v>163</v>
      </c>
    </row>
    <row r="8649" spans="1:16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5"/>
      <c r="L8649" s="455" t="e">
        <f>IF(K8649=0,#REF!,0)</f>
        <v>#REF!</v>
      </c>
      <c r="O8649">
        <v>67134.711853000001</v>
      </c>
      <c r="P8649">
        <v>177</v>
      </c>
    </row>
    <row r="8650" spans="1:16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5"/>
      <c r="L8650" s="455" t="e">
        <f>IF(K8650=0,#REF!,0)</f>
        <v>#REF!</v>
      </c>
      <c r="O8650">
        <v>69549.525850000005</v>
      </c>
      <c r="P8650">
        <v>192</v>
      </c>
    </row>
    <row r="8651" spans="1:16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5"/>
      <c r="L8651" s="455" t="e">
        <f>IF(K8651=0,#REF!,0)</f>
        <v>#REF!</v>
      </c>
      <c r="O8651">
        <v>73072.816527000003</v>
      </c>
      <c r="P8651">
        <v>187</v>
      </c>
    </row>
    <row r="8652" spans="1:16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5"/>
      <c r="L8652" s="455" t="e">
        <f>IF(K8652=0,#REF!,0)</f>
        <v>#REF!</v>
      </c>
      <c r="O8652">
        <v>78522.680663000006</v>
      </c>
      <c r="P8652">
        <v>147</v>
      </c>
    </row>
    <row r="8653" spans="1:16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5"/>
      <c r="L8653" s="455" t="e">
        <f>IF(K8653=0,#REF!,0)</f>
        <v>#REF!</v>
      </c>
      <c r="O8653">
        <v>77747.968598000007</v>
      </c>
      <c r="P8653">
        <v>133</v>
      </c>
    </row>
    <row r="8654" spans="1:16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5">
        <v>2648.0563973507997</v>
      </c>
      <c r="L8654" s="455">
        <f>IF(K8654=0,#REF!,0)</f>
        <v>0</v>
      </c>
      <c r="O8654">
        <v>76916.469329</v>
      </c>
      <c r="P8654">
        <v>124</v>
      </c>
    </row>
    <row r="8655" spans="1:16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5"/>
      <c r="L8655" s="455" t="e">
        <f>IF(K8655=0,#REF!,0)</f>
        <v>#REF!</v>
      </c>
      <c r="O8655">
        <v>72550.030456000008</v>
      </c>
      <c r="P8655">
        <v>111</v>
      </c>
    </row>
    <row r="8656" spans="1:16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5">
        <v>6923.8005231728503</v>
      </c>
      <c r="L8656" s="455">
        <f>IF(K8656=0,#REF!,0)</f>
        <v>0</v>
      </c>
      <c r="O8656">
        <v>71073.059570999991</v>
      </c>
      <c r="P8656">
        <v>110</v>
      </c>
    </row>
    <row r="8657" spans="1:16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5"/>
      <c r="L8657" s="455" t="e">
        <f>IF(K8657=0,#REF!,0)</f>
        <v>#REF!</v>
      </c>
      <c r="O8657">
        <v>73970.931914999994</v>
      </c>
      <c r="P8657">
        <v>114</v>
      </c>
    </row>
    <row r="8658" spans="1:16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5"/>
      <c r="L8658" s="455" t="e">
        <f>IF(K8658=0,#REF!,0)</f>
        <v>#REF!</v>
      </c>
      <c r="O8658">
        <v>74060.615479</v>
      </c>
      <c r="P8658">
        <v>124</v>
      </c>
    </row>
    <row r="8659" spans="1:16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5"/>
      <c r="L8659" s="455" t="e">
        <f>IF(K8659=0,#REF!,0)</f>
        <v>#REF!</v>
      </c>
      <c r="O8659">
        <v>74675.787932000007</v>
      </c>
      <c r="P8659">
        <v>146</v>
      </c>
    </row>
    <row r="8660" spans="1:16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5"/>
      <c r="L8660" s="455" t="e">
        <f>IF(K8660=0,#REF!,0)</f>
        <v>#REF!</v>
      </c>
      <c r="O8660">
        <v>75722.718078999998</v>
      </c>
      <c r="P8660">
        <v>162</v>
      </c>
    </row>
    <row r="8661" spans="1:16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5"/>
      <c r="L8661" s="455" t="e">
        <f>IF(K8661=0,#REF!,0)</f>
        <v>#REF!</v>
      </c>
      <c r="O8661">
        <v>75162.629883000001</v>
      </c>
      <c r="P8661">
        <v>183</v>
      </c>
    </row>
    <row r="8662" spans="1:16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5"/>
      <c r="L8662" s="455" t="e">
        <f>IF(K8662=0,#REF!,0)</f>
        <v>#REF!</v>
      </c>
      <c r="O8662">
        <v>72709.505615999995</v>
      </c>
      <c r="P8662">
        <v>208</v>
      </c>
    </row>
    <row r="8663" spans="1:16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5"/>
      <c r="L8663" s="455" t="e">
        <f>IF(K8663=0,#REF!,0)</f>
        <v>#REF!</v>
      </c>
      <c r="O8663">
        <v>70490.252867999996</v>
      </c>
      <c r="P8663">
        <v>207</v>
      </c>
    </row>
    <row r="8664" spans="1:16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5"/>
      <c r="L8664" s="455" t="e">
        <f>IF(K8664=0,#REF!,0)</f>
        <v>#REF!</v>
      </c>
      <c r="O8664">
        <v>68782.071228000001</v>
      </c>
      <c r="P8664">
        <v>217</v>
      </c>
    </row>
    <row r="8665" spans="1:16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5"/>
      <c r="L8665" s="455" t="e">
        <f>IF(K8665=0,#REF!,0)</f>
        <v>#REF!</v>
      </c>
      <c r="O8665">
        <v>68905.558717000007</v>
      </c>
      <c r="P8665">
        <v>203</v>
      </c>
    </row>
    <row r="8666" spans="1:16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5"/>
      <c r="L8666" s="455" t="e">
        <f>IF(K8666=0,#REF!,0)</f>
        <v>#REF!</v>
      </c>
      <c r="O8666">
        <v>68593.566955000002</v>
      </c>
      <c r="P8666">
        <v>193</v>
      </c>
    </row>
    <row r="8667" spans="1:16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5"/>
      <c r="L8667" s="455" t="e">
        <f>IF(K8667=0,#REF!,0)</f>
        <v>#REF!</v>
      </c>
      <c r="O8667">
        <v>68845.713073999999</v>
      </c>
      <c r="P8667">
        <v>183</v>
      </c>
    </row>
    <row r="8668" spans="1:16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5"/>
      <c r="L8668" s="455" t="e">
        <f>IF(K8668=0,#REF!,0)</f>
        <v>#REF!</v>
      </c>
      <c r="O8668">
        <v>65047.134643999998</v>
      </c>
      <c r="P8668">
        <v>167</v>
      </c>
    </row>
    <row r="8669" spans="1:16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5"/>
      <c r="L8669" s="455" t="e">
        <f>IF(K8669=0,#REF!,0)</f>
        <v>#REF!</v>
      </c>
      <c r="O8669">
        <v>64391.357421000001</v>
      </c>
      <c r="P8669">
        <v>173</v>
      </c>
    </row>
    <row r="8670" spans="1:16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5"/>
      <c r="L8670" s="455" t="e">
        <f>IF(K8670=0,#REF!,0)</f>
        <v>#REF!</v>
      </c>
      <c r="O8670">
        <v>64421.387910999998</v>
      </c>
      <c r="P8670">
        <v>161</v>
      </c>
    </row>
    <row r="8671" spans="1:16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5"/>
      <c r="L8671" s="455" t="e">
        <f>IF(K8671=0,#REF!,0)</f>
        <v>#REF!</v>
      </c>
      <c r="O8671">
        <v>64461.686889999997</v>
      </c>
      <c r="P8671">
        <v>153</v>
      </c>
    </row>
    <row r="8672" spans="1:16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5"/>
      <c r="L8672" s="455" t="e">
        <f>IF(K8672=0,#REF!,0)</f>
        <v>#REF!</v>
      </c>
      <c r="O8672">
        <v>65043.221984999996</v>
      </c>
      <c r="P8672">
        <v>155</v>
      </c>
    </row>
    <row r="8673" spans="1:16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5"/>
      <c r="L8673" s="455" t="e">
        <f>IF(K8673=0,#REF!,0)</f>
        <v>#REF!</v>
      </c>
      <c r="O8673">
        <v>66497.618469000008</v>
      </c>
      <c r="P8673">
        <v>170</v>
      </c>
    </row>
    <row r="8674" spans="1:16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5"/>
      <c r="L8674" s="455" t="e">
        <f>IF(K8674=0,#REF!,0)</f>
        <v>#REF!</v>
      </c>
      <c r="O8674">
        <v>68930.473083000004</v>
      </c>
      <c r="P8674">
        <v>189</v>
      </c>
    </row>
    <row r="8675" spans="1:16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5"/>
      <c r="L8675" s="455" t="e">
        <f>IF(K8675=0,#REF!,0)</f>
        <v>#REF!</v>
      </c>
      <c r="O8675">
        <v>72127.850951999993</v>
      </c>
      <c r="P8675">
        <v>179</v>
      </c>
    </row>
    <row r="8676" spans="1:16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5"/>
      <c r="L8676" s="455" t="e">
        <f>IF(K8676=0,#REF!,0)</f>
        <v>#REF!</v>
      </c>
      <c r="O8676">
        <v>78004.368713999997</v>
      </c>
      <c r="P8676">
        <v>164</v>
      </c>
    </row>
    <row r="8677" spans="1:16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5"/>
      <c r="L8677" s="455" t="e">
        <f>IF(K8677=0,#REF!,0)</f>
        <v>#REF!</v>
      </c>
      <c r="O8677">
        <v>77810.360900999993</v>
      </c>
      <c r="P8677">
        <v>154</v>
      </c>
    </row>
    <row r="8678" spans="1:16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5"/>
      <c r="L8678" s="455" t="e">
        <f>IF(K8678=0,#REF!,0)</f>
        <v>#REF!</v>
      </c>
      <c r="O8678">
        <v>76673.695374000003</v>
      </c>
      <c r="P8678">
        <v>128</v>
      </c>
    </row>
    <row r="8679" spans="1:16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5"/>
      <c r="L8679" s="455" t="e">
        <f>IF(K8679=0,#REF!,0)</f>
        <v>#REF!</v>
      </c>
      <c r="O8679">
        <v>72715.122008000006</v>
      </c>
      <c r="P8679">
        <v>113</v>
      </c>
    </row>
    <row r="8680" spans="1:16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5"/>
      <c r="L8680" s="455" t="e">
        <f>IF(K8680=0,#REF!,0)</f>
        <v>#REF!</v>
      </c>
      <c r="O8680">
        <v>71231.009521</v>
      </c>
      <c r="P8680">
        <v>128</v>
      </c>
    </row>
    <row r="8681" spans="1:16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5"/>
      <c r="L8681" s="455" t="e">
        <f>IF(K8681=0,#REF!,0)</f>
        <v>#REF!</v>
      </c>
      <c r="O8681">
        <v>74288.044127000001</v>
      </c>
      <c r="P8681">
        <v>121</v>
      </c>
    </row>
    <row r="8682" spans="1:16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5"/>
      <c r="L8682" s="455" t="e">
        <f>IF(K8682=0,#REF!,0)</f>
        <v>#REF!</v>
      </c>
      <c r="O8682">
        <v>73647.899659000002</v>
      </c>
      <c r="P8682">
        <v>118</v>
      </c>
    </row>
    <row r="8683" spans="1:16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5"/>
      <c r="L8683" s="455" t="e">
        <f>IF(K8683=0,#REF!,0)</f>
        <v>#REF!</v>
      </c>
      <c r="O8683">
        <v>74441.706237999999</v>
      </c>
      <c r="P8683">
        <v>139</v>
      </c>
    </row>
    <row r="8684" spans="1:16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5"/>
      <c r="L8684" s="455" t="e">
        <f>IF(K8684=0,#REF!,0)</f>
        <v>#REF!</v>
      </c>
      <c r="O8684">
        <v>74580.281006000005</v>
      </c>
      <c r="P8684">
        <v>157</v>
      </c>
    </row>
    <row r="8685" spans="1:16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5"/>
      <c r="L8685" s="455" t="e">
        <f>IF(K8685=0,#REF!,0)</f>
        <v>#REF!</v>
      </c>
      <c r="O8685">
        <v>73959.218993999995</v>
      </c>
      <c r="P8685">
        <v>181</v>
      </c>
    </row>
    <row r="8686" spans="1:16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5"/>
      <c r="L8686" s="455" t="e">
        <f>IF(K8686=0,#REF!,0)</f>
        <v>#REF!</v>
      </c>
      <c r="O8686">
        <v>71400.902709999995</v>
      </c>
      <c r="P8686">
        <v>192</v>
      </c>
    </row>
    <row r="8687" spans="1:16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5"/>
      <c r="L8687" s="455" t="e">
        <f>IF(K8687=0,#REF!,0)</f>
        <v>#REF!</v>
      </c>
      <c r="O8687">
        <v>68733.763855000012</v>
      </c>
      <c r="P8687">
        <v>202</v>
      </c>
    </row>
    <row r="8688" spans="1:16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5"/>
      <c r="L8688" s="455" t="e">
        <f>IF(K8688=0,#REF!,0)</f>
        <v>#REF!</v>
      </c>
      <c r="O8688">
        <v>67126.868042000002</v>
      </c>
      <c r="P8688">
        <v>195</v>
      </c>
    </row>
    <row r="8689" spans="1:16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5"/>
      <c r="L8689" s="455" t="e">
        <f>IF(K8689=0,#REF!,0)</f>
        <v>#REF!</v>
      </c>
      <c r="O8689">
        <v>66047.013793999999</v>
      </c>
      <c r="P8689">
        <v>194</v>
      </c>
    </row>
    <row r="8690" spans="1:16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5"/>
      <c r="L8690" s="455" t="e">
        <f>IF(K8690=0,#REF!,0)</f>
        <v>#REF!</v>
      </c>
      <c r="O8690">
        <v>66669.031251000008</v>
      </c>
      <c r="P8690">
        <v>176</v>
      </c>
    </row>
    <row r="8691" spans="1:16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5"/>
      <c r="L8691" s="455" t="e">
        <f>IF(K8691=0,#REF!,0)</f>
        <v>#REF!</v>
      </c>
      <c r="O8691">
        <v>65537.881530999992</v>
      </c>
      <c r="P8691">
        <v>164</v>
      </c>
    </row>
    <row r="8692" spans="1:16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5"/>
      <c r="L8692" s="455" t="e">
        <f>IF(K8692=0,#REF!,0)</f>
        <v>#REF!</v>
      </c>
      <c r="O8692">
        <v>63219.030518</v>
      </c>
      <c r="P8692">
        <v>163</v>
      </c>
    </row>
    <row r="8693" spans="1:16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5"/>
      <c r="L8693" s="455" t="e">
        <f>IF(K8693=0,#REF!,0)</f>
        <v>#REF!</v>
      </c>
      <c r="O8693">
        <v>62964.013549000003</v>
      </c>
      <c r="P8693">
        <v>151</v>
      </c>
    </row>
    <row r="8694" spans="1:16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5"/>
      <c r="L8694" s="455" t="e">
        <f>IF(K8694=0,#REF!,0)</f>
        <v>#REF!</v>
      </c>
      <c r="O8694">
        <v>61953.291015000003</v>
      </c>
      <c r="P8694">
        <v>147</v>
      </c>
    </row>
    <row r="8695" spans="1:16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5"/>
      <c r="L8695" s="455" t="e">
        <f>IF(K8695=0,#REF!,0)</f>
        <v>#REF!</v>
      </c>
      <c r="O8695">
        <v>62729.576599</v>
      </c>
      <c r="P8695">
        <v>139</v>
      </c>
    </row>
    <row r="8696" spans="1:16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5"/>
      <c r="L8696" s="455" t="e">
        <f>IF(K8696=0,#REF!,0)</f>
        <v>#REF!</v>
      </c>
      <c r="O8696">
        <v>62718.248900999999</v>
      </c>
      <c r="P8696">
        <v>143</v>
      </c>
    </row>
    <row r="8697" spans="1:16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5"/>
      <c r="L8697" s="455" t="e">
        <f>IF(K8697=0,#REF!,0)</f>
        <v>#REF!</v>
      </c>
      <c r="O8697">
        <v>63670.32013</v>
      </c>
      <c r="P8697">
        <v>158</v>
      </c>
    </row>
    <row r="8698" spans="1:16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5"/>
      <c r="L8698" s="455" t="e">
        <f>IF(K8698=0,#REF!,0)</f>
        <v>#REF!</v>
      </c>
      <c r="O8698">
        <v>64235.894348000002</v>
      </c>
      <c r="P8698">
        <v>176</v>
      </c>
    </row>
    <row r="8699" spans="1:16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5"/>
      <c r="L8699" s="455" t="e">
        <f>IF(K8699=0,#REF!,0)</f>
        <v>#REF!</v>
      </c>
      <c r="O8699">
        <v>68247.572448000006</v>
      </c>
      <c r="P8699">
        <v>171</v>
      </c>
    </row>
    <row r="8700" spans="1:16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5"/>
      <c r="L8700" s="455" t="e">
        <f>IF(K8700=0,#REF!,0)</f>
        <v>#REF!</v>
      </c>
      <c r="O8700">
        <v>73286.715940999988</v>
      </c>
      <c r="P8700">
        <v>162</v>
      </c>
    </row>
    <row r="8701" spans="1:16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5"/>
      <c r="L8701" s="455" t="e">
        <f>IF(K8701=0,#REF!,0)</f>
        <v>#REF!</v>
      </c>
      <c r="O8701">
        <v>73021.428101999991</v>
      </c>
      <c r="P8701">
        <v>145</v>
      </c>
    </row>
    <row r="8702" spans="1:16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5"/>
      <c r="L8702" s="455" t="e">
        <f>IF(K8702=0,#REF!,0)</f>
        <v>#REF!</v>
      </c>
      <c r="O8702">
        <v>73183.266723000008</v>
      </c>
      <c r="P8702">
        <v>132</v>
      </c>
    </row>
    <row r="8703" spans="1:16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5"/>
      <c r="L8703" s="455" t="e">
        <f>IF(K8703=0,#REF!,0)</f>
        <v>#REF!</v>
      </c>
      <c r="O8703">
        <v>69198.484771999996</v>
      </c>
      <c r="P8703">
        <v>122</v>
      </c>
    </row>
    <row r="8704" spans="1:16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5"/>
      <c r="L8704" s="455" t="e">
        <f>IF(K8704=0,#REF!,0)</f>
        <v>#REF!</v>
      </c>
      <c r="O8704">
        <v>67151.416960999995</v>
      </c>
      <c r="P8704">
        <v>134</v>
      </c>
    </row>
    <row r="8705" spans="1:16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5"/>
      <c r="L8705" s="455" t="e">
        <f>IF(K8705=0,#REF!,0)</f>
        <v>#REF!</v>
      </c>
      <c r="O8705">
        <v>69141.304139</v>
      </c>
      <c r="P8705">
        <v>127</v>
      </c>
    </row>
    <row r="8706" spans="1:16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5"/>
      <c r="L8706" s="455" t="e">
        <f>IF(K8706=0,#REF!,0)</f>
        <v>#REF!</v>
      </c>
      <c r="O8706">
        <v>68269.829131999999</v>
      </c>
      <c r="P8706">
        <v>134</v>
      </c>
    </row>
    <row r="8707" spans="1:16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5"/>
      <c r="L8707" s="455" t="e">
        <f>IF(K8707=0,#REF!,0)</f>
        <v>#REF!</v>
      </c>
      <c r="O8707">
        <v>68889.829071</v>
      </c>
      <c r="P8707">
        <v>133</v>
      </c>
    </row>
    <row r="8708" spans="1:16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5"/>
      <c r="L8708" s="455" t="e">
        <f>IF(K8708=0,#REF!,0)</f>
        <v>#REF!</v>
      </c>
      <c r="O8708">
        <v>68844.275815999994</v>
      </c>
      <c r="P8708">
        <v>145</v>
      </c>
    </row>
    <row r="8709" spans="1:16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5"/>
      <c r="L8709" s="455" t="e">
        <f>IF(K8709=0,#REF!,0)</f>
        <v>#REF!</v>
      </c>
      <c r="O8709">
        <v>68043.309081999992</v>
      </c>
      <c r="P8709">
        <v>161</v>
      </c>
    </row>
    <row r="8710" spans="1:16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5"/>
      <c r="L8710" s="455" t="e">
        <f>IF(K8710=0,#REF!,0)</f>
        <v>#REF!</v>
      </c>
      <c r="O8710">
        <v>66434.306456999999</v>
      </c>
      <c r="P8710">
        <v>171</v>
      </c>
    </row>
    <row r="8711" spans="1:16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5"/>
      <c r="L8711" s="455" t="e">
        <f>IF(K8711=0,#REF!,0)</f>
        <v>#REF!</v>
      </c>
      <c r="O8711">
        <v>64688.369750999998</v>
      </c>
      <c r="P8711">
        <v>174</v>
      </c>
    </row>
    <row r="8712" spans="1:16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5"/>
      <c r="L8712" s="455" t="e">
        <f>IF(K8712=0,#REF!,0)</f>
        <v>#REF!</v>
      </c>
      <c r="O8712">
        <v>64202.084045000003</v>
      </c>
      <c r="P8712">
        <v>173</v>
      </c>
    </row>
    <row r="8713" spans="1:16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5"/>
      <c r="L8713" s="455" t="e">
        <f>IF(K8713=0,#REF!,0)</f>
        <v>#REF!</v>
      </c>
      <c r="O8713">
        <v>63339.378419000001</v>
      </c>
      <c r="P8713">
        <v>172</v>
      </c>
    </row>
    <row r="8714" spans="1:16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5"/>
      <c r="L8714" s="455" t="e">
        <f>IF(K8714=0,#REF!,0)</f>
        <v>#REF!</v>
      </c>
      <c r="O8714">
        <v>64223.937134</v>
      </c>
      <c r="P8714">
        <v>162</v>
      </c>
    </row>
    <row r="8715" spans="1:16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5"/>
      <c r="L8715" s="455" t="e">
        <f>IF(K8715=0,#REF!,0)</f>
        <v>#REF!</v>
      </c>
      <c r="O8715">
        <v>64171.127745999998</v>
      </c>
      <c r="P8715">
        <v>157</v>
      </c>
    </row>
    <row r="8716" spans="1:16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5"/>
      <c r="L8716" s="455" t="e">
        <f>IF(K8716=0,#REF!,0)</f>
        <v>#REF!</v>
      </c>
      <c r="O8716">
        <v>60711.639647999997</v>
      </c>
      <c r="P8716">
        <v>151</v>
      </c>
    </row>
    <row r="8717" spans="1:16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5"/>
      <c r="L8717" s="455" t="e">
        <f>IF(K8717=0,#REF!,0)</f>
        <v>#REF!</v>
      </c>
      <c r="O8717">
        <v>58546.312621999998</v>
      </c>
      <c r="P8717">
        <v>146</v>
      </c>
    </row>
    <row r="8718" spans="1:16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5"/>
      <c r="L8718" s="455" t="e">
        <f>IF(K8718=0,#REF!,0)</f>
        <v>#REF!</v>
      </c>
      <c r="O8718">
        <v>58206.515869000003</v>
      </c>
      <c r="P8718">
        <v>142</v>
      </c>
    </row>
    <row r="8719" spans="1:16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5"/>
      <c r="L8719" s="455" t="e">
        <f>IF(K8719=0,#REF!,0)</f>
        <v>#REF!</v>
      </c>
      <c r="O8719">
        <v>58974.060576999997</v>
      </c>
      <c r="P8719">
        <v>139</v>
      </c>
    </row>
    <row r="8720" spans="1:16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5"/>
      <c r="L8720" s="455" t="e">
        <f>IF(K8720=0,#REF!,0)</f>
        <v>#REF!</v>
      </c>
      <c r="O8720">
        <v>58865.756104</v>
      </c>
      <c r="P8720">
        <v>132</v>
      </c>
    </row>
    <row r="8721" spans="1:16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5"/>
      <c r="L8721" s="455" t="e">
        <f>IF(K8721=0,#REF!,0)</f>
        <v>#REF!</v>
      </c>
      <c r="O8721">
        <v>59309.190247999999</v>
      </c>
      <c r="P8721">
        <v>130</v>
      </c>
    </row>
    <row r="8722" spans="1:16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5"/>
      <c r="L8722" s="455" t="e">
        <f>IF(K8722=0,#REF!,0)</f>
        <v>#REF!</v>
      </c>
      <c r="O8722">
        <v>59440.050353999999</v>
      </c>
      <c r="P8722">
        <v>140</v>
      </c>
    </row>
    <row r="8723" spans="1:16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5"/>
      <c r="L8723" s="455" t="e">
        <f>IF(K8723=0,#REF!,0)</f>
        <v>#REF!</v>
      </c>
      <c r="O8723">
        <v>60062.506773000001</v>
      </c>
      <c r="P8723">
        <v>150</v>
      </c>
    </row>
    <row r="8724" spans="1:16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5"/>
      <c r="L8724" s="455" t="e">
        <f>IF(K8724=0,#REF!,0)</f>
        <v>#REF!</v>
      </c>
      <c r="O8724">
        <v>61933.677734999997</v>
      </c>
      <c r="P8724">
        <v>139</v>
      </c>
    </row>
    <row r="8725" spans="1:16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5"/>
      <c r="L8725" s="455" t="e">
        <f>IF(K8725=0,#REF!,0)</f>
        <v>#REF!</v>
      </c>
      <c r="O8725">
        <v>62875.176697000003</v>
      </c>
      <c r="P8725">
        <v>124</v>
      </c>
    </row>
    <row r="8726" spans="1:16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5"/>
      <c r="L8726" s="455" t="e">
        <f>IF(K8726=0,#REF!,0)</f>
        <v>#REF!</v>
      </c>
      <c r="O8726">
        <v>62895.158142</v>
      </c>
      <c r="P8726">
        <v>115</v>
      </c>
    </row>
    <row r="8727" spans="1:16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5"/>
      <c r="L8727" s="455" t="e">
        <f>IF(K8727=0,#REF!,0)</f>
        <v>#REF!</v>
      </c>
      <c r="O8727">
        <v>60236.71228</v>
      </c>
      <c r="P8727">
        <v>102</v>
      </c>
    </row>
    <row r="8728" spans="1:16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5"/>
      <c r="L8728" s="455" t="e">
        <f>IF(K8728=0,#REF!,0)</f>
        <v>#REF!</v>
      </c>
      <c r="O8728">
        <v>59373.093871999998</v>
      </c>
      <c r="P8728">
        <v>105</v>
      </c>
    </row>
    <row r="8729" spans="1:16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5"/>
      <c r="L8729" s="455" t="e">
        <f>IF(K8729=0,#REF!,0)</f>
        <v>#REF!</v>
      </c>
      <c r="O8729">
        <v>60171.391174999997</v>
      </c>
      <c r="P8729">
        <v>100</v>
      </c>
    </row>
    <row r="8730" spans="1:16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5"/>
      <c r="L8730" s="455" t="e">
        <f>IF(K8730=0,#REF!,0)</f>
        <v>#REF!</v>
      </c>
      <c r="O8730">
        <v>59875.000059999998</v>
      </c>
      <c r="P8730">
        <v>113</v>
      </c>
    </row>
    <row r="8731" spans="1:16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5"/>
      <c r="L8731" s="455" t="e">
        <f>IF(K8731=0,#REF!,0)</f>
        <v>#REF!</v>
      </c>
      <c r="O8731">
        <v>59869.458313000003</v>
      </c>
      <c r="P8731">
        <v>121</v>
      </c>
    </row>
    <row r="8732" spans="1:16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5"/>
      <c r="L8732" s="455" t="e">
        <f>IF(K8732=0,#REF!,0)</f>
        <v>#REF!</v>
      </c>
      <c r="O8732">
        <v>60232.309266999997</v>
      </c>
      <c r="P8732">
        <v>136</v>
      </c>
    </row>
    <row r="8733" spans="1:16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5"/>
      <c r="L8733" s="455" t="e">
        <f>IF(K8733=0,#REF!,0)</f>
        <v>#REF!</v>
      </c>
      <c r="O8733">
        <v>61612.783690999997</v>
      </c>
      <c r="P8733">
        <v>148</v>
      </c>
    </row>
    <row r="8734" spans="1:16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5"/>
      <c r="L8734" s="455" t="e">
        <f>IF(K8734=0,#REF!,0)</f>
        <v>#REF!</v>
      </c>
      <c r="O8734">
        <v>60747.904906999996</v>
      </c>
      <c r="P8734">
        <v>144</v>
      </c>
    </row>
    <row r="8735" spans="1:16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5"/>
      <c r="L8735" s="455" t="e">
        <f>IF(K8735=0,#REF!,0)</f>
        <v>#REF!</v>
      </c>
      <c r="O8735">
        <v>60106.009581999999</v>
      </c>
      <c r="P8735">
        <v>150</v>
      </c>
    </row>
    <row r="8736" spans="1:16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5"/>
      <c r="L8736" s="455" t="e">
        <f>IF(K8736=0,#REF!,0)</f>
        <v>#REF!</v>
      </c>
      <c r="O8736">
        <v>58794.87732</v>
      </c>
      <c r="P8736">
        <v>149</v>
      </c>
    </row>
    <row r="8737" spans="1:16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5"/>
      <c r="L8737" s="455" t="e">
        <f>IF(K8737=0,#REF!,0)</f>
        <v>#REF!</v>
      </c>
      <c r="O8737">
        <v>59016.411499000002</v>
      </c>
      <c r="P8737">
        <v>153</v>
      </c>
    </row>
    <row r="8738" spans="1:16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5"/>
      <c r="L8738" s="455" t="e">
        <f>IF(K8738=0,#REF!,0)</f>
        <v>#REF!</v>
      </c>
      <c r="O8738">
        <v>60157.774841999999</v>
      </c>
      <c r="P8738">
        <v>144</v>
      </c>
    </row>
    <row r="8739" spans="1:16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5"/>
      <c r="L8739" s="455" t="e">
        <f>IF(K8739=0,#REF!,0)</f>
        <v>#REF!</v>
      </c>
      <c r="O8739">
        <v>59831.652221999997</v>
      </c>
      <c r="P8739">
        <v>138</v>
      </c>
    </row>
    <row r="8740" spans="1:16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5"/>
      <c r="L8740" s="455" t="e">
        <f>IF(K8740=0,#REF!,0)</f>
        <v>#REF!</v>
      </c>
      <c r="O8740">
        <v>56600.860655999997</v>
      </c>
      <c r="P8740">
        <v>136</v>
      </c>
    </row>
    <row r="8741" spans="1:16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5"/>
      <c r="L8741" s="455" t="e">
        <f>IF(K8741=0,#REF!,0)</f>
        <v>#REF!</v>
      </c>
      <c r="O8741">
        <v>54945.547760000001</v>
      </c>
      <c r="P8741">
        <v>137</v>
      </c>
    </row>
    <row r="8742" spans="1:16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5"/>
      <c r="L8742" s="455" t="e">
        <f>IF(K8742=0,#REF!,0)</f>
        <v>#REF!</v>
      </c>
      <c r="O8742">
        <v>55004.793151999998</v>
      </c>
      <c r="P8742">
        <v>133</v>
      </c>
    </row>
    <row r="8743" spans="1:16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5"/>
      <c r="L8743" s="455" t="e">
        <f>IF(K8743=0,#REF!,0)</f>
        <v>#REF!</v>
      </c>
      <c r="O8743">
        <v>54759.393004999998</v>
      </c>
      <c r="P8743">
        <v>127</v>
      </c>
    </row>
    <row r="8744" spans="1:16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5"/>
      <c r="L8744" s="455" t="e">
        <f>IF(K8744=0,#REF!,0)</f>
        <v>#REF!</v>
      </c>
      <c r="O8744">
        <v>55420.929596000002</v>
      </c>
      <c r="P8744">
        <v>131</v>
      </c>
    </row>
    <row r="8745" spans="1:16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5"/>
      <c r="L8745" s="455" t="e">
        <f>IF(K8745=0,#REF!,0)</f>
        <v>#REF!</v>
      </c>
      <c r="O8745">
        <v>55898.622468000001</v>
      </c>
      <c r="P8745">
        <v>133</v>
      </c>
    </row>
    <row r="8746" spans="1:16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5"/>
      <c r="L8746" s="455" t="e">
        <f>IF(K8746=0,#REF!,0)</f>
        <v>#REF!</v>
      </c>
      <c r="O8746">
        <v>54997.475463000002</v>
      </c>
      <c r="P8746">
        <v>131</v>
      </c>
    </row>
    <row r="8747" spans="1:16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5"/>
      <c r="L8747" s="455" t="e">
        <f>IF(K8747=0,#REF!,0)</f>
        <v>#REF!</v>
      </c>
      <c r="O8747">
        <v>54371.198394999999</v>
      </c>
      <c r="P8747">
        <v>140</v>
      </c>
    </row>
    <row r="8748" spans="1:16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5"/>
      <c r="L8748" s="455" t="e">
        <f>IF(K8748=0,#REF!,0)</f>
        <v>#REF!</v>
      </c>
      <c r="O8748">
        <v>53751.251831000001</v>
      </c>
      <c r="P8748">
        <v>133</v>
      </c>
    </row>
    <row r="8749" spans="1:16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5"/>
      <c r="L8749" s="455" t="e">
        <f>IF(K8749=0,#REF!,0)</f>
        <v>#REF!</v>
      </c>
      <c r="O8749">
        <v>52948.804046999998</v>
      </c>
      <c r="P8749">
        <v>120</v>
      </c>
    </row>
    <row r="8750" spans="1:16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5">
        <v>3147.1344588149686</v>
      </c>
      <c r="L8750" s="455">
        <f>IF(K8750=0,#REF!,0)</f>
        <v>0</v>
      </c>
      <c r="O8750">
        <v>53294.111786000001</v>
      </c>
      <c r="P8750">
        <v>112</v>
      </c>
    </row>
    <row r="8751" spans="1:16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5"/>
      <c r="L8751" s="455" t="e">
        <f>IF(K8751=0,#REF!,0)</f>
        <v>#REF!</v>
      </c>
      <c r="O8751">
        <v>51907.696410999997</v>
      </c>
      <c r="P8751">
        <v>102</v>
      </c>
    </row>
    <row r="8752" spans="1:16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5">
        <v>7813.990593428899</v>
      </c>
      <c r="L8752" s="455">
        <f>IF(K8752=0,#REF!,0)</f>
        <v>0</v>
      </c>
      <c r="O8752">
        <v>52448.358244000003</v>
      </c>
      <c r="P8752">
        <v>103</v>
      </c>
    </row>
    <row r="8753" spans="1:16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5"/>
      <c r="L8753" s="455" t="e">
        <f>IF(K8753=0,#REF!,0)</f>
        <v>#REF!</v>
      </c>
      <c r="O8753">
        <v>52167.626038000002</v>
      </c>
      <c r="P8753">
        <v>103</v>
      </c>
    </row>
    <row r="8754" spans="1:16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5"/>
      <c r="L8754" s="455" t="e">
        <f>IF(K8754=0,#REF!,0)</f>
        <v>#REF!</v>
      </c>
      <c r="O8754">
        <v>52315.472382</v>
      </c>
      <c r="P8754">
        <v>111</v>
      </c>
    </row>
    <row r="8755" spans="1:16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5"/>
      <c r="L8755" s="455" t="e">
        <f>IF(K8755=0,#REF!,0)</f>
        <v>#REF!</v>
      </c>
      <c r="O8755">
        <v>52981.771026000002</v>
      </c>
      <c r="P8755">
        <v>124</v>
      </c>
    </row>
    <row r="8756" spans="1:16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5"/>
      <c r="L8756" s="455" t="e">
        <f>IF(K8756=0,#REF!,0)</f>
        <v>#REF!</v>
      </c>
      <c r="O8756">
        <v>55117.788269999997</v>
      </c>
      <c r="P8756">
        <v>147</v>
      </c>
    </row>
    <row r="8757" spans="1:16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5"/>
      <c r="L8757" s="455" t="e">
        <f>IF(K8757=0,#REF!,0)</f>
        <v>#REF!</v>
      </c>
      <c r="O8757">
        <v>58349.978882000003</v>
      </c>
      <c r="P8757">
        <v>162</v>
      </c>
    </row>
    <row r="8758" spans="1:16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5"/>
      <c r="L8758" s="455" t="e">
        <f>IF(K8758=0,#REF!,0)</f>
        <v>#REF!</v>
      </c>
      <c r="O8758">
        <v>57877.583922999998</v>
      </c>
      <c r="P8758">
        <v>165</v>
      </c>
    </row>
    <row r="8759" spans="1:16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5"/>
      <c r="L8759" s="455" t="e">
        <f>IF(K8759=0,#REF!,0)</f>
        <v>#REF!</v>
      </c>
      <c r="O8759">
        <v>57772.641357999993</v>
      </c>
      <c r="P8759">
        <v>170</v>
      </c>
    </row>
    <row r="8760" spans="1:16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5"/>
      <c r="L8760" s="455" t="e">
        <f>IF(K8760=0,#REF!,0)</f>
        <v>#REF!</v>
      </c>
      <c r="O8760">
        <v>57142.996031000002</v>
      </c>
      <c r="P8760">
        <v>176</v>
      </c>
    </row>
    <row r="8761" spans="1:16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5"/>
      <c r="L8761" s="455" t="e">
        <f>IF(K8761=0,#REF!,0)</f>
        <v>#REF!</v>
      </c>
      <c r="O8761">
        <v>58032.288514</v>
      </c>
      <c r="P8761">
        <v>169</v>
      </c>
    </row>
    <row r="8762" spans="1:16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5"/>
      <c r="L8762" s="455" t="e">
        <f>IF(K8762=0,#REF!,0)</f>
        <v>#REF!</v>
      </c>
      <c r="O8762">
        <v>59710.022401000002</v>
      </c>
      <c r="P8762">
        <v>159</v>
      </c>
    </row>
    <row r="8763" spans="1:16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  <c r="O8763" s="21">
        <f>SUM(O2:O8762)</f>
        <v>522542033.07968974</v>
      </c>
      <c r="P8763" s="21">
        <f>SUM(P2:P8762)</f>
        <v>670763</v>
      </c>
    </row>
  </sheetData>
  <mergeCells count="1">
    <mergeCell ref="O1:P1"/>
  </mergeCells>
  <phoneticPr fontId="5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B4:P44"/>
  <sheetViews>
    <sheetView zoomScale="85" zoomScaleNormal="85" workbookViewId="0">
      <selection activeCell="E27" sqref="E27"/>
    </sheetView>
  </sheetViews>
  <sheetFormatPr defaultRowHeight="16.5"/>
  <cols>
    <col min="2" max="2" width="20.625" bestFit="1" customWidth="1"/>
    <col min="3" max="3" width="11.5" bestFit="1" customWidth="1"/>
    <col min="4" max="4" width="13.375" bestFit="1" customWidth="1"/>
    <col min="5" max="5" width="12.625" bestFit="1" customWidth="1"/>
    <col min="7" max="7" width="10" bestFit="1" customWidth="1"/>
    <col min="10" max="10" width="12.625" bestFit="1" customWidth="1"/>
    <col min="11" max="12" width="11.5" bestFit="1" customWidth="1"/>
    <col min="13" max="13" width="9.875" bestFit="1" customWidth="1"/>
    <col min="14" max="14" width="9.125" bestFit="1" customWidth="1"/>
  </cols>
  <sheetData>
    <row r="4" spans="2:11">
      <c r="B4" t="s">
        <v>2294</v>
      </c>
      <c r="C4" t="s">
        <v>2293</v>
      </c>
    </row>
    <row r="5" spans="2:11">
      <c r="B5" s="21">
        <v>179795</v>
      </c>
      <c r="C5">
        <v>4918</v>
      </c>
      <c r="J5" t="s">
        <v>2188</v>
      </c>
    </row>
    <row r="6" spans="2:11">
      <c r="J6" t="s">
        <v>2189</v>
      </c>
    </row>
    <row r="7" spans="2:11">
      <c r="C7" t="s">
        <v>2289</v>
      </c>
      <c r="E7" t="s">
        <v>2291</v>
      </c>
      <c r="G7" t="s">
        <v>100</v>
      </c>
      <c r="J7" t="s">
        <v>2190</v>
      </c>
    </row>
    <row r="8" spans="2:11">
      <c r="C8">
        <v>2020</v>
      </c>
      <c r="D8">
        <f>Scenario!$E$4</f>
        <v>2030</v>
      </c>
      <c r="E8">
        <v>2020</v>
      </c>
      <c r="F8">
        <f>Scenario!$E$4</f>
        <v>2030</v>
      </c>
      <c r="J8" t="s">
        <v>2191</v>
      </c>
    </row>
    <row r="9" spans="2:11">
      <c r="B9" t="s">
        <v>112</v>
      </c>
      <c r="C9" s="21">
        <f>J43+K43+L43</f>
        <v>105.88577954905908</v>
      </c>
      <c r="D9" s="21">
        <f>C9*(1-Scenario!$E$35-Scenario!$E$36)</f>
        <v>84.708623639247264</v>
      </c>
      <c r="E9" s="21">
        <f>J38+K38+L38</f>
        <v>259.20528624668441</v>
      </c>
      <c r="F9" s="21">
        <f>E9*(1-Scenario!$E$35-Scenario!$E$36)</f>
        <v>207.36422899734754</v>
      </c>
    </row>
    <row r="10" spans="2:11">
      <c r="B10" t="s">
        <v>114</v>
      </c>
      <c r="C10" s="21">
        <f>N43</f>
        <v>0.23303564916666669</v>
      </c>
      <c r="D10" s="21">
        <f>($C$9-$D$9)*Scenario!$E$36*'1.수요도시형'!$P$29/'1.수요도시형'!$N$29</f>
        <v>1.1055342954166669</v>
      </c>
      <c r="E10" s="21">
        <f>M38</f>
        <v>0.24865303366336636</v>
      </c>
      <c r="F10" s="21">
        <f>($E$9-$F$9)*Scenario!$E$38*'1.수요도시형'!$P$24/'1.수요도시형'!$N$24</f>
        <v>2.4438416450293139</v>
      </c>
      <c r="J10" t="s">
        <v>2277</v>
      </c>
    </row>
    <row r="11" spans="2:11">
      <c r="B11" t="s">
        <v>96</v>
      </c>
      <c r="C11" s="21">
        <f>M43</f>
        <v>0</v>
      </c>
      <c r="D11" s="21">
        <f>($C$9-$D$9)*Scenario!$E$35*'1.수요도시형'!$P$29/'1.수요도시형'!$M$29</f>
        <v>0.97547143713235307</v>
      </c>
      <c r="E11" s="21">
        <f>N38</f>
        <v>3.7401982884097032E-2</v>
      </c>
      <c r="F11" s="21">
        <f>($E$9-$F$9)*Scenario!$E$37*'1.수요도시형'!$P$24/'1.수요도시형'!$M$24</f>
        <v>1.3306091975631305</v>
      </c>
      <c r="J11" t="s">
        <v>2278</v>
      </c>
    </row>
    <row r="12" spans="2:11">
      <c r="J12">
        <v>13193899</v>
      </c>
      <c r="K12" t="s">
        <v>524</v>
      </c>
    </row>
    <row r="13" spans="2:11">
      <c r="B13" t="s">
        <v>2187</v>
      </c>
      <c r="C13" t="s">
        <v>2303</v>
      </c>
    </row>
    <row r="14" spans="2:11">
      <c r="B14" s="21">
        <v>100410</v>
      </c>
      <c r="C14" s="21">
        <f>Demand!E4+Demand!E18+Demand!E30+Demand!E47</f>
        <v>5</v>
      </c>
      <c r="D14" s="20">
        <f>C14/B14</f>
        <v>4.9795837068021113E-5</v>
      </c>
    </row>
    <row r="16" spans="2:11">
      <c r="C16" t="s">
        <v>2279</v>
      </c>
      <c r="E16" t="s">
        <v>2290</v>
      </c>
      <c r="G16" t="s">
        <v>324</v>
      </c>
    </row>
    <row r="17" spans="2:16">
      <c r="C17">
        <v>2020</v>
      </c>
      <c r="D17">
        <f>Scenario!E4</f>
        <v>2030</v>
      </c>
      <c r="E17">
        <v>2020</v>
      </c>
      <c r="F17">
        <f>Scenario!E4</f>
        <v>2030</v>
      </c>
    </row>
    <row r="18" spans="2:16">
      <c r="B18" t="s">
        <v>80</v>
      </c>
      <c r="C18" s="21">
        <f t="shared" ref="C18:D20" si="0">C9*$D$14*1000000</f>
        <v>5272.671026245348</v>
      </c>
      <c r="D18" s="21">
        <f t="shared" si="0"/>
        <v>4218.1368209962784</v>
      </c>
      <c r="E18" s="21">
        <f t="shared" ref="E18:F20" si="1">E9*$D$14*1000000</f>
        <v>12907.34420110967</v>
      </c>
      <c r="F18" s="21">
        <f t="shared" si="1"/>
        <v>10325.875360887736</v>
      </c>
    </row>
    <row r="19" spans="2:16">
      <c r="B19" t="s">
        <v>51</v>
      </c>
      <c r="C19" s="21">
        <f t="shared" si="0"/>
        <v>11.604205216943864</v>
      </c>
      <c r="D19" s="21">
        <f t="shared" si="0"/>
        <v>55.051005647677869</v>
      </c>
      <c r="E19" s="21">
        <f t="shared" si="1"/>
        <v>12.38188595077016</v>
      </c>
      <c r="F19" s="21">
        <f t="shared" si="1"/>
        <v>121.6931403759244</v>
      </c>
      <c r="J19" t="s">
        <v>2301</v>
      </c>
    </row>
    <row r="20" spans="2:16">
      <c r="B20" t="s">
        <v>7</v>
      </c>
      <c r="C20" s="21">
        <f t="shared" si="0"/>
        <v>0</v>
      </c>
      <c r="D20" s="21">
        <f t="shared" si="0"/>
        <v>48.574416747951055</v>
      </c>
      <c r="E20" s="21">
        <f t="shared" si="1"/>
        <v>1.8624630457174103</v>
      </c>
      <c r="F20" s="21">
        <f t="shared" si="1"/>
        <v>66.258798803063954</v>
      </c>
      <c r="N20" t="s">
        <v>513</v>
      </c>
    </row>
    <row r="21" spans="2:16">
      <c r="J21" t="s">
        <v>2295</v>
      </c>
    </row>
    <row r="22" spans="2:16" ht="17.25" thickBot="1">
      <c r="B22" t="s">
        <v>2305</v>
      </c>
      <c r="J22" t="s">
        <v>2296</v>
      </c>
      <c r="M22" t="s">
        <v>2297</v>
      </c>
      <c r="N22" t="s">
        <v>2298</v>
      </c>
    </row>
    <row r="23" spans="2:16">
      <c r="B23" s="766"/>
      <c r="C23" s="767" t="s">
        <v>2289</v>
      </c>
      <c r="D23" s="768" t="s">
        <v>2291</v>
      </c>
      <c r="J23" t="s">
        <v>2280</v>
      </c>
      <c r="K23" t="s">
        <v>2281</v>
      </c>
      <c r="L23" t="s">
        <v>2282</v>
      </c>
      <c r="M23" t="s">
        <v>7</v>
      </c>
      <c r="N23" t="s">
        <v>2283</v>
      </c>
      <c r="P23" t="s">
        <v>2302</v>
      </c>
    </row>
    <row r="24" spans="2:16">
      <c r="B24" s="769"/>
      <c r="C24">
        <f>Scenario!E4</f>
        <v>2030</v>
      </c>
      <c r="D24" s="770">
        <f>Scenario!E4</f>
        <v>2030</v>
      </c>
      <c r="J24">
        <v>1.1364586904121421</v>
      </c>
      <c r="K24">
        <v>0.85749697189778029</v>
      </c>
      <c r="L24">
        <v>0.69197095853972745</v>
      </c>
      <c r="M24">
        <v>3.71</v>
      </c>
      <c r="N24">
        <v>6.06</v>
      </c>
      <c r="P24">
        <f>J38/SUM(J38:L38)*J24+K24*K38/SUM(J38:L38)+L24*L38/SUM(J38:L38)</f>
        <v>0.95224912162113751</v>
      </c>
    </row>
    <row r="25" spans="2:16">
      <c r="B25" s="769" t="s">
        <v>80</v>
      </c>
      <c r="C25" s="21">
        <f>D18*((1-Scenario!$E$8)^(Scenario!$H$4-Scenario!$I$4))</f>
        <v>4218.1368209962784</v>
      </c>
      <c r="D25" s="761">
        <f>F18*((1-Scenario!$E$8)^(Scenario!$H$4-Scenario!$I$4))</f>
        <v>10325.875360887736</v>
      </c>
      <c r="E25" s="13">
        <f>C25+D25</f>
        <v>14544.012181884014</v>
      </c>
    </row>
    <row r="26" spans="2:16">
      <c r="B26" s="769" t="s">
        <v>51</v>
      </c>
      <c r="C26" s="801">
        <f>D19*((1-Scenario!$E$8)^(Scenario!$H$4-Scenario!$I$4))</f>
        <v>55.051005647677869</v>
      </c>
      <c r="D26" s="761">
        <f>F19*((1-Scenario!$E$8)^(Scenario!$H$4-Scenario!$I$4))</f>
        <v>121.6931403759244</v>
      </c>
      <c r="E26" s="13">
        <f>C26+D26</f>
        <v>176.74414602360227</v>
      </c>
      <c r="J26" t="s">
        <v>2279</v>
      </c>
    </row>
    <row r="27" spans="2:16" ht="17.25" thickBot="1">
      <c r="B27" s="771" t="s">
        <v>7</v>
      </c>
      <c r="C27" s="772">
        <f>D20*((1-Scenario!$E$8)^(Scenario!$H$4-Scenario!$I$4))</f>
        <v>48.574416747951055</v>
      </c>
      <c r="D27" s="773">
        <f>F20*((1-Scenario!$E$8)^(Scenario!$H$4-Scenario!$I$4))</f>
        <v>66.258798803063954</v>
      </c>
      <c r="E27" s="13">
        <f>C27+D27</f>
        <v>114.833215551015</v>
      </c>
      <c r="J27" t="s">
        <v>2296</v>
      </c>
      <c r="M27" t="s">
        <v>2297</v>
      </c>
      <c r="N27" t="s">
        <v>2298</v>
      </c>
    </row>
    <row r="28" spans="2:16">
      <c r="J28" t="s">
        <v>2280</v>
      </c>
      <c r="K28" t="s">
        <v>2281</v>
      </c>
      <c r="L28" t="s">
        <v>2282</v>
      </c>
      <c r="M28" t="s">
        <v>7</v>
      </c>
      <c r="N28" t="s">
        <v>2283</v>
      </c>
    </row>
    <row r="29" spans="2:16">
      <c r="J29">
        <v>0.78306541879715141</v>
      </c>
      <c r="K29">
        <v>0.6281979398554941</v>
      </c>
      <c r="L29">
        <v>0.58817531475876828</v>
      </c>
      <c r="M29">
        <v>1.36</v>
      </c>
      <c r="N29">
        <v>1.2</v>
      </c>
      <c r="P29">
        <f>J43/SUM(J43:L43)*J29+K29*K43/SUM(J43:L43)+L29*L43/SUM(J43:L43)</f>
        <v>0.62644916066625345</v>
      </c>
    </row>
    <row r="32" spans="2:16">
      <c r="C32" t="s">
        <v>2627</v>
      </c>
    </row>
    <row r="33" spans="3:15">
      <c r="J33" t="s">
        <v>2300</v>
      </c>
    </row>
    <row r="34" spans="3:15">
      <c r="C34" s="18">
        <f>D19*((1-Scenario!$E$8)^(Scenario!$H$4-Scenario!$I$4))</f>
        <v>55.051005647677869</v>
      </c>
      <c r="N34" t="s">
        <v>109</v>
      </c>
    </row>
    <row r="35" spans="3:15">
      <c r="J35" t="s">
        <v>2295</v>
      </c>
    </row>
    <row r="36" spans="3:15">
      <c r="J36" t="s">
        <v>2296</v>
      </c>
      <c r="M36" t="s">
        <v>2299</v>
      </c>
      <c r="N36" t="s">
        <v>2298</v>
      </c>
    </row>
    <row r="37" spans="3:15">
      <c r="J37" t="s">
        <v>2280</v>
      </c>
      <c r="K37" t="s">
        <v>2281</v>
      </c>
      <c r="L37" t="s">
        <v>2282</v>
      </c>
      <c r="M37" t="s">
        <v>2283</v>
      </c>
      <c r="N37" t="s">
        <v>7</v>
      </c>
    </row>
    <row r="38" spans="3:15">
      <c r="J38" s="765">
        <v>114.33970035095295</v>
      </c>
      <c r="K38" s="765">
        <v>100.54541492104271</v>
      </c>
      <c r="L38" s="765">
        <v>44.320170974688772</v>
      </c>
      <c r="M38" s="765">
        <v>0.24865303366336636</v>
      </c>
      <c r="N38" s="765">
        <v>3.7401982884097032E-2</v>
      </c>
      <c r="O38" s="19">
        <f>SUM(J38:N38)</f>
        <v>259.49134126323185</v>
      </c>
    </row>
    <row r="41" spans="3:15">
      <c r="J41" t="s">
        <v>2289</v>
      </c>
    </row>
    <row r="42" spans="3:15">
      <c r="J42" t="s">
        <v>2280</v>
      </c>
      <c r="K42" t="s">
        <v>2281</v>
      </c>
      <c r="L42" t="s">
        <v>2282</v>
      </c>
      <c r="M42" t="s">
        <v>7</v>
      </c>
      <c r="N42" t="s">
        <v>2283</v>
      </c>
    </row>
    <row r="43" spans="3:15">
      <c r="J43" s="21">
        <v>0.23510692412237796</v>
      </c>
      <c r="K43" s="21">
        <v>100.11427255630146</v>
      </c>
      <c r="L43" s="21">
        <v>5.5364000686352428</v>
      </c>
      <c r="M43" s="21">
        <v>0</v>
      </c>
      <c r="N43" s="21">
        <v>0.23303564916666669</v>
      </c>
      <c r="O43" s="19">
        <f>SUM(J43:N43)</f>
        <v>106.11881519822575</v>
      </c>
    </row>
    <row r="44" spans="3:15">
      <c r="J44" s="765"/>
      <c r="K44" s="765"/>
      <c r="L44" s="765"/>
      <c r="M44" s="765"/>
      <c r="N44" s="765"/>
      <c r="O44" s="765"/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A18" zoomScale="85" zoomScaleNormal="85" workbookViewId="0">
      <selection activeCell="L28" sqref="L28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823" t="s">
        <v>215</v>
      </c>
      <c r="S7" s="823"/>
      <c r="T7" s="823"/>
      <c r="U7" s="823" t="s">
        <v>216</v>
      </c>
      <c r="V7" s="823"/>
      <c r="W7" s="823"/>
      <c r="X7" s="823"/>
      <c r="Y7" s="50" t="s">
        <v>217</v>
      </c>
      <c r="Z7" s="867" t="s">
        <v>218</v>
      </c>
      <c r="AA7" s="823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867"/>
      <c r="AA8" s="823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868">
        <f>I2</f>
        <v>219844075.40000001</v>
      </c>
      <c r="D14" s="868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866">
        <f>C14/$J$14</f>
        <v>0.39859924434217309</v>
      </c>
      <c r="D15" s="866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72"/>
  <sheetViews>
    <sheetView topLeftCell="A35" zoomScale="85" zoomScaleNormal="85" workbookViewId="0">
      <selection activeCell="E27" sqref="E27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823" t="s">
        <v>253</v>
      </c>
      <c r="C3" s="823"/>
    </row>
    <row r="4" spans="1:27">
      <c r="A4" s="50" t="s">
        <v>254</v>
      </c>
      <c r="B4" s="823" t="s">
        <v>255</v>
      </c>
      <c r="C4" s="823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80" t="s">
        <v>289</v>
      </c>
      <c r="B23" s="880"/>
      <c r="C23" s="880"/>
      <c r="D23" s="880"/>
      <c r="E23" s="880"/>
      <c r="F23" s="880"/>
      <c r="G23" s="880"/>
      <c r="H23" s="880"/>
      <c r="I23" s="880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81" t="s">
        <v>291</v>
      </c>
      <c r="M24" s="881"/>
      <c r="N24" s="881"/>
      <c r="O24" s="127" t="s">
        <v>76</v>
      </c>
      <c r="P24" s="127" t="s">
        <v>292</v>
      </c>
      <c r="Q24" s="127" t="s">
        <v>293</v>
      </c>
      <c r="R24" s="877" t="s">
        <v>294</v>
      </c>
      <c r="S24" s="877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878" t="s">
        <v>298</v>
      </c>
      <c r="M26" s="879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878" t="s">
        <v>300</v>
      </c>
      <c r="M27" s="879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82" t="s">
        <v>122</v>
      </c>
      <c r="B28" s="882"/>
      <c r="C28" s="882"/>
      <c r="D28" s="882"/>
      <c r="E28" s="882"/>
      <c r="L28" s="883" t="s">
        <v>304</v>
      </c>
      <c r="M28" s="884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85" t="s">
        <v>307</v>
      </c>
      <c r="M29" s="886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878" t="s">
        <v>310</v>
      </c>
      <c r="M30" s="879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878" t="s">
        <v>312</v>
      </c>
      <c r="M31" s="879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878" t="s">
        <v>314</v>
      </c>
      <c r="M32" s="879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87" t="s">
        <v>317</v>
      </c>
      <c r="M33" s="888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698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89" t="s">
        <v>291</v>
      </c>
      <c r="M37" s="889"/>
      <c r="N37" s="889"/>
      <c r="O37" s="696" t="s">
        <v>77</v>
      </c>
      <c r="P37" s="696" t="s">
        <v>325</v>
      </c>
      <c r="Q37" s="696" t="s">
        <v>326</v>
      </c>
      <c r="R37" s="126"/>
      <c r="W37" s="86"/>
    </row>
    <row r="38" spans="1:23">
      <c r="A38" s="890"/>
      <c r="B38" s="891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4" t="s">
        <v>295</v>
      </c>
      <c r="M38" s="695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892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869" t="s">
        <v>327</v>
      </c>
      <c r="M39" s="870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893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869" t="s">
        <v>328</v>
      </c>
      <c r="M40" s="870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892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873" t="s">
        <v>329</v>
      </c>
      <c r="M41" s="874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893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875"/>
      <c r="M42" s="876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895" t="s">
        <v>85</v>
      </c>
      <c r="B43" s="896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869" t="s">
        <v>330</v>
      </c>
      <c r="M43" s="870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F44" s="30">
        <f>F43/I43</f>
        <v>0.29830363703988128</v>
      </c>
      <c r="H44" s="30">
        <f>H43/I43</f>
        <v>7.8346885723823961E-3</v>
      </c>
      <c r="L44" s="869" t="s">
        <v>331</v>
      </c>
      <c r="M44" s="870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869" t="s">
        <v>332</v>
      </c>
      <c r="M45" s="870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894" t="s">
        <v>333</v>
      </c>
      <c r="B46" s="894"/>
      <c r="C46" s="894"/>
      <c r="D46" s="894"/>
      <c r="E46" s="894"/>
      <c r="F46" s="894"/>
      <c r="G46" s="894"/>
      <c r="H46" s="894"/>
      <c r="I46" s="894"/>
      <c r="L46" s="871" t="s">
        <v>334</v>
      </c>
      <c r="M46" s="872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4" t="s">
        <v>295</v>
      </c>
      <c r="M47" s="695" t="s">
        <v>68</v>
      </c>
      <c r="N47" s="455">
        <f>SUM(N48:N55)</f>
        <v>270.755</v>
      </c>
      <c r="O47" s="455">
        <f>SUM(O48:O55)</f>
        <v>156.73430232558141</v>
      </c>
      <c r="P47" s="455">
        <f>SUM(P48:P55)</f>
        <v>30.743139534883721</v>
      </c>
      <c r="Q47" s="455">
        <f>SUM(Q48:Q55)</f>
        <v>47.051511627906983</v>
      </c>
    </row>
    <row r="48" spans="1:23">
      <c r="A48" s="160" t="s">
        <v>173</v>
      </c>
      <c r="B48" s="161">
        <f>E53</f>
        <v>622.18663108344549</v>
      </c>
      <c r="C48" s="161">
        <f>E54</f>
        <v>2746.6127312554099</v>
      </c>
      <c r="D48" s="161">
        <f>E55</f>
        <v>12373.706639015507</v>
      </c>
      <c r="E48" s="161">
        <f>E56</f>
        <v>20990.008001805818</v>
      </c>
      <c r="F48" s="161">
        <f>E57</f>
        <v>10495.004000902909</v>
      </c>
      <c r="G48" s="161">
        <f>E58</f>
        <v>5247.5020004514563</v>
      </c>
      <c r="H48" s="161">
        <f>E59</f>
        <v>0</v>
      </c>
      <c r="I48" s="161">
        <f>E60</f>
        <v>52475.020004514547</v>
      </c>
      <c r="L48" s="869" t="s">
        <v>327</v>
      </c>
      <c r="M48" s="870"/>
      <c r="N48" s="455">
        <f>N39/860</f>
        <v>5.8602325581395354</v>
      </c>
      <c r="O48" s="455">
        <f>O39/860</f>
        <v>1.2558139534883722E-2</v>
      </c>
      <c r="P48" s="455">
        <f>P39/860</f>
        <v>0</v>
      </c>
      <c r="Q48" s="455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869" t="s">
        <v>328</v>
      </c>
      <c r="M49" s="870"/>
      <c r="N49" s="455">
        <f t="shared" ref="N49:O55" si="5">N40/860</f>
        <v>25.990348837209304</v>
      </c>
      <c r="O49" s="455">
        <f t="shared" si="5"/>
        <v>9.4534883720930232E-2</v>
      </c>
      <c r="P49" s="455">
        <f t="shared" ref="P49:Q55" si="6">P40/860</f>
        <v>9.7674418604651175E-3</v>
      </c>
      <c r="Q49" s="455">
        <f t="shared" si="6"/>
        <v>19.088372093023256</v>
      </c>
    </row>
    <row r="50" spans="1:17">
      <c r="D50" s="50"/>
      <c r="E50" s="24">
        <f>E48/I48</f>
        <v>0.39999999999999997</v>
      </c>
      <c r="F50" s="165"/>
      <c r="G50" s="50"/>
      <c r="H50" s="50"/>
      <c r="I50" s="50"/>
      <c r="J50" s="50"/>
      <c r="L50" s="873" t="s">
        <v>329</v>
      </c>
      <c r="M50" s="874"/>
      <c r="N50" s="455">
        <f t="shared" si="5"/>
        <v>17.082325581395349</v>
      </c>
      <c r="O50" s="455">
        <f t="shared" si="5"/>
        <v>4.8372093023255819E-2</v>
      </c>
      <c r="P50" s="455">
        <f t="shared" si="6"/>
        <v>1.0465116279069768E-3</v>
      </c>
      <c r="Q50" s="455">
        <f t="shared" si="6"/>
        <v>16.02279069767442</v>
      </c>
    </row>
    <row r="51" spans="1:17" ht="17.25" thickBot="1">
      <c r="A51" s="30" t="s">
        <v>2276</v>
      </c>
      <c r="D51" s="50"/>
      <c r="E51" s="165"/>
      <c r="F51" s="165"/>
      <c r="G51" s="50"/>
      <c r="H51" s="50"/>
      <c r="I51" s="166"/>
      <c r="J51" s="50"/>
      <c r="L51" s="875"/>
      <c r="M51" s="876"/>
      <c r="N51" s="455">
        <f t="shared" si="5"/>
        <v>8.9081395348837216</v>
      </c>
      <c r="O51" s="455">
        <f t="shared" si="5"/>
        <v>4.616279069767442E-2</v>
      </c>
      <c r="P51" s="455">
        <f t="shared" si="6"/>
        <v>8.7209302325581394E-3</v>
      </c>
      <c r="Q51" s="455">
        <f t="shared" si="6"/>
        <v>3.0655813953488371</v>
      </c>
    </row>
    <row r="52" spans="1:17">
      <c r="A52" s="27"/>
      <c r="B52" s="74">
        <v>2020</v>
      </c>
      <c r="C52" s="74" t="s">
        <v>2265</v>
      </c>
      <c r="D52" s="74" t="s">
        <v>2266</v>
      </c>
      <c r="E52" s="693" t="s">
        <v>96</v>
      </c>
      <c r="F52" s="165"/>
      <c r="G52" s="50"/>
      <c r="H52" s="107" t="s">
        <v>97</v>
      </c>
      <c r="I52" s="107">
        <v>1</v>
      </c>
      <c r="J52" s="50"/>
      <c r="L52" s="869" t="s">
        <v>330</v>
      </c>
      <c r="M52" s="870"/>
      <c r="N52" s="455">
        <f t="shared" si="5"/>
        <v>121.07593023255814</v>
      </c>
      <c r="O52" s="455">
        <f t="shared" si="5"/>
        <v>112.7593023255814</v>
      </c>
      <c r="P52" s="455">
        <f t="shared" si="6"/>
        <v>5.2706976744186047</v>
      </c>
      <c r="Q52" s="455">
        <f t="shared" si="6"/>
        <v>0.46499999999999997</v>
      </c>
    </row>
    <row r="53" spans="1:17">
      <c r="A53" s="33" t="s">
        <v>111</v>
      </c>
      <c r="B53" s="86">
        <f>C43</f>
        <v>3051.7791868970248</v>
      </c>
      <c r="C53" s="21">
        <f>IF(Scenario!$E$27&gt;Scenario!$H$27,B53*C62/B62*$I$53,B53*C62/B62)</f>
        <v>1663.2120754266487</v>
      </c>
      <c r="D53" s="21">
        <f>IF(Scenario!$E$28&gt;Scenario!$H$28,C53*D62/C62*$I$53,C53*D62/C62)</f>
        <v>819.2578431476602</v>
      </c>
      <c r="E53" s="761">
        <f t="shared" ref="E53:E58" si="7">D53*E62/D62</f>
        <v>622.18663108344549</v>
      </c>
      <c r="F53" s="50"/>
      <c r="G53" s="50"/>
      <c r="H53" s="107" t="s">
        <v>24</v>
      </c>
      <c r="I53" s="107">
        <v>0.65</v>
      </c>
      <c r="K53" s="167"/>
      <c r="L53" s="869" t="s">
        <v>331</v>
      </c>
      <c r="M53" s="870"/>
      <c r="N53" s="455">
        <f t="shared" si="5"/>
        <v>72.892674418604642</v>
      </c>
      <c r="O53" s="455">
        <f t="shared" si="5"/>
        <v>43.322790697674414</v>
      </c>
      <c r="P53" s="455">
        <f t="shared" si="6"/>
        <v>8.3886046511627903</v>
      </c>
      <c r="Q53" s="455">
        <f t="shared" si="6"/>
        <v>7.1439534883720937</v>
      </c>
    </row>
    <row r="54" spans="1:17">
      <c r="A54" s="33" t="s">
        <v>112</v>
      </c>
      <c r="B54" s="86">
        <f>D43</f>
        <v>13471.931328893308</v>
      </c>
      <c r="C54" s="21">
        <f>IF(Scenario!$E$27&gt;Scenario!$H$27,B54*C63/B63*$I$53,B54*C63/B63)</f>
        <v>7342.1691063816761</v>
      </c>
      <c r="D54" s="21">
        <f>IF(Scenario!$E$28&gt;Scenario!$H$28,C54*D63/C63*$I$53,C54*D63/C63)</f>
        <v>3616.5740466841121</v>
      </c>
      <c r="E54" s="761">
        <f t="shared" si="7"/>
        <v>2746.6127312554099</v>
      </c>
      <c r="H54" s="107" t="s">
        <v>2267</v>
      </c>
      <c r="I54" s="107">
        <v>0.8</v>
      </c>
      <c r="K54" s="167"/>
      <c r="L54" s="869" t="s">
        <v>332</v>
      </c>
      <c r="M54" s="870"/>
      <c r="N54" s="455">
        <f t="shared" si="5"/>
        <v>17.052674418604649</v>
      </c>
      <c r="O54" s="455">
        <f t="shared" si="5"/>
        <v>0</v>
      </c>
      <c r="P54" s="455">
        <f t="shared" si="6"/>
        <v>17.052674418604649</v>
      </c>
      <c r="Q54" s="455">
        <f t="shared" si="6"/>
        <v>0</v>
      </c>
    </row>
    <row r="55" spans="1:17">
      <c r="A55" s="33" t="s">
        <v>172</v>
      </c>
      <c r="B55" s="86">
        <f>E43</f>
        <v>60692.111497092861</v>
      </c>
      <c r="C55" s="21">
        <f>IF(Scenario!$E$27&gt;Scenario!$H$27,B55*C64/B64*$I$53,B55*C64/B64)</f>
        <v>33077.04999054753</v>
      </c>
      <c r="D55" s="21">
        <f>IF(Scenario!$E$28&gt;Scenario!$H$28,C55*D64/C64*$I$53,C55*D64/C64)</f>
        <v>16292.950870977738</v>
      </c>
      <c r="E55" s="761">
        <f t="shared" si="7"/>
        <v>12373.706639015507</v>
      </c>
      <c r="H55" s="107" t="s">
        <v>2268</v>
      </c>
      <c r="I55" s="107">
        <v>0.65</v>
      </c>
      <c r="K55" s="167"/>
      <c r="L55" s="871" t="s">
        <v>334</v>
      </c>
      <c r="M55" s="872"/>
      <c r="N55" s="455">
        <f t="shared" si="5"/>
        <v>1.8926744186046511</v>
      </c>
      <c r="O55" s="455">
        <f t="shared" si="5"/>
        <v>0.45058139534883723</v>
      </c>
      <c r="P55" s="455">
        <f t="shared" si="6"/>
        <v>1.1627906976744186E-2</v>
      </c>
      <c r="Q55" s="455">
        <f t="shared" si="6"/>
        <v>0.51209302325581396</v>
      </c>
    </row>
    <row r="56" spans="1:17">
      <c r="A56" s="33" t="s">
        <v>114</v>
      </c>
      <c r="B56" s="86">
        <f>F43</f>
        <v>37049.678866478615</v>
      </c>
      <c r="C56" s="21">
        <f>IF(Scenario!$E$27&gt;Scenario!$H$27,B56*C65/B65*$I$53,B56*C65/B65)</f>
        <v>32292.320002778182</v>
      </c>
      <c r="D56" s="21">
        <f>IF(Scenario!$E$28&gt;Scenario!$H$28,C56*D65/C65*$I$53,C56*D65/C65)</f>
        <v>20990.008001805818</v>
      </c>
      <c r="E56" s="761">
        <f t="shared" si="7"/>
        <v>20990.008001805818</v>
      </c>
      <c r="H56" s="107" t="s">
        <v>2269</v>
      </c>
      <c r="I56" s="107">
        <v>1</v>
      </c>
      <c r="K56" s="167"/>
      <c r="L56" s="50"/>
      <c r="P56" s="24">
        <f t="shared" ref="P56:P64" si="8">P47/N47</f>
        <v>0.11354597157904275</v>
      </c>
    </row>
    <row r="57" spans="1:17">
      <c r="A57" s="33" t="s">
        <v>117</v>
      </c>
      <c r="B57" s="86">
        <f>G43</f>
        <v>8962.651937087041</v>
      </c>
      <c r="C57" s="21">
        <f>IF(Scenario!$E$27&gt;Scenario!$H$27,B57*C66/B66*$I$53,B57*C66/B66)</f>
        <v>5825.7237591065768</v>
      </c>
      <c r="D57" s="21">
        <f>IF(Scenario!$E$28&gt;Scenario!$H$28,C57*D66/C66*$I$53,C57*D66/C66)</f>
        <v>10495.004000902909</v>
      </c>
      <c r="E57" s="761">
        <f t="shared" si="7"/>
        <v>10495.004000902909</v>
      </c>
      <c r="H57" s="107" t="s">
        <v>2270</v>
      </c>
      <c r="I57" s="107">
        <v>3</v>
      </c>
      <c r="P57" s="24">
        <f t="shared" si="8"/>
        <v>0</v>
      </c>
    </row>
    <row r="58" spans="1:17">
      <c r="A58" s="33" t="s">
        <v>96</v>
      </c>
      <c r="B58" s="86">
        <f>H43</f>
        <v>973.07796346723728</v>
      </c>
      <c r="C58" s="21">
        <f>IF(Scenario!$E$27&gt;Scenario!$H$27,B58*C67/B67*$I$53,B58*C67/B67)</f>
        <v>530.3250727048395</v>
      </c>
      <c r="D58" s="21">
        <f>IF(Scenario!$E$28&gt;Scenario!$H$28,C58*D67/C67*$I$53,C58*D67/C67)</f>
        <v>261.22524099630624</v>
      </c>
      <c r="E58" s="761">
        <f t="shared" si="7"/>
        <v>5247.5020004514563</v>
      </c>
      <c r="H58" s="107" t="s">
        <v>47</v>
      </c>
      <c r="I58" s="107">
        <v>0.85</v>
      </c>
      <c r="O58" s="24"/>
      <c r="P58" s="24">
        <f t="shared" si="8"/>
        <v>3.7581034104788451E-4</v>
      </c>
    </row>
    <row r="59" spans="1:17">
      <c r="A59" s="33" t="s">
        <v>105</v>
      </c>
      <c r="B59" s="86">
        <v>0</v>
      </c>
      <c r="C59" s="86">
        <f>B59</f>
        <v>0</v>
      </c>
      <c r="D59" s="86">
        <f>C59</f>
        <v>0</v>
      </c>
      <c r="E59" s="295">
        <f>D59</f>
        <v>0</v>
      </c>
      <c r="P59" s="24">
        <f t="shared" si="8"/>
        <v>6.1262831159637329E-5</v>
      </c>
    </row>
    <row r="60" spans="1:17" ht="17.25" thickBot="1">
      <c r="A60" s="68" t="s">
        <v>91</v>
      </c>
      <c r="B60" s="384">
        <f>SUM(B53:B59)</f>
        <v>124201.23077991608</v>
      </c>
      <c r="C60" s="384">
        <f>SUM(C53:C59)</f>
        <v>80730.800006945457</v>
      </c>
      <c r="D60" s="384">
        <f>SUM(D53:D59)</f>
        <v>52475.020004514547</v>
      </c>
      <c r="E60" s="297">
        <f>SUM(E53:E59)</f>
        <v>52475.020004514547</v>
      </c>
      <c r="P60" s="24">
        <f t="shared" si="8"/>
        <v>9.7898446677979365E-4</v>
      </c>
    </row>
    <row r="61" spans="1:17" ht="17.25" thickBot="1">
      <c r="P61" s="24">
        <f t="shared" si="8"/>
        <v>4.3532167494355359E-2</v>
      </c>
    </row>
    <row r="62" spans="1:17">
      <c r="A62" s="27" t="s">
        <v>111</v>
      </c>
      <c r="B62" s="754">
        <f>B53/$B$60</f>
        <v>2.4571247545080784E-2</v>
      </c>
      <c r="C62" s="754">
        <f>IF((B62-($C$65-$B$65)*(B62/($B$69-$B$65-$B$66)))&lt;0,0,B62-($C$65-$B$65)*(B62/($B$69-$B$65-$B$66)))</f>
        <v>2.0601952108533036E-2</v>
      </c>
      <c r="D62" s="754">
        <f>IF((C62-($D$66-$C$66)*(C62/($C$69-$C$65-$C$66)))&lt;0,0,(C62-($D$66-$C$66)*(C62/($C$69-$C$65-$C$66))))</f>
        <v>1.5612339796672352E-2</v>
      </c>
      <c r="E62" s="755">
        <f>IF((D62-($E$67-$D$67)*(D62/($D$69-$D$65-$D$66-$D$67)))&lt;0,0,(D62-($E$67-$D$67)*(D62/($D$69-$D$65-$D$66-$D$67))))</f>
        <v>1.1856815510121146E-2</v>
      </c>
      <c r="P62" s="24">
        <f t="shared" si="8"/>
        <v>0.11508158697798772</v>
      </c>
    </row>
    <row r="63" spans="1:17">
      <c r="A63" s="33" t="s">
        <v>112</v>
      </c>
      <c r="B63" s="24">
        <f t="shared" ref="B63:B69" si="9">B54/$B$60</f>
        <v>0.10846858154542365</v>
      </c>
      <c r="C63" s="24">
        <f>IF((B63-($C$65-$B$65)*(B63/($B$69-$B$65-$B$66)))&lt;0,0,B63-($C$65-$B$65)*(B63/($B$69-$B$65-$B$66)))</f>
        <v>9.0946319196019532E-2</v>
      </c>
      <c r="D63" s="24">
        <f>IF((C63-($D$66-$C$66)*(C63/($C$69-$C$65-$C$66)))&lt;0,0,(C63-($D$66-$C$66)*(C63/($C$69-$C$65-$C$66))))</f>
        <v>6.8919917445919424E-2</v>
      </c>
      <c r="E63" s="756">
        <f>IF((D63-($E$67-$D$67)*(D63/($D$69-$D$65-$D$66-$D$67)))&lt;0,0,(D63-($E$67-$D$67)*(D63/($D$69-$D$65-$D$66-$D$67))))</f>
        <v>5.2341337478653903E-2</v>
      </c>
      <c r="H63" s="73" t="s">
        <v>2272</v>
      </c>
      <c r="P63" s="24">
        <f t="shared" si="8"/>
        <v>1</v>
      </c>
    </row>
    <row r="64" spans="1:17">
      <c r="A64" s="33" t="s">
        <v>172</v>
      </c>
      <c r="B64" s="24">
        <f t="shared" si="9"/>
        <v>0.48865950132683439</v>
      </c>
      <c r="C64" s="24">
        <f>IF((B64-($C$65-$B$65)*(B64/($B$69-$B$65-$B$66)))&lt;0,0,B64-($C$65-$B$65)*(B64/($B$69-$B$65-$B$66)))</f>
        <v>0.40972032963505678</v>
      </c>
      <c r="D64" s="24">
        <f>IF((C64-($D$66-$C$66)*(C64/($C$69-$C$65-$C$66)))&lt;0,0,(C64-($D$66-$C$66)*(C64/($C$69-$C$65-$C$66))))</f>
        <v>0.31048965526027472</v>
      </c>
      <c r="E64" s="756">
        <f>IF((D64-($E$67-$D$67)*(D64/($D$69-$D$65-$D$66-$D$67)))&lt;0,0,(D64-($E$67-$D$67)*(D64/($D$69-$D$65-$D$66-$D$67))))</f>
        <v>0.23580184701122497</v>
      </c>
      <c r="H64" s="30" t="s">
        <v>2274</v>
      </c>
      <c r="P64" s="24">
        <f t="shared" si="8"/>
        <v>6.143638262579099E-3</v>
      </c>
    </row>
    <row r="65" spans="1:16">
      <c r="A65" s="33" t="s">
        <v>114</v>
      </c>
      <c r="B65" s="24">
        <f t="shared" si="9"/>
        <v>0.29830363703988128</v>
      </c>
      <c r="C65" s="20">
        <f>Scenario!E27</f>
        <v>0.4</v>
      </c>
      <c r="D65" s="20">
        <f>C65</f>
        <v>0.4</v>
      </c>
      <c r="E65" s="757">
        <f>D65</f>
        <v>0.4</v>
      </c>
      <c r="P65" s="24"/>
    </row>
    <row r="66" spans="1:16">
      <c r="A66" s="33" t="s">
        <v>117</v>
      </c>
      <c r="B66" s="24">
        <f t="shared" si="9"/>
        <v>7.2162343970397627E-2</v>
      </c>
      <c r="C66" s="24">
        <f>B66</f>
        <v>7.2162343970397627E-2</v>
      </c>
      <c r="D66" s="20">
        <f>Scenario!$E$28*주거중심형!$C$66/Scenario!$H$28</f>
        <v>0.2</v>
      </c>
      <c r="E66" s="757">
        <f>D66</f>
        <v>0.2</v>
      </c>
    </row>
    <row r="67" spans="1:16">
      <c r="A67" s="33" t="s">
        <v>96</v>
      </c>
      <c r="B67" s="24">
        <f t="shared" si="9"/>
        <v>7.8346885723823961E-3</v>
      </c>
      <c r="C67" s="24">
        <f>IF((B67-($C$65-$B$65)*(B67/($B$69-$B$65-$B$66)))&lt;0,0,B67-($C$65-$B$65)*(B67/($B$69-$B$65-$B$66)))</f>
        <v>6.5690550899930927E-3</v>
      </c>
      <c r="D67" s="24">
        <f>IF((C67-($D$66-$C$66)*(C67/($C$69-$C$65-$C$66)))&lt;0,0,(C67-($D$66-$C$66)*(C67/($C$69-$C$65-$C$66))))</f>
        <v>4.9780874971335383E-3</v>
      </c>
      <c r="E67" s="757">
        <f>Scenario!E29</f>
        <v>0.1</v>
      </c>
    </row>
    <row r="68" spans="1:16">
      <c r="A68" s="33" t="s">
        <v>105</v>
      </c>
      <c r="B68" s="24">
        <f t="shared" si="9"/>
        <v>0</v>
      </c>
      <c r="C68" s="24">
        <f>IF((B68-($C$65-$B$65)*(B68/($B$69-$B$65-$B$66)))&lt;0,0,B68-($C$65-$B$65)*(B68/($B$69-$B$65-$B$66)))</f>
        <v>0</v>
      </c>
      <c r="D68" s="24">
        <f>IF((C68-($D$66-$C$66)*(C68/($C$69-$C$65-$C$66)))&lt;0,0,(C68-($D$66-$C$66)*(C68/($C$69-$C$65-$C$66))))</f>
        <v>0</v>
      </c>
      <c r="E68" s="756">
        <f>IF((D68-($E$67-$D$67)*(D68/($D$69-$D$65-$D$66-$D$67)))&lt;0,0,(D68-($E$67-$D$67)*(D68/($D$69-$D$65-$D$66-$D$67))))</f>
        <v>0</v>
      </c>
    </row>
    <row r="69" spans="1:16" ht="17.25" thickBot="1">
      <c r="A69" s="68" t="s">
        <v>91</v>
      </c>
      <c r="B69" s="758">
        <f t="shared" si="9"/>
        <v>1</v>
      </c>
      <c r="C69" s="759">
        <v>1</v>
      </c>
      <c r="D69" s="759">
        <v>1</v>
      </c>
      <c r="E69" s="760">
        <v>1</v>
      </c>
    </row>
    <row r="70" spans="1:16">
      <c r="C70" s="281">
        <f>SUM(C62:C68)</f>
        <v>1.0000000000000002</v>
      </c>
      <c r="D70" s="281">
        <f>SUM(D62:D68)</f>
        <v>1</v>
      </c>
      <c r="E70" s="281">
        <f>SUM(E62:E68)</f>
        <v>1.0000000000000002</v>
      </c>
    </row>
    <row r="72" spans="1:16">
      <c r="C72" s="30">
        <f>C66*2</f>
        <v>0.14432468794079525</v>
      </c>
    </row>
  </sheetData>
  <mergeCells count="34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54:M54"/>
    <mergeCell ref="L55:M55"/>
    <mergeCell ref="L48:M48"/>
    <mergeCell ref="L49:M49"/>
    <mergeCell ref="L50:M51"/>
    <mergeCell ref="L52:M52"/>
    <mergeCell ref="L53:M53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A35" zoomScale="85" zoomScaleNormal="85" workbookViewId="0">
      <selection activeCell="E27" sqref="E27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82" t="s">
        <v>363</v>
      </c>
      <c r="B21" s="882"/>
      <c r="C21" s="882"/>
      <c r="D21" s="882"/>
      <c r="E21" s="882"/>
      <c r="F21" s="882"/>
      <c r="G21" s="882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97" t="s">
        <v>364</v>
      </c>
      <c r="C22" s="897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697">
        <f>V30+W30</f>
        <v>46783.109467455623</v>
      </c>
    </row>
    <row r="31" spans="1:27" ht="17.25">
      <c r="A31" s="175"/>
      <c r="I31" s="89"/>
      <c r="J31" s="89"/>
    </row>
    <row r="32" spans="1:27">
      <c r="A32" s="882" t="s">
        <v>338</v>
      </c>
      <c r="B32" s="882"/>
      <c r="C32" s="882"/>
      <c r="D32" s="882"/>
      <c r="E32" s="882"/>
      <c r="F32" s="882"/>
      <c r="G32" s="882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97"/>
      <c r="B33" s="897" t="s">
        <v>364</v>
      </c>
      <c r="C33" s="897"/>
      <c r="E33" s="46"/>
      <c r="F33" s="169" t="s">
        <v>365</v>
      </c>
      <c r="G33" s="169" t="s">
        <v>366</v>
      </c>
      <c r="I33" s="89"/>
      <c r="J33" s="89"/>
    </row>
    <row r="34" spans="1:21">
      <c r="A34" s="897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894" t="s">
        <v>333</v>
      </c>
      <c r="B42" s="894"/>
      <c r="C42" s="894"/>
      <c r="D42" s="894"/>
      <c r="E42" s="894"/>
      <c r="F42" s="894"/>
      <c r="G42" s="894"/>
      <c r="H42" s="894"/>
      <c r="I42" s="894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D53</f>
        <v>19.822273671373907</v>
      </c>
      <c r="C44" s="161">
        <f>D54</f>
        <v>1226.8409670336432</v>
      </c>
      <c r="D44" s="161">
        <f>D55</f>
        <v>43194.26013504048</v>
      </c>
      <c r="E44" s="161">
        <f>D56</f>
        <v>928198.14043697342</v>
      </c>
      <c r="F44" s="161">
        <f>D57</f>
        <v>34944.250874818252</v>
      </c>
      <c r="G44" s="161">
        <f>D58</f>
        <v>111409.12969667243</v>
      </c>
      <c r="H44" s="161">
        <f>D59</f>
        <v>218.04501038511305</v>
      </c>
      <c r="I44" s="161">
        <f>SUM(B44:H44)</f>
        <v>1119210.4893945949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1088.3858554929511</v>
      </c>
      <c r="D47" s="110">
        <f>D44*$C$7</f>
        <v>38319.572815644264</v>
      </c>
      <c r="E47" s="110">
        <f>E44*$C$7</f>
        <v>823446.3588129906</v>
      </c>
      <c r="F47" s="110">
        <f>F44*$C$7</f>
        <v>31000.618177030938</v>
      </c>
      <c r="G47" s="110">
        <v>0</v>
      </c>
      <c r="H47" s="110">
        <v>0</v>
      </c>
      <c r="I47" s="110">
        <f>I44*$C$7</f>
        <v>992902.01314496563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19.822273671373907</v>
      </c>
      <c r="C48" s="110">
        <f>C44-C47</f>
        <v>138.45511154069209</v>
      </c>
      <c r="D48" s="110">
        <f>D44-D47</f>
        <v>4874.6873193962165</v>
      </c>
      <c r="E48" s="110">
        <f>E44-E47</f>
        <v>104751.78162398282</v>
      </c>
      <c r="F48" s="110">
        <f>F44-F47</f>
        <v>3943.6326977873141</v>
      </c>
      <c r="G48" s="110">
        <v>0</v>
      </c>
      <c r="H48" s="110">
        <f>H44-H47</f>
        <v>218.04501038511305</v>
      </c>
      <c r="I48" s="110">
        <f>I44-I47</f>
        <v>126308.47624962928</v>
      </c>
    </row>
    <row r="49" spans="1:30">
      <c r="D49" s="110"/>
      <c r="E49" s="110"/>
      <c r="F49" s="86"/>
      <c r="L49" s="30" t="s">
        <v>382</v>
      </c>
    </row>
    <row r="50" spans="1:30">
      <c r="V50" s="87"/>
    </row>
    <row r="51" spans="1:30" ht="17.25" thickBot="1">
      <c r="A51" s="30" t="s">
        <v>2275</v>
      </c>
      <c r="D51" s="50"/>
      <c r="E51" s="165"/>
      <c r="F51" s="165"/>
      <c r="G51" s="50"/>
      <c r="H51" s="50"/>
      <c r="I51" s="166"/>
      <c r="V51" s="87"/>
    </row>
    <row r="52" spans="1:30">
      <c r="A52" s="27"/>
      <c r="B52" s="74">
        <v>2020</v>
      </c>
      <c r="C52" s="74" t="s">
        <v>2264</v>
      </c>
      <c r="D52" s="78" t="s">
        <v>96</v>
      </c>
      <c r="E52" s="762"/>
      <c r="F52" s="165"/>
      <c r="G52" s="50"/>
      <c r="H52" s="107" t="s">
        <v>67</v>
      </c>
      <c r="I52" s="107">
        <v>1</v>
      </c>
      <c r="V52" s="87"/>
    </row>
    <row r="53" spans="1:30">
      <c r="A53" s="33" t="s">
        <v>79</v>
      </c>
      <c r="B53" s="86">
        <f>$D$7*G24*1000</f>
        <v>301.52955148433222</v>
      </c>
      <c r="C53" s="21">
        <f>IF(Scenario!$E$30&gt;Scenario!$H$30,B53*C62/B62*$I$53,B53*C62/B62)</f>
        <v>87.322335860017574</v>
      </c>
      <c r="D53" s="761">
        <f>IF(Scenario!$E$31&gt;Scenario!$H$31,C53*D62/C62*$I$53,C53*D62/C62)</f>
        <v>19.822273671373907</v>
      </c>
      <c r="E53" s="21"/>
      <c r="F53" s="50"/>
      <c r="G53" s="50"/>
      <c r="H53" s="107" t="s">
        <v>24</v>
      </c>
      <c r="I53" s="107">
        <v>0.65</v>
      </c>
      <c r="V53" s="87"/>
    </row>
    <row r="54" spans="1:30">
      <c r="A54" s="33" t="s">
        <v>80</v>
      </c>
      <c r="B54" s="86">
        <f>$D$7*G25*1000+$C$7*G35*1000</f>
        <v>12320.020283040763</v>
      </c>
      <c r="C54" s="21">
        <f>IF(Scenario!$E$30&gt;Scenario!$H$30,B54*C63/B63*$I$54,B54*C63/B63)</f>
        <v>4391.2030151688487</v>
      </c>
      <c r="D54" s="761">
        <f>IF(Scenario!$E$31&gt;Scenario!$H$31,C54*D63/C63*$I$54,C54*D63/C63)</f>
        <v>1226.8409670336432</v>
      </c>
      <c r="E54" s="21"/>
      <c r="H54" s="107" t="s">
        <v>2267</v>
      </c>
      <c r="I54" s="107">
        <v>0.8</v>
      </c>
      <c r="V54" s="87"/>
    </row>
    <row r="55" spans="1:30">
      <c r="A55" s="33" t="s">
        <v>560</v>
      </c>
      <c r="B55" s="86">
        <f>$D$7*G26*1000+$C$7*G36*1000</f>
        <v>384230.03929664748</v>
      </c>
      <c r="C55" s="21">
        <f>IF(Scenario!$E$30&gt;Scenario!$H$30,B55*C64/B64*$I$58,B55*C64/B64)</f>
        <v>145509.83460944353</v>
      </c>
      <c r="D55" s="761">
        <f>IF(Scenario!$E$31&gt;Scenario!$H$31,C55*D64/C64*$I$58,C55*D64/C64)</f>
        <v>43194.26013504048</v>
      </c>
      <c r="E55" s="21"/>
      <c r="H55" s="107" t="s">
        <v>2268</v>
      </c>
      <c r="I55" s="107">
        <v>0.65</v>
      </c>
      <c r="V55" s="87"/>
    </row>
    <row r="56" spans="1:30">
      <c r="A56" s="33" t="s">
        <v>51</v>
      </c>
      <c r="B56" s="86">
        <f>$D$7*G27*1000+$C$7*G37*1000</f>
        <v>706318.8753874579</v>
      </c>
      <c r="C56" s="21">
        <f>IF(Scenario!$E$30&gt;Scenario!$H$30,B56*C65/B65,B56*C65/B65)</f>
        <v>928198.14043697342</v>
      </c>
      <c r="D56" s="761">
        <f>IF(Scenario!$E$30&gt;Scenario!$H$30,C56*D65/C65,C56*D65/C65)</f>
        <v>928198.14043697342</v>
      </c>
      <c r="E56" s="21"/>
      <c r="H56" s="107" t="s">
        <v>2269</v>
      </c>
      <c r="I56" s="107">
        <v>1</v>
      </c>
    </row>
    <row r="57" spans="1:30">
      <c r="A57" s="33" t="s">
        <v>78</v>
      </c>
      <c r="B57" s="86">
        <f>$D$7*G28*1000+$C$7*G38*1000</f>
        <v>53760.385961258842</v>
      </c>
      <c r="C57" s="21">
        <f>IF(Scenario!$E$27&gt;Scenario!$H$27,B57*C66/B66*$I$53,B57*C66/B66)</f>
        <v>34944.250874818252</v>
      </c>
      <c r="D57" s="761">
        <f>C57</f>
        <v>34944.250874818252</v>
      </c>
      <c r="E57" s="21"/>
      <c r="H57" s="107" t="s">
        <v>2270</v>
      </c>
      <c r="I57" s="107">
        <v>3</v>
      </c>
    </row>
    <row r="58" spans="1:30">
      <c r="A58" s="33" t="s">
        <v>7</v>
      </c>
      <c r="B58" s="86">
        <v>0</v>
      </c>
      <c r="C58" s="21">
        <f>B58</f>
        <v>0</v>
      </c>
      <c r="D58" s="761">
        <f>$D$67*$C$60</f>
        <v>111409.12969667243</v>
      </c>
      <c r="E58" s="21"/>
      <c r="H58" s="107" t="s">
        <v>47</v>
      </c>
      <c r="I58" s="107">
        <v>0.85</v>
      </c>
    </row>
    <row r="59" spans="1:30">
      <c r="A59" s="33" t="s">
        <v>1044</v>
      </c>
      <c r="B59" s="86">
        <f>$D$7*G29*1000</f>
        <v>3316.8250663276535</v>
      </c>
      <c r="C59" s="21">
        <f>IF(Scenario!$E$30&gt;Scenario!$H$30,B59*C68/B68*$I$55,B59*C68/B68)</f>
        <v>960.54569446019343</v>
      </c>
      <c r="D59" s="761">
        <f>IF(Scenario!$E$30&gt;Scenario!$H$30,C59*D68/C68*$I$55,C59*D68/C68)</f>
        <v>218.04501038511305</v>
      </c>
      <c r="E59" s="86"/>
    </row>
    <row r="60" spans="1:30" ht="17.25" thickBot="1">
      <c r="A60" s="68" t="s">
        <v>68</v>
      </c>
      <c r="B60" s="384">
        <f>SUM(B53:B59)</f>
        <v>1160247.6755462168</v>
      </c>
      <c r="C60" s="384">
        <f>SUM(C53:C59)</f>
        <v>1114091.2969667243</v>
      </c>
      <c r="D60" s="297">
        <f>SUM(D53:D59)</f>
        <v>1119210.4893945949</v>
      </c>
      <c r="E60" s="86"/>
    </row>
    <row r="61" spans="1:30" ht="17.25" thickBot="1"/>
    <row r="62" spans="1:30">
      <c r="A62" s="27" t="s">
        <v>79</v>
      </c>
      <c r="B62" s="754">
        <f>B53/$B$60</f>
        <v>2.5988377985103854E-4</v>
      </c>
      <c r="C62" s="754">
        <f>B62-($C$65-$B$65)*(B62/($B$69-$B$65-$B$66))</f>
        <v>1.1578739436475302E-4</v>
      </c>
      <c r="D62" s="755">
        <f>C62-($D$67-$C$67)*(C62/($C$69-$C$65-$C$66-$C$67))</f>
        <v>4.0436731797088534E-5</v>
      </c>
      <c r="E62" s="24"/>
    </row>
    <row r="63" spans="1:30">
      <c r="A63" s="33" t="s">
        <v>80</v>
      </c>
      <c r="B63" s="24">
        <f t="shared" ref="B63:B68" si="8">B54/$B$60</f>
        <v>1.0618439961313255E-2</v>
      </c>
      <c r="C63" s="24">
        <f>B63-($C$65-$B$65)*(B63/($B$69-$B$65-$B$66))</f>
        <v>4.7308896924761947E-3</v>
      </c>
      <c r="D63" s="756">
        <f>C63-($D$67-$C$67)*(C63/($C$69-$C$65-$C$66-$C$67))</f>
        <v>1.6521808674062792E-3</v>
      </c>
      <c r="E63" s="24"/>
      <c r="H63" s="73" t="s">
        <v>2271</v>
      </c>
      <c r="AD63" s="82"/>
    </row>
    <row r="64" spans="1:30">
      <c r="A64" s="33" t="s">
        <v>560</v>
      </c>
      <c r="B64" s="24">
        <f t="shared" si="8"/>
        <v>0.33116208495376748</v>
      </c>
      <c r="C64" s="24">
        <f>B64-($C$65-$B$65)*(B64/($B$69-$B$65-$B$66))</f>
        <v>0.14754439446422607</v>
      </c>
      <c r="D64" s="756">
        <f>C64-($D$67-$C$67)*(C64/($C$69-$C$65-$C$66-$C$67))</f>
        <v>5.1527311240107898E-2</v>
      </c>
      <c r="E64" s="24"/>
      <c r="H64" s="30" t="s">
        <v>2273</v>
      </c>
    </row>
    <row r="65" spans="1:30">
      <c r="A65" s="33" t="s">
        <v>51</v>
      </c>
      <c r="B65" s="24">
        <f t="shared" si="8"/>
        <v>0.60876560261578627</v>
      </c>
      <c r="C65" s="20">
        <f>Scenario!E30</f>
        <v>0.8</v>
      </c>
      <c r="D65" s="756">
        <f>C65</f>
        <v>0.8</v>
      </c>
      <c r="E65" s="20"/>
    </row>
    <row r="66" spans="1:30">
      <c r="A66" s="33" t="s">
        <v>78</v>
      </c>
      <c r="B66" s="24">
        <f t="shared" si="8"/>
        <v>4.633526711092073E-2</v>
      </c>
      <c r="C66" s="24">
        <f>B66</f>
        <v>4.633526711092073E-2</v>
      </c>
      <c r="D66" s="756">
        <f>C66</f>
        <v>4.633526711092073E-2</v>
      </c>
      <c r="E66" s="20"/>
    </row>
    <row r="67" spans="1:30">
      <c r="A67" s="33" t="s">
        <v>7</v>
      </c>
      <c r="B67" s="24">
        <f t="shared" si="8"/>
        <v>0</v>
      </c>
      <c r="C67" s="24">
        <f>B67</f>
        <v>0</v>
      </c>
      <c r="D67" s="756">
        <f>Scenario!E31</f>
        <v>0.1</v>
      </c>
      <c r="E67" s="20"/>
      <c r="O67" s="30" t="s">
        <v>383</v>
      </c>
    </row>
    <row r="68" spans="1:30">
      <c r="A68" s="33" t="s">
        <v>1044</v>
      </c>
      <c r="B68" s="24">
        <f t="shared" si="8"/>
        <v>2.8587215783614233E-3</v>
      </c>
      <c r="C68" s="24">
        <f>B68-($C$65-$B$65)*(B68/($B$69-$B$65-$B$66))</f>
        <v>1.2736613380122832E-3</v>
      </c>
      <c r="D68" s="756">
        <f>C68-($D$67-$C$67)*(C68/($C$69-$C$65-$C$66-$C$67))</f>
        <v>4.4480404976797406E-4</v>
      </c>
      <c r="E68" s="24"/>
      <c r="O68" s="30" t="s">
        <v>384</v>
      </c>
    </row>
    <row r="69" spans="1:30" ht="17.25" thickBot="1">
      <c r="A69" s="68" t="s">
        <v>68</v>
      </c>
      <c r="B69" s="758">
        <v>1</v>
      </c>
      <c r="C69" s="759">
        <v>1</v>
      </c>
      <c r="D69" s="763">
        <v>1</v>
      </c>
      <c r="E69" s="20"/>
    </row>
    <row r="70" spans="1:30">
      <c r="C70" s="281">
        <f>SUM(C62:C68)</f>
        <v>1</v>
      </c>
      <c r="D70" s="281">
        <f>SUM(D62:D68)</f>
        <v>1</v>
      </c>
      <c r="E70" s="281"/>
      <c r="O70" s="30" t="s">
        <v>385</v>
      </c>
      <c r="P70" s="30" t="s">
        <v>386</v>
      </c>
      <c r="T70" s="102" t="s">
        <v>387</v>
      </c>
    </row>
    <row r="71" spans="1:30">
      <c r="F71" s="82"/>
      <c r="G71" s="82"/>
      <c r="O71" s="89">
        <v>605.20000000000005</v>
      </c>
      <c r="P71" s="89">
        <v>25.57</v>
      </c>
    </row>
    <row r="72" spans="1:30">
      <c r="F72" s="82"/>
      <c r="G72" s="82"/>
      <c r="P72" s="57">
        <f>P71/O71</f>
        <v>4.2250495703899535E-2</v>
      </c>
    </row>
    <row r="73" spans="1:30">
      <c r="F73" s="82"/>
      <c r="G73" s="82"/>
    </row>
    <row r="74" spans="1:30">
      <c r="F74" s="82"/>
      <c r="G74" s="82"/>
      <c r="O74" s="30" t="s">
        <v>388</v>
      </c>
      <c r="P74" s="30" t="s">
        <v>389</v>
      </c>
      <c r="T74" s="102" t="s">
        <v>390</v>
      </c>
    </row>
    <row r="75" spans="1:30">
      <c r="O75" s="82">
        <v>106205</v>
      </c>
      <c r="P75" s="82">
        <v>17769</v>
      </c>
    </row>
    <row r="76" spans="1:30">
      <c r="F76" s="82"/>
      <c r="G76" s="82"/>
      <c r="AB76" s="30" t="s">
        <v>391</v>
      </c>
    </row>
    <row r="77" spans="1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1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1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1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9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9"/>
        <v>114.74125431109837</v>
      </c>
      <c r="Y82" s="181">
        <f t="shared" ref="Y82:Y87" si="10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9"/>
        <v>342.58460215742224</v>
      </c>
      <c r="Y83" s="181">
        <f t="shared" si="10"/>
        <v>0.34258460215742226</v>
      </c>
      <c r="AB83" s="30" t="s">
        <v>403</v>
      </c>
    </row>
    <row r="84" spans="9:31">
      <c r="W84" s="30" t="s">
        <v>124</v>
      </c>
      <c r="X84" s="82">
        <f t="shared" si="9"/>
        <v>1117.9076491452729</v>
      </c>
      <c r="Y84" s="181">
        <f t="shared" si="10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9"/>
        <v>22.94825086221967</v>
      </c>
      <c r="Y85" s="181">
        <f t="shared" si="10"/>
        <v>2.2948250862219671E-2</v>
      </c>
    </row>
    <row r="86" spans="9:31">
      <c r="N86" s="182"/>
      <c r="O86" s="182" t="s">
        <v>111</v>
      </c>
      <c r="P86" s="183">
        <f t="shared" ref="P86:U91" si="11">B24*1000/$AB$80</f>
        <v>3.5465587855782838E-3</v>
      </c>
      <c r="Q86" s="183">
        <f t="shared" si="11"/>
        <v>4.1239055646259119E-2</v>
      </c>
      <c r="R86" s="183">
        <f t="shared" si="11"/>
        <v>0</v>
      </c>
      <c r="S86" s="183" t="e">
        <f t="shared" si="11"/>
        <v>#VALUE!</v>
      </c>
      <c r="T86" s="183">
        <f t="shared" si="11"/>
        <v>5.0600068277618548E-5</v>
      </c>
      <c r="U86" s="183">
        <f t="shared" si="11"/>
        <v>2.304114586183496E-4</v>
      </c>
      <c r="W86" s="30" t="s">
        <v>110</v>
      </c>
      <c r="X86" s="82">
        <f t="shared" si="9"/>
        <v>36.061537069202338</v>
      </c>
      <c r="Y86" s="181">
        <f t="shared" si="10"/>
        <v>3.6061537069202336E-2</v>
      </c>
      <c r="AE86" s="82"/>
    </row>
    <row r="87" spans="9:31">
      <c r="N87" s="182"/>
      <c r="O87" s="182" t="s">
        <v>112</v>
      </c>
      <c r="P87" s="183">
        <f t="shared" si="11"/>
        <v>0.12412955749523996</v>
      </c>
      <c r="Q87" s="183">
        <f t="shared" si="11"/>
        <v>1.4433669476190691</v>
      </c>
      <c r="R87" s="183">
        <f t="shared" si="11"/>
        <v>0</v>
      </c>
      <c r="S87" s="183" t="e">
        <f t="shared" si="11"/>
        <v>#VALUE!</v>
      </c>
      <c r="T87" s="183">
        <f t="shared" si="11"/>
        <v>1.771002389716649E-3</v>
      </c>
      <c r="U87" s="183">
        <f t="shared" si="11"/>
        <v>8.0644010516422362E-3</v>
      </c>
      <c r="W87" s="30" t="s">
        <v>91</v>
      </c>
      <c r="X87" s="82">
        <f t="shared" si="9"/>
        <v>1637.5216150969607</v>
      </c>
      <c r="Y87" s="184">
        <f t="shared" si="10"/>
        <v>1.6375216150969607</v>
      </c>
    </row>
    <row r="88" spans="9:31">
      <c r="N88" s="182"/>
      <c r="O88" s="182" t="s">
        <v>356</v>
      </c>
      <c r="P88" s="183">
        <f t="shared" si="11"/>
        <v>0.37061539309293062</v>
      </c>
      <c r="Q88" s="183">
        <f t="shared" si="11"/>
        <v>4.3094813150340769</v>
      </c>
      <c r="R88" s="183">
        <f t="shared" si="11"/>
        <v>0</v>
      </c>
      <c r="S88" s="183" t="e">
        <f t="shared" si="11"/>
        <v>#VALUE!</v>
      </c>
      <c r="T88" s="183">
        <f t="shared" si="11"/>
        <v>5.2877071350111377E-3</v>
      </c>
      <c r="U88" s="183">
        <f t="shared" si="11"/>
        <v>2.4077997425617531E-2</v>
      </c>
    </row>
    <row r="89" spans="9:31">
      <c r="N89" s="182"/>
      <c r="O89" s="182" t="s">
        <v>124</v>
      </c>
      <c r="P89" s="183">
        <f t="shared" si="11"/>
        <v>1.209376545882195</v>
      </c>
      <c r="Q89" s="183">
        <f t="shared" si="11"/>
        <v>14.062517975374361</v>
      </c>
      <c r="R89" s="183">
        <f t="shared" si="11"/>
        <v>0</v>
      </c>
      <c r="S89" s="183" t="e">
        <f t="shared" si="11"/>
        <v>#VALUE!</v>
      </c>
      <c r="T89" s="183">
        <f t="shared" si="11"/>
        <v>1.7254623282667927E-2</v>
      </c>
      <c r="U89" s="183">
        <f t="shared" si="11"/>
        <v>7.8570307388857216E-2</v>
      </c>
    </row>
    <row r="90" spans="9:31">
      <c r="N90" s="182"/>
      <c r="O90" s="182" t="s">
        <v>358</v>
      </c>
      <c r="P90" s="183">
        <f t="shared" si="11"/>
        <v>2.4825911499047983E-2</v>
      </c>
      <c r="Q90" s="183">
        <f t="shared" si="11"/>
        <v>0.28867338952381377</v>
      </c>
      <c r="R90" s="183">
        <f t="shared" si="11"/>
        <v>0</v>
      </c>
      <c r="S90" s="183" t="e">
        <f t="shared" si="11"/>
        <v>#VALUE!</v>
      </c>
      <c r="T90" s="183">
        <f t="shared" si="11"/>
        <v>3.5420047794332976E-4</v>
      </c>
      <c r="U90" s="183">
        <f t="shared" si="11"/>
        <v>1.6128802103284468E-3</v>
      </c>
    </row>
    <row r="91" spans="9:31">
      <c r="N91" s="182"/>
      <c r="O91" s="182" t="s">
        <v>110</v>
      </c>
      <c r="P91" s="183">
        <f t="shared" si="11"/>
        <v>3.9012146641361115E-2</v>
      </c>
      <c r="Q91" s="183">
        <f t="shared" si="11"/>
        <v>0.45362961210885022</v>
      </c>
      <c r="R91" s="183">
        <f t="shared" si="11"/>
        <v>0</v>
      </c>
      <c r="S91" s="183" t="e">
        <f t="shared" si="11"/>
        <v>#VALUE!</v>
      </c>
      <c r="T91" s="183">
        <f t="shared" si="11"/>
        <v>5.5660075105380398E-4</v>
      </c>
      <c r="U91" s="183">
        <f t="shared" si="11"/>
        <v>2.534526044801845E-3</v>
      </c>
    </row>
    <row r="92" spans="9:31">
      <c r="N92" s="182"/>
      <c r="O92" s="182" t="s">
        <v>91</v>
      </c>
      <c r="P92" s="183">
        <f t="shared" ref="P92:U92" si="12">SUM(P86:P91)</f>
        <v>1.7715061133963528</v>
      </c>
      <c r="Q92" s="183">
        <f t="shared" si="12"/>
        <v>20.598908295306433</v>
      </c>
      <c r="R92" s="183">
        <f t="shared" si="12"/>
        <v>0</v>
      </c>
      <c r="S92" s="183" t="e">
        <f t="shared" si="12"/>
        <v>#VALUE!</v>
      </c>
      <c r="T92" s="183">
        <f t="shared" si="12"/>
        <v>2.5274734104670467E-2</v>
      </c>
      <c r="U92" s="183">
        <f t="shared" si="12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2" t="s">
        <v>1566</v>
      </c>
      <c r="H20" s="463">
        <v>0.3</v>
      </c>
      <c r="I20" s="464"/>
      <c r="M20" s="30" t="s">
        <v>438</v>
      </c>
    </row>
    <row r="21" spans="1:27" ht="17.25" thickBot="1">
      <c r="A21" s="30" t="s">
        <v>439</v>
      </c>
      <c r="G21" s="465" t="s">
        <v>1565</v>
      </c>
      <c r="H21" s="466">
        <f>J15*H20</f>
        <v>2317070.0019835378</v>
      </c>
      <c r="I21" s="467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98" t="s">
        <v>447</v>
      </c>
      <c r="X24" s="898"/>
      <c r="Y24" s="898"/>
      <c r="Z24" s="898"/>
      <c r="AA24" s="898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894" t="s">
        <v>333</v>
      </c>
      <c r="B30" s="894"/>
      <c r="C30" s="894"/>
      <c r="D30" s="894"/>
      <c r="E30" s="894"/>
      <c r="F30" s="894"/>
      <c r="G30" s="894"/>
      <c r="H30" s="894"/>
      <c r="I30" s="894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61"/>
  <sheetViews>
    <sheetView topLeftCell="A115" zoomScale="85" zoomScaleNormal="85" workbookViewId="0">
      <selection activeCell="E27" sqref="E27"/>
    </sheetView>
  </sheetViews>
  <sheetFormatPr defaultRowHeight="16.5"/>
  <cols>
    <col min="1" max="12" width="13.625" style="30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5.375" style="30" bestFit="1" customWidth="1"/>
    <col min="22" max="22" width="12.625" style="30" bestFit="1" customWidth="1"/>
    <col min="23" max="23" width="14.25" style="30" bestFit="1" customWidth="1"/>
    <col min="24" max="24" width="9" style="30"/>
    <col min="25" max="25" width="12.625" style="30" bestFit="1" customWidth="1"/>
    <col min="26" max="26" width="12" style="30" bestFit="1" customWidth="1"/>
    <col min="27" max="27" width="9" style="30"/>
    <col min="28" max="28" width="16.625" style="30" bestFit="1" customWidth="1"/>
    <col min="29" max="29" width="12.625" style="30" bestFit="1" customWidth="1"/>
    <col min="30" max="30" width="13.375" style="30" bestFit="1" customWidth="1"/>
    <col min="31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901" t="s">
        <v>1016</v>
      </c>
      <c r="C23" s="903" t="s">
        <v>1017</v>
      </c>
      <c r="D23" s="903" t="s">
        <v>1018</v>
      </c>
      <c r="E23" s="903" t="s">
        <v>1019</v>
      </c>
      <c r="F23" s="903"/>
      <c r="G23" s="903"/>
      <c r="H23" s="903"/>
      <c r="I23" s="904"/>
      <c r="P23" s="30" t="s">
        <v>1020</v>
      </c>
    </row>
    <row r="24" spans="1:37">
      <c r="B24" s="902"/>
      <c r="C24" s="897"/>
      <c r="D24" s="897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834" t="s">
        <v>1033</v>
      </c>
      <c r="G30" s="834"/>
      <c r="H30" s="834"/>
      <c r="I30" s="275"/>
      <c r="J30" s="275"/>
      <c r="K30" s="275"/>
      <c r="P30" s="30" t="s">
        <v>1034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0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</v>
      </c>
      <c r="K32" s="66">
        <f t="shared" si="7"/>
        <v>0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</v>
      </c>
      <c r="K33" s="66">
        <f t="shared" si="7"/>
        <v>0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0</v>
      </c>
      <c r="K34" s="66">
        <f t="shared" si="7"/>
        <v>0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</v>
      </c>
      <c r="K35" s="66">
        <f t="shared" si="7"/>
        <v>0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0</v>
      </c>
      <c r="K36" s="66">
        <f t="shared" si="7"/>
        <v>0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0</v>
      </c>
      <c r="K37" s="66">
        <f t="shared" si="7"/>
        <v>0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</row>
    <row r="39" spans="2:35" ht="17.25" thickBot="1">
      <c r="B39" s="823" t="s">
        <v>1042</v>
      </c>
      <c r="C39" s="823"/>
      <c r="D39" s="823"/>
      <c r="E39" s="823"/>
      <c r="F39" s="823"/>
      <c r="G39" s="823"/>
      <c r="H39" s="823"/>
      <c r="I39" s="823"/>
      <c r="J39" s="823"/>
      <c r="K39" s="50" t="s">
        <v>324</v>
      </c>
      <c r="P39" s="30" t="s">
        <v>2299</v>
      </c>
      <c r="Y39" s="294"/>
      <c r="Z39" s="321"/>
      <c r="AA39" s="294"/>
    </row>
    <row r="40" spans="2:35">
      <c r="B40" s="905"/>
      <c r="C40" s="906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</row>
    <row r="41" spans="2:35">
      <c r="B41" s="33" t="s">
        <v>173</v>
      </c>
      <c r="C41" s="50" t="s">
        <v>102</v>
      </c>
      <c r="D41" s="80">
        <f t="shared" ref="D41:J41" si="8">INDEX($J$32:$K$36,$L32,MATCH($C$32,$J$31:$K$31,0))*(D132+D148)</f>
        <v>0</v>
      </c>
      <c r="E41" s="80">
        <f t="shared" si="8"/>
        <v>0</v>
      </c>
      <c r="F41" s="80">
        <f t="shared" si="8"/>
        <v>0</v>
      </c>
      <c r="G41" s="80">
        <f t="shared" si="8"/>
        <v>0</v>
      </c>
      <c r="H41" s="80">
        <f t="shared" si="8"/>
        <v>0</v>
      </c>
      <c r="I41" s="80">
        <f t="shared" si="8"/>
        <v>0</v>
      </c>
      <c r="J41" s="80">
        <f t="shared" si="8"/>
        <v>0</v>
      </c>
      <c r="K41" s="81">
        <f t="shared" ref="K41:K46" si="9">SUM(D41:J41)</f>
        <v>0</v>
      </c>
    </row>
    <row r="42" spans="2:35">
      <c r="B42" s="33"/>
      <c r="C42" s="50" t="s">
        <v>103</v>
      </c>
      <c r="D42" s="80">
        <f t="shared" ref="D42:J42" si="10">INDEX($J$32:$K$36,$L33,MATCH($C$32,$J$31:$K$31,0))*(D133+D149)</f>
        <v>0</v>
      </c>
      <c r="E42" s="80">
        <f t="shared" si="10"/>
        <v>0</v>
      </c>
      <c r="F42" s="80">
        <f t="shared" si="10"/>
        <v>0</v>
      </c>
      <c r="G42" s="80">
        <f t="shared" si="10"/>
        <v>0</v>
      </c>
      <c r="H42" s="80">
        <f t="shared" si="10"/>
        <v>0</v>
      </c>
      <c r="I42" s="80">
        <f t="shared" si="10"/>
        <v>0</v>
      </c>
      <c r="J42" s="80">
        <f t="shared" si="10"/>
        <v>0</v>
      </c>
      <c r="K42" s="81">
        <f t="shared" si="9"/>
        <v>0</v>
      </c>
      <c r="S42" s="21">
        <v>436600000</v>
      </c>
      <c r="U42" s="30" t="s">
        <v>2417</v>
      </c>
    </row>
    <row r="43" spans="2:35">
      <c r="B43" s="33"/>
      <c r="C43" s="50" t="s">
        <v>104</v>
      </c>
      <c r="D43" s="80">
        <f t="shared" ref="D43:J43" si="11">INDEX($J$32:$K$36,$L34,MATCH($C$32,$J$31:$K$31,0))*(D134+D150)</f>
        <v>0</v>
      </c>
      <c r="E43" s="80">
        <f t="shared" si="11"/>
        <v>0</v>
      </c>
      <c r="F43" s="80">
        <f t="shared" si="11"/>
        <v>0</v>
      </c>
      <c r="G43" s="80">
        <f t="shared" si="11"/>
        <v>0</v>
      </c>
      <c r="H43" s="80">
        <f t="shared" si="11"/>
        <v>0</v>
      </c>
      <c r="I43" s="80">
        <f t="shared" si="11"/>
        <v>0</v>
      </c>
      <c r="J43" s="80">
        <f t="shared" si="11"/>
        <v>0</v>
      </c>
      <c r="K43" s="81">
        <f t="shared" si="9"/>
        <v>0</v>
      </c>
      <c r="S43" s="21">
        <f>S42/Q38</f>
        <v>504272.11225415999</v>
      </c>
      <c r="T43" s="30" t="s">
        <v>1052</v>
      </c>
      <c r="U43" s="21">
        <f>S43*20</f>
        <v>10085442.2450832</v>
      </c>
    </row>
    <row r="44" spans="2:35">
      <c r="B44" s="33"/>
      <c r="C44" s="50" t="s">
        <v>106</v>
      </c>
      <c r="D44" s="80">
        <f t="shared" ref="D44:J44" si="12">INDEX($J$32:$K$36,$L35,MATCH($C$32,$J$31:$K$31,0))*(D135+D151)</f>
        <v>0</v>
      </c>
      <c r="E44" s="80">
        <f t="shared" si="12"/>
        <v>0</v>
      </c>
      <c r="F44" s="80">
        <f t="shared" si="12"/>
        <v>0</v>
      </c>
      <c r="G44" s="80">
        <f t="shared" si="12"/>
        <v>0</v>
      </c>
      <c r="H44" s="80">
        <f t="shared" si="12"/>
        <v>0</v>
      </c>
      <c r="I44" s="80">
        <f t="shared" si="12"/>
        <v>0</v>
      </c>
      <c r="J44" s="80">
        <f t="shared" si="12"/>
        <v>0</v>
      </c>
      <c r="K44" s="81">
        <f t="shared" si="9"/>
        <v>0</v>
      </c>
    </row>
    <row r="45" spans="2:35">
      <c r="B45" s="33"/>
      <c r="C45" s="50" t="s">
        <v>362</v>
      </c>
      <c r="D45" s="80">
        <f t="shared" ref="D45:J45" si="13">INDEX($J$32:$K$36,$L36,MATCH($C$32,$J$31:$K$31,0))*(D136+D152)</f>
        <v>0</v>
      </c>
      <c r="E45" s="80">
        <f t="shared" si="13"/>
        <v>0</v>
      </c>
      <c r="F45" s="80">
        <f t="shared" si="13"/>
        <v>0</v>
      </c>
      <c r="G45" s="80">
        <f t="shared" si="13"/>
        <v>0</v>
      </c>
      <c r="H45" s="80">
        <f t="shared" si="13"/>
        <v>0</v>
      </c>
      <c r="I45" s="80">
        <f t="shared" si="13"/>
        <v>0</v>
      </c>
      <c r="J45" s="80">
        <f t="shared" si="13"/>
        <v>0</v>
      </c>
      <c r="K45" s="81">
        <f t="shared" si="9"/>
        <v>0</v>
      </c>
    </row>
    <row r="46" spans="2:35">
      <c r="B46" s="33"/>
      <c r="C46" s="50" t="s">
        <v>1045</v>
      </c>
      <c r="D46" s="80">
        <v>0</v>
      </c>
      <c r="E46" s="80">
        <v>0</v>
      </c>
      <c r="F46" s="80">
        <v>0</v>
      </c>
      <c r="G46" s="80">
        <v>0</v>
      </c>
      <c r="H46" s="80">
        <v>0</v>
      </c>
      <c r="I46" s="80">
        <v>0</v>
      </c>
      <c r="J46" s="80">
        <v>0</v>
      </c>
      <c r="K46" s="81">
        <f t="shared" si="9"/>
        <v>0</v>
      </c>
    </row>
    <row r="47" spans="2:35">
      <c r="B47" s="33"/>
      <c r="C47" s="50" t="s">
        <v>91</v>
      </c>
      <c r="D47" s="80">
        <f>SUM(D41:D46)</f>
        <v>0</v>
      </c>
      <c r="E47" s="80">
        <f t="shared" ref="E47:K47" si="14">SUM(E41:E46)</f>
        <v>0</v>
      </c>
      <c r="F47" s="80">
        <f t="shared" si="14"/>
        <v>0</v>
      </c>
      <c r="G47" s="80">
        <f t="shared" si="14"/>
        <v>0</v>
      </c>
      <c r="H47" s="80">
        <f t="shared" si="14"/>
        <v>0</v>
      </c>
      <c r="I47" s="80">
        <f t="shared" si="14"/>
        <v>0</v>
      </c>
      <c r="J47" s="80">
        <f t="shared" si="14"/>
        <v>0</v>
      </c>
      <c r="K47" s="81">
        <f t="shared" si="14"/>
        <v>0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0</v>
      </c>
      <c r="H48" s="80">
        <f>INDEX($J$32:$K$36,$L32,MATCH($C$32,$J$31:$K$31,0))*E74</f>
        <v>0</v>
      </c>
      <c r="I48" s="80">
        <v>0</v>
      </c>
      <c r="J48" s="80">
        <v>0</v>
      </c>
      <c r="K48" s="81">
        <f t="shared" ref="K48:K53" si="15">SUM(D48:J48)</f>
        <v>0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0</v>
      </c>
      <c r="H49" s="80">
        <f>INDEX($J$32:$K$36,$L33,MATCH($C$32,$J$31:$K$31,0))*E75</f>
        <v>0</v>
      </c>
      <c r="I49" s="80">
        <v>0</v>
      </c>
      <c r="J49" s="80">
        <v>0</v>
      </c>
      <c r="K49" s="81">
        <f t="shared" si="15"/>
        <v>0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  <c r="AB49" s="30" t="s">
        <v>2205</v>
      </c>
      <c r="AC49" s="30" t="s">
        <v>2203</v>
      </c>
      <c r="AD49" s="30" t="s">
        <v>2204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0</v>
      </c>
      <c r="H50" s="80">
        <f>INDEX($J$32:$K$36,$L34,MATCH($C$32,$J$31:$K$31,0))*E76</f>
        <v>0</v>
      </c>
      <c r="I50" s="80">
        <f>INDEX($J$32:$K$36,$L34,MATCH($C$32,$J$31:$K$31,0))*C61</f>
        <v>0</v>
      </c>
      <c r="J50" s="80">
        <v>0</v>
      </c>
      <c r="K50" s="81">
        <f t="shared" si="15"/>
        <v>0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  <c r="AB50" s="30" t="s">
        <v>178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0</v>
      </c>
      <c r="H51" s="80">
        <f>INDEX($J$32:$K$36,$L35,MATCH($C$32,$J$31:$K$31,0))*E77</f>
        <v>0</v>
      </c>
      <c r="I51" s="80">
        <v>0</v>
      </c>
      <c r="J51" s="80">
        <v>0</v>
      </c>
      <c r="K51" s="81">
        <f t="shared" si="15"/>
        <v>0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268">
        <v>36325.199999999997</v>
      </c>
      <c r="AA51" s="30" t="s">
        <v>103</v>
      </c>
      <c r="AB51" s="21">
        <f>Z51/860*10000000*(R51+S51)</f>
        <v>407180148.83720922</v>
      </c>
      <c r="AC51" s="86">
        <f>Y67</f>
        <v>42707249.999999993</v>
      </c>
      <c r="AD51" s="746">
        <f>AC51/AB51</f>
        <v>0.10488539316555524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0</v>
      </c>
      <c r="H52" s="80">
        <f>INDEX($J$32:$K$36,$L36,MATCH($C$32,$J$31:$K$31,0))*E78</f>
        <v>0</v>
      </c>
      <c r="I52" s="80">
        <v>0</v>
      </c>
      <c r="J52" s="80">
        <v>0</v>
      </c>
      <c r="K52" s="81">
        <f t="shared" si="15"/>
        <v>0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268">
        <v>35863.9</v>
      </c>
      <c r="AA52" s="30" t="s">
        <v>104</v>
      </c>
      <c r="AB52" s="21">
        <f>Z52/860*10000000*(R52+S52)</f>
        <v>323192122.09302324</v>
      </c>
      <c r="AC52" s="86">
        <f>Y68</f>
        <v>14235749.999999998</v>
      </c>
      <c r="AD52" s="746">
        <f>AC52/AB52</f>
        <v>4.4047329829105711E-2</v>
      </c>
    </row>
    <row r="53" spans="1:34">
      <c r="B53" s="33"/>
      <c r="C53" s="50" t="s">
        <v>1045</v>
      </c>
      <c r="D53" s="80">
        <f>$C$31*B91</f>
        <v>0</v>
      </c>
      <c r="E53" s="80">
        <f t="shared" ref="E53:J53" si="16">$C$31*C91</f>
        <v>0</v>
      </c>
      <c r="F53" s="80">
        <f t="shared" si="16"/>
        <v>0</v>
      </c>
      <c r="G53" s="80">
        <v>0</v>
      </c>
      <c r="H53" s="80">
        <v>0</v>
      </c>
      <c r="I53" s="80">
        <f t="shared" si="16"/>
        <v>0</v>
      </c>
      <c r="J53" s="80">
        <f t="shared" si="16"/>
        <v>0</v>
      </c>
      <c r="K53" s="81">
        <f t="shared" si="15"/>
        <v>0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7">SUM(E48:E53)</f>
        <v>0</v>
      </c>
      <c r="F54" s="84">
        <f t="shared" si="17"/>
        <v>0</v>
      </c>
      <c r="G54" s="84">
        <f t="shared" si="17"/>
        <v>0</v>
      </c>
      <c r="H54" s="84">
        <f t="shared" si="17"/>
        <v>0</v>
      </c>
      <c r="I54" s="84">
        <f t="shared" si="17"/>
        <v>0</v>
      </c>
      <c r="J54" s="84">
        <f t="shared" si="17"/>
        <v>0</v>
      </c>
      <c r="K54" s="85">
        <f t="shared" si="17"/>
        <v>0</v>
      </c>
      <c r="P54" s="30" t="s">
        <v>362</v>
      </c>
      <c r="Q54" s="57">
        <f t="shared" ref="Q54:W54" si="18">AB70</f>
        <v>0</v>
      </c>
      <c r="R54" s="57">
        <f t="shared" si="18"/>
        <v>1.1210132531400019E-2</v>
      </c>
      <c r="S54" s="57">
        <f t="shared" si="18"/>
        <v>0.16766234585462722</v>
      </c>
      <c r="T54" s="57">
        <f t="shared" si="18"/>
        <v>0.73014347614948916</v>
      </c>
      <c r="U54" s="57">
        <f t="shared" si="18"/>
        <v>4.402918379205268E-2</v>
      </c>
      <c r="V54" s="57">
        <f t="shared" si="18"/>
        <v>2.3477430836215517E-2</v>
      </c>
      <c r="W54" s="57">
        <f t="shared" si="18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</row>
    <row r="56" spans="1:34">
      <c r="P56" s="30" t="s">
        <v>102</v>
      </c>
      <c r="Q56" s="57">
        <f t="shared" ref="Q56:W60" si="19">Q50*$Y50</f>
        <v>0.20231404952990856</v>
      </c>
      <c r="R56" s="57">
        <f t="shared" si="19"/>
        <v>3.3334380784395576E-3</v>
      </c>
      <c r="S56" s="57">
        <f t="shared" si="19"/>
        <v>1.9487791843185106E-2</v>
      </c>
      <c r="T56" s="57">
        <f t="shared" si="19"/>
        <v>2.9488106078503783E-2</v>
      </c>
      <c r="U56" s="57">
        <f t="shared" si="19"/>
        <v>1.2820915686305992E-3</v>
      </c>
      <c r="V56" s="57">
        <f t="shared" si="19"/>
        <v>3.8462747058917978E-4</v>
      </c>
      <c r="W56" s="57">
        <f t="shared" si="19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19"/>
        <v>0</v>
      </c>
      <c r="R57" s="57">
        <f t="shared" si="19"/>
        <v>0.26273160863252587</v>
      </c>
      <c r="S57" s="57">
        <f t="shared" si="19"/>
        <v>4.9991215173207882E-3</v>
      </c>
      <c r="T57" s="57">
        <f t="shared" si="19"/>
        <v>8.0541402223501604E-3</v>
      </c>
      <c r="U57" s="57">
        <f t="shared" si="19"/>
        <v>1.9441028122914178E-3</v>
      </c>
      <c r="V57" s="57">
        <f t="shared" si="19"/>
        <v>1.3886448659224414E-4</v>
      </c>
      <c r="W57" s="57">
        <f t="shared" si="19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19"/>
        <v>2.742020448997161E-3</v>
      </c>
      <c r="R58" s="57">
        <f t="shared" si="19"/>
        <v>0.19550605801349757</v>
      </c>
      <c r="S58" s="57">
        <f t="shared" si="19"/>
        <v>1.7000526783782399E-2</v>
      </c>
      <c r="T58" s="57">
        <f t="shared" si="19"/>
        <v>4.1130306734957413E-2</v>
      </c>
      <c r="U58" s="57">
        <f t="shared" si="19"/>
        <v>1.6177920649083251E-2</v>
      </c>
      <c r="V58" s="57">
        <f t="shared" si="19"/>
        <v>6.8550511224929026E-4</v>
      </c>
      <c r="W58" s="57">
        <f t="shared" si="19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19"/>
        <v>1.7993284080196525E-2</v>
      </c>
      <c r="R59" s="57">
        <f t="shared" si="19"/>
        <v>1.1849235857690394E-2</v>
      </c>
      <c r="S59" s="57">
        <f t="shared" si="19"/>
        <v>4.8274664605405309E-3</v>
      </c>
      <c r="T59" s="57">
        <f t="shared" si="19"/>
        <v>9.1185477587987802E-3</v>
      </c>
      <c r="U59" s="57">
        <f t="shared" si="19"/>
        <v>2.4381143740103691E-4</v>
      </c>
      <c r="V59" s="57">
        <f t="shared" si="19"/>
        <v>2.1211595053890211E-3</v>
      </c>
      <c r="W59" s="57">
        <f t="shared" si="19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19"/>
        <v>0</v>
      </c>
      <c r="R60" s="57">
        <f t="shared" si="19"/>
        <v>1.6017976849502823E-3</v>
      </c>
      <c r="S60" s="57">
        <f t="shared" si="19"/>
        <v>2.3957001105118534E-2</v>
      </c>
      <c r="T60" s="57">
        <f t="shared" si="19"/>
        <v>0.10432901899258286</v>
      </c>
      <c r="U60" s="57">
        <f t="shared" si="19"/>
        <v>6.2912587760059783E-3</v>
      </c>
      <c r="V60" s="57">
        <f t="shared" si="19"/>
        <v>3.3546520754053756E-3</v>
      </c>
      <c r="W60" s="57">
        <f t="shared" si="19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823" t="s">
        <v>319</v>
      </c>
      <c r="C64" s="823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1573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0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Y66" s="30" t="s">
        <v>178</v>
      </c>
      <c r="AA66" s="30">
        <f>SUM(AA57:AA59)</f>
        <v>13203.2</v>
      </c>
      <c r="AC66" s="82">
        <f t="shared" ref="AC66:AF68" si="20">AC57*$AA57</f>
        <v>144.28370000000001</v>
      </c>
      <c r="AD66" s="82">
        <f t="shared" si="20"/>
        <v>741.31970000000001</v>
      </c>
      <c r="AE66" s="82">
        <f t="shared" si="20"/>
        <v>4025.0177000000003</v>
      </c>
      <c r="AF66" s="82">
        <f t="shared" si="20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0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W67" s="21">
        <f>R72*33.3</f>
        <v>56942999.999999993</v>
      </c>
      <c r="X67" s="70">
        <v>0.75</v>
      </c>
      <c r="Y67" s="21">
        <f>$W$67*X67</f>
        <v>42707249.999999993</v>
      </c>
      <c r="AC67" s="82">
        <f t="shared" si="20"/>
        <v>0</v>
      </c>
      <c r="AD67" s="82">
        <f t="shared" si="20"/>
        <v>302.17399999999998</v>
      </c>
      <c r="AE67" s="82">
        <f t="shared" si="20"/>
        <v>1037.902</v>
      </c>
      <c r="AF67" s="82">
        <f t="shared" si="20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0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X68" s="70">
        <v>0.25</v>
      </c>
      <c r="Y68" s="21">
        <f>$W$67*X68</f>
        <v>14235749.999999998</v>
      </c>
      <c r="AC68" s="82">
        <f t="shared" si="20"/>
        <v>0</v>
      </c>
      <c r="AD68" s="82">
        <f t="shared" si="20"/>
        <v>1114.4597000000001</v>
      </c>
      <c r="AE68" s="82">
        <f t="shared" si="20"/>
        <v>4334.6322</v>
      </c>
      <c r="AF68" s="82">
        <f t="shared" si="20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0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AC69" s="30">
        <f t="shared" ref="AC69:AH69" si="21">SUM(AC66:AC68)</f>
        <v>144.28370000000001</v>
      </c>
      <c r="AD69" s="30">
        <f t="shared" si="21"/>
        <v>2157.9534000000003</v>
      </c>
      <c r="AE69" s="30">
        <f t="shared" si="21"/>
        <v>9397.5519000000004</v>
      </c>
      <c r="AF69" s="30">
        <f t="shared" si="21"/>
        <v>566.69209999999998</v>
      </c>
      <c r="AG69" s="30">
        <f t="shared" si="21"/>
        <v>302.17399999999998</v>
      </c>
      <c r="AH69" s="30">
        <f t="shared" si="21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0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2">AC69/$AI$69</f>
        <v>1.1210132531400019E-2</v>
      </c>
      <c r="AD70" s="57">
        <f t="shared" si="22"/>
        <v>0.16766234585462722</v>
      </c>
      <c r="AE70" s="57">
        <f t="shared" si="22"/>
        <v>0.73014347614948916</v>
      </c>
      <c r="AF70" s="57">
        <f t="shared" si="22"/>
        <v>4.402918379205268E-2</v>
      </c>
      <c r="AG70" s="57">
        <f t="shared" si="22"/>
        <v>2.3477430836215517E-2</v>
      </c>
      <c r="AH70" s="57">
        <f t="shared" si="22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</row>
    <row r="81" spans="1:21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</row>
    <row r="82" spans="1:21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3">H76/1000</f>
        <v>1404.2656897439938</v>
      </c>
      <c r="I82" s="82">
        <f t="shared" si="23"/>
        <v>1949.628940359449</v>
      </c>
      <c r="J82" s="82">
        <f t="shared" si="23"/>
        <v>1057.3530274237978</v>
      </c>
      <c r="K82" s="82">
        <f t="shared" si="23"/>
        <v>0</v>
      </c>
      <c r="L82" s="82">
        <f t="shared" si="23"/>
        <v>4411.2476575272412</v>
      </c>
    </row>
    <row r="83" spans="1:21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3"/>
        <v>8178.7022797975569</v>
      </c>
      <c r="I83" s="82">
        <f t="shared" si="23"/>
        <v>1924.8702651095448</v>
      </c>
      <c r="J83" s="82">
        <f t="shared" si="23"/>
        <v>1043.9255183790963</v>
      </c>
      <c r="K83" s="82">
        <f t="shared" si="23"/>
        <v>4235.76</v>
      </c>
      <c r="L83" s="82">
        <f t="shared" si="23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</row>
    <row r="84" spans="1:21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3"/>
        <v>5539.6808202720713</v>
      </c>
      <c r="I84" s="82">
        <f t="shared" si="23"/>
        <v>342.3062627549055</v>
      </c>
      <c r="J84" s="82">
        <f t="shared" si="23"/>
        <v>185.64484540493922</v>
      </c>
      <c r="K84" s="82">
        <f t="shared" si="23"/>
        <v>0</v>
      </c>
      <c r="L84" s="82">
        <f t="shared" si="23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</row>
    <row r="85" spans="1:21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3"/>
        <v>28240.067547190047</v>
      </c>
      <c r="I85" s="82">
        <f t="shared" si="23"/>
        <v>1003.0617946627601</v>
      </c>
      <c r="J85" s="82">
        <f t="shared" si="23"/>
        <v>543.99604115656928</v>
      </c>
      <c r="K85" s="82">
        <f t="shared" si="23"/>
        <v>0</v>
      </c>
      <c r="L85" s="82">
        <f t="shared" si="23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</row>
    <row r="86" spans="1:21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</row>
    <row r="87" spans="1:21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</row>
    <row r="88" spans="1:21" ht="17.25">
      <c r="A88" s="894" t="s">
        <v>333</v>
      </c>
      <c r="B88" s="894"/>
      <c r="C88" s="894"/>
      <c r="D88" s="894"/>
      <c r="E88" s="894"/>
      <c r="F88" s="894"/>
      <c r="G88" s="894"/>
      <c r="H88" s="894"/>
      <c r="I88" s="894"/>
      <c r="P88" s="30" t="s">
        <v>1094</v>
      </c>
      <c r="R88" s="87">
        <v>0.5</v>
      </c>
    </row>
    <row r="89" spans="1:21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</row>
    <row r="90" spans="1:21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</row>
    <row r="91" spans="1:21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</row>
    <row r="94" spans="1:21">
      <c r="P94" s="82">
        <v>570000000</v>
      </c>
      <c r="Q94" s="30" t="s">
        <v>620</v>
      </c>
    </row>
    <row r="95" spans="1:21">
      <c r="Q95" s="30" t="s">
        <v>1097</v>
      </c>
    </row>
    <row r="96" spans="1:21">
      <c r="P96" s="82">
        <f>P94/158.9</f>
        <v>3587161.7369414726</v>
      </c>
      <c r="Q96" s="30" t="s">
        <v>1098</v>
      </c>
      <c r="R96" s="30" t="s">
        <v>1099</v>
      </c>
    </row>
    <row r="97" spans="1:18">
      <c r="A97" s="30" t="s">
        <v>2240</v>
      </c>
      <c r="F97" s="30" t="s">
        <v>2400</v>
      </c>
      <c r="J97" s="668" t="s">
        <v>24</v>
      </c>
      <c r="K97" s="668">
        <v>0.65</v>
      </c>
      <c r="P97" s="82">
        <f>P96*0.136</f>
        <v>487853.99622404034</v>
      </c>
      <c r="Q97" s="30" t="s">
        <v>524</v>
      </c>
      <c r="R97" s="102" t="s">
        <v>1100</v>
      </c>
    </row>
    <row r="98" spans="1:18">
      <c r="A98" s="21">
        <v>4440000</v>
      </c>
      <c r="B98" s="30" t="s">
        <v>524</v>
      </c>
      <c r="E98" s="30" t="s">
        <v>2401</v>
      </c>
      <c r="F98" s="455">
        <v>5.445348837209302</v>
      </c>
      <c r="G98" s="455"/>
      <c r="H98" s="455"/>
      <c r="J98" s="668" t="s">
        <v>2267</v>
      </c>
      <c r="K98" s="668">
        <v>0.8</v>
      </c>
      <c r="P98" s="82">
        <f>P97*10000000</f>
        <v>4878539962240.4033</v>
      </c>
      <c r="Q98" s="30" t="s">
        <v>745</v>
      </c>
    </row>
    <row r="99" spans="1:18">
      <c r="A99" s="30" t="s">
        <v>103</v>
      </c>
      <c r="B99" s="20">
        <v>0.86</v>
      </c>
      <c r="C99" s="21">
        <f>A98*B99</f>
        <v>3818400</v>
      </c>
      <c r="E99" s="30" t="s">
        <v>2402</v>
      </c>
      <c r="F99" s="455"/>
      <c r="G99" s="455">
        <v>157.13271</v>
      </c>
      <c r="H99" s="455"/>
      <c r="J99" s="668" t="s">
        <v>2268</v>
      </c>
      <c r="K99" s="668">
        <v>0.65</v>
      </c>
      <c r="P99" s="88"/>
    </row>
    <row r="100" spans="1:18">
      <c r="E100" s="30" t="s">
        <v>2403</v>
      </c>
      <c r="F100" s="455"/>
      <c r="G100" s="455"/>
      <c r="H100" s="455">
        <v>0.5</v>
      </c>
      <c r="J100" s="668" t="s">
        <v>2269</v>
      </c>
      <c r="K100" s="668">
        <v>1</v>
      </c>
      <c r="P100" s="88">
        <f>P98/860</f>
        <v>5672720886.3260508</v>
      </c>
      <c r="Q100" s="82">
        <f>P100/1000</f>
        <v>5672720.8863260504</v>
      </c>
      <c r="R100" s="30" t="s">
        <v>178</v>
      </c>
    </row>
    <row r="101" spans="1:18">
      <c r="E101" s="30" t="s">
        <v>2404</v>
      </c>
      <c r="J101" s="668" t="s">
        <v>2270</v>
      </c>
      <c r="K101" s="668">
        <v>3</v>
      </c>
    </row>
    <row r="102" spans="1:18">
      <c r="J102" s="668" t="s">
        <v>47</v>
      </c>
      <c r="K102" s="668">
        <v>0.85</v>
      </c>
      <c r="P102" s="30" t="s">
        <v>1101</v>
      </c>
      <c r="R102" s="30" t="s">
        <v>1102</v>
      </c>
    </row>
    <row r="104" spans="1:18" ht="17.25" thickBot="1">
      <c r="P104" s="30" t="s">
        <v>1103</v>
      </c>
      <c r="Q104" s="30">
        <v>2</v>
      </c>
      <c r="R104" s="30" t="s">
        <v>970</v>
      </c>
    </row>
    <row r="105" spans="1:18">
      <c r="A105" s="27" t="s">
        <v>2395</v>
      </c>
      <c r="B105" s="28"/>
      <c r="C105" s="28"/>
      <c r="D105" s="28"/>
      <c r="E105" s="28"/>
      <c r="F105" s="28"/>
      <c r="G105" s="28"/>
      <c r="H105" s="29" t="s">
        <v>324</v>
      </c>
      <c r="J105" s="30" t="s">
        <v>2396</v>
      </c>
      <c r="K105" s="30" t="s">
        <v>2397</v>
      </c>
      <c r="P105" s="30" t="s">
        <v>1104</v>
      </c>
      <c r="Q105" s="30">
        <v>65.849999999999994</v>
      </c>
    </row>
    <row r="106" spans="1:18">
      <c r="A106" s="49"/>
      <c r="B106" s="50" t="s">
        <v>79</v>
      </c>
      <c r="C106" s="50" t="s">
        <v>80</v>
      </c>
      <c r="D106" s="50" t="s">
        <v>560</v>
      </c>
      <c r="E106" s="50" t="s">
        <v>51</v>
      </c>
      <c r="F106" s="50" t="s">
        <v>78</v>
      </c>
      <c r="G106" s="50" t="s">
        <v>7</v>
      </c>
      <c r="H106" s="280" t="s">
        <v>1044</v>
      </c>
      <c r="I106" s="30" t="s">
        <v>94</v>
      </c>
      <c r="J106" s="30">
        <v>0.65531489806111798</v>
      </c>
      <c r="K106" s="30">
        <v>0.34468510193888208</v>
      </c>
      <c r="P106" s="30" t="s">
        <v>1105</v>
      </c>
      <c r="Q106" s="30">
        <v>106.3</v>
      </c>
    </row>
    <row r="107" spans="1:18">
      <c r="A107" s="49" t="s">
        <v>102</v>
      </c>
      <c r="B107" s="58">
        <f t="shared" ref="B107:H111" si="24">$Z50*Q50/$Q33/860*10000000</f>
        <v>3814865.4835185129</v>
      </c>
      <c r="C107" s="58">
        <f t="shared" si="24"/>
        <v>62855.831794348123</v>
      </c>
      <c r="D107" s="58">
        <f t="shared" si="24"/>
        <v>367464.86279772746</v>
      </c>
      <c r="E107" s="58">
        <f t="shared" si="24"/>
        <v>556032.35818077193</v>
      </c>
      <c r="F107" s="58">
        <f t="shared" si="24"/>
        <v>24175.319920903123</v>
      </c>
      <c r="G107" s="58">
        <f t="shared" si="24"/>
        <v>7252.5959762709381</v>
      </c>
      <c r="H107" s="171">
        <f t="shared" si="24"/>
        <v>7252.5959762709381</v>
      </c>
      <c r="I107" s="30" t="s">
        <v>95</v>
      </c>
      <c r="J107" s="30">
        <v>0.94832134465410622</v>
      </c>
      <c r="K107" s="30">
        <v>5.1678655345893817E-2</v>
      </c>
      <c r="P107" s="30" t="s">
        <v>1106</v>
      </c>
      <c r="Q107" s="30">
        <v>6</v>
      </c>
    </row>
    <row r="108" spans="1:18">
      <c r="A108" s="49" t="s">
        <v>103</v>
      </c>
      <c r="B108" s="58">
        <f t="shared" si="24"/>
        <v>0</v>
      </c>
      <c r="C108" s="58">
        <f t="shared" si="24"/>
        <v>22204747.119011395</v>
      </c>
      <c r="D108" s="58">
        <f t="shared" si="24"/>
        <v>422500.47372326121</v>
      </c>
      <c r="E108" s="58">
        <f t="shared" si="24"/>
        <v>680695.20766525401</v>
      </c>
      <c r="F108" s="58">
        <f t="shared" si="24"/>
        <v>164305.73978126826</v>
      </c>
      <c r="G108" s="58">
        <f t="shared" si="24"/>
        <v>11736.124270090591</v>
      </c>
      <c r="H108" s="171">
        <f t="shared" si="24"/>
        <v>11736.124270090591</v>
      </c>
      <c r="P108" s="30" t="s">
        <v>1107</v>
      </c>
      <c r="Q108" s="30">
        <f>8.085+16.17</f>
        <v>24.255000000000003</v>
      </c>
    </row>
    <row r="109" spans="1:18">
      <c r="A109" s="49" t="s">
        <v>104</v>
      </c>
      <c r="B109" s="58">
        <f t="shared" si="24"/>
        <v>31072.799602442417</v>
      </c>
      <c r="C109" s="58">
        <f t="shared" si="24"/>
        <v>2215490.6116541442</v>
      </c>
      <c r="D109" s="58">
        <f t="shared" si="24"/>
        <v>192651.35753514295</v>
      </c>
      <c r="E109" s="58">
        <f t="shared" si="24"/>
        <v>466091.9940366362</v>
      </c>
      <c r="F109" s="58">
        <f t="shared" si="24"/>
        <v>183329.51765441027</v>
      </c>
      <c r="G109" s="58">
        <f t="shared" si="24"/>
        <v>7768.1999006106043</v>
      </c>
      <c r="H109" s="171">
        <f t="shared" si="24"/>
        <v>7768.1999006106043</v>
      </c>
      <c r="P109" s="30" t="s">
        <v>1108</v>
      </c>
      <c r="Q109" s="30">
        <f>144.6+9.8+26.2+7.8+41.8</f>
        <v>230.2</v>
      </c>
    </row>
    <row r="110" spans="1:18">
      <c r="A110" s="49" t="s">
        <v>106</v>
      </c>
      <c r="B110" s="58">
        <f t="shared" si="24"/>
        <v>372548.91871057678</v>
      </c>
      <c r="C110" s="58">
        <f t="shared" si="24"/>
        <v>245337.09280940425</v>
      </c>
      <c r="D110" s="58">
        <f t="shared" si="24"/>
        <v>99952.148922349879</v>
      </c>
      <c r="E110" s="58">
        <f t="shared" si="24"/>
        <v>188798.50351999421</v>
      </c>
      <c r="F110" s="58">
        <f t="shared" si="24"/>
        <v>5048.0883294116093</v>
      </c>
      <c r="G110" s="58">
        <f t="shared" si="24"/>
        <v>43918.368465881002</v>
      </c>
      <c r="H110" s="171">
        <f t="shared" si="24"/>
        <v>43918.368465881002</v>
      </c>
      <c r="Q110" s="82">
        <f>SUM(Q104:Q109)</f>
        <v>434.60499999999996</v>
      </c>
      <c r="R110" s="30" t="s">
        <v>970</v>
      </c>
    </row>
    <row r="111" spans="1:18" ht="17.25" thickBot="1">
      <c r="A111" s="53" t="s">
        <v>362</v>
      </c>
      <c r="B111" s="228">
        <f t="shared" si="24"/>
        <v>0</v>
      </c>
      <c r="C111" s="228">
        <f t="shared" si="24"/>
        <v>4354.1575148515085</v>
      </c>
      <c r="D111" s="228">
        <f t="shared" si="24"/>
        <v>65122.179520689882</v>
      </c>
      <c r="E111" s="228">
        <f t="shared" si="24"/>
        <v>283596.97752824519</v>
      </c>
      <c r="F111" s="228">
        <f t="shared" si="24"/>
        <v>17101.49286317153</v>
      </c>
      <c r="G111" s="228">
        <f t="shared" si="24"/>
        <v>9118.9316110741511</v>
      </c>
      <c r="H111" s="174">
        <f t="shared" si="24"/>
        <v>9118.9316110741511</v>
      </c>
      <c r="Q111" s="82">
        <f>Q110*8760</f>
        <v>3807139.8</v>
      </c>
      <c r="R111" s="30" t="s">
        <v>2186</v>
      </c>
    </row>
    <row r="112" spans="1:18">
      <c r="H112" s="83"/>
    </row>
    <row r="113" spans="1:23">
      <c r="P113" s="30" t="s">
        <v>1109</v>
      </c>
      <c r="U113" s="30" t="s">
        <v>1110</v>
      </c>
    </row>
    <row r="114" spans="1:23">
      <c r="K114" s="30" t="s">
        <v>179</v>
      </c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:23">
      <c r="A115" s="30" t="s">
        <v>93</v>
      </c>
      <c r="C115" s="294"/>
      <c r="D115" s="784" t="s">
        <v>79</v>
      </c>
      <c r="E115" s="784" t="s">
        <v>80</v>
      </c>
      <c r="F115" s="784" t="s">
        <v>560</v>
      </c>
      <c r="G115" s="784" t="s">
        <v>51</v>
      </c>
      <c r="H115" s="784" t="s">
        <v>78</v>
      </c>
      <c r="I115" s="784" t="s">
        <v>7</v>
      </c>
      <c r="J115" s="784" t="s">
        <v>1044</v>
      </c>
      <c r="K115" s="784" t="s">
        <v>68</v>
      </c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:23">
      <c r="C116" s="784" t="s">
        <v>2318</v>
      </c>
      <c r="D116" s="263">
        <f>B107*$J$106</f>
        <v>2499938.1854488119</v>
      </c>
      <c r="E116" s="777"/>
      <c r="F116" s="777"/>
      <c r="G116" s="263">
        <v>0</v>
      </c>
      <c r="H116" s="777">
        <v>0</v>
      </c>
      <c r="I116" s="263">
        <v>0</v>
      </c>
      <c r="J116" s="777">
        <v>0</v>
      </c>
      <c r="K116" s="777">
        <f>SUM(D116:J116)</f>
        <v>2499938.1854488119</v>
      </c>
      <c r="Q116" s="82">
        <f t="shared" ref="Q116:V116" si="25">Q115*10000/860</f>
        <v>47074918.604651161</v>
      </c>
      <c r="R116" s="82">
        <f t="shared" si="25"/>
        <v>13723476.744186046</v>
      </c>
      <c r="S116" s="82">
        <f t="shared" si="25"/>
        <v>21881511.627906978</v>
      </c>
      <c r="T116" s="82">
        <f t="shared" si="25"/>
        <v>7672662.7906976743</v>
      </c>
      <c r="U116" s="82">
        <f t="shared" si="25"/>
        <v>5803906.9767441861</v>
      </c>
      <c r="V116" s="82">
        <f t="shared" si="25"/>
        <v>96156476.744186044</v>
      </c>
      <c r="W116" s="30" t="s">
        <v>178</v>
      </c>
    </row>
    <row r="117" spans="1:23">
      <c r="C117" s="784" t="s">
        <v>2316</v>
      </c>
      <c r="D117" s="777">
        <v>0</v>
      </c>
      <c r="E117" s="777">
        <f>C108*J107</f>
        <v>21057235.645605277</v>
      </c>
      <c r="F117" s="777">
        <v>0</v>
      </c>
      <c r="G117" s="777">
        <v>0</v>
      </c>
      <c r="H117" s="777">
        <v>0</v>
      </c>
      <c r="I117" s="777">
        <v>0</v>
      </c>
      <c r="J117" s="777">
        <v>0</v>
      </c>
      <c r="K117" s="777">
        <f>SUM(D117:J117)</f>
        <v>21057235.645605277</v>
      </c>
    </row>
    <row r="118" spans="1:23">
      <c r="C118" s="784" t="s">
        <v>2315</v>
      </c>
      <c r="D118" s="777">
        <v>0</v>
      </c>
      <c r="E118" s="263">
        <f>C109*J107</f>
        <v>2100997.0359124062</v>
      </c>
      <c r="F118" s="777">
        <v>0</v>
      </c>
      <c r="G118" s="777">
        <v>0</v>
      </c>
      <c r="H118" s="777">
        <v>0</v>
      </c>
      <c r="I118" s="777">
        <v>0</v>
      </c>
      <c r="J118" s="777">
        <v>0</v>
      </c>
      <c r="K118" s="777">
        <f>SUM(D118:J118)</f>
        <v>2100997.0359124062</v>
      </c>
      <c r="P118" s="30" t="s">
        <v>1111</v>
      </c>
      <c r="S118" s="30" t="s">
        <v>178</v>
      </c>
    </row>
    <row r="119" spans="1:23">
      <c r="C119" s="784" t="s">
        <v>2314</v>
      </c>
      <c r="D119" s="777">
        <v>0</v>
      </c>
      <c r="E119" s="777">
        <v>0</v>
      </c>
      <c r="F119" s="777">
        <v>0</v>
      </c>
      <c r="G119" s="777">
        <v>0</v>
      </c>
      <c r="H119" s="777">
        <v>0</v>
      </c>
      <c r="I119" s="777">
        <v>0</v>
      </c>
      <c r="J119" s="777">
        <v>0</v>
      </c>
      <c r="K119" s="777">
        <f>SUM(D119:J119)</f>
        <v>0</v>
      </c>
      <c r="Q119" s="30" t="s">
        <v>117</v>
      </c>
      <c r="R119" s="30" t="s">
        <v>124</v>
      </c>
    </row>
    <row r="120" spans="1:23">
      <c r="C120" s="784" t="s">
        <v>220</v>
      </c>
      <c r="D120" s="777">
        <v>0</v>
      </c>
      <c r="E120" s="777">
        <v>0</v>
      </c>
      <c r="F120" s="777">
        <v>0</v>
      </c>
      <c r="G120" s="777">
        <v>0</v>
      </c>
      <c r="H120" s="777">
        <v>0</v>
      </c>
      <c r="I120" s="777">
        <v>0</v>
      </c>
      <c r="J120" s="777">
        <v>0</v>
      </c>
      <c r="K120" s="777">
        <f>SUM(D120:J120)</f>
        <v>0</v>
      </c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1" spans="1:23">
      <c r="C121" s="784" t="s">
        <v>68</v>
      </c>
      <c r="D121" s="777">
        <f>SUM(D116:D120)</f>
        <v>2499938.1854488119</v>
      </c>
      <c r="E121" s="777">
        <f t="shared" ref="E121:K121" si="26">SUM(E116:E120)</f>
        <v>23158232.681517683</v>
      </c>
      <c r="F121" s="777">
        <f t="shared" si="26"/>
        <v>0</v>
      </c>
      <c r="G121" s="777">
        <f t="shared" si="26"/>
        <v>0</v>
      </c>
      <c r="H121" s="777">
        <f t="shared" si="26"/>
        <v>0</v>
      </c>
      <c r="I121" s="777">
        <f t="shared" si="26"/>
        <v>0</v>
      </c>
      <c r="J121" s="777">
        <f t="shared" si="26"/>
        <v>0</v>
      </c>
      <c r="K121" s="777">
        <f t="shared" si="26"/>
        <v>25658170.866966493</v>
      </c>
    </row>
    <row r="122" spans="1:23">
      <c r="P122" s="30" t="s">
        <v>1112</v>
      </c>
      <c r="Q122" s="283"/>
      <c r="R122" s="284"/>
      <c r="S122" s="285"/>
      <c r="T122" s="285"/>
    </row>
    <row r="123" spans="1:23">
      <c r="A123" s="30" t="s">
        <v>90</v>
      </c>
      <c r="C123" s="236"/>
      <c r="D123" s="775" t="s">
        <v>79</v>
      </c>
      <c r="E123" s="775" t="s">
        <v>80</v>
      </c>
      <c r="F123" s="775" t="s">
        <v>560</v>
      </c>
      <c r="G123" s="775" t="s">
        <v>51</v>
      </c>
      <c r="H123" s="775" t="s">
        <v>78</v>
      </c>
      <c r="I123" s="775" t="s">
        <v>7</v>
      </c>
      <c r="J123" s="775" t="s">
        <v>1044</v>
      </c>
      <c r="K123" s="775" t="s">
        <v>68</v>
      </c>
      <c r="P123" s="286"/>
      <c r="Q123" s="287"/>
      <c r="R123" s="283"/>
      <c r="S123" s="288"/>
      <c r="T123" s="288"/>
    </row>
    <row r="124" spans="1:23">
      <c r="C124" s="775" t="s">
        <v>2318</v>
      </c>
      <c r="D124" s="268">
        <f>B107*K106</f>
        <v>1314927.2980697013</v>
      </c>
      <c r="E124" s="330">
        <f t="shared" ref="E124:J124" si="27">C107</f>
        <v>62855.831794348123</v>
      </c>
      <c r="F124" s="330">
        <f t="shared" si="27"/>
        <v>367464.86279772746</v>
      </c>
      <c r="G124" s="268">
        <f t="shared" si="27"/>
        <v>556032.35818077193</v>
      </c>
      <c r="H124" s="330">
        <f t="shared" si="27"/>
        <v>24175.319920903123</v>
      </c>
      <c r="I124" s="330">
        <f t="shared" si="27"/>
        <v>7252.5959762709381</v>
      </c>
      <c r="J124" s="330">
        <f t="shared" si="27"/>
        <v>7252.5959762709381</v>
      </c>
      <c r="K124" s="330">
        <f>SUM(D124:J124)</f>
        <v>2339960.8627159935</v>
      </c>
      <c r="P124" s="286"/>
      <c r="Q124" s="287"/>
      <c r="R124" s="283"/>
      <c r="S124" s="288"/>
      <c r="T124" s="288"/>
    </row>
    <row r="125" spans="1:23" ht="17.25">
      <c r="C125" s="775" t="s">
        <v>2316</v>
      </c>
      <c r="D125" s="330">
        <f>B108</f>
        <v>0</v>
      </c>
      <c r="E125" s="330">
        <f>C108*K107</f>
        <v>1147511.4734061186</v>
      </c>
      <c r="F125" s="330">
        <f t="shared" ref="F125:J127" si="28">D108</f>
        <v>422500.47372326121</v>
      </c>
      <c r="G125" s="330">
        <f t="shared" si="28"/>
        <v>680695.20766525401</v>
      </c>
      <c r="H125" s="330">
        <f t="shared" si="28"/>
        <v>164305.73978126826</v>
      </c>
      <c r="I125" s="330">
        <f t="shared" si="28"/>
        <v>11736.124270090591</v>
      </c>
      <c r="J125" s="330">
        <f t="shared" si="28"/>
        <v>11736.124270090591</v>
      </c>
      <c r="K125" s="330">
        <f>SUM(D125:J125)</f>
        <v>2438485.143116083</v>
      </c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:23" ht="17.25">
      <c r="C126" s="775" t="s">
        <v>2315</v>
      </c>
      <c r="D126" s="330">
        <f>B109</f>
        <v>31072.799602442417</v>
      </c>
      <c r="E126" s="268">
        <f>C109*K107</f>
        <v>114493.57574173801</v>
      </c>
      <c r="F126" s="330">
        <f t="shared" si="28"/>
        <v>192651.35753514295</v>
      </c>
      <c r="G126" s="330">
        <f t="shared" si="28"/>
        <v>466091.9940366362</v>
      </c>
      <c r="H126" s="330">
        <f t="shared" si="28"/>
        <v>183329.51765441027</v>
      </c>
      <c r="I126" s="330">
        <f t="shared" si="28"/>
        <v>7768.1999006106043</v>
      </c>
      <c r="J126" s="330">
        <f t="shared" si="28"/>
        <v>7768.1999006106043</v>
      </c>
      <c r="K126" s="330">
        <f>SUM(D126:J126)</f>
        <v>1003175.644371591</v>
      </c>
      <c r="P126" s="783" t="s">
        <v>1117</v>
      </c>
      <c r="Q126" s="783" t="s">
        <v>1118</v>
      </c>
      <c r="R126" s="290">
        <v>15374</v>
      </c>
      <c r="S126" s="291">
        <v>68230</v>
      </c>
    </row>
    <row r="127" spans="1:23" ht="17.25">
      <c r="C127" s="775" t="s">
        <v>2314</v>
      </c>
      <c r="D127" s="330">
        <f>B110</f>
        <v>372548.91871057678</v>
      </c>
      <c r="E127" s="330">
        <f>C110</f>
        <v>245337.09280940425</v>
      </c>
      <c r="F127" s="330">
        <f t="shared" si="28"/>
        <v>99952.148922349879</v>
      </c>
      <c r="G127" s="330">
        <f t="shared" si="28"/>
        <v>188798.50351999421</v>
      </c>
      <c r="H127" s="330">
        <f t="shared" si="28"/>
        <v>5048.0883294116093</v>
      </c>
      <c r="I127" s="330">
        <f t="shared" si="28"/>
        <v>43918.368465881002</v>
      </c>
      <c r="J127" s="330">
        <f t="shared" si="28"/>
        <v>43918.368465881002</v>
      </c>
      <c r="K127" s="330">
        <f>SUM(D127:J127)</f>
        <v>999521.48922349873</v>
      </c>
      <c r="P127" s="783" t="s">
        <v>1119</v>
      </c>
      <c r="Q127" s="783" t="s">
        <v>1120</v>
      </c>
      <c r="R127" s="290">
        <v>1273</v>
      </c>
      <c r="S127" s="291">
        <v>69612</v>
      </c>
    </row>
    <row r="128" spans="1:23" ht="17.25">
      <c r="C128" s="775" t="s">
        <v>220</v>
      </c>
      <c r="D128" s="330">
        <f t="shared" ref="D128:J128" si="29">B111</f>
        <v>0</v>
      </c>
      <c r="E128" s="330">
        <f t="shared" si="29"/>
        <v>4354.1575148515085</v>
      </c>
      <c r="F128" s="330">
        <f t="shared" si="29"/>
        <v>65122.179520689882</v>
      </c>
      <c r="G128" s="330">
        <f t="shared" si="29"/>
        <v>283596.97752824519</v>
      </c>
      <c r="H128" s="330">
        <f t="shared" si="29"/>
        <v>17101.49286317153</v>
      </c>
      <c r="I128" s="330">
        <f t="shared" si="29"/>
        <v>9118.9316110741511</v>
      </c>
      <c r="J128" s="330">
        <f t="shared" si="29"/>
        <v>9118.9316110741511</v>
      </c>
      <c r="K128" s="330">
        <f>SUM(D128:J128)</f>
        <v>388412.67064910638</v>
      </c>
      <c r="P128" s="783" t="s">
        <v>1121</v>
      </c>
      <c r="Q128" s="783" t="s">
        <v>1122</v>
      </c>
      <c r="R128" s="290">
        <v>12364</v>
      </c>
      <c r="S128" s="291">
        <v>38714</v>
      </c>
    </row>
    <row r="129" spans="1:19" ht="17.25">
      <c r="C129" s="775" t="s">
        <v>68</v>
      </c>
      <c r="D129" s="330">
        <f>SUM(D124:D128)</f>
        <v>1718549.0163827206</v>
      </c>
      <c r="E129" s="330">
        <f t="shared" ref="E129:K129" si="30">SUM(E124:E128)</f>
        <v>1574552.1312664605</v>
      </c>
      <c r="F129" s="330">
        <f t="shared" si="30"/>
        <v>1147691.0224991713</v>
      </c>
      <c r="G129" s="330">
        <f t="shared" si="30"/>
        <v>2175215.0409309017</v>
      </c>
      <c r="H129" s="330">
        <f t="shared" si="30"/>
        <v>393960.15854916489</v>
      </c>
      <c r="I129" s="330">
        <f t="shared" si="30"/>
        <v>79794.220223927288</v>
      </c>
      <c r="J129" s="330">
        <f t="shared" si="30"/>
        <v>79794.220223927288</v>
      </c>
      <c r="K129" s="330">
        <f t="shared" si="30"/>
        <v>7169555.810076273</v>
      </c>
      <c r="L129" s="86">
        <f>K129+K121</f>
        <v>32827726.677042767</v>
      </c>
      <c r="P129" s="783" t="s">
        <v>1123</v>
      </c>
      <c r="Q129" s="783" t="s">
        <v>1124</v>
      </c>
      <c r="R129" s="290">
        <v>11999</v>
      </c>
      <c r="S129" s="291">
        <v>39139</v>
      </c>
    </row>
    <row r="130" spans="1:19" ht="17.25">
      <c r="K130" s="86"/>
      <c r="P130" s="783" t="s">
        <v>1125</v>
      </c>
      <c r="Q130" s="783" t="s">
        <v>1126</v>
      </c>
      <c r="R130" s="292">
        <v>251</v>
      </c>
      <c r="S130" s="291">
        <v>69691</v>
      </c>
    </row>
    <row r="131" spans="1:19" ht="17.25">
      <c r="A131" s="30" t="s">
        <v>2231</v>
      </c>
      <c r="C131" s="294"/>
      <c r="D131" s="784" t="s">
        <v>79</v>
      </c>
      <c r="E131" s="784" t="s">
        <v>80</v>
      </c>
      <c r="F131" s="784" t="s">
        <v>560</v>
      </c>
      <c r="G131" s="784" t="s">
        <v>51</v>
      </c>
      <c r="H131" s="784" t="s">
        <v>78</v>
      </c>
      <c r="I131" s="784" t="s">
        <v>7</v>
      </c>
      <c r="J131" s="784" t="s">
        <v>1044</v>
      </c>
      <c r="K131" s="784" t="s">
        <v>68</v>
      </c>
      <c r="P131" s="783" t="s">
        <v>1127</v>
      </c>
      <c r="Q131" s="783" t="s">
        <v>1128</v>
      </c>
      <c r="R131" s="292">
        <v>864</v>
      </c>
      <c r="S131" s="291">
        <v>68230</v>
      </c>
    </row>
    <row r="132" spans="1:19" ht="17.25">
      <c r="A132" s="30" t="s">
        <v>2409</v>
      </c>
      <c r="C132" s="784" t="s">
        <v>2318</v>
      </c>
      <c r="D132" s="263">
        <f>D116*(1-Scenario!E42-Scenario!E43)</f>
        <v>1999950.5483590495</v>
      </c>
      <c r="E132" s="777">
        <v>0</v>
      </c>
      <c r="F132" s="777">
        <v>0</v>
      </c>
      <c r="G132" s="263">
        <f>$D$116*Scenario!$E$42*(산업중심형!H100/산업중심형!F98)</f>
        <v>22954.802898633123</v>
      </c>
      <c r="H132" s="777">
        <v>0</v>
      </c>
      <c r="I132" s="263">
        <f>$D$116*Scenario!$E$43*(산업중심형!G99/산업중심형!F98)/33.3</f>
        <v>216633.65687556023</v>
      </c>
      <c r="J132" s="777">
        <v>0</v>
      </c>
      <c r="K132" s="777">
        <f t="shared" ref="K132:K137" si="31">SUM(D132:J132)</f>
        <v>2239539.0081332428</v>
      </c>
      <c r="P132" s="899" t="s">
        <v>1129</v>
      </c>
      <c r="Q132" s="783" t="s">
        <v>1130</v>
      </c>
      <c r="R132" s="290">
        <v>3135</v>
      </c>
      <c r="S132" s="291">
        <v>73032</v>
      </c>
    </row>
    <row r="133" spans="1:19" ht="17.25">
      <c r="C133" s="784" t="s">
        <v>2316</v>
      </c>
      <c r="D133" s="777">
        <v>0</v>
      </c>
      <c r="E133" s="777">
        <f>E125*(1-Scenario!E44-Scenario!E45)</f>
        <v>918009.17872489488</v>
      </c>
      <c r="F133" s="777">
        <v>0</v>
      </c>
      <c r="G133" s="777">
        <v>0</v>
      </c>
      <c r="H133" s="777">
        <v>0</v>
      </c>
      <c r="I133" s="777">
        <f>E117*Scenario!$E$45</f>
        <v>2105723.5645605279</v>
      </c>
      <c r="J133" s="777">
        <v>0</v>
      </c>
      <c r="K133" s="777">
        <f t="shared" si="31"/>
        <v>3023732.7432854227</v>
      </c>
      <c r="P133" s="900"/>
      <c r="Q133" s="783" t="s">
        <v>1131</v>
      </c>
      <c r="R133" s="290">
        <v>4263</v>
      </c>
      <c r="S133" s="291">
        <v>70849</v>
      </c>
    </row>
    <row r="134" spans="1:19" ht="17.25">
      <c r="C134" s="784" t="s">
        <v>2315</v>
      </c>
      <c r="D134" s="777">
        <v>0</v>
      </c>
      <c r="E134" s="777">
        <f>E126*(1-Scenario!E45-Scenario!E46)</f>
        <v>103044.21816756421</v>
      </c>
      <c r="F134" s="777">
        <v>0</v>
      </c>
      <c r="G134" s="777">
        <v>0</v>
      </c>
      <c r="H134" s="777">
        <v>0</v>
      </c>
      <c r="I134" s="777">
        <f>E118*Scenario!E45</f>
        <v>210099.70359124063</v>
      </c>
      <c r="J134" s="777">
        <v>0</v>
      </c>
      <c r="K134" s="777">
        <f t="shared" si="31"/>
        <v>313143.92175880482</v>
      </c>
      <c r="P134" s="899" t="s">
        <v>1132</v>
      </c>
      <c r="Q134" s="899" t="s">
        <v>1133</v>
      </c>
      <c r="R134" s="290">
        <v>2633</v>
      </c>
      <c r="S134" s="291">
        <v>68636</v>
      </c>
    </row>
    <row r="135" spans="1:19" ht="17.25">
      <c r="C135" s="784" t="s">
        <v>2314</v>
      </c>
      <c r="D135" s="777">
        <v>0</v>
      </c>
      <c r="E135" s="777">
        <v>0</v>
      </c>
      <c r="F135" s="777">
        <v>0</v>
      </c>
      <c r="G135" s="777">
        <v>0</v>
      </c>
      <c r="H135" s="777">
        <v>0</v>
      </c>
      <c r="I135" s="777">
        <v>0</v>
      </c>
      <c r="J135" s="777">
        <v>0</v>
      </c>
      <c r="K135" s="777">
        <f t="shared" si="31"/>
        <v>0</v>
      </c>
      <c r="P135" s="900"/>
      <c r="Q135" s="900"/>
      <c r="R135" s="290">
        <v>3480</v>
      </c>
      <c r="S135" s="291">
        <v>71142</v>
      </c>
    </row>
    <row r="136" spans="1:19" ht="17.25">
      <c r="C136" s="784" t="s">
        <v>220</v>
      </c>
      <c r="D136" s="777">
        <v>0</v>
      </c>
      <c r="E136" s="777">
        <v>0</v>
      </c>
      <c r="F136" s="777">
        <v>0</v>
      </c>
      <c r="G136" s="777">
        <v>0</v>
      </c>
      <c r="H136" s="777">
        <v>0</v>
      </c>
      <c r="I136" s="777">
        <v>0</v>
      </c>
      <c r="J136" s="777">
        <v>0</v>
      </c>
      <c r="K136" s="777">
        <f t="shared" si="31"/>
        <v>0</v>
      </c>
      <c r="P136" s="783" t="s">
        <v>1134</v>
      </c>
      <c r="Q136" s="783" t="s">
        <v>1135</v>
      </c>
      <c r="R136" s="292">
        <v>616</v>
      </c>
      <c r="S136" s="291">
        <v>44187</v>
      </c>
    </row>
    <row r="137" spans="1:19" ht="17.25">
      <c r="C137" s="784" t="s">
        <v>68</v>
      </c>
      <c r="D137" s="777">
        <f>SUM(D132:D136)</f>
        <v>1999950.5483590495</v>
      </c>
      <c r="E137" s="777">
        <f t="shared" ref="E137:J137" si="32">SUM(E132:E136)</f>
        <v>1021053.3968924591</v>
      </c>
      <c r="F137" s="777">
        <f t="shared" si="32"/>
        <v>0</v>
      </c>
      <c r="G137" s="777">
        <f t="shared" si="32"/>
        <v>22954.802898633123</v>
      </c>
      <c r="H137" s="777">
        <f t="shared" si="32"/>
        <v>0</v>
      </c>
      <c r="I137" s="777">
        <f t="shared" si="32"/>
        <v>2532456.9250273285</v>
      </c>
      <c r="J137" s="777">
        <f t="shared" si="32"/>
        <v>0</v>
      </c>
      <c r="K137" s="777">
        <f t="shared" si="31"/>
        <v>5576415.6731774705</v>
      </c>
      <c r="P137" s="783" t="s">
        <v>1136</v>
      </c>
      <c r="Q137" s="783" t="s">
        <v>1137</v>
      </c>
      <c r="R137" s="292">
        <v>995</v>
      </c>
      <c r="S137" s="291">
        <v>38371</v>
      </c>
    </row>
    <row r="138" spans="1:19" ht="17.25">
      <c r="P138" s="783" t="s">
        <v>1138</v>
      </c>
      <c r="Q138" s="783" t="s">
        <v>1139</v>
      </c>
      <c r="R138" s="290">
        <v>18700</v>
      </c>
      <c r="S138" s="291">
        <v>40529</v>
      </c>
    </row>
    <row r="139" spans="1:19" ht="17.25">
      <c r="A139" s="30" t="s">
        <v>2408</v>
      </c>
      <c r="C139" s="236"/>
      <c r="D139" s="775" t="s">
        <v>79</v>
      </c>
      <c r="E139" s="775" t="s">
        <v>80</v>
      </c>
      <c r="F139" s="775" t="s">
        <v>560</v>
      </c>
      <c r="G139" s="775" t="s">
        <v>51</v>
      </c>
      <c r="H139" s="775" t="s">
        <v>78</v>
      </c>
      <c r="I139" s="775" t="s">
        <v>7</v>
      </c>
      <c r="J139" s="775" t="s">
        <v>1044</v>
      </c>
      <c r="K139" s="775" t="s">
        <v>68</v>
      </c>
      <c r="P139" s="783" t="s">
        <v>1140</v>
      </c>
      <c r="Q139" s="783" t="s">
        <v>1141</v>
      </c>
      <c r="R139" s="290">
        <v>2369</v>
      </c>
      <c r="S139" s="291">
        <v>70019</v>
      </c>
    </row>
    <row r="140" spans="1:19" ht="17.25">
      <c r="A140" s="30" t="s">
        <v>2410</v>
      </c>
      <c r="C140" s="775" t="s">
        <v>2318</v>
      </c>
      <c r="D140" s="268">
        <f>D124*((1+Scenario!$E$47)^(Scenario!$H$4-Scenario!$I$4))</f>
        <v>1314927.2980697013</v>
      </c>
      <c r="E140" s="268">
        <f>E124*((1+Scenario!$E$47)^(Scenario!$H$4-Scenario!$I$4))</f>
        <v>62855.831794348123</v>
      </c>
      <c r="F140" s="268">
        <f>F124*((1+Scenario!$E$47)^(Scenario!$H$4-Scenario!$I$4))</f>
        <v>367464.86279772746</v>
      </c>
      <c r="G140" s="268">
        <f>G124*((1+Scenario!$E$47)^(Scenario!$H$4-Scenario!$I$4))</f>
        <v>556032.35818077193</v>
      </c>
      <c r="H140" s="268">
        <f>H124*((1+Scenario!$E$47)^(Scenario!$H$4-Scenario!$I$4))</f>
        <v>24175.319920903123</v>
      </c>
      <c r="I140" s="268">
        <f>I124*((1+Scenario!$E$47)^(Scenario!$H$4-Scenario!$I$4))</f>
        <v>7252.5959762709381</v>
      </c>
      <c r="J140" s="268">
        <f>J124*((1+Scenario!$E$47)^(Scenario!$H$4-Scenario!$I$4))</f>
        <v>7252.5959762709381</v>
      </c>
      <c r="K140" s="330">
        <f>SUM(D140:J140)</f>
        <v>2339960.8627159935</v>
      </c>
      <c r="P140" s="783" t="s">
        <v>1117</v>
      </c>
      <c r="Q140" s="783" t="s">
        <v>1142</v>
      </c>
      <c r="R140" s="290">
        <v>4511</v>
      </c>
      <c r="S140" s="291">
        <v>69632</v>
      </c>
    </row>
    <row r="141" spans="1:19">
      <c r="C141" s="775" t="s">
        <v>2316</v>
      </c>
      <c r="D141" s="268">
        <f>D125*((1+Scenario!$E$47)^(Scenario!$H$4-Scenario!$I$4))</f>
        <v>0</v>
      </c>
      <c r="E141" s="268">
        <f>E125*((1+Scenario!$E$47)^(Scenario!$H$4-Scenario!$I$4))</f>
        <v>1147511.4734061186</v>
      </c>
      <c r="F141" s="268">
        <f>F125*((1+Scenario!$E$47)^(Scenario!$H$4-Scenario!$I$4))</f>
        <v>422500.47372326121</v>
      </c>
      <c r="G141" s="268">
        <f>G125*((1+Scenario!$E$47)^(Scenario!$H$4-Scenario!$I$4))</f>
        <v>680695.20766525401</v>
      </c>
      <c r="H141" s="268">
        <f>H125*((1+Scenario!$E$47)^(Scenario!$H$4-Scenario!$I$4))</f>
        <v>164305.73978126826</v>
      </c>
      <c r="I141" s="268">
        <f>I125*((1+Scenario!$E$47)^(Scenario!$H$4-Scenario!$I$4))</f>
        <v>11736.124270090591</v>
      </c>
      <c r="J141" s="268">
        <f>J125*((1+Scenario!$E$47)^(Scenario!$H$4-Scenario!$I$4))</f>
        <v>11736.124270090591</v>
      </c>
      <c r="K141" s="330">
        <f>SUM(D141:J141)</f>
        <v>2438485.143116083</v>
      </c>
      <c r="R141" s="293">
        <f>SUM(R126:R140)/1000</f>
        <v>82.826999999999998</v>
      </c>
      <c r="S141" s="30" t="s">
        <v>352</v>
      </c>
    </row>
    <row r="142" spans="1:19">
      <c r="C142" s="775" t="s">
        <v>2315</v>
      </c>
      <c r="D142" s="268">
        <f>D126*((1+Scenario!$E$47)^(Scenario!$H$4-Scenario!$I$4))</f>
        <v>31072.799602442417</v>
      </c>
      <c r="E142" s="268">
        <f>E126*((1+Scenario!$E$47)^(Scenario!$H$4-Scenario!$I$4))</f>
        <v>114493.57574173801</v>
      </c>
      <c r="F142" s="268">
        <f>F126*((1+Scenario!$E$47)^(Scenario!$H$4-Scenario!$I$4))</f>
        <v>192651.35753514295</v>
      </c>
      <c r="G142" s="268">
        <f>G126*((1+Scenario!$E$47)^(Scenario!$H$4-Scenario!$I$4))</f>
        <v>466091.9940366362</v>
      </c>
      <c r="H142" s="268">
        <f>H126*((1+Scenario!$E$47)^(Scenario!$H$4-Scenario!$I$4))</f>
        <v>183329.51765441027</v>
      </c>
      <c r="I142" s="268">
        <f>I126*((1+Scenario!$E$47)^(Scenario!$H$4-Scenario!$I$4))</f>
        <v>7768.1999006106043</v>
      </c>
      <c r="J142" s="268">
        <f>J126*((1+Scenario!$E$47)^(Scenario!$H$4-Scenario!$I$4))</f>
        <v>7768.1999006106043</v>
      </c>
      <c r="K142" s="330">
        <f>SUM(D142:J142)</f>
        <v>1003175.644371591</v>
      </c>
    </row>
    <row r="143" spans="1:19">
      <c r="C143" s="775" t="s">
        <v>2314</v>
      </c>
      <c r="D143" s="268">
        <f>D127*((1+Scenario!$E$47)^(Scenario!$H$4-Scenario!$I$4))</f>
        <v>372548.91871057678</v>
      </c>
      <c r="E143" s="268">
        <f>E127*((1+Scenario!$E$47)^(Scenario!$H$4-Scenario!$I$4))</f>
        <v>245337.09280940425</v>
      </c>
      <c r="F143" s="268">
        <f>F127*((1+Scenario!$E$47)^(Scenario!$H$4-Scenario!$I$4))</f>
        <v>99952.148922349879</v>
      </c>
      <c r="G143" s="268">
        <f>G127*((1+Scenario!$E$47)^(Scenario!$H$4-Scenario!$I$4))</f>
        <v>188798.50351999421</v>
      </c>
      <c r="H143" s="268">
        <f>H127*((1+Scenario!$E$47)^(Scenario!$H$4-Scenario!$I$4))</f>
        <v>5048.0883294116093</v>
      </c>
      <c r="I143" s="268">
        <f>I127*((1+Scenario!$E$47)^(Scenario!$H$4-Scenario!$I$4))</f>
        <v>43918.368465881002</v>
      </c>
      <c r="J143" s="268">
        <f>J127*((1+Scenario!$E$47)^(Scenario!$H$4-Scenario!$I$4))</f>
        <v>43918.368465881002</v>
      </c>
      <c r="K143" s="330">
        <f>SUM(D143:J143)</f>
        <v>999521.48922349873</v>
      </c>
    </row>
    <row r="144" spans="1:19">
      <c r="C144" s="775" t="s">
        <v>220</v>
      </c>
      <c r="D144" s="268">
        <f>D128*((1+Scenario!$E$47)^(Scenario!$H$4-Scenario!$I$4))</f>
        <v>0</v>
      </c>
      <c r="E144" s="268">
        <f>E128*((1+Scenario!$E$47)^(Scenario!$H$4-Scenario!$I$4))</f>
        <v>4354.1575148515085</v>
      </c>
      <c r="F144" s="268">
        <f>F128*((1+Scenario!$E$47)^(Scenario!$H$4-Scenario!$I$4))</f>
        <v>65122.179520689882</v>
      </c>
      <c r="G144" s="268">
        <f>G128*((1+Scenario!$E$47)^(Scenario!$H$4-Scenario!$I$4))</f>
        <v>283596.97752824519</v>
      </c>
      <c r="H144" s="268">
        <f>H128*((1+Scenario!$E$47)^(Scenario!$H$4-Scenario!$I$4))</f>
        <v>17101.49286317153</v>
      </c>
      <c r="I144" s="268">
        <f>I128*((1+Scenario!$E$47)^(Scenario!$H$4-Scenario!$I$4))</f>
        <v>9118.9316110741511</v>
      </c>
      <c r="J144" s="268">
        <f>J128*((1+Scenario!$E$47)^(Scenario!$H$4-Scenario!$I$4))</f>
        <v>9118.9316110741511</v>
      </c>
      <c r="K144" s="330">
        <f>SUM(D144:J144)</f>
        <v>388412.67064910638</v>
      </c>
    </row>
    <row r="145" spans="1:13">
      <c r="C145" s="775" t="s">
        <v>68</v>
      </c>
      <c r="D145" s="330">
        <f>SUM(D140:D144)</f>
        <v>1718549.0163827206</v>
      </c>
      <c r="E145" s="330">
        <f t="shared" ref="E145:K145" si="33">SUM(E140:E144)</f>
        <v>1574552.1312664605</v>
      </c>
      <c r="F145" s="330">
        <f t="shared" si="33"/>
        <v>1147691.0224991713</v>
      </c>
      <c r="G145" s="330">
        <f t="shared" si="33"/>
        <v>2175215.0409309017</v>
      </c>
      <c r="H145" s="330">
        <f t="shared" si="33"/>
        <v>393960.15854916489</v>
      </c>
      <c r="I145" s="330">
        <f t="shared" si="33"/>
        <v>79794.220223927288</v>
      </c>
      <c r="J145" s="330">
        <f t="shared" si="33"/>
        <v>79794.220223927288</v>
      </c>
      <c r="K145" s="330">
        <f t="shared" si="33"/>
        <v>7169555.810076273</v>
      </c>
      <c r="L145" s="86"/>
      <c r="M145" s="958">
        <f>G145/K145</f>
        <v>0.3033960678392098</v>
      </c>
    </row>
    <row r="147" spans="1:13">
      <c r="A147" s="30" t="s">
        <v>2408</v>
      </c>
      <c r="C147" s="236"/>
      <c r="D147" s="775" t="s">
        <v>79</v>
      </c>
      <c r="E147" s="775" t="s">
        <v>80</v>
      </c>
      <c r="F147" s="775" t="s">
        <v>560</v>
      </c>
      <c r="G147" s="775" t="s">
        <v>51</v>
      </c>
      <c r="H147" s="775" t="s">
        <v>78</v>
      </c>
      <c r="I147" s="775" t="s">
        <v>7</v>
      </c>
      <c r="J147" s="775" t="s">
        <v>1044</v>
      </c>
      <c r="K147" s="775" t="s">
        <v>68</v>
      </c>
    </row>
    <row r="148" spans="1:13">
      <c r="A148" s="30" t="s">
        <v>2411</v>
      </c>
      <c r="C148" s="775" t="s">
        <v>2318</v>
      </c>
      <c r="D148" s="268">
        <f>IF((D140*((1+Scenario!$E$48)^(Scenario!$H$4-Scenario!$I$4)))&lt;0,0,(D140*((1+Scenario!$E$48)^(Scenario!$H$4-Scenario!$I$4))))</f>
        <v>1314927.2980697013</v>
      </c>
      <c r="E148" s="268">
        <f>IF((E140*((1+Scenario!$E$48)^(Scenario!$H$4-Scenario!$I$4)))&lt;0,0,(E140*((1+Scenario!$E$48)^(Scenario!$H$4-Scenario!$I$4))))</f>
        <v>62855.831794348123</v>
      </c>
      <c r="F148" s="268">
        <f>IF((F140*((1+Scenario!$E$48)^(Scenario!$H$4-Scenario!$I$4)))&lt;0,0,(F140*((1+Scenario!$E$48)^(Scenario!$H$4-Scenario!$I$4))))</f>
        <v>367464.86279772746</v>
      </c>
      <c r="G148" s="785">
        <f>G140+(D140-D148)*$K$97+(E140-E148)*$K$98+(F140-F148)*$K$102</f>
        <v>556032.35818077193</v>
      </c>
      <c r="H148" s="268">
        <f t="shared" ref="H148:J152" si="34">H140</f>
        <v>24175.319920903123</v>
      </c>
      <c r="I148" s="268">
        <f t="shared" si="34"/>
        <v>7252.5959762709381</v>
      </c>
      <c r="J148" s="268">
        <f t="shared" si="34"/>
        <v>7252.5959762709381</v>
      </c>
      <c r="K148" s="330">
        <f>SUM(D148:J148)</f>
        <v>2339960.8627159935</v>
      </c>
      <c r="M148" s="958">
        <f>G148/K148</f>
        <v>0.23762464024094188</v>
      </c>
    </row>
    <row r="149" spans="1:13">
      <c r="C149" s="775" t="s">
        <v>2316</v>
      </c>
      <c r="D149" s="268">
        <f>IF((D141*((1+Scenario!$E$48)^(Scenario!$H$4-Scenario!$I$4)))&lt;0,0,(D141*((1+Scenario!$E$48)^(Scenario!$H$4-Scenario!$I$4))))</f>
        <v>0</v>
      </c>
      <c r="E149" s="268">
        <f>IF((E141*((1+Scenario!$E$48)^(Scenario!$H$4-Scenario!$I$4)))&lt;0,0,(E141*((1+Scenario!$E$48)^(Scenario!$H$4-Scenario!$I$4))))</f>
        <v>1147511.4734061186</v>
      </c>
      <c r="F149" s="268">
        <f>IF((F141*((1+Scenario!$E$48)^(Scenario!$H$4-Scenario!$I$4)))&lt;0,0,(F141*((1+Scenario!$E$48)^(Scenario!$H$4-Scenario!$I$4))))</f>
        <v>422500.47372326121</v>
      </c>
      <c r="G149" s="785">
        <f>G141+(D141-D149)*$K$97+(E141-E149)*$K$98+(F141-F149)*$K$102</f>
        <v>680695.20766525401</v>
      </c>
      <c r="H149" s="268">
        <f t="shared" si="34"/>
        <v>164305.73978126826</v>
      </c>
      <c r="I149" s="268">
        <f t="shared" si="34"/>
        <v>11736.124270090591</v>
      </c>
      <c r="J149" s="268">
        <f t="shared" si="34"/>
        <v>11736.124270090591</v>
      </c>
      <c r="K149" s="330">
        <f>SUM(D149:J149)</f>
        <v>2438485.143116083</v>
      </c>
      <c r="M149" s="958">
        <f t="shared" ref="M149:M152" si="35">G149/K149</f>
        <v>0.27914675206731404</v>
      </c>
    </row>
    <row r="150" spans="1:13">
      <c r="C150" s="775" t="s">
        <v>2315</v>
      </c>
      <c r="D150" s="268">
        <f>IF((D142*((1+Scenario!$E$48)^(Scenario!$H$4-Scenario!$I$4)))&lt;0,0,(D142*((1+Scenario!$E$48)^(Scenario!$H$4-Scenario!$I$4))))</f>
        <v>31072.799602442417</v>
      </c>
      <c r="E150" s="268">
        <f>IF((E142*((1+Scenario!$E$48)^(Scenario!$H$4-Scenario!$I$4)))&lt;0,0,(E142*((1+Scenario!$E$48)^(Scenario!$H$4-Scenario!$I$4))))</f>
        <v>114493.57574173801</v>
      </c>
      <c r="F150" s="268">
        <f>IF((F142*((1+Scenario!$E$48)^(Scenario!$H$4-Scenario!$I$4)))&lt;0,0,(F142*((1+Scenario!$E$48)^(Scenario!$H$4-Scenario!$I$4))))</f>
        <v>192651.35753514295</v>
      </c>
      <c r="G150" s="785">
        <f>G142+(D142-D150)*$K$97+(E142-E150)*$K$98+(F142-F150)*$K$102</f>
        <v>466091.9940366362</v>
      </c>
      <c r="H150" s="268">
        <f t="shared" si="34"/>
        <v>183329.51765441027</v>
      </c>
      <c r="I150" s="268">
        <f t="shared" si="34"/>
        <v>7768.1999006106043</v>
      </c>
      <c r="J150" s="268">
        <f t="shared" si="34"/>
        <v>7768.1999006106043</v>
      </c>
      <c r="K150" s="330">
        <f>SUM(D150:J150)</f>
        <v>1003175.644371591</v>
      </c>
      <c r="M150" s="958">
        <f t="shared" si="35"/>
        <v>0.46461653714550194</v>
      </c>
    </row>
    <row r="151" spans="1:13">
      <c r="C151" s="775" t="s">
        <v>2314</v>
      </c>
      <c r="D151" s="268">
        <f>IF((D143*((1+Scenario!$E$48)^(Scenario!$H$4-Scenario!$I$4)))&lt;0,0,(D143*((1+Scenario!$E$48)^(Scenario!$H$4-Scenario!$I$4))))</f>
        <v>372548.91871057678</v>
      </c>
      <c r="E151" s="268">
        <f>IF((E143*((1+Scenario!$E$48)^(Scenario!$H$4-Scenario!$I$4)))&lt;0,0,(E143*((1+Scenario!$E$48)^(Scenario!$H$4-Scenario!$I$4))))</f>
        <v>245337.09280940425</v>
      </c>
      <c r="F151" s="268">
        <f>IF((F143*((1+Scenario!$E$48)^(Scenario!$H$4-Scenario!$I$4)))&lt;0,0,(F143*((1+Scenario!$E$48)^(Scenario!$H$4-Scenario!$I$4))))</f>
        <v>99952.148922349879</v>
      </c>
      <c r="G151" s="785">
        <f>G143+(D143-D151)*$K$97+(E143-E151)*$K$98+(F143-F151)*$K$102</f>
        <v>188798.50351999421</v>
      </c>
      <c r="H151" s="268">
        <f t="shared" si="34"/>
        <v>5048.0883294116093</v>
      </c>
      <c r="I151" s="268">
        <f t="shared" si="34"/>
        <v>43918.368465881002</v>
      </c>
      <c r="J151" s="268">
        <f t="shared" si="34"/>
        <v>43918.368465881002</v>
      </c>
      <c r="K151" s="330">
        <f>SUM(D151:J151)</f>
        <v>999521.48922349873</v>
      </c>
      <c r="M151" s="958">
        <f t="shared" si="35"/>
        <v>0.18888888888888888</v>
      </c>
    </row>
    <row r="152" spans="1:13">
      <c r="C152" s="775" t="s">
        <v>220</v>
      </c>
      <c r="D152" s="268">
        <f>IF((D144*((1+Scenario!$E$48)^(Scenario!$H$4-Scenario!$I$4)))&lt;0,0,(D144*((1+Scenario!$E$48)^(Scenario!$H$4-Scenario!$I$4))))</f>
        <v>0</v>
      </c>
      <c r="E152" s="268">
        <f>IF((E144*((1+Scenario!$E$48)^(Scenario!$H$4-Scenario!$I$4)))&lt;0,0,(E144*((1+Scenario!$E$48)^(Scenario!$H$4-Scenario!$I$4))))</f>
        <v>4354.1575148515085</v>
      </c>
      <c r="F152" s="268">
        <f>IF((F144*((1+Scenario!$E$48)^(Scenario!$H$4-Scenario!$I$4)))&lt;0,0,(F144*((1+Scenario!$E$48)^(Scenario!$H$4-Scenario!$I$4))))</f>
        <v>65122.179520689882</v>
      </c>
      <c r="G152" s="785">
        <f>G144+(D144-D152)*$K$97+(E144-E152)*$K$98+(F144-F152)*$K$102</f>
        <v>283596.97752824519</v>
      </c>
      <c r="H152" s="268">
        <f t="shared" si="34"/>
        <v>17101.49286317153</v>
      </c>
      <c r="I152" s="268">
        <f t="shared" si="34"/>
        <v>9118.9316110741511</v>
      </c>
      <c r="J152" s="268">
        <f t="shared" si="34"/>
        <v>9118.9316110741511</v>
      </c>
      <c r="K152" s="330">
        <f>SUM(D152:J152)</f>
        <v>388412.67064910638</v>
      </c>
      <c r="M152" s="958">
        <f t="shared" si="35"/>
        <v>0.73014347614948916</v>
      </c>
    </row>
    <row r="153" spans="1:13">
      <c r="C153" s="775" t="s">
        <v>68</v>
      </c>
      <c r="D153" s="330">
        <f t="shared" ref="D153:K153" si="36">SUM(D148:D152)</f>
        <v>1718549.0163827206</v>
      </c>
      <c r="E153" s="330">
        <f t="shared" si="36"/>
        <v>1574552.1312664605</v>
      </c>
      <c r="F153" s="330">
        <f t="shared" si="36"/>
        <v>1147691.0224991713</v>
      </c>
      <c r="G153" s="330">
        <f t="shared" si="36"/>
        <v>2175215.0409309017</v>
      </c>
      <c r="H153" s="330">
        <f t="shared" si="36"/>
        <v>393960.15854916489</v>
      </c>
      <c r="I153" s="330">
        <f t="shared" si="36"/>
        <v>79794.220223927288</v>
      </c>
      <c r="J153" s="330">
        <f t="shared" si="36"/>
        <v>79794.220223927288</v>
      </c>
      <c r="K153" s="330">
        <f t="shared" si="36"/>
        <v>7169555.810076273</v>
      </c>
      <c r="L153" s="86">
        <f>K153+K137</f>
        <v>12745971.483253743</v>
      </c>
      <c r="M153" s="958">
        <f>G153/K153</f>
        <v>0.3033960678392098</v>
      </c>
    </row>
    <row r="155" spans="1:13">
      <c r="D155" s="50"/>
      <c r="E155" s="50"/>
      <c r="F155" s="50"/>
      <c r="G155" s="50"/>
      <c r="H155" s="50"/>
      <c r="I155" s="50"/>
      <c r="J155" s="50"/>
      <c r="K155" s="50"/>
    </row>
    <row r="156" spans="1:13">
      <c r="C156" s="50"/>
      <c r="D156" s="247"/>
      <c r="E156" s="247"/>
      <c r="F156" s="247"/>
      <c r="G156" s="247"/>
      <c r="H156" s="86"/>
      <c r="I156" s="86"/>
      <c r="J156" s="86"/>
      <c r="K156" s="86"/>
    </row>
    <row r="157" spans="1:13">
      <c r="C157" s="50"/>
      <c r="D157" s="247"/>
      <c r="E157" s="247"/>
      <c r="F157" s="247"/>
      <c r="G157" s="247"/>
      <c r="H157" s="86"/>
      <c r="I157" s="86"/>
      <c r="J157" s="86"/>
      <c r="K157" s="86"/>
      <c r="M157" s="20">
        <f>M145*(1.02)^30</f>
        <v>0.54955998205195955</v>
      </c>
    </row>
    <row r="158" spans="1:13">
      <c r="C158" s="50"/>
      <c r="D158" s="247"/>
      <c r="E158" s="247"/>
      <c r="F158" s="247"/>
      <c r="G158" s="247"/>
      <c r="H158" s="86"/>
      <c r="I158" s="86"/>
      <c r="J158" s="86"/>
      <c r="K158" s="86"/>
    </row>
    <row r="159" spans="1:13">
      <c r="C159" s="50"/>
      <c r="D159" s="247"/>
      <c r="E159" s="247"/>
      <c r="F159" s="247"/>
      <c r="G159" s="247"/>
      <c r="H159" s="86"/>
      <c r="I159" s="86"/>
      <c r="J159" s="86"/>
      <c r="K159" s="86"/>
    </row>
    <row r="160" spans="1:13">
      <c r="C160" s="50"/>
      <c r="D160" s="247"/>
      <c r="E160" s="247"/>
      <c r="F160" s="247"/>
      <c r="G160" s="247"/>
      <c r="H160" s="86"/>
      <c r="I160" s="86"/>
      <c r="J160" s="86"/>
      <c r="K160" s="86"/>
    </row>
    <row r="161" spans="3:12">
      <c r="C161" s="50"/>
      <c r="D161" s="86"/>
      <c r="E161" s="86"/>
      <c r="F161" s="86"/>
      <c r="G161" s="86"/>
      <c r="H161" s="86"/>
      <c r="I161" s="86"/>
      <c r="J161" s="86"/>
      <c r="K161" s="86"/>
      <c r="L161" s="86"/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69157-C4EB-4898-9A6F-71BE2C88BB07}">
  <dimension ref="A1:AP72"/>
  <sheetViews>
    <sheetView topLeftCell="A30" zoomScale="85" zoomScaleNormal="85" workbookViewId="0">
      <selection activeCell="R58" sqref="R58"/>
    </sheetView>
  </sheetViews>
  <sheetFormatPr defaultColWidth="12.625" defaultRowHeight="16.5"/>
  <cols>
    <col min="1" max="1" width="14.625" style="30" bestFit="1" customWidth="1"/>
    <col min="2" max="6" width="12.625" style="30"/>
    <col min="7" max="7" width="17.125" style="30" bestFit="1" customWidth="1"/>
    <col min="8" max="11" width="12.625" style="30"/>
    <col min="12" max="12" width="14.625" style="30" bestFit="1" customWidth="1"/>
    <col min="13" max="14" width="12.625" style="30"/>
    <col min="15" max="15" width="14.625" style="30" bestFit="1" customWidth="1"/>
    <col min="16" max="17" width="12.625" style="30"/>
    <col min="18" max="18" width="14.625" style="30" bestFit="1" customWidth="1"/>
    <col min="19" max="19" width="12.625" style="30"/>
    <col min="20" max="20" width="15.875" style="30" bestFit="1" customWidth="1"/>
    <col min="21" max="29" width="12.625" style="30"/>
    <col min="30" max="30" width="14.625" style="30" bestFit="1" customWidth="1"/>
    <col min="31" max="16384" width="12.625" style="30"/>
  </cols>
  <sheetData>
    <row r="1" spans="1:35">
      <c r="A1" s="30" t="s">
        <v>2392</v>
      </c>
      <c r="AB1" s="30" t="s">
        <v>1034</v>
      </c>
    </row>
    <row r="2" spans="1:35">
      <c r="AE2" s="30" t="s">
        <v>1037</v>
      </c>
    </row>
    <row r="3" spans="1:35">
      <c r="A3" s="30" t="s">
        <v>2391</v>
      </c>
      <c r="N3" s="30" t="s">
        <v>230</v>
      </c>
      <c r="AC3" s="30" t="s">
        <v>937</v>
      </c>
      <c r="AD3" s="30" t="s">
        <v>1039</v>
      </c>
      <c r="AE3" s="30" t="s">
        <v>1040</v>
      </c>
    </row>
    <row r="4" spans="1:35">
      <c r="A4" s="898" t="s">
        <v>2390</v>
      </c>
      <c r="B4" s="898" t="s">
        <v>1019</v>
      </c>
      <c r="C4" s="898"/>
      <c r="D4" s="898"/>
      <c r="E4" s="898"/>
      <c r="F4" s="898"/>
      <c r="G4" s="898"/>
      <c r="H4" s="898"/>
      <c r="I4" s="898"/>
      <c r="J4" s="898"/>
      <c r="K4" s="898"/>
      <c r="L4" s="898" t="s">
        <v>2381</v>
      </c>
      <c r="M4" s="898" t="s">
        <v>2389</v>
      </c>
      <c r="N4" s="898" t="s">
        <v>2388</v>
      </c>
      <c r="AB4" s="30" t="s">
        <v>102</v>
      </c>
      <c r="AC4" s="89">
        <v>80.655722999999995</v>
      </c>
      <c r="AD4" s="89">
        <v>26.461925000000001</v>
      </c>
      <c r="AE4" s="89">
        <v>8.1845909999999993</v>
      </c>
      <c r="AF4" s="83">
        <f t="shared" ref="AF4:AF9" si="0">SUM(AC4:AE4)</f>
        <v>115.302239</v>
      </c>
    </row>
    <row r="5" spans="1:35">
      <c r="A5" s="898"/>
      <c r="B5" s="898" t="s">
        <v>92</v>
      </c>
      <c r="C5" s="898" t="s">
        <v>2387</v>
      </c>
      <c r="D5" s="898"/>
      <c r="E5" s="898"/>
      <c r="F5" s="898"/>
      <c r="G5" s="898"/>
      <c r="H5" s="898"/>
      <c r="I5" s="898" t="s">
        <v>2377</v>
      </c>
      <c r="J5" s="898"/>
      <c r="K5" s="898"/>
      <c r="L5" s="898"/>
      <c r="M5" s="898"/>
      <c r="N5" s="898"/>
      <c r="AB5" s="30" t="s">
        <v>103</v>
      </c>
      <c r="AC5" s="89">
        <v>17.995125000000002</v>
      </c>
      <c r="AD5" s="89">
        <v>1.398293</v>
      </c>
      <c r="AE5" s="89">
        <v>2.7843550000000001</v>
      </c>
      <c r="AF5" s="83">
        <f t="shared" si="0"/>
        <v>22.177773000000002</v>
      </c>
    </row>
    <row r="6" spans="1:35">
      <c r="A6" s="898"/>
      <c r="B6" s="898"/>
      <c r="C6" s="61" t="s">
        <v>92</v>
      </c>
      <c r="D6" s="61" t="s">
        <v>104</v>
      </c>
      <c r="E6" s="61" t="s">
        <v>2386</v>
      </c>
      <c r="F6" s="61" t="s">
        <v>2385</v>
      </c>
      <c r="G6" s="61" t="s">
        <v>2384</v>
      </c>
      <c r="H6" s="61" t="s">
        <v>110</v>
      </c>
      <c r="I6" s="61" t="s">
        <v>92</v>
      </c>
      <c r="J6" s="61" t="s">
        <v>2383</v>
      </c>
      <c r="K6" s="61" t="s">
        <v>2382</v>
      </c>
      <c r="L6" s="898"/>
      <c r="M6" s="898"/>
      <c r="N6" s="898"/>
      <c r="AB6" s="30" t="s">
        <v>104</v>
      </c>
      <c r="AC6" s="89">
        <v>134.20808500000001</v>
      </c>
      <c r="AD6" s="89">
        <v>35.153019999999998</v>
      </c>
      <c r="AE6" s="89">
        <v>21.970521999999999</v>
      </c>
      <c r="AF6" s="83">
        <f t="shared" si="0"/>
        <v>191.331627</v>
      </c>
    </row>
    <row r="7" spans="1:35">
      <c r="A7" s="120">
        <v>20513707.699999999</v>
      </c>
      <c r="B7" s="120">
        <v>16891490.5</v>
      </c>
      <c r="C7" s="120">
        <v>15711049</v>
      </c>
      <c r="D7" s="120">
        <v>6369300</v>
      </c>
      <c r="E7" s="120">
        <v>4835550</v>
      </c>
      <c r="F7" s="120">
        <v>1690150</v>
      </c>
      <c r="G7" s="120">
        <v>731774</v>
      </c>
      <c r="H7" s="120">
        <v>2084275</v>
      </c>
      <c r="I7" s="120">
        <v>1180441.5</v>
      </c>
      <c r="J7" s="120">
        <v>849135.5</v>
      </c>
      <c r="K7" s="120">
        <v>331306</v>
      </c>
      <c r="L7" s="120">
        <v>561169.5</v>
      </c>
      <c r="M7" s="120">
        <v>1927752.9</v>
      </c>
      <c r="N7" s="120">
        <v>1133294.8</v>
      </c>
      <c r="AB7" s="30" t="s">
        <v>106</v>
      </c>
      <c r="AC7" s="89">
        <v>73.454008999999999</v>
      </c>
      <c r="AD7" s="89">
        <v>13.471546999999999</v>
      </c>
      <c r="AE7" s="89">
        <v>5.7755640000000001</v>
      </c>
      <c r="AF7" s="83">
        <f t="shared" si="0"/>
        <v>92.701120000000003</v>
      </c>
    </row>
    <row r="8" spans="1:35">
      <c r="AB8" s="30" t="s">
        <v>362</v>
      </c>
      <c r="AC8" s="89">
        <v>559.48944800000004</v>
      </c>
      <c r="AD8" s="89">
        <v>210.803393</v>
      </c>
      <c r="AE8" s="89">
        <v>93.509315000000001</v>
      </c>
      <c r="AF8" s="83">
        <f t="shared" si="0"/>
        <v>863.80215600000008</v>
      </c>
    </row>
    <row r="9" spans="1:35">
      <c r="A9" s="30" t="s">
        <v>2381</v>
      </c>
      <c r="AB9" s="30" t="s">
        <v>91</v>
      </c>
      <c r="AC9" s="89">
        <v>865.80238999999995</v>
      </c>
      <c r="AD9" s="89">
        <v>287.28817800000002</v>
      </c>
      <c r="AE9" s="89">
        <v>132.22434699999999</v>
      </c>
      <c r="AF9" s="83">
        <f t="shared" si="0"/>
        <v>1285.3149150000002</v>
      </c>
    </row>
    <row r="10" spans="1:35" ht="17.25" thickBot="1">
      <c r="A10" s="50" t="s">
        <v>2380</v>
      </c>
      <c r="B10" s="50" t="s">
        <v>2379</v>
      </c>
      <c r="C10" s="50" t="s">
        <v>457</v>
      </c>
      <c r="E10" s="30" t="s">
        <v>2378</v>
      </c>
      <c r="L10" s="30" t="s">
        <v>2304</v>
      </c>
    </row>
    <row r="11" spans="1:35">
      <c r="A11" s="823" t="s">
        <v>85</v>
      </c>
      <c r="B11" s="823"/>
      <c r="C11" s="82">
        <v>561000</v>
      </c>
      <c r="E11" s="50"/>
      <c r="F11" s="50" t="s">
        <v>79</v>
      </c>
      <c r="G11" s="50" t="s">
        <v>80</v>
      </c>
      <c r="H11" s="50" t="s">
        <v>560</v>
      </c>
      <c r="I11" s="50" t="s">
        <v>51</v>
      </c>
      <c r="J11" s="50" t="s">
        <v>78</v>
      </c>
      <c r="K11" s="50" t="s">
        <v>7</v>
      </c>
      <c r="L11" s="50" t="s">
        <v>1044</v>
      </c>
      <c r="AA11" s="30">
        <v>2020</v>
      </c>
      <c r="AB11" s="27" t="s">
        <v>1043</v>
      </c>
      <c r="AC11" s="28"/>
      <c r="AD11" s="28"/>
      <c r="AE11" s="28"/>
      <c r="AF11" s="28"/>
      <c r="AG11" s="28"/>
      <c r="AH11" s="28"/>
      <c r="AI11" s="29" t="s">
        <v>324</v>
      </c>
    </row>
    <row r="12" spans="1:35">
      <c r="A12" s="823" t="s">
        <v>2377</v>
      </c>
      <c r="B12" s="50" t="s">
        <v>92</v>
      </c>
      <c r="C12" s="82">
        <v>482000</v>
      </c>
      <c r="E12" s="50" t="s">
        <v>2318</v>
      </c>
      <c r="F12" s="82">
        <v>3814865.4835185129</v>
      </c>
      <c r="G12" s="82">
        <v>62855.831794348123</v>
      </c>
      <c r="H12" s="82">
        <v>367464.86279772746</v>
      </c>
      <c r="I12" s="82">
        <v>556032.35818077193</v>
      </c>
      <c r="J12" s="82">
        <v>24175.319920903123</v>
      </c>
      <c r="K12" s="82">
        <v>7252.5959762709381</v>
      </c>
      <c r="L12" s="82">
        <v>7252.5959762709381</v>
      </c>
      <c r="AB12" s="49"/>
      <c r="AC12" s="50" t="s">
        <v>79</v>
      </c>
      <c r="AD12" s="50" t="s">
        <v>80</v>
      </c>
      <c r="AE12" s="50" t="s">
        <v>560</v>
      </c>
      <c r="AF12" s="50" t="s">
        <v>51</v>
      </c>
      <c r="AG12" s="50" t="s">
        <v>78</v>
      </c>
      <c r="AH12" s="50" t="s">
        <v>7</v>
      </c>
      <c r="AI12" s="280" t="s">
        <v>1044</v>
      </c>
    </row>
    <row r="13" spans="1:35">
      <c r="A13" s="823"/>
      <c r="B13" s="50" t="s">
        <v>2376</v>
      </c>
      <c r="C13" s="82">
        <v>35000</v>
      </c>
      <c r="E13" s="50" t="s">
        <v>2316</v>
      </c>
      <c r="F13" s="82">
        <v>0</v>
      </c>
      <c r="G13" s="82">
        <v>22204747.119011395</v>
      </c>
      <c r="H13" s="82">
        <v>422500.47372326121</v>
      </c>
      <c r="I13" s="82">
        <v>680695.20766525401</v>
      </c>
      <c r="J13" s="82">
        <v>164305.73978126826</v>
      </c>
      <c r="K13" s="82">
        <v>11736.124270090591</v>
      </c>
      <c r="L13" s="82">
        <v>11736.124270090591</v>
      </c>
      <c r="AB13" s="49" t="s">
        <v>102</v>
      </c>
      <c r="AC13" s="58">
        <f>'온산국가산업단지 2050'!$AK21*AC21/$AC4/860*10000000</f>
        <v>3814865.4835185129</v>
      </c>
      <c r="AD13" s="58">
        <f>'온산국가산업단지 2050'!$AK21*AD21/$AC4/860*10000000</f>
        <v>62855.831794348123</v>
      </c>
      <c r="AE13" s="58">
        <f>'온산국가산업단지 2050'!$AK21*AE21/$AC4/860*10000000</f>
        <v>367464.86279772746</v>
      </c>
      <c r="AF13" s="58">
        <f>'온산국가산업단지 2050'!$AK21*AF21/$AC4/860*10000000</f>
        <v>556032.35818077193</v>
      </c>
      <c r="AG13" s="58">
        <f>'온산국가산업단지 2050'!$AK21*AG21/$AC4/860*10000000</f>
        <v>24175.319920903123</v>
      </c>
      <c r="AH13" s="58">
        <f>'온산국가산업단지 2050'!$AK21*AH21/$AC4/860*10000000</f>
        <v>7252.5959762709381</v>
      </c>
      <c r="AI13" s="171">
        <f>'온산국가산업단지 2050'!$AK21*AI21/$AC4/860*10000000</f>
        <v>7252.5959762709381</v>
      </c>
    </row>
    <row r="14" spans="1:35">
      <c r="A14" s="823"/>
      <c r="B14" s="50" t="s">
        <v>2375</v>
      </c>
      <c r="C14" s="82">
        <v>244000</v>
      </c>
      <c r="E14" s="50" t="s">
        <v>2315</v>
      </c>
      <c r="F14" s="82">
        <v>31072.799602442417</v>
      </c>
      <c r="G14" s="82">
        <v>2215490.6116541442</v>
      </c>
      <c r="H14" s="82">
        <v>192651.35753514295</v>
      </c>
      <c r="I14" s="82">
        <v>466091.9940366362</v>
      </c>
      <c r="J14" s="82">
        <v>183329.51765441027</v>
      </c>
      <c r="K14" s="82">
        <v>7768.1999006106043</v>
      </c>
      <c r="L14" s="82">
        <v>7768.1999006106043</v>
      </c>
      <c r="AB14" s="49" t="s">
        <v>103</v>
      </c>
      <c r="AC14" s="58">
        <f>'온산국가산업단지 2050'!$AK22*AC22/$AC5/860*10000000</f>
        <v>0</v>
      </c>
      <c r="AD14" s="58">
        <f>'온산국가산업단지 2050'!$AK22*AD22/$AC5/860*10000000</f>
        <v>22204747.119011395</v>
      </c>
      <c r="AE14" s="58">
        <f>'온산국가산업단지 2050'!$AK22*AE22/$AC5/860*10000000</f>
        <v>422500.47372326121</v>
      </c>
      <c r="AF14" s="58">
        <f>'온산국가산업단지 2050'!$AK22*AF22/$AC5/860*10000000</f>
        <v>680695.20766525401</v>
      </c>
      <c r="AG14" s="58">
        <f>'온산국가산업단지 2050'!$AK22*AG22/$AC5/860*10000000</f>
        <v>164305.73978126826</v>
      </c>
      <c r="AH14" s="58">
        <f>'온산국가산업단지 2050'!$AK22*AH22/$AC5/860*10000000</f>
        <v>11736.124270090591</v>
      </c>
      <c r="AI14" s="171">
        <f>'온산국가산업단지 2050'!$AK22*AI22/$AC5/860*10000000</f>
        <v>11736.124270090591</v>
      </c>
    </row>
    <row r="15" spans="1:35">
      <c r="A15" s="823"/>
      <c r="B15" s="50" t="s">
        <v>2374</v>
      </c>
      <c r="C15" s="82">
        <v>191000</v>
      </c>
      <c r="E15" s="50" t="s">
        <v>2314</v>
      </c>
      <c r="F15" s="82">
        <v>372548.91871057678</v>
      </c>
      <c r="G15" s="82">
        <v>245337.09280940425</v>
      </c>
      <c r="H15" s="82">
        <v>99952.148922349879</v>
      </c>
      <c r="I15" s="82">
        <v>188798.50351999421</v>
      </c>
      <c r="J15" s="82">
        <v>5048.0883294116093</v>
      </c>
      <c r="K15" s="82">
        <v>43918.368465881002</v>
      </c>
      <c r="L15" s="82">
        <v>43918.368465881002</v>
      </c>
      <c r="AB15" s="49" t="s">
        <v>104</v>
      </c>
      <c r="AC15" s="58">
        <f>'온산국가산업단지 2050'!$AK23*AC23/$AC6/860*10000000</f>
        <v>31072.799602442417</v>
      </c>
      <c r="AD15" s="58">
        <f>'온산국가산업단지 2050'!$AK23*AD23/$AC6/860*10000000</f>
        <v>2215490.6116541442</v>
      </c>
      <c r="AE15" s="58">
        <f>'온산국가산업단지 2050'!$AK23*AE23/$AC6/860*10000000</f>
        <v>192651.35753514295</v>
      </c>
      <c r="AF15" s="58">
        <f>'온산국가산업단지 2050'!$AK23*AF23/$AC6/860*10000000</f>
        <v>466091.9940366362</v>
      </c>
      <c r="AG15" s="58">
        <f>'온산국가산업단지 2050'!$AK23*AG23/$AC6/860*10000000</f>
        <v>183329.51765441027</v>
      </c>
      <c r="AH15" s="58">
        <f>'온산국가산업단지 2050'!$AK23*AH23/$AC6/860*10000000</f>
        <v>7768.1999006106043</v>
      </c>
      <c r="AI15" s="171">
        <f>'온산국가산업단지 2050'!$AK23*AI23/$AC6/860*10000000</f>
        <v>7768.1999006106043</v>
      </c>
    </row>
    <row r="16" spans="1:35">
      <c r="A16" s="823"/>
      <c r="B16" s="50" t="s">
        <v>435</v>
      </c>
      <c r="C16" s="82">
        <v>12000</v>
      </c>
      <c r="E16" s="50" t="s">
        <v>220</v>
      </c>
      <c r="F16" s="82">
        <v>0</v>
      </c>
      <c r="G16" s="82">
        <v>4354.1575148515085</v>
      </c>
      <c r="H16" s="82">
        <v>65122.179520689882</v>
      </c>
      <c r="I16" s="82">
        <v>283596.97752824519</v>
      </c>
      <c r="J16" s="82">
        <v>17101.49286317153</v>
      </c>
      <c r="K16" s="82">
        <v>9118.9316110741511</v>
      </c>
      <c r="L16" s="82">
        <v>9118.9316110741511</v>
      </c>
      <c r="AB16" s="49" t="s">
        <v>106</v>
      </c>
      <c r="AC16" s="58">
        <f>'온산국가산업단지 2050'!$AK24*AC24/$AC7/860*10000000</f>
        <v>372548.91871057678</v>
      </c>
      <c r="AD16" s="58">
        <f>'온산국가산업단지 2050'!$AK24*AD24/$AC7/860*10000000</f>
        <v>245337.09280940425</v>
      </c>
      <c r="AE16" s="58">
        <f>'온산국가산업단지 2050'!$AK24*AE24/$AC7/860*10000000</f>
        <v>99952.148922349879</v>
      </c>
      <c r="AF16" s="58">
        <f>'온산국가산업단지 2050'!$AK24*AF24/$AC7/860*10000000</f>
        <v>188798.50351999421</v>
      </c>
      <c r="AG16" s="58">
        <f>'온산국가산업단지 2050'!$AK24*AG24/$AC7/860*10000000</f>
        <v>5048.0883294116093</v>
      </c>
      <c r="AH16" s="58">
        <f>'온산국가산업단지 2050'!$AK24*AH24/$AC7/860*10000000</f>
        <v>43918.368465881002</v>
      </c>
      <c r="AI16" s="171">
        <f>'온산국가산업단지 2050'!$AK24*AI24/$AC7/860*10000000</f>
        <v>43918.368465881002</v>
      </c>
    </row>
    <row r="17" spans="1:41" ht="17.25" thickBot="1">
      <c r="A17" s="823" t="s">
        <v>2373</v>
      </c>
      <c r="B17" s="50" t="s">
        <v>92</v>
      </c>
      <c r="C17" s="82">
        <v>79000</v>
      </c>
      <c r="N17" s="30" t="s">
        <v>2372</v>
      </c>
      <c r="AB17" s="53" t="s">
        <v>362</v>
      </c>
      <c r="AC17" s="228">
        <f>'온산국가산업단지 2050'!$AK25*AC25/$AC8/860*10000000</f>
        <v>0</v>
      </c>
      <c r="AD17" s="228">
        <f>'온산국가산업단지 2050'!$AK25*AD25/$AC8/860*10000000</f>
        <v>4354.1575148515085</v>
      </c>
      <c r="AE17" s="228">
        <f>'온산국가산업단지 2050'!$AK25*AE25/$AC8/860*10000000</f>
        <v>65122.179520689882</v>
      </c>
      <c r="AF17" s="228">
        <f>'온산국가산업단지 2050'!$AK25*AF25/$AC8/860*10000000</f>
        <v>283596.97752824519</v>
      </c>
      <c r="AG17" s="228">
        <f>'온산국가산업단지 2050'!$AK25*AG25/$AC8/860*10000000</f>
        <v>17101.49286317153</v>
      </c>
      <c r="AH17" s="228">
        <f>'온산국가산업단지 2050'!$AK25*AH25/$AC8/860*10000000</f>
        <v>9118.9316110741511</v>
      </c>
      <c r="AI17" s="174">
        <f>'온산국가산업단지 2050'!$AK25*AI25/$AC8/860*10000000</f>
        <v>9118.9316110741511</v>
      </c>
    </row>
    <row r="18" spans="1:41">
      <c r="A18" s="823"/>
      <c r="B18" s="50" t="s">
        <v>2371</v>
      </c>
      <c r="C18" s="82">
        <v>3000</v>
      </c>
      <c r="N18" s="30" t="s">
        <v>2370</v>
      </c>
    </row>
    <row r="19" spans="1:41">
      <c r="A19" s="823"/>
      <c r="B19" s="50" t="s">
        <v>2369</v>
      </c>
      <c r="C19" s="82">
        <v>76000</v>
      </c>
      <c r="AB19" s="30" t="s">
        <v>1046</v>
      </c>
      <c r="AE19" s="30" t="s">
        <v>1047</v>
      </c>
    </row>
    <row r="20" spans="1:41">
      <c r="N20" s="294" t="s">
        <v>2368</v>
      </c>
      <c r="O20" s="321">
        <v>0.93700000000000006</v>
      </c>
      <c r="P20" s="294" t="s">
        <v>2051</v>
      </c>
      <c r="AC20" s="30" t="s">
        <v>79</v>
      </c>
      <c r="AD20" s="30" t="s">
        <v>80</v>
      </c>
      <c r="AE20" s="30" t="s">
        <v>560</v>
      </c>
      <c r="AF20" s="30" t="s">
        <v>51</v>
      </c>
      <c r="AG20" s="30" t="s">
        <v>78</v>
      </c>
      <c r="AH20" s="30" t="s">
        <v>7</v>
      </c>
      <c r="AI20" s="30" t="s">
        <v>1044</v>
      </c>
      <c r="AK20" s="30" t="s">
        <v>367</v>
      </c>
    </row>
    <row r="21" spans="1:41">
      <c r="A21" s="236" t="s">
        <v>1159</v>
      </c>
      <c r="B21" s="236"/>
      <c r="C21" s="236"/>
      <c r="D21" s="236"/>
      <c r="E21" s="236"/>
      <c r="F21" s="236"/>
      <c r="G21" s="236"/>
      <c r="H21" s="236"/>
      <c r="I21" s="236" t="s">
        <v>178</v>
      </c>
      <c r="AB21" s="30" t="s">
        <v>102</v>
      </c>
      <c r="AC21" s="57">
        <v>0.78900000000000003</v>
      </c>
      <c r="AD21" s="57">
        <v>1.2999999999999999E-2</v>
      </c>
      <c r="AE21" s="57">
        <v>7.5999999999999998E-2</v>
      </c>
      <c r="AF21" s="57">
        <v>0.115</v>
      </c>
      <c r="AG21" s="57">
        <v>5.0000000000000001E-3</v>
      </c>
      <c r="AH21" s="57">
        <v>1.5E-3</v>
      </c>
      <c r="AI21" s="57">
        <v>1.5E-3</v>
      </c>
      <c r="AK21" s="82">
        <v>33537.9</v>
      </c>
      <c r="AL21" s="30" t="s">
        <v>102</v>
      </c>
    </row>
    <row r="22" spans="1:41">
      <c r="A22" s="236"/>
      <c r="B22" s="775" t="s">
        <v>79</v>
      </c>
      <c r="C22" s="775" t="s">
        <v>80</v>
      </c>
      <c r="D22" s="775" t="s">
        <v>560</v>
      </c>
      <c r="E22" s="775" t="s">
        <v>51</v>
      </c>
      <c r="F22" s="775" t="s">
        <v>78</v>
      </c>
      <c r="G22" s="775" t="s">
        <v>7</v>
      </c>
      <c r="H22" s="775" t="s">
        <v>1044</v>
      </c>
      <c r="I22" s="775" t="s">
        <v>91</v>
      </c>
      <c r="N22" s="236"/>
      <c r="O22" s="775" t="s">
        <v>79</v>
      </c>
      <c r="P22" s="775" t="s">
        <v>80</v>
      </c>
      <c r="Q22" s="775" t="s">
        <v>560</v>
      </c>
      <c r="R22" s="775" t="s">
        <v>51</v>
      </c>
      <c r="S22" s="775" t="s">
        <v>78</v>
      </c>
      <c r="T22" s="775" t="s">
        <v>7</v>
      </c>
      <c r="U22" s="775" t="s">
        <v>1044</v>
      </c>
      <c r="V22" s="775" t="s">
        <v>91</v>
      </c>
      <c r="AA22" s="50"/>
      <c r="AB22" s="30" t="s">
        <v>103</v>
      </c>
      <c r="AC22" s="57">
        <v>0</v>
      </c>
      <c r="AD22" s="57">
        <v>0.94599999999999995</v>
      </c>
      <c r="AE22" s="57">
        <v>1.7999999999999999E-2</v>
      </c>
      <c r="AF22" s="57">
        <v>2.9000000000000001E-2</v>
      </c>
      <c r="AG22" s="57">
        <v>7.0000000000000001E-3</v>
      </c>
      <c r="AH22" s="57">
        <v>5.0000000000000001E-4</v>
      </c>
      <c r="AI22" s="57">
        <v>5.0000000000000001E-4</v>
      </c>
      <c r="AK22" s="82">
        <v>36325.199999999997</v>
      </c>
      <c r="AL22" s="30" t="s">
        <v>103</v>
      </c>
      <c r="AN22" s="30" t="s">
        <v>93</v>
      </c>
      <c r="AO22" s="30" t="s">
        <v>90</v>
      </c>
    </row>
    <row r="23" spans="1:41">
      <c r="A23" s="775" t="s">
        <v>2318</v>
      </c>
      <c r="B23" s="268">
        <f t="shared" ref="B23:H23" si="1">F12*$F$7/1000000</f>
        <v>6447694.8969688145</v>
      </c>
      <c r="C23" s="268">
        <f t="shared" si="1"/>
        <v>106235.78410721748</v>
      </c>
      <c r="D23" s="268">
        <f t="shared" si="1"/>
        <v>621070.73785757914</v>
      </c>
      <c r="E23" s="268">
        <f t="shared" si="1"/>
        <v>939778.09017923172</v>
      </c>
      <c r="F23" s="268">
        <f t="shared" si="1"/>
        <v>40859.916964314412</v>
      </c>
      <c r="G23" s="268">
        <f t="shared" si="1"/>
        <v>12257.975089294327</v>
      </c>
      <c r="H23" s="268">
        <f t="shared" si="1"/>
        <v>12257.975089294327</v>
      </c>
      <c r="I23" s="268">
        <f>SUM(B23:H23)</f>
        <v>8180155.3762557451</v>
      </c>
      <c r="N23" s="775" t="s">
        <v>2318</v>
      </c>
      <c r="O23" s="82">
        <f t="shared" ref="O23:V27" si="2">B23*$O$20</f>
        <v>6041490.1184597798</v>
      </c>
      <c r="P23" s="82">
        <f t="shared" si="2"/>
        <v>99542.929708462776</v>
      </c>
      <c r="Q23" s="82">
        <f t="shared" si="2"/>
        <v>581943.28137255169</v>
      </c>
      <c r="R23" s="82">
        <f t="shared" si="2"/>
        <v>880572.07049794018</v>
      </c>
      <c r="S23" s="82">
        <f t="shared" si="2"/>
        <v>38285.742195562605</v>
      </c>
      <c r="T23" s="82">
        <f t="shared" si="2"/>
        <v>11485.722658668785</v>
      </c>
      <c r="U23" s="82">
        <f t="shared" si="2"/>
        <v>11485.722658668785</v>
      </c>
      <c r="V23" s="82">
        <f t="shared" si="2"/>
        <v>7664805.5875516338</v>
      </c>
      <c r="AA23" s="88"/>
      <c r="AB23" s="30" t="s">
        <v>104</v>
      </c>
      <c r="AC23" s="57">
        <v>0.01</v>
      </c>
      <c r="AD23" s="57">
        <v>0.71299999999999997</v>
      </c>
      <c r="AE23" s="57">
        <v>6.2E-2</v>
      </c>
      <c r="AF23" s="57">
        <v>0.15</v>
      </c>
      <c r="AG23" s="57">
        <v>5.8999999999999997E-2</v>
      </c>
      <c r="AH23" s="57">
        <v>2.5000000000000001E-3</v>
      </c>
      <c r="AI23" s="57">
        <v>2.5000000000000001E-3</v>
      </c>
      <c r="AK23" s="82">
        <v>35863.9</v>
      </c>
      <c r="AL23" s="30" t="s">
        <v>104</v>
      </c>
      <c r="AN23" s="274">
        <v>27175.89582698849</v>
      </c>
      <c r="AO23" s="82">
        <f>AK23-AN23</f>
        <v>8688.0041730115117</v>
      </c>
    </row>
    <row r="24" spans="1:41">
      <c r="A24" s="775" t="s">
        <v>2316</v>
      </c>
      <c r="B24" s="268">
        <v>0</v>
      </c>
      <c r="C24" s="268">
        <v>0</v>
      </c>
      <c r="D24" s="268">
        <v>0</v>
      </c>
      <c r="E24" s="268">
        <v>0</v>
      </c>
      <c r="F24" s="268">
        <v>0</v>
      </c>
      <c r="G24" s="268">
        <v>0</v>
      </c>
      <c r="H24" s="268">
        <v>0</v>
      </c>
      <c r="I24" s="268">
        <f>SUM(B24:H24)</f>
        <v>0</v>
      </c>
      <c r="N24" s="775" t="s">
        <v>2316</v>
      </c>
      <c r="O24" s="82">
        <f t="shared" si="2"/>
        <v>0</v>
      </c>
      <c r="P24" s="82">
        <f t="shared" si="2"/>
        <v>0</v>
      </c>
      <c r="Q24" s="82">
        <f t="shared" si="2"/>
        <v>0</v>
      </c>
      <c r="R24" s="82">
        <f t="shared" si="2"/>
        <v>0</v>
      </c>
      <c r="S24" s="82">
        <f t="shared" si="2"/>
        <v>0</v>
      </c>
      <c r="T24" s="82">
        <f t="shared" si="2"/>
        <v>0</v>
      </c>
      <c r="U24" s="82">
        <f t="shared" si="2"/>
        <v>0</v>
      </c>
      <c r="V24" s="82">
        <f t="shared" si="2"/>
        <v>0</v>
      </c>
      <c r="AA24" s="88"/>
      <c r="AB24" s="30" t="s">
        <v>106</v>
      </c>
      <c r="AC24" s="57">
        <v>0.36899999999999999</v>
      </c>
      <c r="AD24" s="57">
        <v>0.24299999999999999</v>
      </c>
      <c r="AE24" s="57">
        <v>9.9000000000000005E-2</v>
      </c>
      <c r="AF24" s="57">
        <v>0.187</v>
      </c>
      <c r="AG24" s="57">
        <v>5.0000000000000001E-3</v>
      </c>
      <c r="AH24" s="57">
        <v>4.3499999999999997E-2</v>
      </c>
      <c r="AI24" s="57">
        <v>4.3499999999999997E-2</v>
      </c>
      <c r="AK24" s="82">
        <v>6377.8</v>
      </c>
      <c r="AL24" s="30" t="s">
        <v>106</v>
      </c>
      <c r="AN24" s="57">
        <f>AN23/$AK$23</f>
        <v>0.7577507138651538</v>
      </c>
      <c r="AO24" s="57">
        <f>AO23/$AK$23</f>
        <v>0.24224928613484623</v>
      </c>
    </row>
    <row r="25" spans="1:41">
      <c r="A25" s="775" t="s">
        <v>2315</v>
      </c>
      <c r="B25" s="268">
        <f t="shared" ref="B25:H25" si="3">F14*$D$7/1000000</f>
        <v>197911.98250783648</v>
      </c>
      <c r="C25" s="268">
        <f t="shared" si="3"/>
        <v>14111124.35280874</v>
      </c>
      <c r="D25" s="268">
        <f t="shared" si="3"/>
        <v>1227054.291548586</v>
      </c>
      <c r="E25" s="268">
        <f t="shared" si="3"/>
        <v>2968679.7376175467</v>
      </c>
      <c r="F25" s="268">
        <f t="shared" si="3"/>
        <v>1167680.6967962354</v>
      </c>
      <c r="G25" s="268">
        <f t="shared" si="3"/>
        <v>49477.99562695912</v>
      </c>
      <c r="H25" s="268">
        <f t="shared" si="3"/>
        <v>49477.99562695912</v>
      </c>
      <c r="I25" s="268">
        <f>SUM(B25:H25)</f>
        <v>19771407.052532863</v>
      </c>
      <c r="N25" s="775" t="s">
        <v>2315</v>
      </c>
      <c r="O25" s="82">
        <f t="shared" si="2"/>
        <v>185443.5276098428</v>
      </c>
      <c r="P25" s="82">
        <f t="shared" si="2"/>
        <v>13222123.518581791</v>
      </c>
      <c r="Q25" s="82">
        <f t="shared" si="2"/>
        <v>1149749.8711810252</v>
      </c>
      <c r="R25" s="82">
        <f t="shared" si="2"/>
        <v>2781652.9141476415</v>
      </c>
      <c r="S25" s="82">
        <f t="shared" si="2"/>
        <v>1094116.8128980726</v>
      </c>
      <c r="T25" s="82">
        <f t="shared" si="2"/>
        <v>46360.8819024607</v>
      </c>
      <c r="U25" s="82">
        <f t="shared" si="2"/>
        <v>46360.8819024607</v>
      </c>
      <c r="V25" s="82">
        <f t="shared" si="2"/>
        <v>18525808.408223294</v>
      </c>
      <c r="AA25" s="88"/>
      <c r="AB25" s="30" t="s">
        <v>362</v>
      </c>
      <c r="AC25" s="57">
        <f>[1]산업중심형!AB70</f>
        <v>0</v>
      </c>
      <c r="AD25" s="57">
        <f>[1]산업중심형!AC70</f>
        <v>1.1210132531400019E-2</v>
      </c>
      <c r="AE25" s="57">
        <f>[1]산업중심형!AD70</f>
        <v>0.16766234585462722</v>
      </c>
      <c r="AF25" s="57">
        <f>[1]산업중심형!AE70</f>
        <v>0.73014347614948916</v>
      </c>
      <c r="AG25" s="57">
        <f>[1]산업중심형!AF70</f>
        <v>4.402918379205268E-2</v>
      </c>
      <c r="AH25" s="57">
        <f>[1]산업중심형!AG70</f>
        <v>2.3477430836215517E-2</v>
      </c>
      <c r="AI25" s="57">
        <f>[1]산업중심형!AH70</f>
        <v>2.3477430836215517E-2</v>
      </c>
      <c r="AK25" s="82">
        <f>AK26-SUM(AK21:AK24)</f>
        <v>18688.899999999994</v>
      </c>
      <c r="AL25" s="30" t="s">
        <v>362</v>
      </c>
    </row>
    <row r="26" spans="1:41">
      <c r="A26" s="775" t="s">
        <v>2314</v>
      </c>
      <c r="B26" s="268">
        <v>0</v>
      </c>
      <c r="C26" s="268">
        <v>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f>SUM(B26:H26)</f>
        <v>0</v>
      </c>
      <c r="N26" s="775" t="s">
        <v>2314</v>
      </c>
      <c r="O26" s="82">
        <f t="shared" si="2"/>
        <v>0</v>
      </c>
      <c r="P26" s="82">
        <f t="shared" si="2"/>
        <v>0</v>
      </c>
      <c r="Q26" s="82">
        <f t="shared" si="2"/>
        <v>0</v>
      </c>
      <c r="R26" s="82">
        <f t="shared" si="2"/>
        <v>0</v>
      </c>
      <c r="S26" s="82">
        <f t="shared" si="2"/>
        <v>0</v>
      </c>
      <c r="T26" s="82">
        <f t="shared" si="2"/>
        <v>0</v>
      </c>
      <c r="U26" s="82">
        <f t="shared" si="2"/>
        <v>0</v>
      </c>
      <c r="V26" s="82">
        <f t="shared" si="2"/>
        <v>0</v>
      </c>
      <c r="AA26" s="88"/>
      <c r="AC26" s="87"/>
      <c r="AD26" s="87"/>
      <c r="AE26" s="87"/>
      <c r="AF26" s="87"/>
      <c r="AG26" s="87"/>
      <c r="AH26" s="87"/>
      <c r="AI26" s="87"/>
      <c r="AK26" s="82">
        <v>130793.7</v>
      </c>
      <c r="AL26" s="30" t="s">
        <v>91</v>
      </c>
    </row>
    <row r="27" spans="1:41">
      <c r="A27" s="775" t="s">
        <v>220</v>
      </c>
      <c r="B27" s="268">
        <f t="shared" ref="B27:H27" si="4">F16*($C$7-$D$7-$F$7)/1000000</f>
        <v>0</v>
      </c>
      <c r="C27" s="268">
        <f t="shared" si="4"/>
        <v>33316.267286480288</v>
      </c>
      <c r="D27" s="268">
        <f t="shared" si="4"/>
        <v>498288.80369833118</v>
      </c>
      <c r="E27" s="268">
        <f t="shared" si="4"/>
        <v>2169970.3496581432</v>
      </c>
      <c r="F27" s="268">
        <f t="shared" si="4"/>
        <v>130853.76569035042</v>
      </c>
      <c r="G27" s="268">
        <f t="shared" si="4"/>
        <v>69774.407996363356</v>
      </c>
      <c r="H27" s="268">
        <f t="shared" si="4"/>
        <v>69774.407996363356</v>
      </c>
      <c r="I27" s="268">
        <f>SUM(B27:H27)</f>
        <v>2971978.0023260321</v>
      </c>
      <c r="N27" s="775" t="s">
        <v>220</v>
      </c>
      <c r="O27" s="82">
        <f t="shared" si="2"/>
        <v>0</v>
      </c>
      <c r="P27" s="82">
        <f t="shared" si="2"/>
        <v>31217.342447432031</v>
      </c>
      <c r="Q27" s="82">
        <f t="shared" si="2"/>
        <v>466896.60906533635</v>
      </c>
      <c r="R27" s="82">
        <f t="shared" si="2"/>
        <v>2033262.2176296804</v>
      </c>
      <c r="S27" s="82">
        <f t="shared" si="2"/>
        <v>122609.97845185836</v>
      </c>
      <c r="T27" s="82">
        <f t="shared" si="2"/>
        <v>65378.620292592466</v>
      </c>
      <c r="U27" s="82">
        <f t="shared" si="2"/>
        <v>65378.620292592466</v>
      </c>
      <c r="V27" s="82">
        <f t="shared" si="2"/>
        <v>2784743.3881794922</v>
      </c>
      <c r="AA27" s="88"/>
      <c r="AB27" s="30" t="s">
        <v>102</v>
      </c>
      <c r="AC27" s="57">
        <f>AC21*[1]산업중심형!$Y50</f>
        <v>0.20231404952990856</v>
      </c>
      <c r="AD27" s="57">
        <f>AD21*[1]산업중심형!$Y50</f>
        <v>3.3334380784395576E-3</v>
      </c>
      <c r="AE27" s="57">
        <f>AE21*[1]산업중심형!$Y50</f>
        <v>1.9487791843185106E-2</v>
      </c>
      <c r="AF27" s="57">
        <f>AF21*[1]산업중심형!$Y50</f>
        <v>2.9488106078503783E-2</v>
      </c>
      <c r="AG27" s="57">
        <f>AG21*[1]산업중심형!$Y50</f>
        <v>1.2820915686305992E-3</v>
      </c>
      <c r="AH27" s="57">
        <f>AH21*[1]산업중심형!$Y50</f>
        <v>3.8462747058917978E-4</v>
      </c>
      <c r="AI27" s="57">
        <f>AI21*[1]산업중심형!$Y50</f>
        <v>3.8462747058917978E-4</v>
      </c>
      <c r="AJ27" s="281">
        <f>SUM(AC27:AI27)</f>
        <v>0.25667473203984598</v>
      </c>
    </row>
    <row r="28" spans="1:41">
      <c r="A28" s="775" t="s">
        <v>91</v>
      </c>
      <c r="B28" s="268">
        <f t="shared" ref="B28:I28" si="5">SUM(B23:B27)</f>
        <v>6645606.8794766506</v>
      </c>
      <c r="C28" s="268">
        <f t="shared" si="5"/>
        <v>14250676.404202437</v>
      </c>
      <c r="D28" s="268">
        <f t="shared" si="5"/>
        <v>2346413.8331044964</v>
      </c>
      <c r="E28" s="268">
        <f t="shared" si="5"/>
        <v>6078428.1774549223</v>
      </c>
      <c r="F28" s="268">
        <f t="shared" si="5"/>
        <v>1339394.3794509002</v>
      </c>
      <c r="G28" s="268">
        <f t="shared" si="5"/>
        <v>131510.3787126168</v>
      </c>
      <c r="H28" s="268">
        <f t="shared" si="5"/>
        <v>131510.3787126168</v>
      </c>
      <c r="I28" s="268">
        <f t="shared" si="5"/>
        <v>30923540.431114644</v>
      </c>
      <c r="N28" s="775" t="s">
        <v>91</v>
      </c>
      <c r="O28" s="86">
        <f t="shared" ref="O28:V28" si="6">SUM(O23:O27)</f>
        <v>6226933.6460696226</v>
      </c>
      <c r="P28" s="86">
        <f t="shared" si="6"/>
        <v>13352883.790737685</v>
      </c>
      <c r="Q28" s="86">
        <f t="shared" si="6"/>
        <v>2198589.7616189132</v>
      </c>
      <c r="R28" s="86">
        <f t="shared" si="6"/>
        <v>5695487.2022752622</v>
      </c>
      <c r="S28" s="86">
        <f t="shared" si="6"/>
        <v>1255012.5335454936</v>
      </c>
      <c r="T28" s="86">
        <f t="shared" si="6"/>
        <v>123225.22485372194</v>
      </c>
      <c r="U28" s="86">
        <f t="shared" si="6"/>
        <v>123225.22485372194</v>
      </c>
      <c r="V28" s="86">
        <f t="shared" si="6"/>
        <v>28975357.383954421</v>
      </c>
      <c r="W28" s="50"/>
      <c r="X28" s="50"/>
      <c r="Y28" s="50"/>
      <c r="Z28" s="50"/>
      <c r="AB28" s="30" t="s">
        <v>103</v>
      </c>
      <c r="AC28" s="57">
        <f>AC22*[1]산업중심형!$Y51</f>
        <v>0</v>
      </c>
      <c r="AD28" s="57">
        <f>AD22*[1]산업중심형!$Y51</f>
        <v>0.26273160863252587</v>
      </c>
      <c r="AE28" s="57">
        <f>AE22*[1]산업중심형!$Y51</f>
        <v>4.9991215173207882E-3</v>
      </c>
      <c r="AF28" s="57">
        <f>AF22*[1]산업중심형!$Y51</f>
        <v>8.0541402223501604E-3</v>
      </c>
      <c r="AG28" s="57">
        <f>AG22*[1]산업중심형!$Y51</f>
        <v>1.9441028122914178E-3</v>
      </c>
      <c r="AH28" s="57">
        <f>AH22*[1]산업중심형!$Y51</f>
        <v>1.3886448659224414E-4</v>
      </c>
      <c r="AI28" s="57">
        <f>AI22*[1]산업중심형!$Y51</f>
        <v>1.3886448659224414E-4</v>
      </c>
      <c r="AJ28" s="281">
        <f>SUM(AC28:AI28)</f>
        <v>0.2780067021576727</v>
      </c>
    </row>
    <row r="29" spans="1:41">
      <c r="T29" s="82"/>
      <c r="U29" s="82"/>
      <c r="V29" s="82"/>
      <c r="W29" s="82"/>
      <c r="X29" s="82"/>
      <c r="Y29" s="82"/>
      <c r="Z29" s="82"/>
      <c r="AB29" s="30" t="s">
        <v>104</v>
      </c>
      <c r="AC29" s="57">
        <f>AC23*[1]산업중심형!$Y52</f>
        <v>2.742020448997161E-3</v>
      </c>
      <c r="AD29" s="57">
        <f>AD23*[1]산업중심형!$Y52</f>
        <v>0.19550605801349757</v>
      </c>
      <c r="AE29" s="57">
        <f>AE23*[1]산업중심형!$Y52</f>
        <v>1.7000526783782399E-2</v>
      </c>
      <c r="AF29" s="57">
        <f>AF23*[1]산업중심형!$Y52</f>
        <v>4.1130306734957413E-2</v>
      </c>
      <c r="AG29" s="57">
        <f>AG23*[1]산업중심형!$Y52</f>
        <v>1.6177920649083251E-2</v>
      </c>
      <c r="AH29" s="57">
        <f>AH23*[1]산업중심형!$Y52</f>
        <v>6.8550511224929026E-4</v>
      </c>
      <c r="AI29" s="57">
        <f>AI23*[1]산업중심형!$Y52</f>
        <v>6.8550511224929026E-4</v>
      </c>
      <c r="AJ29" s="281">
        <f>SUM(AC29:AI29)</f>
        <v>0.27392784285481636</v>
      </c>
    </row>
    <row r="30" spans="1:41">
      <c r="I30" s="30" t="s">
        <v>161</v>
      </c>
      <c r="N30" s="775" t="s">
        <v>2367</v>
      </c>
      <c r="O30" s="30" t="s">
        <v>2366</v>
      </c>
      <c r="P30" s="30" t="s">
        <v>1215</v>
      </c>
      <c r="Q30" s="30" t="s">
        <v>114</v>
      </c>
      <c r="S30" s="72" t="s">
        <v>2365</v>
      </c>
      <c r="T30" s="82"/>
      <c r="U30" s="82"/>
      <c r="V30" s="82"/>
      <c r="W30" s="82"/>
      <c r="X30" s="82"/>
      <c r="Y30" s="82"/>
      <c r="Z30" s="82"/>
      <c r="AB30" s="30" t="s">
        <v>106</v>
      </c>
      <c r="AC30" s="57">
        <f>AC24*[1]산업중심형!$Y53</f>
        <v>1.7993284080196525E-2</v>
      </c>
      <c r="AD30" s="57">
        <f>AD24*[1]산업중심형!$Y53</f>
        <v>1.1849235857690394E-2</v>
      </c>
      <c r="AE30" s="57">
        <f>AE24*[1]산업중심형!$Y53</f>
        <v>4.8274664605405309E-3</v>
      </c>
      <c r="AF30" s="57">
        <f>AF24*[1]산업중심형!$Y53</f>
        <v>9.1185477587987802E-3</v>
      </c>
      <c r="AG30" s="57">
        <f>AG24*[1]산업중심형!$Y53</f>
        <v>2.4381143740103691E-4</v>
      </c>
      <c r="AH30" s="57">
        <f>AH24*[1]산업중심형!$Y53</f>
        <v>2.1211595053890211E-3</v>
      </c>
      <c r="AI30" s="57">
        <f>AI24*[1]산업중심형!$Y53</f>
        <v>2.1211595053890211E-3</v>
      </c>
      <c r="AJ30" s="281">
        <f>SUM(AC30:AI30)</f>
        <v>4.8274664605405304E-2</v>
      </c>
    </row>
    <row r="31" spans="1:41">
      <c r="A31" s="50" t="s">
        <v>2318</v>
      </c>
      <c r="B31" s="82">
        <f t="shared" ref="B31:I36" si="7">B23/1000</f>
        <v>6447.6948969688146</v>
      </c>
      <c r="C31" s="82">
        <f t="shared" si="7"/>
        <v>106.23578410721748</v>
      </c>
      <c r="D31" s="82">
        <f t="shared" si="7"/>
        <v>621.07073785757916</v>
      </c>
      <c r="E31" s="82">
        <f t="shared" si="7"/>
        <v>939.77809017923175</v>
      </c>
      <c r="F31" s="82">
        <f t="shared" si="7"/>
        <v>40.859916964314415</v>
      </c>
      <c r="G31" s="82">
        <f t="shared" si="7"/>
        <v>12.257975089294327</v>
      </c>
      <c r="H31" s="82">
        <f t="shared" si="7"/>
        <v>12.257975089294327</v>
      </c>
      <c r="I31" s="82">
        <f t="shared" si="7"/>
        <v>8180.1553762557451</v>
      </c>
      <c r="N31" s="775" t="s">
        <v>2363</v>
      </c>
      <c r="O31" s="30">
        <v>0.7</v>
      </c>
      <c r="T31" s="82"/>
      <c r="U31" s="82"/>
      <c r="V31" s="82"/>
      <c r="W31" s="82"/>
      <c r="X31" s="82"/>
      <c r="Y31" s="82"/>
      <c r="Z31" s="82"/>
      <c r="AB31" s="30" t="s">
        <v>362</v>
      </c>
      <c r="AC31" s="57">
        <f>AC25*[1]산업중심형!$Y54</f>
        <v>0</v>
      </c>
      <c r="AD31" s="57">
        <f>AD25*[1]산업중심형!$Y54</f>
        <v>1.6017976849502823E-3</v>
      </c>
      <c r="AE31" s="57">
        <f>AE25*[1]산업중심형!$Y54</f>
        <v>2.3957001105118534E-2</v>
      </c>
      <c r="AF31" s="57">
        <f>AF25*[1]산업중심형!$Y54</f>
        <v>0.10432901899258286</v>
      </c>
      <c r="AG31" s="57">
        <f>AG25*[1]산업중심형!$Y54</f>
        <v>6.2912587760059783E-3</v>
      </c>
      <c r="AH31" s="57">
        <f>AH25*[1]산업중심형!$Y54</f>
        <v>3.3546520754053756E-3</v>
      </c>
      <c r="AI31" s="57">
        <f>AI25*[1]산업중심형!$Y54</f>
        <v>3.3546520754053756E-3</v>
      </c>
      <c r="AJ31" s="281">
        <f>SUM(AC31:AI31)</f>
        <v>0.14288838070946838</v>
      </c>
    </row>
    <row r="32" spans="1:41">
      <c r="A32" s="50" t="s">
        <v>2316</v>
      </c>
      <c r="B32" s="82">
        <f t="shared" si="7"/>
        <v>0</v>
      </c>
      <c r="C32" s="82">
        <f t="shared" si="7"/>
        <v>0</v>
      </c>
      <c r="D32" s="82">
        <f t="shared" si="7"/>
        <v>0</v>
      </c>
      <c r="E32" s="82">
        <f t="shared" si="7"/>
        <v>0</v>
      </c>
      <c r="F32" s="82">
        <f t="shared" si="7"/>
        <v>0</v>
      </c>
      <c r="G32" s="82">
        <f t="shared" si="7"/>
        <v>0</v>
      </c>
      <c r="H32" s="82">
        <f t="shared" si="7"/>
        <v>0</v>
      </c>
      <c r="I32" s="82">
        <f t="shared" si="7"/>
        <v>0</v>
      </c>
      <c r="N32" s="775" t="s">
        <v>2345</v>
      </c>
      <c r="P32" s="30">
        <f>52500*V46/1000</f>
        <v>4.7187000000000001</v>
      </c>
      <c r="U32" s="82"/>
      <c r="V32" s="82"/>
      <c r="W32" s="82"/>
      <c r="X32" s="82"/>
      <c r="Y32" s="82"/>
      <c r="Z32" s="82"/>
    </row>
    <row r="33" spans="1:42">
      <c r="A33" s="50" t="s">
        <v>2315</v>
      </c>
      <c r="B33" s="82">
        <f t="shared" si="7"/>
        <v>197.91198250783648</v>
      </c>
      <c r="C33" s="82">
        <f t="shared" si="7"/>
        <v>14111.12435280874</v>
      </c>
      <c r="D33" s="82">
        <f t="shared" si="7"/>
        <v>1227.054291548586</v>
      </c>
      <c r="E33" s="82">
        <f t="shared" si="7"/>
        <v>2968.6797376175468</v>
      </c>
      <c r="F33" s="82">
        <f t="shared" si="7"/>
        <v>1167.6806967962355</v>
      </c>
      <c r="G33" s="82">
        <f t="shared" si="7"/>
        <v>49.477995626959121</v>
      </c>
      <c r="H33" s="82">
        <f t="shared" si="7"/>
        <v>49.477995626959121</v>
      </c>
      <c r="I33" s="82">
        <f t="shared" si="7"/>
        <v>19771.407052532864</v>
      </c>
      <c r="N33" s="775" t="s">
        <v>2362</v>
      </c>
      <c r="T33" s="82"/>
      <c r="U33" s="82"/>
      <c r="V33" s="82"/>
      <c r="W33" s="82"/>
      <c r="X33" s="82"/>
      <c r="Y33" s="82"/>
      <c r="Z33" s="82"/>
    </row>
    <row r="34" spans="1:42">
      <c r="A34" s="50" t="s">
        <v>2314</v>
      </c>
      <c r="B34" s="82">
        <f t="shared" si="7"/>
        <v>0</v>
      </c>
      <c r="C34" s="82">
        <f t="shared" si="7"/>
        <v>0</v>
      </c>
      <c r="D34" s="82">
        <f t="shared" si="7"/>
        <v>0</v>
      </c>
      <c r="E34" s="82">
        <f t="shared" si="7"/>
        <v>0</v>
      </c>
      <c r="F34" s="82">
        <f t="shared" si="7"/>
        <v>0</v>
      </c>
      <c r="G34" s="82">
        <f t="shared" si="7"/>
        <v>0</v>
      </c>
      <c r="H34" s="82">
        <f t="shared" si="7"/>
        <v>0</v>
      </c>
      <c r="I34" s="82">
        <f t="shared" si="7"/>
        <v>0</v>
      </c>
      <c r="T34" s="86"/>
      <c r="U34" s="86"/>
      <c r="V34" s="86"/>
      <c r="W34" s="86"/>
      <c r="X34" s="86"/>
      <c r="Y34" s="86"/>
      <c r="Z34" s="86"/>
    </row>
    <row r="35" spans="1:42">
      <c r="A35" s="50" t="s">
        <v>220</v>
      </c>
      <c r="B35" s="82">
        <f t="shared" si="7"/>
        <v>0</v>
      </c>
      <c r="C35" s="82">
        <f t="shared" si="7"/>
        <v>33.31626728648029</v>
      </c>
      <c r="D35" s="82">
        <f t="shared" si="7"/>
        <v>498.28880369833115</v>
      </c>
      <c r="E35" s="82">
        <f t="shared" si="7"/>
        <v>2169.9703496581433</v>
      </c>
      <c r="F35" s="82">
        <f t="shared" si="7"/>
        <v>130.85376569035043</v>
      </c>
      <c r="G35" s="82">
        <f t="shared" si="7"/>
        <v>69.774407996363351</v>
      </c>
      <c r="H35" s="82">
        <f t="shared" si="7"/>
        <v>69.774407996363351</v>
      </c>
      <c r="I35" s="82">
        <f t="shared" si="7"/>
        <v>2971.9780023260323</v>
      </c>
      <c r="O35" s="30" t="s">
        <v>1213</v>
      </c>
      <c r="S35" s="30" t="s">
        <v>2364</v>
      </c>
      <c r="T35" s="30">
        <v>6690</v>
      </c>
      <c r="U35" s="30">
        <f>T35/860</f>
        <v>7.7790697674418601</v>
      </c>
      <c r="V35" s="30" t="s">
        <v>532</v>
      </c>
    </row>
    <row r="36" spans="1:42">
      <c r="A36" s="50" t="s">
        <v>91</v>
      </c>
      <c r="B36" s="82">
        <f t="shared" si="7"/>
        <v>6645.6068794766506</v>
      </c>
      <c r="C36" s="82">
        <f t="shared" si="7"/>
        <v>14250.676404202437</v>
      </c>
      <c r="D36" s="82">
        <f t="shared" si="7"/>
        <v>2346.4138331044965</v>
      </c>
      <c r="E36" s="82">
        <f t="shared" si="7"/>
        <v>6078.4281774549227</v>
      </c>
      <c r="F36" s="82">
        <f t="shared" si="7"/>
        <v>1339.3943794509003</v>
      </c>
      <c r="G36" s="82">
        <f t="shared" si="7"/>
        <v>131.51037871261681</v>
      </c>
      <c r="H36" s="82">
        <f t="shared" si="7"/>
        <v>131.51037871261681</v>
      </c>
      <c r="I36" s="82">
        <f t="shared" si="7"/>
        <v>30923.540431114645</v>
      </c>
      <c r="N36" s="775" t="s">
        <v>2363</v>
      </c>
      <c r="O36" s="178">
        <f>O31*U35</f>
        <v>5.445348837209302</v>
      </c>
      <c r="P36" s="72"/>
      <c r="Q36" s="72"/>
      <c r="S36" s="30" t="s">
        <v>96</v>
      </c>
      <c r="U36" s="30">
        <v>33.299999999999997</v>
      </c>
      <c r="V36" s="30" t="s">
        <v>532</v>
      </c>
    </row>
    <row r="37" spans="1:42">
      <c r="N37" s="775" t="s">
        <v>2345</v>
      </c>
      <c r="O37" s="72"/>
      <c r="P37" s="178">
        <f>P32*33.3</f>
        <v>157.13271</v>
      </c>
      <c r="Q37" s="72"/>
    </row>
    <row r="38" spans="1:42">
      <c r="A38" s="50" t="s">
        <v>1201</v>
      </c>
      <c r="N38" s="775" t="s">
        <v>2362</v>
      </c>
      <c r="O38" s="72"/>
      <c r="P38" s="72"/>
      <c r="Q38" s="72">
        <v>0.5</v>
      </c>
    </row>
    <row r="39" spans="1:42">
      <c r="A39" s="30" t="s">
        <v>2361</v>
      </c>
      <c r="C39" s="780">
        <f>I40*1000*C41/860*C42/1000</f>
        <v>202736.02866279075</v>
      </c>
      <c r="D39" s="30" t="s">
        <v>2075</v>
      </c>
      <c r="F39" s="30" t="s">
        <v>2360</v>
      </c>
      <c r="N39" s="782" t="s">
        <v>2359</v>
      </c>
      <c r="S39" s="30" t="s">
        <v>2358</v>
      </c>
      <c r="V39" s="30" t="s">
        <v>2357</v>
      </c>
    </row>
    <row r="40" spans="1:42">
      <c r="A40" s="82"/>
      <c r="F40" s="30" t="s">
        <v>648</v>
      </c>
      <c r="G40" s="82">
        <v>280.60000000000002</v>
      </c>
      <c r="H40" s="30" t="s">
        <v>700</v>
      </c>
      <c r="I40" s="82">
        <f>G40*365</f>
        <v>102419.00000000001</v>
      </c>
      <c r="J40" s="30" t="s">
        <v>630</v>
      </c>
      <c r="S40" s="30" t="s">
        <v>2356</v>
      </c>
      <c r="V40" s="30" t="s">
        <v>2355</v>
      </c>
    </row>
    <row r="41" spans="1:42">
      <c r="A41" s="30" t="s">
        <v>2354</v>
      </c>
      <c r="C41" s="30">
        <v>3404.7</v>
      </c>
      <c r="D41" s="30" t="s">
        <v>2353</v>
      </c>
      <c r="F41" s="30" t="s">
        <v>2346</v>
      </c>
      <c r="G41" s="82">
        <v>194000</v>
      </c>
      <c r="H41" s="30" t="s">
        <v>589</v>
      </c>
      <c r="I41" s="82">
        <f>G41*365</f>
        <v>70810000</v>
      </c>
      <c r="J41" s="30" t="s">
        <v>590</v>
      </c>
      <c r="S41" s="30" t="s">
        <v>2352</v>
      </c>
      <c r="V41" s="30">
        <v>525</v>
      </c>
    </row>
    <row r="42" spans="1:42">
      <c r="A42" s="30" t="s">
        <v>2351</v>
      </c>
      <c r="C42" s="781">
        <v>0.5</v>
      </c>
      <c r="S42" s="30">
        <f>0.7*1000*26</f>
        <v>18200</v>
      </c>
      <c r="T42" s="30" t="s">
        <v>2339</v>
      </c>
    </row>
    <row r="43" spans="1:42">
      <c r="C43" s="30">
        <v>7019897.5569767449</v>
      </c>
      <c r="D43" s="30" t="s">
        <v>2326</v>
      </c>
    </row>
    <row r="44" spans="1:42">
      <c r="C44" s="30">
        <v>8107.9674046369237</v>
      </c>
      <c r="D44" s="30" t="s">
        <v>2350</v>
      </c>
      <c r="S44" s="30" t="s">
        <v>2349</v>
      </c>
    </row>
    <row r="45" spans="1:42">
      <c r="S45" s="30" t="s">
        <v>2348</v>
      </c>
      <c r="V45" s="30" t="s">
        <v>2347</v>
      </c>
    </row>
    <row r="46" spans="1:42">
      <c r="A46" s="30" t="s">
        <v>2346</v>
      </c>
      <c r="N46" s="30" t="s">
        <v>2345</v>
      </c>
      <c r="O46" s="87">
        <v>0.3</v>
      </c>
      <c r="S46" s="30" t="s">
        <v>2344</v>
      </c>
      <c r="V46" s="30">
        <v>8.9880000000000002E-2</v>
      </c>
      <c r="W46" s="82" t="s">
        <v>526</v>
      </c>
      <c r="AC46" s="30" t="s">
        <v>2343</v>
      </c>
      <c r="AJ46" s="30" t="s">
        <v>2342</v>
      </c>
      <c r="AK46" s="30" t="s">
        <v>74</v>
      </c>
      <c r="AL46" s="30" t="s">
        <v>75</v>
      </c>
      <c r="AM46" s="30" t="s">
        <v>69</v>
      </c>
    </row>
    <row r="47" spans="1:42">
      <c r="A47" s="30" t="s">
        <v>2341</v>
      </c>
      <c r="B47" s="30">
        <v>5000</v>
      </c>
      <c r="C47" s="30" t="s">
        <v>529</v>
      </c>
      <c r="N47" s="30" t="s">
        <v>2340</v>
      </c>
      <c r="O47" s="87">
        <v>0.7</v>
      </c>
      <c r="S47" s="82">
        <f>52500*0.08988*141.8</f>
        <v>669111.66</v>
      </c>
      <c r="T47" s="30" t="s">
        <v>2339</v>
      </c>
      <c r="V47" s="30">
        <f>52500*V46</f>
        <v>4718.7</v>
      </c>
      <c r="W47" s="30" t="s">
        <v>535</v>
      </c>
      <c r="AB47" s="30" t="s">
        <v>2338</v>
      </c>
      <c r="AC47" s="30" t="s">
        <v>2313</v>
      </c>
      <c r="AD47" s="30" t="s">
        <v>2312</v>
      </c>
      <c r="AE47" s="30" t="s">
        <v>2311</v>
      </c>
      <c r="AF47" s="30" t="s">
        <v>2310</v>
      </c>
      <c r="AG47" s="30" t="s">
        <v>2309</v>
      </c>
      <c r="AJ47" s="30" t="s">
        <v>70</v>
      </c>
      <c r="AK47" s="82">
        <v>167.84415999999999</v>
      </c>
      <c r="AL47" s="82">
        <v>88.283330000000007</v>
      </c>
      <c r="AM47" s="82">
        <v>256.12748999999997</v>
      </c>
      <c r="AO47" s="57">
        <f>AK47/$AM47</f>
        <v>0.65531489806111798</v>
      </c>
      <c r="AP47" s="57">
        <f>AL47/$AM47</f>
        <v>0.34468510193888213</v>
      </c>
    </row>
    <row r="48" spans="1:42">
      <c r="B48" s="87">
        <v>0.6</v>
      </c>
      <c r="D48" s="30" t="s">
        <v>2337</v>
      </c>
      <c r="F48" s="30" t="s">
        <v>2336</v>
      </c>
      <c r="L48" s="30" t="s">
        <v>2335</v>
      </c>
      <c r="AB48" s="30" t="s">
        <v>2328</v>
      </c>
      <c r="AC48" s="30">
        <v>3.4000000000000002E-2</v>
      </c>
      <c r="AD48" s="30">
        <v>3.4000000000000002E-2</v>
      </c>
      <c r="AE48" s="30">
        <v>0.214</v>
      </c>
      <c r="AF48" s="30">
        <v>0.214</v>
      </c>
      <c r="AG48" s="30">
        <v>0.24</v>
      </c>
      <c r="AJ48" s="30" t="s">
        <v>48</v>
      </c>
      <c r="AK48" s="82">
        <v>765.09118000000001</v>
      </c>
      <c r="AL48" s="82">
        <v>41.693550000000002</v>
      </c>
      <c r="AM48" s="82">
        <v>806.78472999999997</v>
      </c>
      <c r="AO48" s="57">
        <f>AK48/$AM48</f>
        <v>0.94832134465410622</v>
      </c>
      <c r="AP48" s="57">
        <f>AL48/$AM48</f>
        <v>5.1678655345893824E-2</v>
      </c>
    </row>
    <row r="49" spans="1:41">
      <c r="A49" s="30" t="s">
        <v>2334</v>
      </c>
      <c r="B49" s="780">
        <f>I41*B47*B48/860/1000</f>
        <v>247011.62790697673</v>
      </c>
      <c r="C49" s="30" t="s">
        <v>2075</v>
      </c>
      <c r="M49" s="30" t="s">
        <v>2333</v>
      </c>
      <c r="N49" s="236"/>
      <c r="O49" s="775" t="s">
        <v>79</v>
      </c>
      <c r="P49" s="775" t="s">
        <v>80</v>
      </c>
      <c r="Q49" s="775" t="s">
        <v>560</v>
      </c>
      <c r="R49" s="775" t="s">
        <v>51</v>
      </c>
      <c r="S49" s="775" t="s">
        <v>78</v>
      </c>
      <c r="T49" s="775" t="s">
        <v>7</v>
      </c>
      <c r="U49" s="775" t="s">
        <v>1044</v>
      </c>
      <c r="V49" s="775" t="s">
        <v>91</v>
      </c>
      <c r="AB49" s="30" t="s">
        <v>2327</v>
      </c>
      <c r="AC49" s="30">
        <v>0.96599999999999997</v>
      </c>
      <c r="AD49" s="30">
        <v>0.96599999999999997</v>
      </c>
      <c r="AE49" s="30">
        <v>0.78600000000000003</v>
      </c>
      <c r="AF49" s="30">
        <v>0.78600000000000003</v>
      </c>
      <c r="AG49" s="30">
        <v>0.76</v>
      </c>
      <c r="AJ49" s="30" t="s">
        <v>71</v>
      </c>
      <c r="AK49" s="82">
        <v>0.23333527004472929</v>
      </c>
      <c r="AL49" s="82">
        <v>87.015659999999997</v>
      </c>
      <c r="AM49" s="82">
        <v>87.24899527004473</v>
      </c>
    </row>
    <row r="50" spans="1:41">
      <c r="N50" s="775" t="s">
        <v>2318</v>
      </c>
      <c r="O50" s="263">
        <f>O23*$AP$47</f>
        <v>2082411.6373440584</v>
      </c>
      <c r="P50" s="86">
        <f>P23</f>
        <v>99542.929708462776</v>
      </c>
      <c r="Q50" s="86">
        <f>Q23</f>
        <v>581943.28137255169</v>
      </c>
      <c r="R50" s="263">
        <f>$O$23*$O$47*$AO$47*($Q$38/$O$36)+$R$23</f>
        <v>1135041.9878192795</v>
      </c>
      <c r="S50" s="86">
        <f>S23</f>
        <v>38285.742195562605</v>
      </c>
      <c r="T50" s="263">
        <f>$O$23*$O$46*$AO$47*($P$37/$O$36)/33.3+T23</f>
        <v>1040714.7502565581</v>
      </c>
      <c r="U50" s="86">
        <f>U23</f>
        <v>11485.722658668785</v>
      </c>
      <c r="V50" s="86">
        <f t="shared" ref="V50:V55" si="8">SUM(O50:U50)</f>
        <v>4989426.0513551421</v>
      </c>
      <c r="X50" s="668" t="s">
        <v>24</v>
      </c>
      <c r="Y50" s="668">
        <v>0.65</v>
      </c>
      <c r="AJ50" s="30" t="s">
        <v>67</v>
      </c>
      <c r="AK50" s="82">
        <v>0</v>
      </c>
      <c r="AL50" s="82">
        <v>274.43311</v>
      </c>
      <c r="AM50" s="82">
        <v>274.43311</v>
      </c>
    </row>
    <row r="51" spans="1:41">
      <c r="G51" s="82"/>
      <c r="N51" s="775" t="s">
        <v>2316</v>
      </c>
      <c r="O51" s="86">
        <f>O24</f>
        <v>0</v>
      </c>
      <c r="P51" s="86">
        <f>P24</f>
        <v>0</v>
      </c>
      <c r="Q51" s="86">
        <f>Q24</f>
        <v>0</v>
      </c>
      <c r="R51" s="86">
        <f>R24</f>
        <v>0</v>
      </c>
      <c r="S51" s="86">
        <f>S24</f>
        <v>0</v>
      </c>
      <c r="T51" s="86">
        <f>T24</f>
        <v>0</v>
      </c>
      <c r="U51" s="86">
        <f>U24</f>
        <v>0</v>
      </c>
      <c r="V51" s="86">
        <f t="shared" si="8"/>
        <v>0</v>
      </c>
      <c r="X51" s="668" t="s">
        <v>2267</v>
      </c>
      <c r="Y51" s="668">
        <v>0.8</v>
      </c>
      <c r="AB51" s="30" t="s">
        <v>2292</v>
      </c>
      <c r="AC51" s="30" t="s">
        <v>2313</v>
      </c>
      <c r="AD51" s="30" t="s">
        <v>2312</v>
      </c>
      <c r="AE51" s="30" t="s">
        <v>2311</v>
      </c>
      <c r="AF51" s="30" t="s">
        <v>2310</v>
      </c>
      <c r="AG51" s="30" t="s">
        <v>2309</v>
      </c>
      <c r="AJ51" s="30" t="s">
        <v>72</v>
      </c>
      <c r="AK51" s="82">
        <v>0</v>
      </c>
      <c r="AL51" s="82">
        <v>33.726999999999997</v>
      </c>
      <c r="AM51" s="82">
        <v>33.726999999999997</v>
      </c>
    </row>
    <row r="52" spans="1:41">
      <c r="A52" s="30" t="s">
        <v>2332</v>
      </c>
      <c r="G52" s="30" t="s">
        <v>2331</v>
      </c>
      <c r="H52" s="30" t="s">
        <v>2330</v>
      </c>
      <c r="M52" s="30" t="s">
        <v>2329</v>
      </c>
      <c r="N52" s="775" t="s">
        <v>2315</v>
      </c>
      <c r="O52" s="86">
        <f>O25</f>
        <v>185443.5276098428</v>
      </c>
      <c r="P52" s="263">
        <f>$P$25*$AO$48*(1-$AO$56-$AO$57)</f>
        <v>2256987.951778349</v>
      </c>
      <c r="Q52" s="86">
        <f>Q25</f>
        <v>1149749.8711810252</v>
      </c>
      <c r="R52" s="86">
        <f>R25</f>
        <v>2781652.9141476415</v>
      </c>
      <c r="S52" s="86">
        <f>S25</f>
        <v>1094116.8128980726</v>
      </c>
      <c r="T52" s="777">
        <f>T25+$P$25*$AO$48*$AO$58</f>
        <v>2554125.2727672937</v>
      </c>
      <c r="U52" s="777">
        <f>U25+$P$25*$AO$48*$AO$59</f>
        <v>4058783.9072861937</v>
      </c>
      <c r="V52" s="86">
        <f t="shared" si="8"/>
        <v>14080860.257668417</v>
      </c>
      <c r="X52" s="668" t="s">
        <v>2268</v>
      </c>
      <c r="Y52" s="668">
        <v>0.65</v>
      </c>
      <c r="AB52" s="30" t="s">
        <v>2328</v>
      </c>
      <c r="AC52" s="30">
        <v>2.9092999225006211</v>
      </c>
      <c r="AD52" s="30">
        <v>0.60560937162257822</v>
      </c>
      <c r="AE52" s="30">
        <v>21.749549024466226</v>
      </c>
      <c r="AF52" s="30">
        <v>20.105253221929264</v>
      </c>
      <c r="AG52" s="30">
        <v>12.070276749294294</v>
      </c>
      <c r="AH52" s="30">
        <v>57.439988289812987</v>
      </c>
      <c r="AJ52" s="30" t="s">
        <v>73</v>
      </c>
      <c r="AK52" s="82">
        <v>6.2505756834852193E-3</v>
      </c>
      <c r="AL52" s="82">
        <v>37.495119999999993</v>
      </c>
      <c r="AM52" s="82">
        <v>37.501370575683481</v>
      </c>
    </row>
    <row r="53" spans="1:41">
      <c r="A53" s="30" t="s">
        <v>2316</v>
      </c>
      <c r="B53" s="82">
        <v>7602948.8372093011</v>
      </c>
      <c r="C53" s="82">
        <v>1164557.157451788</v>
      </c>
      <c r="G53" s="83">
        <f>AF5</f>
        <v>22.177773000000002</v>
      </c>
      <c r="N53" s="775" t="s">
        <v>2314</v>
      </c>
      <c r="O53" s="86">
        <f>O26</f>
        <v>0</v>
      </c>
      <c r="P53" s="86">
        <f>P26</f>
        <v>0</v>
      </c>
      <c r="Q53" s="86">
        <f>Q26</f>
        <v>0</v>
      </c>
      <c r="R53" s="86">
        <f>R26</f>
        <v>0</v>
      </c>
      <c r="S53" s="86">
        <f>S26</f>
        <v>0</v>
      </c>
      <c r="T53" s="86">
        <f>T26</f>
        <v>0</v>
      </c>
      <c r="U53" s="86">
        <f>U26</f>
        <v>0</v>
      </c>
      <c r="V53" s="86">
        <f t="shared" si="8"/>
        <v>0</v>
      </c>
      <c r="X53" s="668" t="s">
        <v>2269</v>
      </c>
      <c r="Y53" s="668">
        <v>1</v>
      </c>
      <c r="AB53" s="30" t="s">
        <v>2327</v>
      </c>
      <c r="AC53" s="30">
        <v>82.658344856929403</v>
      </c>
      <c r="AD53" s="30">
        <v>17.206430970217959</v>
      </c>
      <c r="AE53" s="30">
        <v>79.883857631918019</v>
      </c>
      <c r="AF53" s="30">
        <v>73.844528188955152</v>
      </c>
      <c r="AG53" s="30">
        <v>38.222543039431933</v>
      </c>
      <c r="AH53" s="30">
        <v>291.81570468745247</v>
      </c>
      <c r="AJ53" s="30" t="s">
        <v>66</v>
      </c>
      <c r="AK53" s="82">
        <v>933.17492584572813</v>
      </c>
      <c r="AL53" s="82">
        <v>562.64777000000004</v>
      </c>
      <c r="AM53" s="82">
        <v>1495.822695845728</v>
      </c>
    </row>
    <row r="54" spans="1:41">
      <c r="A54" s="30" t="s">
        <v>2315</v>
      </c>
      <c r="B54" s="82">
        <v>25855369.767441858</v>
      </c>
      <c r="C54" s="82">
        <v>3960312.8425482116</v>
      </c>
      <c r="G54" s="83">
        <f>AF6</f>
        <v>191.331627</v>
      </c>
      <c r="N54" s="775" t="s">
        <v>220</v>
      </c>
      <c r="O54" s="86">
        <f>O27</f>
        <v>0</v>
      </c>
      <c r="P54" s="86">
        <f>P27</f>
        <v>31217.342447432031</v>
      </c>
      <c r="Q54" s="86">
        <f>Q27</f>
        <v>466896.60906533635</v>
      </c>
      <c r="R54" s="86">
        <f>R27</f>
        <v>2033262.2176296804</v>
      </c>
      <c r="S54" s="86">
        <f>S27</f>
        <v>122609.97845185836</v>
      </c>
      <c r="T54" s="86">
        <f>T27</f>
        <v>65378.620292592466</v>
      </c>
      <c r="U54" s="86">
        <f>U27</f>
        <v>65378.620292592466</v>
      </c>
      <c r="V54" s="86">
        <f t="shared" si="8"/>
        <v>2784743.3881794917</v>
      </c>
      <c r="X54" s="668" t="s">
        <v>2270</v>
      </c>
      <c r="Y54" s="668">
        <v>3</v>
      </c>
      <c r="AC54" s="30">
        <v>85.567644779430026</v>
      </c>
      <c r="AD54" s="30">
        <v>17.812040341840536</v>
      </c>
      <c r="AE54" s="30">
        <v>101.63340665638424</v>
      </c>
      <c r="AF54" s="30">
        <v>93.949781410884412</v>
      </c>
      <c r="AG54" s="30">
        <v>50.292819788726227</v>
      </c>
      <c r="AH54" s="30">
        <v>349.25569297726543</v>
      </c>
      <c r="AK54" s="57">
        <v>0.62385396908162127</v>
      </c>
      <c r="AL54" s="57">
        <v>0.37614603091837884</v>
      </c>
    </row>
    <row r="55" spans="1:41" ht="17.25" thickBot="1">
      <c r="A55" s="30" t="s">
        <v>68</v>
      </c>
      <c r="B55" s="82">
        <v>33458318.604651161</v>
      </c>
      <c r="C55" s="82">
        <v>3416579.9999999995</v>
      </c>
      <c r="D55" s="30" t="s">
        <v>2326</v>
      </c>
      <c r="E55" s="82">
        <v>5124870</v>
      </c>
      <c r="N55" s="775" t="s">
        <v>91</v>
      </c>
      <c r="O55" s="86">
        <f t="shared" ref="O55:U55" si="9">SUM(O50:O54)</f>
        <v>2267855.164953901</v>
      </c>
      <c r="P55" s="86">
        <f t="shared" si="9"/>
        <v>2387748.2239342439</v>
      </c>
      <c r="Q55" s="86">
        <f t="shared" si="9"/>
        <v>2198589.7616189132</v>
      </c>
      <c r="R55" s="86">
        <f t="shared" si="9"/>
        <v>5949957.1195966015</v>
      </c>
      <c r="S55" s="86">
        <f t="shared" si="9"/>
        <v>1255012.5335454936</v>
      </c>
      <c r="T55" s="86">
        <f t="shared" si="9"/>
        <v>3660218.643316444</v>
      </c>
      <c r="U55" s="86">
        <f t="shared" si="9"/>
        <v>4135648.2502374547</v>
      </c>
      <c r="V55" s="86">
        <f t="shared" si="8"/>
        <v>21855029.697203051</v>
      </c>
      <c r="X55" s="668" t="s">
        <v>47</v>
      </c>
      <c r="Y55" s="668">
        <v>0.85</v>
      </c>
      <c r="AN55" s="30" t="s">
        <v>2325</v>
      </c>
    </row>
    <row r="56" spans="1:41">
      <c r="C56" s="30" t="s">
        <v>1545</v>
      </c>
      <c r="F56" s="30" t="s">
        <v>1545</v>
      </c>
      <c r="AC56" s="30" t="s">
        <v>2324</v>
      </c>
      <c r="AN56" s="27" t="s">
        <v>2323</v>
      </c>
      <c r="AO56" s="29">
        <v>0.3</v>
      </c>
    </row>
    <row r="57" spans="1:41">
      <c r="A57" s="30">
        <v>2020</v>
      </c>
      <c r="B57" s="82">
        <f>D25/B54*C54</f>
        <v>187950.08205386673</v>
      </c>
      <c r="C57" s="776">
        <f>B57*0.6667</f>
        <v>125306.31970531294</v>
      </c>
      <c r="E57" s="30">
        <v>2050</v>
      </c>
      <c r="F57" s="779">
        <f>Q60/B54*C54</f>
        <v>0</v>
      </c>
      <c r="G57" s="30" t="s">
        <v>2322</v>
      </c>
      <c r="L57" s="30" t="s">
        <v>2321</v>
      </c>
      <c r="N57" s="236"/>
      <c r="O57" s="775" t="s">
        <v>79</v>
      </c>
      <c r="P57" s="775" t="s">
        <v>80</v>
      </c>
      <c r="Q57" s="775" t="s">
        <v>560</v>
      </c>
      <c r="R57" s="775" t="s">
        <v>51</v>
      </c>
      <c r="S57" s="775" t="s">
        <v>78</v>
      </c>
      <c r="T57" s="775" t="s">
        <v>7</v>
      </c>
      <c r="U57" s="775" t="s">
        <v>1044</v>
      </c>
      <c r="V57" s="775" t="s">
        <v>91</v>
      </c>
      <c r="AB57" s="30" t="s">
        <v>2320</v>
      </c>
      <c r="AC57" s="30" t="s">
        <v>2313</v>
      </c>
      <c r="AD57" s="30" t="s">
        <v>2312</v>
      </c>
      <c r="AE57" s="30" t="s">
        <v>2311</v>
      </c>
      <c r="AF57" s="30" t="s">
        <v>2310</v>
      </c>
      <c r="AG57" s="30" t="s">
        <v>2309</v>
      </c>
      <c r="AN57" s="33" t="s">
        <v>2319</v>
      </c>
      <c r="AO57" s="44">
        <v>0.52</v>
      </c>
    </row>
    <row r="58" spans="1:41">
      <c r="B58" s="247"/>
      <c r="C58" s="247"/>
      <c r="F58" s="88"/>
      <c r="N58" s="775" t="s">
        <v>2318</v>
      </c>
      <c r="O58" s="271">
        <v>0</v>
      </c>
      <c r="P58" s="86">
        <v>0</v>
      </c>
      <c r="Q58" s="86">
        <v>0</v>
      </c>
      <c r="R58" s="271">
        <f>R50+O50*Y50+P50*Y51+Q50*Y55</f>
        <v>3062895.6850263565</v>
      </c>
      <c r="S58" s="86">
        <f t="shared" ref="S58:U62" si="10">S50</f>
        <v>38285.742195562605</v>
      </c>
      <c r="T58" s="263">
        <f t="shared" si="10"/>
        <v>1040714.7502565581</v>
      </c>
      <c r="U58" s="86">
        <f t="shared" si="10"/>
        <v>11485.722658668785</v>
      </c>
      <c r="V58" s="86">
        <f>SUM(O58:U58)</f>
        <v>4153381.9001371455</v>
      </c>
      <c r="AB58" s="30" t="s">
        <v>24</v>
      </c>
      <c r="AC58" s="82">
        <v>13137.817447248641</v>
      </c>
      <c r="AD58" s="82">
        <v>1294.1825527513602</v>
      </c>
      <c r="AE58" s="82">
        <v>0</v>
      </c>
      <c r="AF58" s="82">
        <v>0</v>
      </c>
      <c r="AG58" s="82">
        <v>0</v>
      </c>
      <c r="AH58" s="82">
        <v>14432</v>
      </c>
      <c r="AN58" s="33" t="s">
        <v>105</v>
      </c>
      <c r="AO58" s="44">
        <v>0.2</v>
      </c>
    </row>
    <row r="59" spans="1:41" ht="17.25" thickBot="1">
      <c r="A59" s="30" t="s">
        <v>2317</v>
      </c>
      <c r="B59" s="778">
        <v>3.2399999999999998E-2</v>
      </c>
      <c r="C59" s="247"/>
      <c r="F59" s="88"/>
      <c r="N59" s="775" t="s">
        <v>2316</v>
      </c>
      <c r="O59" s="86">
        <f>O51</f>
        <v>0</v>
      </c>
      <c r="P59" s="86">
        <f>P51</f>
        <v>0</v>
      </c>
      <c r="Q59" s="86">
        <f>Q51</f>
        <v>0</v>
      </c>
      <c r="R59" s="86">
        <f>R51</f>
        <v>0</v>
      </c>
      <c r="S59" s="86">
        <f t="shared" si="10"/>
        <v>0</v>
      </c>
      <c r="T59" s="86">
        <f t="shared" si="10"/>
        <v>0</v>
      </c>
      <c r="U59" s="86">
        <f t="shared" si="10"/>
        <v>0</v>
      </c>
      <c r="V59" s="86">
        <f>SUM(O59:U59)</f>
        <v>0</v>
      </c>
      <c r="AB59" s="30" t="s">
        <v>48</v>
      </c>
      <c r="AC59" s="82">
        <v>0</v>
      </c>
      <c r="AD59" s="82">
        <v>0</v>
      </c>
      <c r="AE59" s="82">
        <v>38610.10417301151</v>
      </c>
      <c r="AF59" s="82">
        <v>27175.89582698849</v>
      </c>
      <c r="AG59" s="82">
        <v>0</v>
      </c>
      <c r="AH59" s="82">
        <v>65786</v>
      </c>
      <c r="AN59" s="68" t="s">
        <v>96</v>
      </c>
      <c r="AO59" s="56">
        <v>0.32</v>
      </c>
    </row>
    <row r="60" spans="1:41">
      <c r="B60" s="247"/>
      <c r="C60" s="247"/>
      <c r="F60" s="88"/>
      <c r="N60" s="775" t="s">
        <v>2315</v>
      </c>
      <c r="O60" s="86">
        <v>0</v>
      </c>
      <c r="P60" s="271">
        <f>P52-$P$25*$AP$48</f>
        <v>1573686.3875207235</v>
      </c>
      <c r="Q60" s="86">
        <v>0</v>
      </c>
      <c r="R60" s="272">
        <f>R52+P25*AP48*Y51+Q52*Y55</f>
        <v>4305581.5560576133</v>
      </c>
      <c r="S60" s="86">
        <f t="shared" si="10"/>
        <v>1094116.8128980726</v>
      </c>
      <c r="T60" s="777">
        <f t="shared" si="10"/>
        <v>2554125.2727672937</v>
      </c>
      <c r="U60" s="777">
        <f t="shared" si="10"/>
        <v>4058783.9072861937</v>
      </c>
      <c r="V60" s="86">
        <f>SUM(O60:U60)</f>
        <v>13586293.936529895</v>
      </c>
    </row>
    <row r="61" spans="1:41">
      <c r="A61" s="30">
        <v>2020</v>
      </c>
      <c r="B61" s="776">
        <f>C25*$AO$48*$B$59</f>
        <v>433572.92563511513</v>
      </c>
      <c r="C61" s="247"/>
      <c r="E61" s="30">
        <v>2050</v>
      </c>
      <c r="F61" s="776">
        <f>$P$60*B59</f>
        <v>50987.438955671438</v>
      </c>
      <c r="N61" s="775" t="s">
        <v>2314</v>
      </c>
      <c r="O61" s="86">
        <f>O53</f>
        <v>0</v>
      </c>
      <c r="P61" s="86">
        <f>P53</f>
        <v>0</v>
      </c>
      <c r="Q61" s="86">
        <f>Q53</f>
        <v>0</v>
      </c>
      <c r="R61" s="86">
        <f>R53</f>
        <v>0</v>
      </c>
      <c r="S61" s="86">
        <f t="shared" si="10"/>
        <v>0</v>
      </c>
      <c r="T61" s="86">
        <f t="shared" si="10"/>
        <v>0</v>
      </c>
      <c r="U61" s="86">
        <f t="shared" si="10"/>
        <v>0</v>
      </c>
      <c r="V61" s="86">
        <f>SUM(O61:U61)</f>
        <v>0</v>
      </c>
      <c r="AB61" s="30" t="s">
        <v>2292</v>
      </c>
      <c r="AC61" s="30" t="s">
        <v>2313</v>
      </c>
      <c r="AD61" s="30" t="s">
        <v>2312</v>
      </c>
      <c r="AE61" s="30" t="s">
        <v>2311</v>
      </c>
      <c r="AF61" s="30" t="s">
        <v>2310</v>
      </c>
      <c r="AG61" s="30" t="s">
        <v>2309</v>
      </c>
    </row>
    <row r="62" spans="1:41">
      <c r="B62" s="247"/>
      <c r="C62" s="247"/>
      <c r="F62" s="88"/>
      <c r="N62" s="775" t="s">
        <v>220</v>
      </c>
      <c r="O62" s="86">
        <f>O54</f>
        <v>0</v>
      </c>
      <c r="P62" s="86">
        <v>0</v>
      </c>
      <c r="Q62" s="86">
        <v>0</v>
      </c>
      <c r="R62" s="272">
        <f>R54+P54*Y51+Q54*Y55</f>
        <v>2455098.209293162</v>
      </c>
      <c r="S62" s="86">
        <f t="shared" si="10"/>
        <v>122609.97845185836</v>
      </c>
      <c r="T62" s="86">
        <f t="shared" si="10"/>
        <v>65378.620292592466</v>
      </c>
      <c r="U62" s="86">
        <f t="shared" si="10"/>
        <v>65378.620292592466</v>
      </c>
      <c r="V62" s="86">
        <f>SUM(O62:U62)</f>
        <v>2708465.4283302049</v>
      </c>
      <c r="AB62" s="30" t="s">
        <v>24</v>
      </c>
      <c r="AC62" s="82">
        <v>152.79281691150169</v>
      </c>
      <c r="AD62" s="82">
        <v>15.051343088498319</v>
      </c>
      <c r="AE62" s="82">
        <v>0</v>
      </c>
      <c r="AF62" s="82">
        <v>0</v>
      </c>
      <c r="AG62" s="82">
        <v>0</v>
      </c>
      <c r="AH62" s="82">
        <v>167.84416000000002</v>
      </c>
    </row>
    <row r="63" spans="1:41">
      <c r="N63" s="775" t="s">
        <v>91</v>
      </c>
      <c r="O63" s="86">
        <f t="shared" ref="O63:V63" si="11">SUM(O58:O62)</f>
        <v>0</v>
      </c>
      <c r="P63" s="86">
        <f t="shared" si="11"/>
        <v>1573686.3875207235</v>
      </c>
      <c r="Q63" s="86">
        <f t="shared" si="11"/>
        <v>0</v>
      </c>
      <c r="R63" s="86">
        <f t="shared" si="11"/>
        <v>9823575.4503771327</v>
      </c>
      <c r="S63" s="86">
        <f t="shared" si="11"/>
        <v>1255012.5335454936</v>
      </c>
      <c r="T63" s="86">
        <f t="shared" si="11"/>
        <v>3660218.643316444</v>
      </c>
      <c r="U63" s="86">
        <f t="shared" si="11"/>
        <v>4135648.2502374547</v>
      </c>
      <c r="V63" s="86">
        <f t="shared" si="11"/>
        <v>20448141.264997248</v>
      </c>
      <c r="AB63" s="30" t="s">
        <v>48</v>
      </c>
      <c r="AC63" s="82">
        <v>0</v>
      </c>
      <c r="AD63" s="82">
        <v>0</v>
      </c>
      <c r="AE63" s="82">
        <v>449.03551153212385</v>
      </c>
      <c r="AF63" s="82">
        <v>316.0556684678761</v>
      </c>
      <c r="AG63" s="82">
        <v>0</v>
      </c>
      <c r="AH63" s="82">
        <v>765.09117999999989</v>
      </c>
    </row>
    <row r="64" spans="1:41">
      <c r="A64" s="30" t="s">
        <v>2308</v>
      </c>
    </row>
    <row r="65" spans="1:4">
      <c r="A65" s="774">
        <v>0.1</v>
      </c>
    </row>
    <row r="66" spans="1:4">
      <c r="A66" s="82">
        <f>C7*A65</f>
        <v>1571104.9000000001</v>
      </c>
      <c r="B66" s="30" t="s">
        <v>230</v>
      </c>
    </row>
    <row r="67" spans="1:4">
      <c r="A67" s="88">
        <f>A66/9900</f>
        <v>158.69746464646465</v>
      </c>
      <c r="B67" s="30" t="s">
        <v>453</v>
      </c>
    </row>
    <row r="69" spans="1:4">
      <c r="A69" s="86">
        <f>L7+M7</f>
        <v>2488922.4</v>
      </c>
      <c r="B69" s="30" t="s">
        <v>230</v>
      </c>
      <c r="C69" s="30" t="s">
        <v>747</v>
      </c>
      <c r="D69" s="30" t="s">
        <v>453</v>
      </c>
    </row>
    <row r="70" spans="1:4">
      <c r="A70" s="82" t="s">
        <v>538</v>
      </c>
      <c r="B70" s="774">
        <v>0.15</v>
      </c>
      <c r="C70" s="82">
        <v>9900</v>
      </c>
      <c r="D70" s="89">
        <f>$A$69*B70/C70</f>
        <v>37.710945454545453</v>
      </c>
    </row>
    <row r="71" spans="1:4">
      <c r="A71" s="30" t="s">
        <v>2307</v>
      </c>
      <c r="B71" s="774">
        <v>0.05</v>
      </c>
      <c r="C71" s="82">
        <v>1000</v>
      </c>
      <c r="D71" s="89">
        <f>$A$69*B71/C71</f>
        <v>124.44611999999999</v>
      </c>
    </row>
    <row r="72" spans="1:4">
      <c r="A72" s="30" t="s">
        <v>2306</v>
      </c>
      <c r="B72" s="774">
        <v>0.05</v>
      </c>
      <c r="C72" s="82">
        <v>1000</v>
      </c>
      <c r="D72" s="89">
        <f>$A$69*B72/C72</f>
        <v>124.44611999999999</v>
      </c>
    </row>
  </sheetData>
  <mergeCells count="11">
    <mergeCell ref="L4:L6"/>
    <mergeCell ref="M4:M6"/>
    <mergeCell ref="N4:N6"/>
    <mergeCell ref="B5:B6"/>
    <mergeCell ref="C5:H5"/>
    <mergeCell ref="I5:K5"/>
    <mergeCell ref="A11:B11"/>
    <mergeCell ref="A12:A16"/>
    <mergeCell ref="A17:A19"/>
    <mergeCell ref="A4:A6"/>
    <mergeCell ref="B4:K4"/>
  </mergeCells>
  <phoneticPr fontId="5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A25" zoomScale="85" zoomScaleNormal="85" workbookViewId="0">
      <selection activeCell="F44" sqref="F44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3"/>
    </row>
    <row r="2" spans="1:25">
      <c r="A2" s="30" t="s">
        <v>1337</v>
      </c>
    </row>
    <row r="3" spans="1:25">
      <c r="S3" s="364" t="s">
        <v>1338</v>
      </c>
      <c r="T3" s="365"/>
      <c r="V3" s="366" t="s">
        <v>1339</v>
      </c>
      <c r="W3" s="367"/>
      <c r="X3" s="367"/>
      <c r="Y3" s="368" t="s">
        <v>1340</v>
      </c>
    </row>
    <row r="4" spans="1:25" ht="18" thickBot="1">
      <c r="A4" s="119" t="s">
        <v>770</v>
      </c>
      <c r="S4" s="369" t="s">
        <v>1069</v>
      </c>
      <c r="T4" s="370">
        <v>0.75</v>
      </c>
      <c r="V4" s="371" t="s">
        <v>1341</v>
      </c>
      <c r="W4" s="30" t="s">
        <v>1342</v>
      </c>
      <c r="X4" s="30" t="s">
        <v>1343</v>
      </c>
      <c r="Y4" s="222"/>
    </row>
    <row r="5" spans="1:25">
      <c r="A5" s="372"/>
      <c r="B5" s="373" t="s">
        <v>161</v>
      </c>
      <c r="C5" s="373"/>
      <c r="D5" s="374" t="s">
        <v>179</v>
      </c>
      <c r="S5" s="369" t="s">
        <v>1071</v>
      </c>
      <c r="T5" s="370">
        <v>0.13</v>
      </c>
      <c r="V5" s="371" t="s">
        <v>1344</v>
      </c>
      <c r="W5" s="375">
        <f>864500</f>
        <v>864500</v>
      </c>
      <c r="X5" s="375">
        <f>W5*0.089</f>
        <v>76940.5</v>
      </c>
      <c r="Y5" s="376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69" t="s">
        <v>1070</v>
      </c>
      <c r="T6" s="370">
        <v>0.06</v>
      </c>
      <c r="V6" s="371" t="s">
        <v>1345</v>
      </c>
      <c r="W6" s="375">
        <v>1258200</v>
      </c>
      <c r="X6" s="375">
        <f>W6*0.089</f>
        <v>111979.79999999999</v>
      </c>
      <c r="Y6" s="376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69" t="s">
        <v>1073</v>
      </c>
      <c r="T7" s="370">
        <v>0.03</v>
      </c>
      <c r="V7" s="371" t="s">
        <v>1346</v>
      </c>
      <c r="W7" s="375">
        <v>267000</v>
      </c>
      <c r="X7" s="375">
        <f>W7*0.089</f>
        <v>23763</v>
      </c>
      <c r="Y7" s="376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69" t="s">
        <v>1347</v>
      </c>
      <c r="T8" s="377">
        <v>171</v>
      </c>
      <c r="V8" s="371" t="s">
        <v>110</v>
      </c>
      <c r="W8" s="375">
        <v>150100</v>
      </c>
      <c r="X8" s="375">
        <f>W8*0.089</f>
        <v>13358.9</v>
      </c>
      <c r="Y8" s="376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8" t="s">
        <v>1348</v>
      </c>
      <c r="T9" s="379">
        <f>T8-24</f>
        <v>147</v>
      </c>
      <c r="V9" s="380" t="s">
        <v>1349</v>
      </c>
      <c r="W9" s="381">
        <v>2539800</v>
      </c>
      <c r="X9" s="381">
        <f>W9*0.089</f>
        <v>226042.19999999998</v>
      </c>
      <c r="Y9" s="382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905" t="s">
        <v>538</v>
      </c>
      <c r="B18" s="906" t="s">
        <v>167</v>
      </c>
      <c r="C18" s="906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3">
        <f>W17/1000000</f>
        <v>177.34204199999999</v>
      </c>
      <c r="X18" s="30" t="s">
        <v>352</v>
      </c>
      <c r="Y18" s="30" t="s">
        <v>1366</v>
      </c>
    </row>
    <row r="19" spans="1:28">
      <c r="A19" s="855"/>
      <c r="B19" s="30" t="s">
        <v>968</v>
      </c>
      <c r="C19" s="110">
        <f>$C$16*U23</f>
        <v>481186.53941743216</v>
      </c>
      <c r="E19" s="44"/>
      <c r="W19" s="82"/>
    </row>
    <row r="20" spans="1:28">
      <c r="A20" s="855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856"/>
      <c r="B21" s="54" t="s">
        <v>91</v>
      </c>
      <c r="C21" s="384">
        <f>C20+C19</f>
        <v>584716.71907217836</v>
      </c>
      <c r="D21" s="197">
        <f>C21/9900</f>
        <v>59.06229485577559</v>
      </c>
      <c r="E21" s="385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6">
        <f>S23/T17</f>
        <v>5.8086255361833913E-2</v>
      </c>
      <c r="V23" s="30" t="s">
        <v>1371</v>
      </c>
      <c r="AB23" s="30" t="s">
        <v>1372</v>
      </c>
    </row>
    <row r="24" spans="1:28">
      <c r="A24" s="905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729">
        <f>U24+U23</f>
        <v>0.1830623293052745</v>
      </c>
      <c r="AB24" s="30" t="s">
        <v>1376</v>
      </c>
    </row>
    <row r="25" spans="1:28">
      <c r="A25" s="855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855"/>
      <c r="B26" s="30" t="s">
        <v>1380</v>
      </c>
      <c r="C26" s="30">
        <f>C24*C25</f>
        <v>40.988</v>
      </c>
      <c r="D26" s="44" t="s">
        <v>352</v>
      </c>
      <c r="E26" s="473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855"/>
      <c r="B27" s="30" t="s">
        <v>1383</v>
      </c>
      <c r="C27" s="30">
        <f>C26/'농어촌지역형(어촌)'!T30</f>
        <v>204.94</v>
      </c>
      <c r="D27" s="44" t="s">
        <v>453</v>
      </c>
      <c r="F27" s="914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6">
        <f>U24*U26</f>
        <v>1.2497607394344058E-2</v>
      </c>
    </row>
    <row r="28" spans="1:28" ht="17.25" thickBot="1">
      <c r="A28" s="856"/>
      <c r="B28" s="54" t="s">
        <v>1385</v>
      </c>
      <c r="C28" s="387">
        <f>C27*8760*'농어촌지역형(어촌)'!O29</f>
        <v>622763.41085271304</v>
      </c>
      <c r="D28" s="56" t="s">
        <v>178</v>
      </c>
      <c r="F28" s="855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856"/>
      <c r="G29" s="55" t="s">
        <v>91</v>
      </c>
      <c r="H29" s="388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905" t="s">
        <v>96</v>
      </c>
      <c r="B31" s="28" t="s">
        <v>1388</v>
      </c>
      <c r="C31" s="28"/>
      <c r="D31" s="108">
        <f>O54*C16/T17</f>
        <v>1954632.6321833225</v>
      </c>
      <c r="E31" s="29" t="s">
        <v>524</v>
      </c>
      <c r="F31" s="30" t="s">
        <v>1389</v>
      </c>
      <c r="S31" s="72" t="s">
        <v>1390</v>
      </c>
    </row>
    <row r="32" spans="1:28">
      <c r="A32" s="855"/>
      <c r="B32" s="30" t="s">
        <v>1391</v>
      </c>
      <c r="D32" s="270">
        <v>0.05</v>
      </c>
      <c r="E32" s="44"/>
      <c r="F32" s="77" t="s">
        <v>1392</v>
      </c>
    </row>
    <row r="33" spans="1:25">
      <c r="A33" s="855"/>
      <c r="B33" s="30" t="s">
        <v>1393</v>
      </c>
      <c r="D33" s="389">
        <f>D31/$R$85*$T$85*D32</f>
        <v>15261.670705219714</v>
      </c>
      <c r="E33" s="44" t="s">
        <v>700</v>
      </c>
    </row>
    <row r="34" spans="1:25" ht="17.25" thickBot="1">
      <c r="A34" s="856"/>
      <c r="B34" s="54" t="s">
        <v>1394</v>
      </c>
      <c r="C34" s="54"/>
      <c r="D34" s="114">
        <f>D33*33.3*365/(C16/1000000)</f>
        <v>22392319.72315222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894" t="s">
        <v>333</v>
      </c>
      <c r="B36" s="894"/>
      <c r="C36" s="894"/>
      <c r="D36" s="894"/>
      <c r="E36" s="894"/>
      <c r="F36" s="894"/>
      <c r="G36" s="894"/>
      <c r="H36" s="894"/>
      <c r="I36" s="894"/>
      <c r="L36" s="30" t="s">
        <v>1398</v>
      </c>
      <c r="S36" s="390" t="s">
        <v>1399</v>
      </c>
      <c r="T36" s="390" t="s">
        <v>1400</v>
      </c>
      <c r="U36" s="390" t="s">
        <v>1401</v>
      </c>
      <c r="V36" s="390" t="s">
        <v>1402</v>
      </c>
      <c r="W36" s="333" t="s">
        <v>1403</v>
      </c>
      <c r="X36" s="333" t="s">
        <v>1404</v>
      </c>
      <c r="Y36" s="333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907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1">
        <v>-46490.9</v>
      </c>
      <c r="T38" s="391">
        <v>-1307.2</v>
      </c>
      <c r="U38" s="391">
        <v>-4647.8999999999996</v>
      </c>
      <c r="V38" s="391">
        <v>-1216.5999999999999</v>
      </c>
      <c r="W38" s="392">
        <v>-37233.5</v>
      </c>
      <c r="Y38" s="908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3">
        <f>H29</f>
        <v>87667.859903432138</v>
      </c>
      <c r="F39" s="161">
        <v>0</v>
      </c>
      <c r="G39" s="161">
        <f>D34</f>
        <v>22392319.72315222</v>
      </c>
      <c r="H39" s="161">
        <v>0</v>
      </c>
      <c r="I39" s="161">
        <f>SUM(B39:H39)</f>
        <v>22479987.583055653</v>
      </c>
      <c r="L39" s="30" t="s">
        <v>1406</v>
      </c>
      <c r="O39" s="30" t="s">
        <v>1388</v>
      </c>
      <c r="P39" s="30" t="s">
        <v>1407</v>
      </c>
      <c r="S39" s="394" t="s">
        <v>1408</v>
      </c>
      <c r="T39" s="394" t="s">
        <v>1408</v>
      </c>
      <c r="U39" s="394" t="s">
        <v>1408</v>
      </c>
      <c r="V39" s="394" t="s">
        <v>1408</v>
      </c>
      <c r="W39" s="395" t="s">
        <v>1408</v>
      </c>
      <c r="X39" s="253">
        <v>0</v>
      </c>
      <c r="Y39" s="396" t="s">
        <v>299</v>
      </c>
    </row>
    <row r="40" spans="1:25">
      <c r="L40" s="30">
        <v>300000</v>
      </c>
      <c r="M40" s="30">
        <v>12</v>
      </c>
      <c r="O40" s="82">
        <f>L40*M40</f>
        <v>3600000</v>
      </c>
      <c r="P40" s="82">
        <f>O40*$T$79</f>
        <v>2280000</v>
      </c>
      <c r="S40" s="397">
        <v>49126.8</v>
      </c>
      <c r="T40" s="397">
        <v>1304.5</v>
      </c>
      <c r="U40" s="397">
        <v>4642.5</v>
      </c>
      <c r="V40" s="397">
        <v>1659.9</v>
      </c>
      <c r="W40" s="398">
        <v>39439.699999999997</v>
      </c>
      <c r="X40" s="397">
        <v>2080.3000000000002</v>
      </c>
      <c r="Y40" s="909" t="s">
        <v>1409</v>
      </c>
    </row>
    <row r="41" spans="1:25">
      <c r="L41" s="30">
        <v>250000</v>
      </c>
      <c r="M41" s="30">
        <v>3</v>
      </c>
      <c r="O41" s="82">
        <f t="shared" ref="O41:O53" si="1">L41*M41</f>
        <v>750000</v>
      </c>
      <c r="P41" s="82">
        <f t="shared" ref="P41:P53" si="2">O41*$T$79</f>
        <v>475000</v>
      </c>
      <c r="S41" s="399">
        <v>-46458.2</v>
      </c>
      <c r="T41" s="399">
        <v>-1304.5</v>
      </c>
      <c r="U41" s="399">
        <v>-4642.5</v>
      </c>
      <c r="V41" s="399">
        <v>-1216.0999999999999</v>
      </c>
      <c r="W41" s="400">
        <v>-37214.9</v>
      </c>
      <c r="X41" s="253"/>
      <c r="Y41" s="910"/>
    </row>
    <row r="42" spans="1:25">
      <c r="L42" s="30">
        <v>200000</v>
      </c>
      <c r="M42" s="30">
        <v>18</v>
      </c>
      <c r="O42" s="82">
        <f t="shared" si="1"/>
        <v>3600000</v>
      </c>
      <c r="P42" s="82">
        <f t="shared" si="2"/>
        <v>2280000</v>
      </c>
      <c r="S42" s="156">
        <v>0.1</v>
      </c>
      <c r="T42" s="140">
        <v>0</v>
      </c>
      <c r="U42" s="140">
        <v>0</v>
      </c>
      <c r="V42" s="140">
        <v>0</v>
      </c>
      <c r="W42" s="401" t="s">
        <v>1408</v>
      </c>
      <c r="Y42" s="911" t="s">
        <v>1410</v>
      </c>
    </row>
    <row r="43" spans="1:25">
      <c r="L43" s="30">
        <v>150000</v>
      </c>
      <c r="M43" s="30">
        <v>18</v>
      </c>
      <c r="O43" s="82">
        <f t="shared" si="1"/>
        <v>2700000</v>
      </c>
      <c r="P43" s="82">
        <f t="shared" si="2"/>
        <v>1710000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912"/>
    </row>
    <row r="44" spans="1:25">
      <c r="L44" s="30">
        <v>100000</v>
      </c>
      <c r="M44" s="30">
        <v>19</v>
      </c>
      <c r="O44" s="82">
        <f t="shared" si="1"/>
        <v>1900000</v>
      </c>
      <c r="P44" s="82">
        <f t="shared" si="2"/>
        <v>1203333.3333333333</v>
      </c>
      <c r="S44" s="391">
        <v>-11093.5</v>
      </c>
      <c r="T44" s="402">
        <v>-847.3</v>
      </c>
      <c r="U44" s="391">
        <v>-3289.2</v>
      </c>
      <c r="V44" s="402">
        <v>-303.3</v>
      </c>
      <c r="W44" s="392">
        <v>-4681.1000000000004</v>
      </c>
      <c r="Y44" s="912"/>
    </row>
    <row r="45" spans="1:25">
      <c r="L45" s="30">
        <v>80000</v>
      </c>
      <c r="M45" s="30">
        <v>8</v>
      </c>
      <c r="O45" s="82">
        <f t="shared" si="1"/>
        <v>640000</v>
      </c>
      <c r="P45" s="82">
        <f t="shared" si="2"/>
        <v>405333.33333333331</v>
      </c>
      <c r="S45" s="140">
        <v>845</v>
      </c>
      <c r="T45" s="140">
        <v>29.9</v>
      </c>
      <c r="U45" s="140">
        <v>716.9</v>
      </c>
      <c r="V45" s="403" t="s">
        <v>1408</v>
      </c>
      <c r="W45" s="404">
        <v>3.3</v>
      </c>
      <c r="Y45" s="912"/>
    </row>
    <row r="46" spans="1:25">
      <c r="L46" s="30">
        <v>70000</v>
      </c>
      <c r="M46" s="30">
        <v>7</v>
      </c>
      <c r="O46" s="82">
        <f t="shared" si="1"/>
        <v>490000</v>
      </c>
      <c r="P46" s="82">
        <f t="shared" si="2"/>
        <v>310333.33333333331</v>
      </c>
      <c r="S46" s="140">
        <v>25.4</v>
      </c>
      <c r="T46" s="403" t="s">
        <v>1408</v>
      </c>
      <c r="U46" s="140">
        <v>19.5</v>
      </c>
      <c r="V46" s="140">
        <v>0.2</v>
      </c>
      <c r="W46" s="404">
        <v>5.2</v>
      </c>
      <c r="Y46" s="912"/>
    </row>
    <row r="47" spans="1:25">
      <c r="D47" s="88"/>
      <c r="L47" s="30">
        <v>60000</v>
      </c>
      <c r="M47" s="30">
        <v>4</v>
      </c>
      <c r="O47" s="82">
        <f t="shared" si="1"/>
        <v>240000</v>
      </c>
      <c r="P47" s="82">
        <f t="shared" si="2"/>
        <v>152000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912"/>
    </row>
    <row r="48" spans="1:25">
      <c r="L48" s="30">
        <v>50000</v>
      </c>
      <c r="M48" s="30">
        <v>116</v>
      </c>
      <c r="O48" s="82">
        <f t="shared" si="1"/>
        <v>5800000</v>
      </c>
      <c r="P48" s="82">
        <f t="shared" si="2"/>
        <v>3673333.333333333</v>
      </c>
      <c r="S48" s="391">
        <v>-34494.199999999997</v>
      </c>
      <c r="T48" s="402">
        <v>-427.2</v>
      </c>
      <c r="U48" s="402">
        <v>-616.79999999999995</v>
      </c>
      <c r="V48" s="402">
        <v>-912.5</v>
      </c>
      <c r="W48" s="392">
        <v>-32525.3</v>
      </c>
      <c r="Y48" s="912"/>
    </row>
    <row r="49" spans="6:26">
      <c r="L49" s="30">
        <v>40000</v>
      </c>
      <c r="M49" s="30">
        <v>19</v>
      </c>
      <c r="O49" s="82">
        <f t="shared" si="1"/>
        <v>760000</v>
      </c>
      <c r="P49" s="82">
        <f t="shared" si="2"/>
        <v>481333.33333333331</v>
      </c>
      <c r="S49" s="403" t="s">
        <v>1408</v>
      </c>
      <c r="T49" s="403" t="s">
        <v>1408</v>
      </c>
      <c r="U49" s="403" t="s">
        <v>1408</v>
      </c>
      <c r="V49" s="403" t="s">
        <v>1408</v>
      </c>
      <c r="W49" s="401" t="s">
        <v>1408</v>
      </c>
      <c r="Y49" s="912"/>
    </row>
    <row r="50" spans="6:26">
      <c r="L50" s="30">
        <v>30000</v>
      </c>
      <c r="M50" s="30">
        <v>102</v>
      </c>
      <c r="O50" s="82">
        <f t="shared" si="1"/>
        <v>3060000</v>
      </c>
      <c r="P50" s="82">
        <f t="shared" si="2"/>
        <v>1938000</v>
      </c>
      <c r="S50" s="403" t="s">
        <v>1408</v>
      </c>
      <c r="T50" s="403" t="s">
        <v>1408</v>
      </c>
      <c r="U50" s="403" t="s">
        <v>1408</v>
      </c>
      <c r="V50" s="403" t="s">
        <v>1408</v>
      </c>
      <c r="W50" s="401" t="s">
        <v>1408</v>
      </c>
      <c r="Y50" s="912"/>
    </row>
    <row r="51" spans="6:26">
      <c r="L51" s="30">
        <v>20000</v>
      </c>
      <c r="M51" s="30">
        <v>135</v>
      </c>
      <c r="O51" s="82">
        <f t="shared" si="1"/>
        <v>2700000</v>
      </c>
      <c r="P51" s="82">
        <f t="shared" si="2"/>
        <v>1710000</v>
      </c>
      <c r="S51" s="156">
        <v>0.1</v>
      </c>
      <c r="T51" s="403" t="s">
        <v>1408</v>
      </c>
      <c r="U51" s="403" t="s">
        <v>1408</v>
      </c>
      <c r="V51" s="403" t="s">
        <v>1408</v>
      </c>
      <c r="W51" s="401" t="s">
        <v>1408</v>
      </c>
      <c r="Y51" s="912"/>
    </row>
    <row r="52" spans="6:26">
      <c r="L52" s="30">
        <v>10000</v>
      </c>
      <c r="M52" s="30">
        <v>97</v>
      </c>
      <c r="O52" s="82">
        <f t="shared" si="1"/>
        <v>970000</v>
      </c>
      <c r="P52" s="82">
        <f t="shared" si="2"/>
        <v>614333.33333333326</v>
      </c>
      <c r="S52" s="403" t="s">
        <v>1408</v>
      </c>
      <c r="T52" s="403" t="s">
        <v>1408</v>
      </c>
      <c r="U52" s="403" t="s">
        <v>1408</v>
      </c>
      <c r="V52" s="403" t="s">
        <v>1408</v>
      </c>
      <c r="W52" s="401" t="s">
        <v>1408</v>
      </c>
      <c r="Y52" s="913"/>
    </row>
    <row r="53" spans="6:26">
      <c r="L53" s="30">
        <v>8000</v>
      </c>
      <c r="M53" s="30">
        <v>16</v>
      </c>
      <c r="O53" s="82">
        <f t="shared" si="1"/>
        <v>128000</v>
      </c>
      <c r="P53" s="82">
        <f t="shared" si="2"/>
        <v>81066.666666666657</v>
      </c>
      <c r="S53" s="405">
        <v>3.6</v>
      </c>
      <c r="T53" s="394" t="s">
        <v>1408</v>
      </c>
      <c r="U53" s="406">
        <v>0.6</v>
      </c>
      <c r="V53" s="394" t="s">
        <v>1408</v>
      </c>
      <c r="W53" s="407">
        <v>3</v>
      </c>
      <c r="X53" s="253">
        <v>0</v>
      </c>
      <c r="Y53" s="396" t="s">
        <v>1411</v>
      </c>
    </row>
    <row r="54" spans="6:26">
      <c r="O54" s="86">
        <f>SUM(O40:O53)</f>
        <v>27338000</v>
      </c>
      <c r="P54" s="86">
        <f>SUM(P40:P53)</f>
        <v>17314066.666666668</v>
      </c>
      <c r="S54" s="394" t="s">
        <v>1408</v>
      </c>
      <c r="T54" s="394" t="s">
        <v>1408</v>
      </c>
      <c r="U54" s="394" t="s">
        <v>1408</v>
      </c>
      <c r="V54" s="394" t="s">
        <v>1408</v>
      </c>
      <c r="W54" s="395" t="s">
        <v>1408</v>
      </c>
      <c r="X54" s="253">
        <v>0</v>
      </c>
      <c r="Y54" s="396" t="s">
        <v>1412</v>
      </c>
    </row>
    <row r="55" spans="6:26">
      <c r="S55" s="408">
        <v>29.2</v>
      </c>
      <c r="T55" s="408">
        <v>2.7</v>
      </c>
      <c r="U55" s="408">
        <v>4.8</v>
      </c>
      <c r="V55" s="408">
        <v>0.5</v>
      </c>
      <c r="W55" s="409">
        <v>15.6</v>
      </c>
      <c r="X55" s="406">
        <v>5.5</v>
      </c>
      <c r="Y55" s="410" t="s">
        <v>313</v>
      </c>
    </row>
    <row r="56" spans="6:26">
      <c r="L56" s="77" t="s">
        <v>1413</v>
      </c>
      <c r="S56" s="411"/>
      <c r="T56" s="411"/>
      <c r="U56" s="411"/>
      <c r="V56" s="411"/>
      <c r="W56" s="412"/>
      <c r="X56" s="411"/>
      <c r="Y56" s="413"/>
    </row>
    <row r="57" spans="6:26">
      <c r="L57" s="82"/>
    </row>
    <row r="58" spans="6:26" ht="17.25" thickBot="1">
      <c r="I58" s="82"/>
      <c r="S58" s="30" t="s">
        <v>1414</v>
      </c>
      <c r="Z58" s="30" t="s">
        <v>1415</v>
      </c>
    </row>
    <row r="59" spans="6:26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</row>
    <row r="60" spans="6:26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6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6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6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6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4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1967</v>
      </c>
    </row>
    <row r="70" spans="18:33">
      <c r="S70" s="30" t="s">
        <v>1429</v>
      </c>
      <c r="V70" s="50" t="s">
        <v>1428</v>
      </c>
      <c r="W70" s="415">
        <v>0.01</v>
      </c>
      <c r="X70" s="416" t="s">
        <v>1430</v>
      </c>
      <c r="Y70" s="461" t="s">
        <v>1961</v>
      </c>
      <c r="AE70" s="30">
        <v>22.4</v>
      </c>
      <c r="AF70" s="30" t="s">
        <v>1968</v>
      </c>
    </row>
    <row r="71" spans="18:33">
      <c r="S71" s="30" t="s">
        <v>1431</v>
      </c>
      <c r="X71" s="30" t="s">
        <v>1963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18"/>
      <c r="AD72" s="30" t="s">
        <v>96</v>
      </c>
      <c r="AE72" s="30">
        <f>AE69/AE70</f>
        <v>9.0000000000000011E-2</v>
      </c>
      <c r="AF72" s="30" t="s">
        <v>1969</v>
      </c>
      <c r="AG72" s="30" t="s">
        <v>526</v>
      </c>
    </row>
    <row r="73" spans="18:33">
      <c r="Y73" s="30" t="s">
        <v>1962</v>
      </c>
      <c r="Z73" s="30">
        <v>10000</v>
      </c>
      <c r="AA73" s="30" t="s">
        <v>678</v>
      </c>
      <c r="AB73" s="618">
        <f>$AE$73*Z73/1000</f>
        <v>720.00000000000011</v>
      </c>
      <c r="AC73" s="618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1964</v>
      </c>
    </row>
    <row r="75" spans="18:33">
      <c r="S75" s="30" t="s">
        <v>1434</v>
      </c>
      <c r="Y75" s="30" t="s">
        <v>1965</v>
      </c>
      <c r="Z75" s="30">
        <v>0.1</v>
      </c>
      <c r="AA75" s="30" t="s">
        <v>1966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4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1957</v>
      </c>
    </row>
    <row r="90" spans="18:24">
      <c r="R90" s="298" t="s">
        <v>1958</v>
      </c>
    </row>
    <row r="91" spans="18:24">
      <c r="R91" s="298" t="s">
        <v>1959</v>
      </c>
    </row>
    <row r="92" spans="18:24">
      <c r="R92" s="298" t="s">
        <v>1960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6">
        <f>D1*1000*0.2</f>
        <v>400</v>
      </c>
      <c r="G1" s="436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823" t="s">
        <v>1341</v>
      </c>
      <c r="B3" s="823" t="s">
        <v>1474</v>
      </c>
      <c r="C3" s="823"/>
      <c r="D3" s="823"/>
      <c r="E3" s="823"/>
      <c r="F3" s="823"/>
      <c r="G3" s="823"/>
      <c r="H3" s="823"/>
      <c r="I3" s="823"/>
      <c r="J3" s="823"/>
      <c r="K3" s="823"/>
      <c r="L3" s="823"/>
      <c r="M3" s="823" t="s">
        <v>1475</v>
      </c>
      <c r="N3" s="823" t="s">
        <v>85</v>
      </c>
      <c r="P3" s="30" t="s">
        <v>1476</v>
      </c>
    </row>
    <row r="4" spans="1:16">
      <c r="A4" s="823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823"/>
      <c r="N4" s="823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0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730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7">
        <v>1.8520000000000001</v>
      </c>
      <c r="AA27" s="30" t="s">
        <v>1523</v>
      </c>
    </row>
    <row r="28" spans="1:27">
      <c r="A28" s="30" t="s">
        <v>1524</v>
      </c>
      <c r="B28" s="438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8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39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2091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2092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F36" sqref="F36"/>
    </sheetView>
  </sheetViews>
  <sheetFormatPr defaultRowHeight="16.5"/>
  <cols>
    <col min="1" max="5" width="15.625" customWidth="1"/>
  </cols>
  <sheetData>
    <row r="2" spans="1:17">
      <c r="A2" t="s">
        <v>2164</v>
      </c>
    </row>
    <row r="4" spans="1:17">
      <c r="A4" s="917" t="s">
        <v>2181</v>
      </c>
      <c r="B4" s="918"/>
      <c r="C4" s="918"/>
      <c r="D4" s="918"/>
      <c r="E4" s="919"/>
      <c r="G4" s="915" t="s">
        <v>2143</v>
      </c>
      <c r="H4" s="915"/>
      <c r="I4" s="915"/>
      <c r="N4" s="30" t="s">
        <v>2161</v>
      </c>
      <c r="O4" s="30"/>
      <c r="P4" s="30" t="s">
        <v>2162</v>
      </c>
      <c r="Q4" s="461" t="s">
        <v>2163</v>
      </c>
    </row>
    <row r="5" spans="1:17">
      <c r="A5" s="920" t="s">
        <v>91</v>
      </c>
      <c r="B5" s="920" t="s">
        <v>2166</v>
      </c>
      <c r="C5" s="922" t="s">
        <v>2167</v>
      </c>
      <c r="D5" s="923"/>
      <c r="E5" s="920" t="s">
        <v>110</v>
      </c>
      <c r="G5" s="916" t="s">
        <v>2180</v>
      </c>
      <c r="H5" s="915" t="s">
        <v>1262</v>
      </c>
      <c r="I5" s="915" t="s">
        <v>110</v>
      </c>
      <c r="N5" s="30"/>
      <c r="O5" s="734" t="s">
        <v>2010</v>
      </c>
      <c r="P5" s="735">
        <v>0.52700000000000002</v>
      </c>
      <c r="Q5" s="30"/>
    </row>
    <row r="6" spans="1:17">
      <c r="A6" s="921"/>
      <c r="B6" s="921"/>
      <c r="C6" s="622" t="s">
        <v>92</v>
      </c>
      <c r="D6" s="622" t="s">
        <v>2165</v>
      </c>
      <c r="E6" s="921"/>
      <c r="G6" s="916"/>
      <c r="H6" s="915"/>
      <c r="I6" s="915"/>
      <c r="N6" s="102"/>
      <c r="O6" s="734" t="s">
        <v>2011</v>
      </c>
      <c r="P6" s="735">
        <v>0.47299999999999998</v>
      </c>
      <c r="Q6" s="30"/>
    </row>
    <row r="7" spans="1:17">
      <c r="A7" s="622">
        <v>89741.180000000008</v>
      </c>
      <c r="B7" s="622">
        <v>50288</v>
      </c>
      <c r="C7" s="736">
        <v>15650</v>
      </c>
      <c r="D7" s="622">
        <v>7760</v>
      </c>
      <c r="E7" s="622">
        <v>23803.180000000008</v>
      </c>
      <c r="G7" s="738">
        <f>해상풍력연계형!B13</f>
        <v>32135.159999999996</v>
      </c>
      <c r="H7" s="739">
        <v>1606.09</v>
      </c>
      <c r="I7" s="738">
        <f>G7-H7</f>
        <v>30529.069999999996</v>
      </c>
    </row>
    <row r="9" spans="1:17">
      <c r="F9" s="737"/>
    </row>
    <row r="11" spans="1:17">
      <c r="A11" t="s">
        <v>2168</v>
      </c>
    </row>
    <row r="12" spans="1:17">
      <c r="A12" t="s">
        <v>2169</v>
      </c>
    </row>
    <row r="13" spans="1:17">
      <c r="A13" t="s">
        <v>2170</v>
      </c>
    </row>
    <row r="14" spans="1:17">
      <c r="A14" t="s">
        <v>2171</v>
      </c>
    </row>
    <row r="16" spans="1:17">
      <c r="B16" t="s">
        <v>2176</v>
      </c>
      <c r="E16" t="s">
        <v>2173</v>
      </c>
      <c r="G16" t="s">
        <v>2179</v>
      </c>
    </row>
    <row r="17" spans="1:7">
      <c r="A17" t="s">
        <v>2175</v>
      </c>
      <c r="B17" t="s">
        <v>2172</v>
      </c>
      <c r="C17" t="s">
        <v>2177</v>
      </c>
      <c r="D17" t="s">
        <v>2178</v>
      </c>
    </row>
    <row r="18" spans="1:7">
      <c r="A18" t="s">
        <v>2014</v>
      </c>
      <c r="B18" s="21">
        <v>3493000</v>
      </c>
      <c r="C18">
        <v>372.4</v>
      </c>
      <c r="D18" s="455">
        <f>C18/21</f>
        <v>17.733333333333331</v>
      </c>
      <c r="G18" s="737">
        <f>A7-B7</f>
        <v>39453.180000000008</v>
      </c>
    </row>
    <row r="19" spans="1:7">
      <c r="A19" t="s">
        <v>2015</v>
      </c>
      <c r="B19" s="21">
        <v>11358000</v>
      </c>
      <c r="C19">
        <v>715.5</v>
      </c>
      <c r="D19" s="455">
        <f>C19/21</f>
        <v>34.071428571428569</v>
      </c>
    </row>
    <row r="20" spans="1:7">
      <c r="A20" t="s">
        <v>2174</v>
      </c>
      <c r="B20" s="21">
        <v>184722000</v>
      </c>
      <c r="C20">
        <v>302.5</v>
      </c>
      <c r="D20" s="455">
        <f>C20/21</f>
        <v>14.404761904761905</v>
      </c>
    </row>
    <row r="22" spans="1:7">
      <c r="A22" t="s">
        <v>2018</v>
      </c>
    </row>
    <row r="23" spans="1:7">
      <c r="B23" t="s">
        <v>2182</v>
      </c>
      <c r="F23" s="722" t="s">
        <v>2183</v>
      </c>
    </row>
    <row r="24" spans="1:7">
      <c r="B24" s="21" t="s">
        <v>2184</v>
      </c>
      <c r="C24" t="s">
        <v>2185</v>
      </c>
    </row>
    <row r="25" spans="1:7">
      <c r="B25" s="21">
        <v>65772</v>
      </c>
      <c r="C25" s="21">
        <v>550800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4"/>
      <c r="O8" s="294"/>
      <c r="P8" s="294"/>
      <c r="Q8" s="294"/>
    </row>
    <row r="9" spans="1:31">
      <c r="N9" s="294"/>
      <c r="O9" s="294"/>
      <c r="P9" s="294"/>
      <c r="Q9" s="294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98" t="s">
        <v>289</v>
      </c>
      <c r="L10" s="898"/>
      <c r="N10" s="924" t="s">
        <v>1152</v>
      </c>
      <c r="O10" s="924"/>
      <c r="P10" s="294"/>
      <c r="Q10" s="294"/>
      <c r="S10" s="124" t="s">
        <v>1153</v>
      </c>
    </row>
    <row r="11" spans="1:31">
      <c r="F11" s="30">
        <f>B10/F10</f>
        <v>65.837320574162675</v>
      </c>
      <c r="G11" s="30" t="s">
        <v>1560</v>
      </c>
      <c r="K11" s="898"/>
      <c r="L11" s="898"/>
      <c r="N11" s="924"/>
      <c r="O11" s="924"/>
      <c r="P11" s="294"/>
      <c r="Q11" s="294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4"/>
      <c r="O12" s="294"/>
      <c r="P12" s="294"/>
      <c r="Q12" s="294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4"/>
      <c r="O13" s="294"/>
      <c r="P13" s="294"/>
      <c r="Q13" s="294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4"/>
      <c r="O14" s="294"/>
      <c r="P14" s="294"/>
      <c r="Q14" s="294"/>
      <c r="V14" s="905"/>
      <c r="W14" s="925" t="s">
        <v>173</v>
      </c>
      <c r="Y14" s="905"/>
      <c r="Z14" s="925" t="s">
        <v>174</v>
      </c>
      <c r="AA14" s="927" t="s">
        <v>1164</v>
      </c>
      <c r="AB14" s="823" t="s">
        <v>1165</v>
      </c>
      <c r="AC14" s="823"/>
      <c r="AD14" s="823"/>
      <c r="AE14" s="823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4"/>
      <c r="O15" s="294" t="s">
        <v>1166</v>
      </c>
      <c r="P15" s="294"/>
      <c r="Q15" s="294"/>
      <c r="V15" s="855"/>
      <c r="W15" s="926"/>
      <c r="Y15" s="855"/>
      <c r="Z15" s="926"/>
      <c r="AA15" s="823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4"/>
      <c r="O16" s="294"/>
      <c r="P16" s="294"/>
      <c r="Q16" s="294"/>
      <c r="V16" s="33" t="s">
        <v>91</v>
      </c>
      <c r="W16" s="295">
        <f t="shared" ref="W16:W21" si="1">E15</f>
        <v>75316.327074713801</v>
      </c>
      <c r="Y16" s="33" t="s">
        <v>91</v>
      </c>
      <c r="Z16" s="295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4"/>
      <c r="O17" s="296">
        <f>B25</f>
        <v>0.31738482215596348</v>
      </c>
      <c r="P17" s="294"/>
      <c r="Q17" s="294"/>
      <c r="V17" s="33" t="s">
        <v>111</v>
      </c>
      <c r="W17" s="295">
        <f t="shared" si="1"/>
        <v>25.583404457144969</v>
      </c>
      <c r="Y17" s="33" t="s">
        <v>1170</v>
      </c>
      <c r="Z17" s="295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4"/>
      <c r="O18" s="294"/>
      <c r="P18" s="294"/>
      <c r="Q18" s="294"/>
      <c r="V18" s="33" t="s">
        <v>112</v>
      </c>
      <c r="W18" s="295">
        <f t="shared" si="1"/>
        <v>36935.023776497197</v>
      </c>
      <c r="Y18" s="33" t="s">
        <v>1171</v>
      </c>
      <c r="Z18" s="295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4"/>
      <c r="O19" s="294"/>
      <c r="P19" s="294"/>
      <c r="Q19" s="294"/>
      <c r="V19" s="33" t="s">
        <v>172</v>
      </c>
      <c r="W19" s="295">
        <f t="shared" si="1"/>
        <v>101.26939205509589</v>
      </c>
      <c r="Y19" s="33" t="s">
        <v>1172</v>
      </c>
      <c r="Z19" s="295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5">
        <f t="shared" si="1"/>
        <v>36317.090751485768</v>
      </c>
      <c r="Y20" s="33" t="s">
        <v>82</v>
      </c>
      <c r="Z20" s="295">
        <f>C53</f>
        <v>1136144.7020036143</v>
      </c>
      <c r="AA20" s="928">
        <f>W16</f>
        <v>75316.327074713801</v>
      </c>
      <c r="AB20" s="928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7">
        <f t="shared" si="1"/>
        <v>1937.3597502186033</v>
      </c>
      <c r="Y21" s="68" t="s">
        <v>1174</v>
      </c>
      <c r="Z21" s="297">
        <f>C51</f>
        <v>16770.57659583744</v>
      </c>
      <c r="AA21" s="823"/>
      <c r="AB21" s="928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8" t="s">
        <v>1180</v>
      </c>
      <c r="O23" s="299">
        <f>C25</f>
        <v>0.68261517784403658</v>
      </c>
      <c r="AH23" s="30">
        <v>56</v>
      </c>
      <c r="AI23" s="30" t="s">
        <v>532</v>
      </c>
    </row>
    <row r="24" spans="1:35">
      <c r="A24" s="25"/>
      <c r="B24" s="300">
        <f>농어촌지역형_자료!C17/농어촌지역형_자료!B19*'농어촌지역형(농촌)'!B10*0.996</f>
        <v>19.900028349178911</v>
      </c>
      <c r="C24" s="300">
        <f>F10-B24</f>
        <v>42.799971650821092</v>
      </c>
      <c r="D24" s="301" t="s">
        <v>1181</v>
      </c>
      <c r="E24" s="25"/>
      <c r="F24" s="25"/>
      <c r="Y24" s="294" t="s">
        <v>1182</v>
      </c>
      <c r="Z24" s="294"/>
      <c r="AA24" s="294"/>
      <c r="AB24" s="294" t="s">
        <v>1183</v>
      </c>
      <c r="AC24" s="294"/>
      <c r="AD24" s="294"/>
      <c r="AE24" s="302">
        <f>AB22+AE22</f>
        <v>19756.991990809616</v>
      </c>
      <c r="AF24" s="294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3">
        <f>B24/$F$10</f>
        <v>0.31738482215596348</v>
      </c>
      <c r="C25" s="303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4"/>
      <c r="C26" s="304"/>
      <c r="D26" s="25"/>
      <c r="E26" s="25"/>
      <c r="F26" s="25" t="s">
        <v>1185</v>
      </c>
    </row>
    <row r="27" spans="1:35">
      <c r="A27" s="25" t="s">
        <v>1186</v>
      </c>
      <c r="B27" s="304"/>
      <c r="C27" s="304"/>
      <c r="D27" s="25"/>
      <c r="E27" s="25"/>
      <c r="F27" s="25"/>
    </row>
    <row r="28" spans="1:35">
      <c r="A28" s="25" t="s">
        <v>1187</v>
      </c>
      <c r="B28" s="304"/>
      <c r="C28" s="304"/>
      <c r="D28" s="25"/>
      <c r="E28" s="25"/>
      <c r="F28" s="25"/>
      <c r="V28" s="30" t="s">
        <v>1188</v>
      </c>
    </row>
    <row r="29" spans="1:35">
      <c r="A29" s="25"/>
      <c r="B29" s="304"/>
      <c r="C29" s="304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5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5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5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6">
        <f>SUM(F34:F36)</f>
        <v>14330336</v>
      </c>
      <c r="G37" s="306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823" t="s">
        <v>1205</v>
      </c>
      <c r="M40" s="823"/>
      <c r="S40" s="30" t="s">
        <v>1206</v>
      </c>
    </row>
    <row r="41" spans="1:19">
      <c r="A41" s="25" t="s">
        <v>1153</v>
      </c>
      <c r="B41" s="25" t="s">
        <v>1207</v>
      </c>
      <c r="C41" s="307">
        <f>I34*$F$10*1000</f>
        <v>85890.895132478545</v>
      </c>
      <c r="D41" s="308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7">
        <f>I35*$F$10*1000</f>
        <v>25974.907258974377</v>
      </c>
      <c r="D42" s="25"/>
      <c r="E42" s="307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7">
        <f>I36*$F$10*1000</f>
        <v>13056.848147495368</v>
      </c>
      <c r="D43" s="25"/>
      <c r="E43" s="25"/>
      <c r="F43" s="309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0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0" t="s">
        <v>1215</v>
      </c>
    </row>
    <row r="46" spans="1:19">
      <c r="A46" s="25" t="s">
        <v>1216</v>
      </c>
      <c r="B46" s="25"/>
      <c r="C46" s="311">
        <v>0.2</v>
      </c>
      <c r="D46" s="312">
        <f>$C$24*C46</f>
        <v>8.5599943301642192</v>
      </c>
      <c r="E46" s="25"/>
      <c r="F46" s="313">
        <f>F43*'환경연계형(물재생센터)'!C49</f>
        <v>514.15357072500706</v>
      </c>
      <c r="G46" s="314" t="s">
        <v>1217</v>
      </c>
    </row>
    <row r="47" spans="1:19">
      <c r="A47" s="25" t="s">
        <v>83</v>
      </c>
      <c r="B47" s="25"/>
      <c r="C47" s="311">
        <v>0.05</v>
      </c>
      <c r="D47" s="312">
        <f>$C$24*C47</f>
        <v>2.1399985825410548</v>
      </c>
      <c r="E47" s="25"/>
      <c r="F47" s="25"/>
    </row>
    <row r="48" spans="1:19">
      <c r="A48" s="25" t="s">
        <v>82</v>
      </c>
      <c r="B48" s="25"/>
      <c r="C48" s="311">
        <v>0.15</v>
      </c>
      <c r="D48" s="312">
        <f>$C$24*C48</f>
        <v>6.4199957476231635</v>
      </c>
      <c r="E48" s="25"/>
      <c r="F48" s="470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8" t="s">
        <v>1219</v>
      </c>
    </row>
    <row r="50" spans="1:17">
      <c r="A50" s="25" t="s">
        <v>83</v>
      </c>
      <c r="B50" s="25"/>
      <c r="C50" s="312">
        <f>C24*C47*O71</f>
        <v>7.5585697333351867</v>
      </c>
      <c r="D50" s="25" t="s">
        <v>453</v>
      </c>
      <c r="E50" s="25"/>
      <c r="F50" s="310">
        <f>C50/F10</f>
        <v>0.12055135140885465</v>
      </c>
    </row>
    <row r="51" spans="1:17">
      <c r="A51" s="25"/>
      <c r="B51" s="25"/>
      <c r="C51" s="307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7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7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5">
        <v>2108812</v>
      </c>
      <c r="B58" s="315">
        <v>513198</v>
      </c>
      <c r="C58" s="315">
        <v>211545</v>
      </c>
      <c r="D58" s="315">
        <f>B58-C58</f>
        <v>301653</v>
      </c>
      <c r="E58" s="26" t="s">
        <v>1228</v>
      </c>
      <c r="F58" s="26" t="s">
        <v>1229</v>
      </c>
    </row>
    <row r="59" spans="1:17">
      <c r="A59" s="25"/>
      <c r="B59" s="316">
        <f>B58/100</f>
        <v>5131.9799999999996</v>
      </c>
      <c r="C59" s="316">
        <f>C58/100</f>
        <v>2115.4499999999998</v>
      </c>
      <c r="D59" s="316">
        <f>D58/100</f>
        <v>3016.53</v>
      </c>
      <c r="E59" s="317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6">
        <f>A58-B58</f>
        <v>1595614</v>
      </c>
      <c r="B61" s="318">
        <f>D58</f>
        <v>301653</v>
      </c>
      <c r="C61" s="318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19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894" t="s">
        <v>333</v>
      </c>
      <c r="B75" s="894"/>
      <c r="C75" s="894"/>
      <c r="D75" s="894"/>
      <c r="E75" s="894"/>
      <c r="F75" s="894"/>
      <c r="G75" s="894"/>
      <c r="H75" s="894"/>
      <c r="I75" s="894"/>
    </row>
    <row r="76" spans="1:19">
      <c r="A76" s="457"/>
      <c r="B76" s="457" t="s">
        <v>111</v>
      </c>
      <c r="C76" s="457" t="s">
        <v>112</v>
      </c>
      <c r="D76" s="457" t="s">
        <v>172</v>
      </c>
      <c r="E76" s="457" t="s">
        <v>114</v>
      </c>
      <c r="F76" s="457" t="s">
        <v>117</v>
      </c>
      <c r="G76" s="457" t="s">
        <v>96</v>
      </c>
      <c r="H76" s="457" t="s">
        <v>105</v>
      </c>
      <c r="I76" s="457" t="s">
        <v>91</v>
      </c>
    </row>
    <row r="77" spans="1:19">
      <c r="A77" s="457" t="s">
        <v>173</v>
      </c>
      <c r="B77" s="458">
        <f>W17/$F$10</f>
        <v>0.40802877922081288</v>
      </c>
      <c r="C77" s="458">
        <f>W18/$F$10</f>
        <v>589.07533933807326</v>
      </c>
      <c r="D77" s="458">
        <f>W19/$F$10</f>
        <v>1.6151418190605404</v>
      </c>
      <c r="E77" s="458">
        <f>W20/$F$10</f>
        <v>579.21994818956568</v>
      </c>
      <c r="F77" s="458">
        <v>0</v>
      </c>
      <c r="G77" s="458">
        <v>0</v>
      </c>
      <c r="H77" s="458">
        <f>W21/F10</f>
        <v>30.898879588813447</v>
      </c>
      <c r="I77" s="458">
        <f>SUM(B77:H77)</f>
        <v>1201.2173377147337</v>
      </c>
    </row>
    <row r="78" spans="1:19">
      <c r="A78" s="457" t="s">
        <v>174</v>
      </c>
      <c r="B78" s="458">
        <v>0</v>
      </c>
      <c r="C78" s="458">
        <v>0</v>
      </c>
      <c r="D78" s="458">
        <v>0</v>
      </c>
      <c r="E78" s="458">
        <f>Z22/F10</f>
        <v>18387.803486434637</v>
      </c>
      <c r="F78" s="458">
        <v>0</v>
      </c>
      <c r="G78" s="458">
        <f>AE22/F10</f>
        <v>8.2002164389953283</v>
      </c>
      <c r="H78" s="458">
        <f>(Z17+Z18)/F10</f>
        <v>1784.1435788110512</v>
      </c>
      <c r="I78" s="458">
        <f>SUM(B78:H78)</f>
        <v>20180.147281684684</v>
      </c>
    </row>
    <row r="81" spans="1:4">
      <c r="A81" s="30" t="s">
        <v>2161</v>
      </c>
      <c r="C81" s="30" t="s">
        <v>2162</v>
      </c>
      <c r="D81" s="461" t="s">
        <v>2163</v>
      </c>
    </row>
    <row r="82" spans="1:4">
      <c r="B82" s="734" t="s">
        <v>2010</v>
      </c>
      <c r="C82" s="735">
        <v>0.52700000000000002</v>
      </c>
    </row>
    <row r="83" spans="1:4">
      <c r="A83" s="102"/>
      <c r="B83" s="734" t="s">
        <v>2011</v>
      </c>
      <c r="C83" s="735">
        <v>0.47299999999999998</v>
      </c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0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1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2" t="s">
        <v>1261</v>
      </c>
      <c r="C22" s="322" t="s">
        <v>1262</v>
      </c>
      <c r="D22" s="30" t="s">
        <v>84</v>
      </c>
      <c r="R22" s="77" t="s">
        <v>1263</v>
      </c>
    </row>
    <row r="23" spans="1:22">
      <c r="A23" s="25"/>
      <c r="B23" s="307">
        <f>B10*R27</f>
        <v>1275.5186584615383</v>
      </c>
      <c r="C23" s="312">
        <f>R32*B10/농어촌지역형_자료!B20</f>
        <v>63.749418461538454</v>
      </c>
      <c r="D23" s="307">
        <f>B23*V17</f>
        <v>65.523514013948954</v>
      </c>
      <c r="E23" s="25"/>
      <c r="Q23" s="298"/>
      <c r="R23" s="77" t="s">
        <v>1264</v>
      </c>
    </row>
    <row r="24" spans="1:22">
      <c r="A24" s="25"/>
      <c r="B24" s="300"/>
      <c r="C24" s="300"/>
      <c r="D24" s="301"/>
      <c r="E24" s="25"/>
      <c r="Q24" s="25"/>
      <c r="R24" s="30" t="s">
        <v>1265</v>
      </c>
    </row>
    <row r="25" spans="1:22">
      <c r="A25" s="25"/>
      <c r="B25" s="304"/>
      <c r="C25" s="304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4"/>
      <c r="C26" s="304"/>
      <c r="D26" s="25"/>
      <c r="E26" s="25"/>
      <c r="L26" s="30" t="s">
        <v>1660</v>
      </c>
      <c r="M26" s="30">
        <f>'참고_농어촌연계형 자료'!A98</f>
        <v>89741.180000000008</v>
      </c>
      <c r="O26" s="24">
        <f>R26/M26</f>
        <v>0.35808711229337514</v>
      </c>
      <c r="Q26" s="323"/>
      <c r="R26" s="324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4"/>
      <c r="C27" s="304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5" t="s">
        <v>319</v>
      </c>
      <c r="C28" s="304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6">
        <f>C23/10</f>
        <v>6.3749418461538454</v>
      </c>
      <c r="C29" s="327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0">
        <f>B29/F10</f>
        <v>0.10167371365476627</v>
      </c>
      <c r="G29" s="301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6">
        <f>D23</f>
        <v>65.523514013948954</v>
      </c>
      <c r="C30" s="307">
        <f>R29*1000*B30/R30</f>
        <v>327.61757006974477</v>
      </c>
      <c r="D30" s="307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6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2158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905"/>
      <c r="B34" s="925" t="s">
        <v>173</v>
      </c>
      <c r="D34" s="905"/>
      <c r="E34" s="925" t="s">
        <v>174</v>
      </c>
      <c r="F34" s="927" t="s">
        <v>1164</v>
      </c>
      <c r="G34" s="50" t="s">
        <v>1165</v>
      </c>
      <c r="Q34" s="301" t="s">
        <v>1275</v>
      </c>
    </row>
    <row r="35" spans="1:21">
      <c r="A35" s="855"/>
      <c r="B35" s="926"/>
      <c r="D35" s="855"/>
      <c r="E35" s="926"/>
      <c r="F35" s="823"/>
      <c r="G35" s="50" t="s">
        <v>114</v>
      </c>
      <c r="H35" s="50"/>
      <c r="I35" s="50"/>
      <c r="J35" s="50"/>
    </row>
    <row r="36" spans="1:21">
      <c r="A36" s="33" t="s">
        <v>91</v>
      </c>
      <c r="B36" s="295">
        <f t="shared" ref="B36:B41" si="1">F15</f>
        <v>454230.82325652067</v>
      </c>
      <c r="D36" s="33" t="s">
        <v>91</v>
      </c>
      <c r="E36" s="295">
        <f>SUM(E37:E41)</f>
        <v>2123722.5923515805</v>
      </c>
    </row>
    <row r="37" spans="1:21">
      <c r="A37" s="33" t="s">
        <v>111</v>
      </c>
      <c r="B37" s="295">
        <f t="shared" si="1"/>
        <v>0</v>
      </c>
      <c r="D37" s="33"/>
      <c r="E37" s="295"/>
      <c r="F37" s="30">
        <v>0</v>
      </c>
      <c r="G37" s="86"/>
      <c r="H37" s="82" t="s">
        <v>1276</v>
      </c>
    </row>
    <row r="38" spans="1:21">
      <c r="A38" s="33" t="s">
        <v>112</v>
      </c>
      <c r="B38" s="295">
        <f t="shared" si="1"/>
        <v>410703.56422768859</v>
      </c>
      <c r="D38" s="33" t="s">
        <v>112</v>
      </c>
      <c r="E38" s="295"/>
      <c r="F38" s="82">
        <f>B38/2</f>
        <v>205351.7821138443</v>
      </c>
      <c r="H38" s="263">
        <f>F38/D52</f>
        <v>19449.618129725342</v>
      </c>
      <c r="I38" s="328" t="s">
        <v>1277</v>
      </c>
      <c r="J38" s="263">
        <f>D54</f>
        <v>6166.7201835989299</v>
      </c>
      <c r="K38" s="294" t="s">
        <v>524</v>
      </c>
      <c r="M38" s="77" t="s">
        <v>1278</v>
      </c>
    </row>
    <row r="39" spans="1:21">
      <c r="A39" s="33" t="s">
        <v>172</v>
      </c>
      <c r="B39" s="295">
        <f t="shared" si="1"/>
        <v>0</v>
      </c>
      <c r="D39" s="33"/>
      <c r="E39" s="295"/>
      <c r="F39" s="30">
        <v>0</v>
      </c>
      <c r="J39" s="86"/>
    </row>
    <row r="40" spans="1:21">
      <c r="A40" s="33" t="s">
        <v>124</v>
      </c>
      <c r="B40" s="295">
        <f t="shared" si="1"/>
        <v>40742.695196809778</v>
      </c>
      <c r="D40" s="33" t="s">
        <v>82</v>
      </c>
      <c r="E40" s="295">
        <f>D29</f>
        <v>1128171.5267132865</v>
      </c>
      <c r="F40" s="868">
        <f>B38/2+B40+B41</f>
        <v>248879.04114267632</v>
      </c>
      <c r="G40" s="928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7">
        <f t="shared" si="1"/>
        <v>2784.5638320222602</v>
      </c>
      <c r="D41" s="68" t="s">
        <v>1174</v>
      </c>
      <c r="E41" s="297">
        <f>D30</f>
        <v>995551.06563829409</v>
      </c>
      <c r="F41" s="868"/>
      <c r="G41" s="928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1561</v>
      </c>
      <c r="R43" s="70">
        <v>0.1</v>
      </c>
      <c r="U43" s="459" t="s">
        <v>1562</v>
      </c>
    </row>
    <row r="44" spans="1:21">
      <c r="D44" s="294" t="s">
        <v>1182</v>
      </c>
      <c r="E44" s="294"/>
      <c r="F44" s="294"/>
      <c r="G44" s="294" t="s">
        <v>1183</v>
      </c>
      <c r="H44" s="294"/>
      <c r="I44" s="294"/>
      <c r="J44" s="302">
        <f>G42</f>
        <v>33479.349128730435</v>
      </c>
      <c r="K44" s="294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0">
        <f>E42-R44</f>
        <v>1911350.3331164224</v>
      </c>
    </row>
    <row r="45" spans="1:21">
      <c r="A45" s="305"/>
      <c r="B45" s="315"/>
      <c r="C45" s="315"/>
      <c r="D45" s="315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0">
        <f>R45</f>
        <v>127423.35554109483</v>
      </c>
    </row>
    <row r="46" spans="1:21">
      <c r="A46" s="25"/>
      <c r="B46" s="316"/>
      <c r="C46" s="316"/>
      <c r="D46" s="329" t="s">
        <v>1281</v>
      </c>
      <c r="E46" s="317"/>
      <c r="F46" s="26"/>
      <c r="H46" s="30" t="s">
        <v>1282</v>
      </c>
      <c r="J46" s="330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8" t="s">
        <v>1283</v>
      </c>
      <c r="E47" s="26"/>
      <c r="F47" s="26"/>
    </row>
    <row r="48" spans="1:21">
      <c r="A48" s="306"/>
      <c r="B48" s="318"/>
      <c r="C48" s="318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1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2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1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894" t="s">
        <v>333</v>
      </c>
      <c r="B75" s="894"/>
      <c r="C75" s="894"/>
      <c r="D75" s="894"/>
      <c r="E75" s="894"/>
      <c r="F75" s="894"/>
      <c r="G75" s="894"/>
      <c r="H75" s="894"/>
      <c r="I75" s="894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6">
        <f>B37/F10</f>
        <v>0</v>
      </c>
      <c r="C77" s="456">
        <f>B38/F10</f>
        <v>6550.296080186421</v>
      </c>
      <c r="D77" s="456">
        <f>B39/F10</f>
        <v>0</v>
      </c>
      <c r="E77" s="456">
        <f>B40/F10</f>
        <v>649.80375114529147</v>
      </c>
      <c r="F77" s="456">
        <v>0</v>
      </c>
      <c r="G77" s="456">
        <v>0</v>
      </c>
      <c r="H77" s="456">
        <f>B41/F10</f>
        <v>44.410906411838276</v>
      </c>
      <c r="I77" s="456">
        <f>SUM(B77:H77)</f>
        <v>7244.5107377435506</v>
      </c>
    </row>
    <row r="78" spans="1:9">
      <c r="A78" s="160" t="s">
        <v>174</v>
      </c>
      <c r="B78" s="456">
        <v>0</v>
      </c>
      <c r="C78" s="456">
        <v>0</v>
      </c>
      <c r="D78" s="456">
        <v>0</v>
      </c>
      <c r="E78" s="456">
        <f>U44/F10</f>
        <v>30484.056349544215</v>
      </c>
      <c r="F78" s="456">
        <v>0</v>
      </c>
      <c r="G78" s="456">
        <f>U45/F10</f>
        <v>2032.2704233029478</v>
      </c>
      <c r="H78" s="456">
        <v>0</v>
      </c>
      <c r="I78" s="456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3" bestFit="1" customWidth="1"/>
    <col min="2" max="2" width="11.5" style="523" customWidth="1"/>
    <col min="3" max="3" width="12.75" style="523" bestFit="1" customWidth="1"/>
    <col min="4" max="4" width="9" style="523"/>
    <col min="5" max="5" width="11.375" style="523" customWidth="1"/>
    <col min="6" max="6" width="11.5" style="523" bestFit="1" customWidth="1"/>
    <col min="7" max="7" width="10" style="523" customWidth="1"/>
    <col min="8" max="8" width="12.25" style="523" customWidth="1"/>
    <col min="9" max="9" width="12" style="523" customWidth="1"/>
    <col min="10" max="10" width="12.875" style="528" customWidth="1"/>
    <col min="11" max="11" width="12.25" style="528" customWidth="1"/>
    <col min="12" max="16384" width="9" style="528"/>
  </cols>
  <sheetData>
    <row r="1" spans="1:24">
      <c r="A1" s="929" t="s">
        <v>1955</v>
      </c>
      <c r="B1" s="929"/>
      <c r="C1" s="929"/>
      <c r="D1" s="929"/>
      <c r="E1" s="929"/>
      <c r="F1" s="929"/>
      <c r="G1" s="929"/>
      <c r="H1" s="929"/>
      <c r="I1" s="929"/>
      <c r="J1" s="929"/>
      <c r="K1" s="929"/>
      <c r="L1" s="929"/>
      <c r="M1" s="929"/>
      <c r="N1" s="929"/>
      <c r="O1" s="929"/>
      <c r="P1" s="929"/>
      <c r="Q1" s="929"/>
      <c r="R1" s="929"/>
      <c r="S1" s="929"/>
      <c r="T1" s="929"/>
      <c r="U1" s="929"/>
      <c r="V1" s="30"/>
      <c r="W1" s="30"/>
      <c r="X1" s="30"/>
    </row>
    <row r="2" spans="1:24">
      <c r="A2" s="30"/>
      <c r="B2" s="30"/>
      <c r="C2" s="30" t="s">
        <v>1752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0" t="s">
        <v>1753</v>
      </c>
      <c r="Q2" s="294"/>
      <c r="R2" s="294"/>
      <c r="S2" s="294"/>
      <c r="T2" s="294"/>
      <c r="U2" s="294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1" t="s">
        <v>1754</v>
      </c>
      <c r="Q3" s="294"/>
      <c r="R3" s="294"/>
      <c r="S3" s="294"/>
      <c r="T3" s="294"/>
      <c r="U3" s="294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1755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1756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2" t="s">
        <v>1757</v>
      </c>
      <c r="B20" s="30"/>
      <c r="C20" s="30"/>
      <c r="D20" s="30"/>
      <c r="E20" s="30" t="s">
        <v>1758</v>
      </c>
      <c r="F20" s="30"/>
      <c r="G20" s="30"/>
      <c r="H20" s="653" t="s">
        <v>1759</v>
      </c>
      <c r="I20" s="654"/>
      <c r="J20" s="655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1760</v>
      </c>
      <c r="B21" s="205" t="s">
        <v>1761</v>
      </c>
      <c r="C21" s="30"/>
      <c r="D21" s="30"/>
      <c r="E21" s="205" t="s">
        <v>1762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5">
        <v>596.97719546742212</v>
      </c>
      <c r="B22" s="635">
        <v>889.01843949008514</v>
      </c>
      <c r="C22" s="30"/>
      <c r="D22" s="30"/>
      <c r="E22" s="656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1763</v>
      </c>
      <c r="B24" s="30"/>
      <c r="C24" s="30"/>
      <c r="D24" s="30"/>
      <c r="E24" s="30" t="s">
        <v>1764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4" t="s">
        <v>1765</v>
      </c>
      <c r="B25" s="30"/>
      <c r="C25" s="30"/>
      <c r="D25" s="30"/>
      <c r="E25" s="634" t="s">
        <v>1766</v>
      </c>
      <c r="F25" s="205" t="s">
        <v>1741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5">
        <v>535.17705382436259</v>
      </c>
      <c r="B26" s="30"/>
      <c r="C26" s="30"/>
      <c r="D26" s="30"/>
      <c r="E26" s="649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1767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1768</v>
      </c>
      <c r="B31" s="30"/>
      <c r="C31" s="30"/>
      <c r="D31" s="30"/>
      <c r="E31" s="30" t="s">
        <v>1769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1770</v>
      </c>
      <c r="B32" s="30"/>
      <c r="C32" s="30"/>
      <c r="D32" s="30"/>
      <c r="E32" s="657" t="s">
        <v>1771</v>
      </c>
      <c r="F32" s="30"/>
      <c r="G32" s="30"/>
      <c r="H32" s="658" t="s">
        <v>1772</v>
      </c>
      <c r="I32" s="658"/>
      <c r="J32" s="659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3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1773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7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3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1774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7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3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929" t="s">
        <v>1951</v>
      </c>
      <c r="B45" s="929"/>
      <c r="C45" s="929"/>
      <c r="D45" s="929"/>
      <c r="E45" s="929"/>
      <c r="F45" s="929"/>
      <c r="G45" s="929"/>
      <c r="H45" s="929"/>
      <c r="I45" s="929"/>
      <c r="J45" s="929"/>
      <c r="K45" s="929"/>
      <c r="L45" s="929"/>
      <c r="M45" s="929"/>
      <c r="N45" s="929"/>
      <c r="O45" s="929"/>
      <c r="P45" s="929"/>
      <c r="Q45" s="929"/>
      <c r="R45" s="929"/>
      <c r="S45" s="929"/>
    </row>
    <row r="47" spans="1:24">
      <c r="A47" s="520" t="s">
        <v>1639</v>
      </c>
      <c r="B47" s="521" t="s">
        <v>91</v>
      </c>
      <c r="C47" s="521" t="s">
        <v>81</v>
      </c>
      <c r="D47" s="521" t="s">
        <v>1640</v>
      </c>
      <c r="E47" s="521" t="s">
        <v>1641</v>
      </c>
      <c r="F47" s="522" t="s">
        <v>1642</v>
      </c>
      <c r="H47" s="524" t="s">
        <v>1643</v>
      </c>
      <c r="I47" s="525"/>
      <c r="J47" s="526"/>
      <c r="K47" s="526"/>
      <c r="L47" s="527"/>
    </row>
    <row r="48" spans="1:24">
      <c r="A48" s="529"/>
      <c r="C48" s="523" t="s">
        <v>1644</v>
      </c>
      <c r="D48" s="523" t="s">
        <v>1645</v>
      </c>
      <c r="F48" s="530" t="s">
        <v>1644</v>
      </c>
      <c r="G48" s="528"/>
      <c r="H48" s="531" t="s">
        <v>1646</v>
      </c>
      <c r="I48" s="532"/>
      <c r="J48" s="532"/>
      <c r="K48" s="532"/>
      <c r="L48" s="533"/>
    </row>
    <row r="49" spans="1:12">
      <c r="A49" s="534" t="s">
        <v>1647</v>
      </c>
      <c r="B49" s="521">
        <v>232</v>
      </c>
      <c r="C49" s="535">
        <v>5085840</v>
      </c>
      <c r="D49" s="536">
        <v>15455.6</v>
      </c>
      <c r="E49" s="535">
        <v>2292761</v>
      </c>
      <c r="F49" s="537">
        <v>6536</v>
      </c>
      <c r="H49" s="531" t="s">
        <v>1648</v>
      </c>
      <c r="I49" s="532"/>
      <c r="J49" s="538"/>
      <c r="K49" s="538"/>
      <c r="L49" s="533"/>
    </row>
    <row r="50" spans="1:12">
      <c r="A50" s="529" t="s">
        <v>1299</v>
      </c>
      <c r="B50" s="539">
        <v>1180</v>
      </c>
      <c r="C50" s="539">
        <v>4628923</v>
      </c>
      <c r="D50" s="540">
        <v>74285.58</v>
      </c>
      <c r="E50" s="539">
        <v>2415370</v>
      </c>
      <c r="F50" s="541">
        <v>18673</v>
      </c>
      <c r="H50" s="531" t="s">
        <v>1649</v>
      </c>
      <c r="I50" s="532"/>
      <c r="J50" s="538"/>
      <c r="K50" s="538"/>
      <c r="L50" s="533"/>
    </row>
    <row r="51" spans="1:12">
      <c r="A51" s="529" t="s">
        <v>99</v>
      </c>
      <c r="B51" s="523">
        <f>SUM(B49:B50)</f>
        <v>1412</v>
      </c>
      <c r="C51" s="523">
        <f>SUM(C49:C50)</f>
        <v>9714763</v>
      </c>
      <c r="D51" s="523">
        <f>SUM(D49:D50)</f>
        <v>89741.180000000008</v>
      </c>
      <c r="E51" s="523">
        <f>SUM(E49:E50)</f>
        <v>4708131</v>
      </c>
      <c r="F51" s="530">
        <f>SUM(F49:F50)</f>
        <v>25209</v>
      </c>
      <c r="H51" s="542" t="s">
        <v>1650</v>
      </c>
      <c r="I51" s="543"/>
      <c r="J51" s="538"/>
      <c r="K51" s="538"/>
      <c r="L51" s="533"/>
    </row>
    <row r="52" spans="1:12">
      <c r="A52" s="544" t="s">
        <v>1651</v>
      </c>
      <c r="B52" s="545"/>
      <c r="C52" s="546">
        <f>C51/$B$51</f>
        <v>6880.1437677053827</v>
      </c>
      <c r="D52" s="546">
        <f>D51/$B$51</f>
        <v>63.556076487252128</v>
      </c>
      <c r="E52" s="546">
        <f>E51/$B$51</f>
        <v>3334.3703966005664</v>
      </c>
      <c r="F52" s="547">
        <f>F51/$B$51</f>
        <v>17.853399433427761</v>
      </c>
      <c r="H52" s="548"/>
      <c r="I52" s="549" t="s">
        <v>1652</v>
      </c>
      <c r="J52" s="549" t="s">
        <v>1653</v>
      </c>
      <c r="K52" s="550" t="s">
        <v>1654</v>
      </c>
      <c r="L52" s="533"/>
    </row>
    <row r="53" spans="1:12">
      <c r="A53" s="529" t="s">
        <v>1655</v>
      </c>
      <c r="C53" s="551">
        <f>C49/$B$49</f>
        <v>21921.724137931036</v>
      </c>
      <c r="D53" s="551">
        <f>D49/$B$49</f>
        <v>66.618965517241378</v>
      </c>
      <c r="E53" s="551">
        <f>E49/$B$49</f>
        <v>9882.5905172413786</v>
      </c>
      <c r="F53" s="552">
        <f>F49/$B$49</f>
        <v>28.172413793103448</v>
      </c>
      <c r="H53" s="548"/>
      <c r="I53" s="553">
        <v>10041</v>
      </c>
      <c r="J53" s="553">
        <v>1565</v>
      </c>
      <c r="K53" s="553">
        <v>776</v>
      </c>
      <c r="L53" s="533"/>
    </row>
    <row r="54" spans="1:12">
      <c r="A54" s="554" t="s">
        <v>1656</v>
      </c>
      <c r="B54" s="555"/>
      <c r="C54" s="556">
        <f>C50/$B$50</f>
        <v>3922.8161016949152</v>
      </c>
      <c r="D54" s="556">
        <f>D50/$B$50</f>
        <v>62.953881355932204</v>
      </c>
      <c r="E54" s="556">
        <f>E50/$B$50</f>
        <v>2046.9237288135594</v>
      </c>
      <c r="F54" s="557">
        <f>F50/$B$50</f>
        <v>15.824576271186441</v>
      </c>
      <c r="H54" s="558" t="s">
        <v>1657</v>
      </c>
      <c r="I54" s="559"/>
      <c r="J54" s="560"/>
      <c r="K54" s="560"/>
      <c r="L54" s="561"/>
    </row>
    <row r="56" spans="1:12">
      <c r="A56" s="562" t="s">
        <v>1658</v>
      </c>
    </row>
    <row r="57" spans="1:12">
      <c r="A57" s="523" t="s">
        <v>1659</v>
      </c>
    </row>
    <row r="58" spans="1:12">
      <c r="A58" s="563" t="s">
        <v>388</v>
      </c>
      <c r="B58" s="563" t="s">
        <v>1660</v>
      </c>
      <c r="C58" s="563" t="s">
        <v>1661</v>
      </c>
      <c r="D58" s="563" t="s">
        <v>1662</v>
      </c>
      <c r="E58" s="563" t="s">
        <v>1663</v>
      </c>
      <c r="F58" s="563" t="s">
        <v>1664</v>
      </c>
      <c r="G58" s="563" t="s">
        <v>1665</v>
      </c>
      <c r="H58" s="563" t="s">
        <v>1666</v>
      </c>
      <c r="I58" s="563" t="s">
        <v>1667</v>
      </c>
      <c r="J58" s="563" t="s">
        <v>1668</v>
      </c>
      <c r="K58" s="563" t="s">
        <v>1669</v>
      </c>
    </row>
    <row r="59" spans="1:12">
      <c r="A59" s="564">
        <f>I53*10</f>
        <v>100410</v>
      </c>
      <c r="B59" s="563">
        <f>D51</f>
        <v>89741.180000000008</v>
      </c>
      <c r="C59" s="564">
        <f>J53*10</f>
        <v>15650</v>
      </c>
      <c r="D59" s="564">
        <f>K53*10</f>
        <v>7760</v>
      </c>
      <c r="E59" s="563">
        <f>C51</f>
        <v>9714763</v>
      </c>
      <c r="F59" s="565">
        <v>2314000</v>
      </c>
      <c r="G59" s="553">
        <v>1035000</v>
      </c>
      <c r="H59" s="566">
        <v>97000</v>
      </c>
      <c r="I59" s="566">
        <v>43000</v>
      </c>
      <c r="J59" s="567">
        <f>C51-F59-H59</f>
        <v>7303763</v>
      </c>
      <c r="K59" s="568">
        <f>E51-G59-I59</f>
        <v>3630131</v>
      </c>
    </row>
    <row r="60" spans="1:12">
      <c r="B60" s="673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69" t="s">
        <v>1670</v>
      </c>
      <c r="B61" s="523" t="s">
        <v>1659</v>
      </c>
    </row>
    <row r="62" spans="1:12">
      <c r="A62" s="570" t="s">
        <v>167</v>
      </c>
      <c r="B62" s="571" t="s">
        <v>1671</v>
      </c>
      <c r="C62" s="570" t="s">
        <v>1672</v>
      </c>
      <c r="D62" s="570" t="s">
        <v>399</v>
      </c>
      <c r="E62" s="570" t="s">
        <v>1673</v>
      </c>
      <c r="F62" s="570" t="s">
        <v>1674</v>
      </c>
      <c r="G62" s="570" t="s">
        <v>1675</v>
      </c>
      <c r="H62" s="571" t="s">
        <v>1668</v>
      </c>
      <c r="I62" s="570" t="s">
        <v>1669</v>
      </c>
      <c r="J62" s="571" t="s">
        <v>1676</v>
      </c>
    </row>
    <row r="63" spans="1:12">
      <c r="A63" s="563">
        <f>D52</f>
        <v>63.556076487252128</v>
      </c>
      <c r="B63" s="563">
        <f>(C59-D59)/B51</f>
        <v>5.5878186968838524</v>
      </c>
      <c r="C63" s="563">
        <f>A63-B63</f>
        <v>57.968257790368277</v>
      </c>
      <c r="D63" s="563">
        <f>C52</f>
        <v>6880.1437677053827</v>
      </c>
      <c r="E63" s="563">
        <f>E52</f>
        <v>3334.3703966005664</v>
      </c>
      <c r="F63" s="563">
        <f>(F59+H59)/B51</f>
        <v>1707.5070821529746</v>
      </c>
      <c r="G63" s="563">
        <f>(G59+I59)/B51</f>
        <v>763.45609065155804</v>
      </c>
      <c r="H63" s="563">
        <f>(E59-F59-H59)/B51</f>
        <v>5172.6366855524084</v>
      </c>
      <c r="I63" s="563">
        <f>(E63-G63)</f>
        <v>2570.9143059490084</v>
      </c>
      <c r="J63" s="572">
        <v>28.848681580633858</v>
      </c>
    </row>
    <row r="65" spans="1:19" ht="27">
      <c r="A65" s="573" t="s" ph="1">
        <v>1677</v>
      </c>
      <c r="L65" s="574" t="s">
        <v>1678</v>
      </c>
      <c r="M65" s="575"/>
      <c r="N65" s="575"/>
      <c r="O65" s="575"/>
      <c r="P65" s="575"/>
      <c r="Q65" s="575"/>
      <c r="R65" s="575"/>
      <c r="S65" s="576"/>
    </row>
    <row r="66" spans="1:19">
      <c r="A66" s="577" t="s">
        <v>1307</v>
      </c>
      <c r="B66" s="528"/>
      <c r="C66" s="528"/>
      <c r="D66" s="528"/>
      <c r="E66" s="528"/>
      <c r="G66" s="528"/>
      <c r="H66" s="528"/>
      <c r="I66" s="528"/>
      <c r="L66" s="531" t="s">
        <v>1679</v>
      </c>
      <c r="M66" s="532"/>
      <c r="N66" s="532"/>
      <c r="O66" s="532"/>
      <c r="P66" s="532"/>
      <c r="Q66" s="532"/>
      <c r="R66" s="532"/>
      <c r="S66" s="578"/>
    </row>
    <row r="67" spans="1:19">
      <c r="A67" s="579" t="s">
        <v>1308</v>
      </c>
      <c r="B67" s="580" t="s">
        <v>50</v>
      </c>
      <c r="C67" s="580" t="s">
        <v>1309</v>
      </c>
      <c r="D67" s="580" t="s">
        <v>1310</v>
      </c>
      <c r="E67" s="580" t="s">
        <v>1311</v>
      </c>
      <c r="F67" s="581"/>
      <c r="G67" s="582" t="s">
        <v>1680</v>
      </c>
      <c r="H67" s="580" t="s">
        <v>1309</v>
      </c>
      <c r="I67" s="580" t="s">
        <v>1310</v>
      </c>
      <c r="J67" s="580" t="s">
        <v>1311</v>
      </c>
      <c r="L67" s="583" t="s">
        <v>1681</v>
      </c>
      <c r="M67" s="532"/>
      <c r="N67" s="532"/>
      <c r="O67" s="532"/>
      <c r="P67" s="538"/>
      <c r="Q67" s="538"/>
      <c r="R67" s="538"/>
      <c r="S67" s="584"/>
    </row>
    <row r="68" spans="1:19">
      <c r="A68" s="585" t="s">
        <v>85</v>
      </c>
      <c r="B68" s="586">
        <v>24422406.300000001</v>
      </c>
      <c r="C68" s="587">
        <v>11150586</v>
      </c>
      <c r="D68" s="587">
        <v>3174132.7</v>
      </c>
      <c r="E68" s="587">
        <v>10097687.6</v>
      </c>
      <c r="F68" s="585" t="s">
        <v>69</v>
      </c>
      <c r="G68" s="588">
        <f t="shared" ref="G68:J73" si="0">B68/860</f>
        <v>28398.146860465116</v>
      </c>
      <c r="H68" s="120">
        <f t="shared" si="0"/>
        <v>12965.797674418605</v>
      </c>
      <c r="I68" s="120">
        <f t="shared" si="0"/>
        <v>3690.8519767441862</v>
      </c>
      <c r="J68" s="120">
        <f t="shared" si="0"/>
        <v>11741.497209302324</v>
      </c>
      <c r="L68" s="589" t="s">
        <v>1682</v>
      </c>
      <c r="M68" s="590"/>
      <c r="N68" s="590"/>
      <c r="O68" s="590"/>
      <c r="P68" s="591"/>
      <c r="Q68" s="592"/>
      <c r="R68" s="592"/>
      <c r="S68" s="593"/>
    </row>
    <row r="69" spans="1:19">
      <c r="A69" s="594" t="s">
        <v>1314</v>
      </c>
      <c r="B69" s="595">
        <v>13161.6</v>
      </c>
      <c r="C69" s="596">
        <v>0</v>
      </c>
      <c r="D69" s="596">
        <v>0</v>
      </c>
      <c r="E69" s="587">
        <v>13161.6</v>
      </c>
      <c r="F69" s="594" t="s">
        <v>299</v>
      </c>
      <c r="G69" s="240">
        <f t="shared" si="0"/>
        <v>15.304186046511628</v>
      </c>
      <c r="H69" s="120">
        <f t="shared" si="0"/>
        <v>0</v>
      </c>
      <c r="I69" s="120">
        <f t="shared" si="0"/>
        <v>0</v>
      </c>
      <c r="J69" s="120">
        <f t="shared" si="0"/>
        <v>15.304186046511628</v>
      </c>
    </row>
    <row r="70" spans="1:19">
      <c r="A70" s="594" t="s">
        <v>1315</v>
      </c>
      <c r="B70" s="595">
        <v>10738727.300000001</v>
      </c>
      <c r="C70" s="587">
        <v>7683303.4000000004</v>
      </c>
      <c r="D70" s="587">
        <v>579506.4</v>
      </c>
      <c r="E70" s="587">
        <v>2475917.4</v>
      </c>
      <c r="F70" s="594" t="s">
        <v>301</v>
      </c>
      <c r="G70" s="240">
        <f t="shared" si="0"/>
        <v>12486.892209302327</v>
      </c>
      <c r="H70" s="120">
        <f t="shared" si="0"/>
        <v>8934.0737209302333</v>
      </c>
      <c r="I70" s="120">
        <f t="shared" si="0"/>
        <v>673.84465116279068</v>
      </c>
      <c r="J70" s="120">
        <f t="shared" si="0"/>
        <v>2878.9737209302325</v>
      </c>
    </row>
    <row r="71" spans="1:19">
      <c r="A71" s="594" t="s">
        <v>113</v>
      </c>
      <c r="B71" s="595">
        <v>30980.6</v>
      </c>
      <c r="C71" s="596">
        <v>0</v>
      </c>
      <c r="D71" s="587">
        <v>21118.3</v>
      </c>
      <c r="E71" s="587">
        <v>9862.2999999999993</v>
      </c>
      <c r="F71" s="594" t="s">
        <v>311</v>
      </c>
      <c r="G71" s="240">
        <f t="shared" si="0"/>
        <v>36.023953488372094</v>
      </c>
      <c r="H71" s="120">
        <f t="shared" si="0"/>
        <v>0</v>
      </c>
      <c r="I71" s="120">
        <f t="shared" si="0"/>
        <v>24.556162790697673</v>
      </c>
      <c r="J71" s="120">
        <f t="shared" si="0"/>
        <v>11.467790697674419</v>
      </c>
    </row>
    <row r="72" spans="1:19">
      <c r="A72" s="594" t="s">
        <v>124</v>
      </c>
      <c r="B72" s="595">
        <v>12805093.800000001</v>
      </c>
      <c r="C72" s="587">
        <v>3467282.5</v>
      </c>
      <c r="D72" s="587">
        <v>2411259.9</v>
      </c>
      <c r="E72" s="587">
        <v>6926551.2999999998</v>
      </c>
      <c r="F72" s="594" t="s">
        <v>313</v>
      </c>
      <c r="G72" s="240">
        <f t="shared" si="0"/>
        <v>14889.643953488372</v>
      </c>
      <c r="H72" s="120">
        <f t="shared" si="0"/>
        <v>4031.7238372093025</v>
      </c>
      <c r="I72" s="120">
        <f t="shared" si="0"/>
        <v>2803.7905813953489</v>
      </c>
      <c r="J72" s="120">
        <f t="shared" si="0"/>
        <v>8054.1294186046507</v>
      </c>
    </row>
    <row r="73" spans="1:19">
      <c r="A73" s="594" t="s">
        <v>110</v>
      </c>
      <c r="B73" s="595">
        <v>834443.1</v>
      </c>
      <c r="C73" s="596">
        <v>0</v>
      </c>
      <c r="D73" s="587">
        <v>162248.1</v>
      </c>
      <c r="E73" s="587">
        <v>672195</v>
      </c>
      <c r="F73" s="594" t="s">
        <v>1317</v>
      </c>
      <c r="G73" s="240">
        <f t="shared" si="0"/>
        <v>970.28267441860464</v>
      </c>
      <c r="H73" s="120">
        <f t="shared" si="0"/>
        <v>0</v>
      </c>
      <c r="I73" s="120">
        <f t="shared" si="0"/>
        <v>188.66058139534886</v>
      </c>
      <c r="J73" s="120">
        <f t="shared" si="0"/>
        <v>781.62209302325584</v>
      </c>
    </row>
    <row r="75" spans="1:19">
      <c r="A75" s="577" t="s">
        <v>1319</v>
      </c>
      <c r="B75" s="528"/>
      <c r="C75" s="528"/>
      <c r="D75" s="528"/>
      <c r="E75" s="528"/>
      <c r="F75" s="528"/>
      <c r="G75" s="528"/>
      <c r="H75" s="528"/>
      <c r="I75" s="528"/>
    </row>
    <row r="76" spans="1:19">
      <c r="A76" s="597"/>
      <c r="B76" s="598" t="s">
        <v>1683</v>
      </c>
      <c r="C76" s="599" t="s">
        <v>1248</v>
      </c>
      <c r="D76" s="599"/>
      <c r="E76" s="599"/>
      <c r="F76" s="598" t="s">
        <v>1249</v>
      </c>
      <c r="G76" s="598" t="s">
        <v>1250</v>
      </c>
      <c r="H76" s="598" t="s">
        <v>1162</v>
      </c>
      <c r="I76" s="597"/>
      <c r="J76" s="598" t="s">
        <v>1684</v>
      </c>
      <c r="K76" s="599" t="s">
        <v>1248</v>
      </c>
      <c r="L76" s="599"/>
      <c r="M76" s="599"/>
      <c r="N76" s="598" t="s">
        <v>1249</v>
      </c>
      <c r="O76" s="598" t="s">
        <v>1250</v>
      </c>
      <c r="P76" s="930" t="s">
        <v>1162</v>
      </c>
    </row>
    <row r="77" spans="1:19">
      <c r="A77" s="600"/>
      <c r="B77" s="598"/>
      <c r="C77" s="599" t="s">
        <v>1322</v>
      </c>
      <c r="D77" s="599" t="s">
        <v>1323</v>
      </c>
      <c r="E77" s="599" t="s">
        <v>1324</v>
      </c>
      <c r="F77" s="598"/>
      <c r="G77" s="598"/>
      <c r="H77" s="598"/>
      <c r="I77" s="601"/>
      <c r="J77" s="598"/>
      <c r="K77" s="599" t="s">
        <v>1322</v>
      </c>
      <c r="L77" s="599" t="s">
        <v>1323</v>
      </c>
      <c r="M77" s="599" t="s">
        <v>1324</v>
      </c>
      <c r="N77" s="598"/>
      <c r="O77" s="598"/>
      <c r="P77" s="930"/>
    </row>
    <row r="78" spans="1:19">
      <c r="A78" s="602" t="s">
        <v>85</v>
      </c>
      <c r="B78" s="603">
        <v>9809497</v>
      </c>
      <c r="C78" s="587">
        <v>8626675.3000000007</v>
      </c>
      <c r="D78" s="587">
        <v>-58808.5</v>
      </c>
      <c r="E78" s="587">
        <v>-1443177.1</v>
      </c>
      <c r="F78" s="604">
        <v>653088.19999999995</v>
      </c>
      <c r="G78" s="604">
        <v>489632.5</v>
      </c>
      <c r="H78" s="604">
        <v>40101</v>
      </c>
      <c r="I78" s="605" t="s">
        <v>69</v>
      </c>
      <c r="J78" s="588">
        <f t="shared" ref="J78:P83" si="1">B78/860</f>
        <v>11406.391860465117</v>
      </c>
      <c r="K78" s="120">
        <f t="shared" si="1"/>
        <v>10031.017790697675</v>
      </c>
      <c r="L78" s="120">
        <f t="shared" si="1"/>
        <v>-68.381976744186048</v>
      </c>
      <c r="M78" s="120">
        <f t="shared" si="1"/>
        <v>-1678.1129069767444</v>
      </c>
      <c r="N78" s="120">
        <f t="shared" si="1"/>
        <v>759.40488372093023</v>
      </c>
      <c r="O78" s="120">
        <f t="shared" si="1"/>
        <v>569.34011627906978</v>
      </c>
      <c r="P78" s="120">
        <f t="shared" si="1"/>
        <v>46.629069767441862</v>
      </c>
    </row>
    <row r="79" spans="1:19">
      <c r="A79" s="606" t="s">
        <v>1314</v>
      </c>
      <c r="B79" s="607">
        <v>0</v>
      </c>
      <c r="C79" s="594">
        <v>0</v>
      </c>
      <c r="D79" s="594">
        <v>0</v>
      </c>
      <c r="E79" s="594">
        <v>0</v>
      </c>
      <c r="F79" s="594">
        <v>0</v>
      </c>
      <c r="G79" s="594">
        <v>0</v>
      </c>
      <c r="H79" s="594">
        <v>0</v>
      </c>
      <c r="I79" s="606" t="s">
        <v>299</v>
      </c>
      <c r="J79" s="240">
        <f t="shared" si="1"/>
        <v>0</v>
      </c>
      <c r="K79" s="120">
        <f t="shared" si="1"/>
        <v>0</v>
      </c>
      <c r="L79" s="120">
        <f t="shared" si="1"/>
        <v>0</v>
      </c>
      <c r="M79" s="120">
        <f t="shared" si="1"/>
        <v>0</v>
      </c>
      <c r="N79" s="120">
        <f t="shared" si="1"/>
        <v>0</v>
      </c>
      <c r="O79" s="120">
        <f t="shared" si="1"/>
        <v>0</v>
      </c>
      <c r="P79" s="120">
        <f t="shared" si="1"/>
        <v>0</v>
      </c>
    </row>
    <row r="80" spans="1:19">
      <c r="A80" s="606" t="s">
        <v>1315</v>
      </c>
      <c r="B80" s="608">
        <v>8869489.1999999993</v>
      </c>
      <c r="C80" s="604">
        <v>8626675.3000000007</v>
      </c>
      <c r="D80" s="609">
        <v>-58808.5</v>
      </c>
      <c r="E80" s="609">
        <v>-1443177.1</v>
      </c>
      <c r="F80" s="594">
        <v>0</v>
      </c>
      <c r="G80" s="604">
        <v>211949.7</v>
      </c>
      <c r="H80" s="604">
        <v>30864.2</v>
      </c>
      <c r="I80" s="606" t="s">
        <v>301</v>
      </c>
      <c r="J80" s="240">
        <f t="shared" si="1"/>
        <v>10313.359534883721</v>
      </c>
      <c r="K80" s="120">
        <f t="shared" si="1"/>
        <v>10031.017790697675</v>
      </c>
      <c r="L80" s="120">
        <f t="shared" si="1"/>
        <v>-68.381976744186048</v>
      </c>
      <c r="M80" s="120">
        <f t="shared" si="1"/>
        <v>-1678.1129069767444</v>
      </c>
      <c r="N80" s="120">
        <f t="shared" si="1"/>
        <v>0</v>
      </c>
      <c r="O80" s="120">
        <f t="shared" si="1"/>
        <v>246.45313953488375</v>
      </c>
      <c r="P80" s="120">
        <f t="shared" si="1"/>
        <v>35.888604651162794</v>
      </c>
    </row>
    <row r="81" spans="1:24">
      <c r="A81" s="606" t="s">
        <v>113</v>
      </c>
      <c r="B81" s="607">
        <v>0</v>
      </c>
      <c r="C81" s="594">
        <v>0</v>
      </c>
      <c r="D81" s="594">
        <v>0</v>
      </c>
      <c r="E81" s="594">
        <v>0</v>
      </c>
      <c r="F81" s="594">
        <v>0</v>
      </c>
      <c r="G81" s="594">
        <v>0</v>
      </c>
      <c r="H81" s="594">
        <v>0</v>
      </c>
      <c r="I81" s="606" t="s">
        <v>311</v>
      </c>
      <c r="J81" s="240">
        <f t="shared" si="1"/>
        <v>0</v>
      </c>
      <c r="K81" s="120">
        <f t="shared" si="1"/>
        <v>0</v>
      </c>
      <c r="L81" s="120">
        <f t="shared" si="1"/>
        <v>0</v>
      </c>
      <c r="M81" s="120">
        <f t="shared" si="1"/>
        <v>0</v>
      </c>
      <c r="N81" s="120">
        <f t="shared" si="1"/>
        <v>0</v>
      </c>
      <c r="O81" s="120">
        <f t="shared" si="1"/>
        <v>0</v>
      </c>
      <c r="P81" s="120">
        <f t="shared" si="1"/>
        <v>0</v>
      </c>
    </row>
    <row r="82" spans="1:24">
      <c r="A82" s="606" t="s">
        <v>124</v>
      </c>
      <c r="B82" s="608">
        <v>879872.9</v>
      </c>
      <c r="C82" s="594">
        <v>0</v>
      </c>
      <c r="D82" s="594">
        <v>0</v>
      </c>
      <c r="E82" s="594">
        <v>0</v>
      </c>
      <c r="F82" s="604">
        <v>653088.19999999995</v>
      </c>
      <c r="G82" s="604">
        <v>217711.7</v>
      </c>
      <c r="H82" s="604">
        <v>9072.9</v>
      </c>
      <c r="I82" s="606" t="s">
        <v>313</v>
      </c>
      <c r="J82" s="240">
        <f t="shared" si="1"/>
        <v>1023.108023255814</v>
      </c>
      <c r="K82" s="120">
        <f t="shared" si="1"/>
        <v>0</v>
      </c>
      <c r="L82" s="120">
        <f t="shared" si="1"/>
        <v>0</v>
      </c>
      <c r="M82" s="120">
        <f t="shared" si="1"/>
        <v>0</v>
      </c>
      <c r="N82" s="120">
        <f t="shared" si="1"/>
        <v>759.40488372093023</v>
      </c>
      <c r="O82" s="120">
        <f t="shared" si="1"/>
        <v>253.15313953488373</v>
      </c>
      <c r="P82" s="120">
        <f t="shared" si="1"/>
        <v>10.549883720930232</v>
      </c>
    </row>
    <row r="83" spans="1:24">
      <c r="A83" s="606" t="s">
        <v>110</v>
      </c>
      <c r="B83" s="608">
        <v>60135</v>
      </c>
      <c r="C83" s="594">
        <v>0</v>
      </c>
      <c r="D83" s="594">
        <v>0</v>
      </c>
      <c r="E83" s="594">
        <v>0</v>
      </c>
      <c r="F83" s="594">
        <v>0</v>
      </c>
      <c r="G83" s="604">
        <v>59971.1</v>
      </c>
      <c r="H83" s="610">
        <v>163.9</v>
      </c>
      <c r="I83" s="611" t="s">
        <v>1317</v>
      </c>
      <c r="J83" s="240">
        <f t="shared" si="1"/>
        <v>69.924418604651166</v>
      </c>
      <c r="K83" s="120">
        <f t="shared" si="1"/>
        <v>0</v>
      </c>
      <c r="L83" s="120">
        <f t="shared" si="1"/>
        <v>0</v>
      </c>
      <c r="M83" s="120">
        <f t="shared" si="1"/>
        <v>0</v>
      </c>
      <c r="N83" s="120">
        <f t="shared" si="1"/>
        <v>0</v>
      </c>
      <c r="O83" s="120">
        <f t="shared" si="1"/>
        <v>69.733837209302322</v>
      </c>
      <c r="P83" s="120">
        <f t="shared" si="1"/>
        <v>0.19058139534883722</v>
      </c>
    </row>
    <row r="84" spans="1:24">
      <c r="A84" s="612"/>
      <c r="B84" s="612"/>
      <c r="C84" s="612"/>
      <c r="D84" s="612"/>
    </row>
    <row r="85" spans="1:24">
      <c r="A85" s="562" t="s">
        <v>1685</v>
      </c>
      <c r="B85" s="612"/>
      <c r="C85" s="612"/>
      <c r="D85" s="612"/>
    </row>
    <row r="86" spans="1:24">
      <c r="A86" s="613" t="s">
        <v>1686</v>
      </c>
      <c r="B86" s="613" t="s">
        <v>1687</v>
      </c>
      <c r="C86" s="613" t="s">
        <v>1688</v>
      </c>
      <c r="D86" s="613" t="s">
        <v>91</v>
      </c>
      <c r="F86" s="523" t="s">
        <v>1551</v>
      </c>
      <c r="G86" s="523" t="s">
        <v>1552</v>
      </c>
    </row>
    <row r="87" spans="1:24">
      <c r="A87" s="563">
        <f>G68</f>
        <v>28398.146860465116</v>
      </c>
      <c r="B87" s="563">
        <f>J78</f>
        <v>11406.391860465117</v>
      </c>
      <c r="C87" s="563">
        <f>(J59*'참고_농어촌연계형 자료'!F173)/1000000</f>
        <v>929.79967092477636</v>
      </c>
      <c r="D87" s="563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4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4" t="s">
        <v>1676</v>
      </c>
      <c r="B89" s="615"/>
    </row>
    <row r="90" spans="1:24">
      <c r="A90" s="616" t="s">
        <v>1686</v>
      </c>
      <c r="B90" s="616" t="s">
        <v>1687</v>
      </c>
      <c r="C90" s="616" t="s">
        <v>1688</v>
      </c>
      <c r="D90" s="617" t="s">
        <v>91</v>
      </c>
    </row>
    <row r="91" spans="1:24">
      <c r="A91" s="617">
        <f>A87/1412</f>
        <v>20.112002025825152</v>
      </c>
      <c r="B91" s="617">
        <f>B87/1412</f>
        <v>8.078181204295408</v>
      </c>
      <c r="C91" s="617">
        <f>C87/1412</f>
        <v>0.65849835051329775</v>
      </c>
      <c r="D91" s="617">
        <f>D87/(B51)</f>
        <v>28.848681580633858</v>
      </c>
    </row>
    <row r="94" spans="1:24">
      <c r="A94" s="929" t="s">
        <v>1952</v>
      </c>
      <c r="B94" s="929"/>
      <c r="C94" s="929"/>
      <c r="D94" s="929"/>
      <c r="E94" s="929"/>
      <c r="F94" s="929"/>
      <c r="G94" s="929"/>
      <c r="H94" s="929"/>
      <c r="I94" s="929"/>
      <c r="J94" s="929"/>
      <c r="K94" s="929"/>
      <c r="L94" s="929"/>
      <c r="M94" s="929"/>
      <c r="N94" s="929"/>
      <c r="O94" s="929"/>
      <c r="P94" s="929"/>
      <c r="Q94" s="929"/>
      <c r="R94" s="929"/>
      <c r="S94" s="929"/>
    </row>
    <row r="95" spans="1:24">
      <c r="A95" s="104" t="s">
        <v>1689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18" t="s">
        <v>1690</v>
      </c>
      <c r="M95" s="618"/>
      <c r="N95" s="618"/>
      <c r="O95" s="618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19" t="s">
        <v>1691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18" t="s">
        <v>1692</v>
      </c>
      <c r="M96" s="618"/>
      <c r="N96" s="618"/>
      <c r="O96" s="618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0" t="s">
        <v>1660</v>
      </c>
      <c r="B97" s="620" t="s">
        <v>1693</v>
      </c>
      <c r="C97" s="621" t="s">
        <v>1694</v>
      </c>
      <c r="D97" s="620" t="s">
        <v>1695</v>
      </c>
      <c r="E97" s="620" t="s">
        <v>1696</v>
      </c>
      <c r="F97" s="124" t="s">
        <v>1697</v>
      </c>
      <c r="G97" s="30"/>
      <c r="H97" s="30"/>
      <c r="I97" s="30"/>
      <c r="J97" s="30"/>
      <c r="K97" s="30"/>
      <c r="L97" s="618" t="s">
        <v>1698</v>
      </c>
      <c r="M97" s="618"/>
      <c r="N97" s="618"/>
      <c r="O97" s="618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2">
        <f>'참고_농어촌연계형 자료'!B59</f>
        <v>89741.180000000008</v>
      </c>
      <c r="B98" s="621">
        <f>'참고_농어촌연계형 자료'!D59</f>
        <v>7760</v>
      </c>
      <c r="C98" s="621">
        <f>62860*0.8</f>
        <v>50288</v>
      </c>
      <c r="D98" s="621">
        <f>(A98-C98-B98)*0.1</f>
        <v>3169.3180000000011</v>
      </c>
      <c r="E98" s="621">
        <f>(D98*1000000)/10000</f>
        <v>316931.8000000001</v>
      </c>
      <c r="F98" s="623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18" t="s">
        <v>1699</v>
      </c>
      <c r="M98" s="618"/>
      <c r="N98" s="618"/>
      <c r="O98" s="618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4" t="s">
        <v>1700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3" t="s">
        <v>1701</v>
      </c>
      <c r="B100" s="623" t="s">
        <v>1693</v>
      </c>
      <c r="C100" s="623" t="s">
        <v>1695</v>
      </c>
      <c r="D100" s="623" t="s">
        <v>1696</v>
      </c>
      <c r="E100" s="623" t="s">
        <v>1697</v>
      </c>
      <c r="F100" s="30"/>
      <c r="G100" s="30"/>
      <c r="H100" s="30"/>
      <c r="I100" s="30"/>
      <c r="J100" s="30"/>
      <c r="K100" s="30"/>
      <c r="L100" s="618" t="s">
        <v>1702</v>
      </c>
      <c r="M100" s="618"/>
      <c r="N100" s="618"/>
      <c r="O100" s="618"/>
      <c r="P100" s="618" t="s">
        <v>1703</v>
      </c>
      <c r="Q100" s="618"/>
      <c r="R100" s="618"/>
      <c r="S100" s="618"/>
      <c r="T100" s="30"/>
      <c r="U100" s="30"/>
      <c r="V100" s="30"/>
      <c r="W100" s="30"/>
      <c r="X100" s="30"/>
    </row>
    <row r="101" spans="1:24">
      <c r="A101" s="623">
        <f>'참고_농어촌연계형 자료'!C59</f>
        <v>15650</v>
      </c>
      <c r="B101" s="623">
        <f>'참고_농어촌연계형 자료'!D59</f>
        <v>7760</v>
      </c>
      <c r="C101" s="623">
        <f>A101-B101</f>
        <v>7890</v>
      </c>
      <c r="D101" s="623">
        <f>(C101*1000000)/15000</f>
        <v>526000</v>
      </c>
      <c r="E101" s="623">
        <f>(D101*8760*0.17)/1000</f>
        <v>783319.2</v>
      </c>
      <c r="F101" s="30"/>
      <c r="G101" s="375"/>
      <c r="H101" s="30"/>
      <c r="I101" s="24">
        <f>C101/A98</f>
        <v>8.7919503621414374E-2</v>
      </c>
      <c r="J101" s="30"/>
      <c r="K101" s="30"/>
      <c r="L101" s="625" t="s">
        <v>1704</v>
      </c>
      <c r="M101" s="625"/>
      <c r="N101" s="625"/>
      <c r="O101" s="618"/>
      <c r="P101" s="618"/>
      <c r="Q101" s="618"/>
      <c r="R101" s="618"/>
      <c r="S101" s="618"/>
      <c r="T101" s="30"/>
      <c r="U101" s="30"/>
      <c r="V101" s="30"/>
      <c r="W101" s="30"/>
      <c r="X101" s="30"/>
    </row>
    <row r="102" spans="1:24">
      <c r="A102" s="626" t="s">
        <v>1705</v>
      </c>
      <c r="B102" s="627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28" t="s">
        <v>1706</v>
      </c>
      <c r="M102" s="629" t="s">
        <v>1707</v>
      </c>
      <c r="N102" s="618"/>
      <c r="O102" s="618"/>
      <c r="P102" s="618"/>
      <c r="Q102" s="618"/>
      <c r="R102" s="618"/>
      <c r="S102" s="618"/>
      <c r="T102" s="30"/>
      <c r="U102" s="30"/>
      <c r="V102" s="30"/>
      <c r="W102" s="30"/>
      <c r="X102" s="30"/>
    </row>
    <row r="103" spans="1:24">
      <c r="A103" s="630" t="s">
        <v>1708</v>
      </c>
      <c r="B103" s="631" t="s">
        <v>1269</v>
      </c>
      <c r="C103" s="631" t="s">
        <v>1697</v>
      </c>
      <c r="D103" s="30"/>
      <c r="E103" s="30"/>
      <c r="F103" s="30"/>
      <c r="G103" s="30"/>
      <c r="H103" s="30"/>
      <c r="I103" s="30"/>
      <c r="J103" s="30"/>
      <c r="K103" s="30"/>
      <c r="L103" s="628" t="s">
        <v>1709</v>
      </c>
      <c r="M103" s="629" t="s">
        <v>1710</v>
      </c>
      <c r="N103" s="618"/>
      <c r="O103" s="618"/>
      <c r="P103" s="618"/>
      <c r="Q103" s="618"/>
      <c r="R103" s="618"/>
      <c r="S103" s="618"/>
      <c r="T103" s="30"/>
      <c r="U103" s="30"/>
      <c r="V103" s="30"/>
      <c r="W103" s="30"/>
      <c r="X103" s="30"/>
    </row>
    <row r="104" spans="1:24">
      <c r="A104" s="632"/>
      <c r="B104" s="633">
        <f>B102/1412</f>
        <v>596.97719546742212</v>
      </c>
      <c r="C104" s="633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18" t="s">
        <v>1711</v>
      </c>
      <c r="M104" s="618"/>
      <c r="N104" s="618"/>
      <c r="O104" s="618"/>
      <c r="P104" s="618"/>
      <c r="Q104" s="618"/>
      <c r="R104" s="618"/>
      <c r="S104" s="618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18" t="s">
        <v>1712</v>
      </c>
      <c r="M105" s="618"/>
      <c r="N105" s="618"/>
      <c r="O105" s="618"/>
      <c r="P105" s="618"/>
      <c r="Q105" s="618"/>
      <c r="R105" s="618"/>
      <c r="S105" s="618"/>
      <c r="T105" s="30"/>
      <c r="U105" s="30"/>
      <c r="V105" s="30"/>
      <c r="W105" s="30"/>
      <c r="X105" s="30"/>
    </row>
    <row r="106" spans="1:24">
      <c r="A106" s="104" t="s">
        <v>1713</v>
      </c>
      <c r="B106" s="30" t="s">
        <v>1714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18" t="s">
        <v>1715</v>
      </c>
      <c r="M106" s="618"/>
      <c r="N106" s="618"/>
      <c r="O106" s="618"/>
      <c r="P106" s="618"/>
      <c r="Q106" s="618"/>
      <c r="R106" s="618"/>
      <c r="S106" s="618"/>
      <c r="T106" s="30"/>
      <c r="U106" s="30"/>
      <c r="V106" s="30"/>
      <c r="W106" s="30"/>
      <c r="X106" s="30"/>
    </row>
    <row r="107" spans="1:24">
      <c r="A107" s="205" t="s">
        <v>1716</v>
      </c>
      <c r="B107" s="205" t="s">
        <v>1717</v>
      </c>
      <c r="C107" s="634" t="s">
        <v>1718</v>
      </c>
      <c r="D107" s="30"/>
      <c r="E107" s="30"/>
      <c r="F107" s="30"/>
      <c r="G107" s="30"/>
      <c r="H107" s="30"/>
      <c r="I107" s="30"/>
      <c r="J107" s="30"/>
      <c r="K107" s="30"/>
      <c r="L107" s="618">
        <v>0.71430000000000005</v>
      </c>
      <c r="M107" s="618" t="s">
        <v>526</v>
      </c>
      <c r="N107" s="618" t="s">
        <v>682</v>
      </c>
      <c r="O107" s="618"/>
      <c r="P107" s="618"/>
      <c r="Q107" s="618"/>
      <c r="R107" s="618"/>
      <c r="S107" s="618"/>
      <c r="T107" s="30"/>
      <c r="U107" s="30"/>
      <c r="V107" s="30"/>
      <c r="W107" s="30"/>
      <c r="X107" s="30"/>
    </row>
    <row r="108" spans="1:24">
      <c r="A108" s="124">
        <v>352</v>
      </c>
      <c r="B108" s="623">
        <v>755670</v>
      </c>
      <c r="C108" s="635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1719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6" t="s">
        <v>1720</v>
      </c>
      <c r="B111" s="636" t="s">
        <v>1721</v>
      </c>
      <c r="C111" s="636" t="s">
        <v>1722</v>
      </c>
      <c r="D111" s="636" t="s">
        <v>1723</v>
      </c>
      <c r="E111" s="636" t="s">
        <v>1724</v>
      </c>
      <c r="F111" s="637" t="s">
        <v>1725</v>
      </c>
      <c r="G111" s="638" t="s">
        <v>1726</v>
      </c>
      <c r="H111" s="638" t="s">
        <v>1727</v>
      </c>
      <c r="I111" s="639" t="s">
        <v>1728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1">
        <v>2028575.0088160003</v>
      </c>
      <c r="B112" s="621">
        <v>576162.24603100005</v>
      </c>
      <c r="C112" s="621">
        <v>166636776.40635198</v>
      </c>
      <c r="D112" s="621">
        <v>13572.393599999998</v>
      </c>
      <c r="E112" s="621">
        <v>10066.442257000002</v>
      </c>
      <c r="F112" s="621">
        <v>169265152.49705607</v>
      </c>
      <c r="G112" s="621">
        <f>F112/860</f>
        <v>196819.94476401867</v>
      </c>
      <c r="H112" s="621">
        <f>G112*0.1</f>
        <v>19681.994476401869</v>
      </c>
      <c r="I112" s="623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1729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0" t="s">
        <v>1730</v>
      </c>
      <c r="B114" s="640" t="s">
        <v>1680</v>
      </c>
      <c r="C114" s="639" t="s">
        <v>1731</v>
      </c>
      <c r="D114" s="639" t="s">
        <v>1728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1">
        <f>A112+B112+D112+E112</f>
        <v>2628376.0907040006</v>
      </c>
      <c r="B115" s="621">
        <f>A115/860</f>
        <v>3056.2512682604656</v>
      </c>
      <c r="C115" s="623">
        <f>B115*0.1</f>
        <v>305.6251268260466</v>
      </c>
      <c r="D115" s="623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1"/>
      <c r="B116" s="641"/>
      <c r="C116" s="375"/>
      <c r="D116" s="375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2" t="s">
        <v>1732</v>
      </c>
      <c r="B117" s="641"/>
      <c r="C117" s="375"/>
      <c r="D117" s="375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0" t="s">
        <v>1733</v>
      </c>
      <c r="B118" s="640" t="s">
        <v>1734</v>
      </c>
      <c r="C118" s="639" t="s">
        <v>1735</v>
      </c>
      <c r="D118" s="639" t="s">
        <v>1680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1">
        <v>169265152.49705607</v>
      </c>
      <c r="B119" s="621">
        <f>B112+D112</f>
        <v>589734.639631</v>
      </c>
      <c r="C119" s="623">
        <f>A119-B119</f>
        <v>168675417.85742506</v>
      </c>
      <c r="D119" s="623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1"/>
      <c r="B120" s="641"/>
      <c r="C120" s="375"/>
      <c r="D120" s="375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1736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4" t="s">
        <v>1737</v>
      </c>
      <c r="B122" s="634" t="s">
        <v>1738</v>
      </c>
      <c r="C122" s="205" t="s">
        <v>1733</v>
      </c>
      <c r="D122" s="205" t="s">
        <v>1680</v>
      </c>
      <c r="E122" s="205" t="s">
        <v>1731</v>
      </c>
      <c r="F122" s="205" t="s">
        <v>1739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3">
        <v>576162</v>
      </c>
      <c r="B123" s="633">
        <v>13572</v>
      </c>
      <c r="C123" s="633">
        <f>A123+B123</f>
        <v>589734</v>
      </c>
      <c r="D123" s="633">
        <f>(C123*10)/860</f>
        <v>6857.3720930232557</v>
      </c>
      <c r="E123" s="633">
        <f>D123*0.1</f>
        <v>685.7372093023256</v>
      </c>
      <c r="F123" s="643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4"/>
      <c r="B124" s="644"/>
      <c r="C124" s="644"/>
      <c r="D124" s="644"/>
      <c r="E124" s="644"/>
      <c r="F124" s="645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4" t="s">
        <v>1740</v>
      </c>
      <c r="B126" s="634" t="s">
        <v>1741</v>
      </c>
      <c r="C126" s="634" t="s">
        <v>1742</v>
      </c>
      <c r="D126" s="634" t="s">
        <v>1743</v>
      </c>
      <c r="E126" s="646" t="s">
        <v>1744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3">
        <v>946135067.06588709</v>
      </c>
      <c r="B127" s="633">
        <f>A127*0.7143</f>
        <v>675824278.40516317</v>
      </c>
      <c r="C127" s="633">
        <f>B127*(76.4/100)</f>
        <v>516329748.70154464</v>
      </c>
      <c r="D127" s="633">
        <f>C127*0.1</f>
        <v>51632974.87015447</v>
      </c>
      <c r="E127" s="430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19" t="s">
        <v>1745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1733</v>
      </c>
      <c r="B130" s="647" t="s">
        <v>1746</v>
      </c>
      <c r="C130" s="647" t="s">
        <v>1747</v>
      </c>
      <c r="D130" s="205" t="s">
        <v>1748</v>
      </c>
      <c r="E130" s="205" t="s">
        <v>1749</v>
      </c>
      <c r="F130" s="205" t="s">
        <v>1750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1">
        <f>(F112-A123)+F123</f>
        <v>168689514.40028396</v>
      </c>
      <c r="B131" s="633">
        <f>A131/860</f>
        <v>196150.59813986506</v>
      </c>
      <c r="C131" s="633">
        <f>B131*0.1</f>
        <v>19615.059813986507</v>
      </c>
      <c r="D131" s="633">
        <f>C131/1412</f>
        <v>13.891685420670331</v>
      </c>
      <c r="E131" s="648">
        <f>(F123)/1412</f>
        <v>0.37103628038737735</v>
      </c>
      <c r="F131" s="649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19" t="s">
        <v>1751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1733</v>
      </c>
      <c r="B134" s="647" t="s">
        <v>1746</v>
      </c>
      <c r="C134" s="647" t="s">
        <v>1747</v>
      </c>
      <c r="D134" s="205" t="s">
        <v>1748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1">
        <f>F112</f>
        <v>169265152.49705607</v>
      </c>
      <c r="B135" s="633">
        <f>A135/860</f>
        <v>196819.94476401867</v>
      </c>
      <c r="C135" s="633">
        <f>B135*0.1</f>
        <v>19681.994476401869</v>
      </c>
      <c r="D135" s="633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929" t="s">
        <v>1953</v>
      </c>
      <c r="B138" s="929"/>
      <c r="C138" s="929"/>
      <c r="D138" s="929"/>
      <c r="E138" s="929"/>
      <c r="F138" s="929"/>
      <c r="G138" s="929"/>
      <c r="H138" s="929"/>
      <c r="I138" s="929"/>
      <c r="J138" s="929"/>
      <c r="K138" s="929"/>
      <c r="L138" s="929"/>
      <c r="M138" s="929"/>
      <c r="N138" s="929"/>
      <c r="O138" s="929"/>
      <c r="P138" s="929"/>
      <c r="Q138" s="929"/>
      <c r="R138" s="929"/>
      <c r="S138" s="929"/>
    </row>
    <row r="139" spans="1:24">
      <c r="A139" s="30" t="s">
        <v>1775</v>
      </c>
      <c r="B139" s="30" t="s">
        <v>1776</v>
      </c>
      <c r="C139" s="30" t="s">
        <v>1777</v>
      </c>
      <c r="D139" s="30" t="s">
        <v>1778</v>
      </c>
      <c r="E139" s="30" t="s">
        <v>1779</v>
      </c>
      <c r="F139" s="660" t="s">
        <v>1780</v>
      </c>
      <c r="G139" s="30"/>
      <c r="H139" s="30"/>
      <c r="I139" s="661" t="s">
        <v>1781</v>
      </c>
      <c r="J139" s="661"/>
      <c r="K139" s="661"/>
      <c r="L139" s="661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0">
        <f t="shared" ref="F140:F170" si="2">E140*L$139</f>
        <v>183.17250000000001</v>
      </c>
      <c r="G140" s="30"/>
      <c r="H140" s="253" t="s">
        <v>1782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0">
        <f t="shared" si="2"/>
        <v>527.18790000000001</v>
      </c>
      <c r="G141" s="30"/>
      <c r="H141" s="662">
        <v>27</v>
      </c>
      <c r="I141" s="662">
        <v>3</v>
      </c>
      <c r="J141" s="663">
        <v>3589</v>
      </c>
      <c r="K141" s="662" t="s">
        <v>1783</v>
      </c>
      <c r="L141" s="662">
        <v>38.9</v>
      </c>
      <c r="M141" s="662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0">
        <f t="shared" si="2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0">
        <f t="shared" si="2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0">
        <f t="shared" si="2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0">
        <f t="shared" si="2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0">
        <f t="shared" si="2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0">
        <f t="shared" si="2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0">
        <f t="shared" si="2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0">
        <f t="shared" si="2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0">
        <f t="shared" si="2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0">
        <f t="shared" si="2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0">
        <f t="shared" si="2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0">
        <f t="shared" si="2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0">
        <f t="shared" si="2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0">
        <f t="shared" si="2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0">
        <f t="shared" si="2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0">
        <f t="shared" si="2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0">
        <f t="shared" si="2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0">
        <f t="shared" si="2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0">
        <f t="shared" si="2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0">
        <f t="shared" si="2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0">
        <f t="shared" si="2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0">
        <f t="shared" si="2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0">
        <f t="shared" si="2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0">
        <f t="shared" si="2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0">
        <f t="shared" si="2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0">
        <f t="shared" si="2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0">
        <f t="shared" si="2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0">
        <f t="shared" si="2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0">
        <f t="shared" si="2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3">
        <f>SUM(B140:B170)</f>
        <v>84</v>
      </c>
      <c r="C171" s="633">
        <f>SUM(C140:C170)</f>
        <v>79861</v>
      </c>
      <c r="D171" s="633">
        <f>SUM(D140:D170)</f>
        <v>22230</v>
      </c>
      <c r="E171" s="633">
        <f>SUM(E140:E170)</f>
        <v>919.48000000000013</v>
      </c>
      <c r="F171" s="633">
        <f>SUM(F140:F170)</f>
        <v>10693.552400000002</v>
      </c>
      <c r="G171" s="455">
        <f>F171/1000/A170</f>
        <v>0.33417351250000005</v>
      </c>
      <c r="H171" s="30" t="s">
        <v>1956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1784</v>
      </c>
      <c r="B172" s="633">
        <f>B171/31</f>
        <v>2.7096774193548385</v>
      </c>
      <c r="C172" s="633">
        <f>C171/31</f>
        <v>2576.1612903225805</v>
      </c>
      <c r="D172" s="633">
        <f>D171/31</f>
        <v>717.09677419354841</v>
      </c>
      <c r="E172" s="633">
        <f>E171/31</f>
        <v>29.660645161290326</v>
      </c>
      <c r="F172" s="633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1785</v>
      </c>
      <c r="B173" s="633"/>
      <c r="C173" s="633">
        <f>C171/84</f>
        <v>950.72619047619048</v>
      </c>
      <c r="D173" s="633">
        <f>D171/84</f>
        <v>264.64285714285717</v>
      </c>
      <c r="E173" s="633">
        <f>E171/84</f>
        <v>10.946190476190477</v>
      </c>
      <c r="F173" s="664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929" t="s">
        <v>1954</v>
      </c>
      <c r="B176" s="929"/>
      <c r="C176" s="929"/>
      <c r="D176" s="929"/>
      <c r="E176" s="929"/>
      <c r="F176" s="929"/>
      <c r="G176" s="929"/>
      <c r="H176" s="929"/>
      <c r="I176" s="929"/>
      <c r="J176" s="929"/>
      <c r="K176" s="929"/>
      <c r="L176" s="929"/>
      <c r="M176" s="929"/>
      <c r="N176" s="929"/>
      <c r="O176" s="929"/>
      <c r="P176" s="929"/>
      <c r="Q176" s="929"/>
      <c r="R176" s="929"/>
      <c r="S176" s="929"/>
    </row>
    <row r="177" spans="1:8">
      <c r="A177" s="665" t="s">
        <v>1786</v>
      </c>
      <c r="B177" s="665" t="s">
        <v>1787</v>
      </c>
      <c r="C177" s="666" t="s">
        <v>1720</v>
      </c>
      <c r="D177" s="666" t="s">
        <v>1721</v>
      </c>
      <c r="E177" s="666" t="s">
        <v>1722</v>
      </c>
      <c r="F177" s="666" t="s">
        <v>1723</v>
      </c>
      <c r="G177" s="666" t="s">
        <v>1724</v>
      </c>
      <c r="H177" s="667" t="s">
        <v>1725</v>
      </c>
    </row>
    <row r="178" spans="1:8">
      <c r="A178" s="668" t="s">
        <v>1788</v>
      </c>
      <c r="B178" s="668" t="s">
        <v>1789</v>
      </c>
      <c r="C178" s="669">
        <v>55.234867999999999</v>
      </c>
      <c r="D178" s="669">
        <v>460.032262</v>
      </c>
      <c r="E178" s="669">
        <v>741126.78102400003</v>
      </c>
      <c r="F178" s="669">
        <v>449.91359999999997</v>
      </c>
      <c r="G178" s="669">
        <v>236.3416</v>
      </c>
      <c r="H178" s="669">
        <f t="shared" ref="H178:H209" si="3">SUM(C178:G178)</f>
        <v>742328.30335400009</v>
      </c>
    </row>
    <row r="179" spans="1:8">
      <c r="A179" s="668" t="s">
        <v>1790</v>
      </c>
      <c r="B179" s="668" t="s">
        <v>1791</v>
      </c>
      <c r="C179" s="669">
        <v>35457.898647000002</v>
      </c>
      <c r="D179" s="669">
        <v>6531.1084680000004</v>
      </c>
      <c r="E179" s="669">
        <v>742396.524401</v>
      </c>
      <c r="F179" s="669">
        <v>206.21039999999999</v>
      </c>
      <c r="G179" s="669">
        <v>79.394000000000005</v>
      </c>
      <c r="H179" s="669">
        <f t="shared" si="3"/>
        <v>784671.135916</v>
      </c>
    </row>
    <row r="180" spans="1:8">
      <c r="A180" s="668" t="s">
        <v>1792</v>
      </c>
      <c r="B180" s="668" t="s">
        <v>1793</v>
      </c>
      <c r="C180" s="669">
        <v>4247.8416420000003</v>
      </c>
      <c r="D180" s="669">
        <v>102.576514</v>
      </c>
      <c r="E180" s="669">
        <v>522348.64679199998</v>
      </c>
      <c r="F180" s="669">
        <v>74.985600000000005</v>
      </c>
      <c r="G180" s="669">
        <v>1.57504</v>
      </c>
      <c r="H180" s="669">
        <f t="shared" si="3"/>
        <v>526775.62558800005</v>
      </c>
    </row>
    <row r="181" spans="1:8">
      <c r="A181" s="668" t="s">
        <v>1794</v>
      </c>
      <c r="B181" s="668" t="s">
        <v>1795</v>
      </c>
      <c r="C181" s="669">
        <v>0</v>
      </c>
      <c r="D181" s="669">
        <v>5610.9785410000004</v>
      </c>
      <c r="E181" s="669">
        <v>1142207.08357</v>
      </c>
      <c r="F181" s="669">
        <v>674.87040000000002</v>
      </c>
      <c r="G181" s="669">
        <v>50.414119999999997</v>
      </c>
      <c r="H181" s="669">
        <f t="shared" si="3"/>
        <v>1148543.3466310001</v>
      </c>
    </row>
    <row r="182" spans="1:8">
      <c r="A182" s="668" t="s">
        <v>1796</v>
      </c>
      <c r="B182" s="668" t="s">
        <v>1797</v>
      </c>
      <c r="C182" s="669">
        <v>19797.568913999999</v>
      </c>
      <c r="D182" s="669">
        <v>7457.7293810000001</v>
      </c>
      <c r="E182" s="669">
        <v>2488780.1936900001</v>
      </c>
      <c r="F182" s="669">
        <v>993.55920000000003</v>
      </c>
      <c r="G182" s="669">
        <v>3827.7653559999999</v>
      </c>
      <c r="H182" s="669">
        <f t="shared" si="3"/>
        <v>2520856.8165410003</v>
      </c>
    </row>
    <row r="183" spans="1:8">
      <c r="A183" s="668" t="s">
        <v>1798</v>
      </c>
      <c r="B183" s="668" t="s">
        <v>1799</v>
      </c>
      <c r="C183" s="669">
        <v>15397.746336</v>
      </c>
      <c r="D183" s="669">
        <v>13595.052626999999</v>
      </c>
      <c r="E183" s="669">
        <v>1658444.9206300001</v>
      </c>
      <c r="F183" s="669">
        <v>93.731999999999999</v>
      </c>
      <c r="G183" s="669">
        <v>67.579915999999997</v>
      </c>
      <c r="H183" s="669">
        <f t="shared" si="3"/>
        <v>1687599.0315090001</v>
      </c>
    </row>
    <row r="184" spans="1:8">
      <c r="A184" s="668" t="s">
        <v>1800</v>
      </c>
      <c r="B184" s="668" t="s">
        <v>1801</v>
      </c>
      <c r="C184" s="669">
        <v>15783.074371999999</v>
      </c>
      <c r="D184" s="669">
        <v>5300.1522130000003</v>
      </c>
      <c r="E184" s="669">
        <v>3443589.42985</v>
      </c>
      <c r="F184" s="669">
        <v>262.44959999999998</v>
      </c>
      <c r="G184" s="669">
        <v>220.20214799999999</v>
      </c>
      <c r="H184" s="669">
        <f t="shared" si="3"/>
        <v>3465155.3081829995</v>
      </c>
    </row>
    <row r="185" spans="1:8">
      <c r="A185" s="668" t="s">
        <v>1802</v>
      </c>
      <c r="B185" s="668" t="s">
        <v>1803</v>
      </c>
      <c r="C185" s="669">
        <v>18117.720950999999</v>
      </c>
      <c r="D185" s="669">
        <v>10322.430834999999</v>
      </c>
      <c r="E185" s="669">
        <v>3126080.0054600001</v>
      </c>
      <c r="F185" s="669">
        <v>262.44959999999998</v>
      </c>
      <c r="G185" s="669">
        <v>409.31480399999998</v>
      </c>
      <c r="H185" s="669">
        <f t="shared" si="3"/>
        <v>3155191.9216499999</v>
      </c>
    </row>
    <row r="186" spans="1:8">
      <c r="A186" s="668" t="s">
        <v>1804</v>
      </c>
      <c r="B186" s="668" t="s">
        <v>1805</v>
      </c>
      <c r="C186" s="669">
        <v>16311.595733</v>
      </c>
      <c r="D186" s="669">
        <v>9679.4503499999992</v>
      </c>
      <c r="E186" s="669">
        <v>8461259.5134100001</v>
      </c>
      <c r="F186" s="669">
        <v>206.21039999999999</v>
      </c>
      <c r="G186" s="669">
        <v>87.611599999999996</v>
      </c>
      <c r="H186" s="669">
        <f t="shared" si="3"/>
        <v>8487544.3814930003</v>
      </c>
    </row>
    <row r="187" spans="1:8">
      <c r="A187" s="668" t="s">
        <v>1806</v>
      </c>
      <c r="B187" s="668" t="s">
        <v>1807</v>
      </c>
      <c r="C187" s="669">
        <v>16228.951564999999</v>
      </c>
      <c r="D187" s="669">
        <v>12054.995080999999</v>
      </c>
      <c r="E187" s="669">
        <v>3521432.0813699998</v>
      </c>
      <c r="F187" s="669">
        <v>187.464</v>
      </c>
      <c r="G187" s="669">
        <v>35.477347999999999</v>
      </c>
      <c r="H187" s="669">
        <f t="shared" si="3"/>
        <v>3549938.9693639996</v>
      </c>
    </row>
    <row r="188" spans="1:8">
      <c r="A188" s="668" t="s">
        <v>1808</v>
      </c>
      <c r="B188" s="668" t="s">
        <v>1809</v>
      </c>
      <c r="C188" s="669">
        <v>8216.5580439999994</v>
      </c>
      <c r="D188" s="669">
        <v>2747.6986729999999</v>
      </c>
      <c r="E188" s="669">
        <v>4441775.3568399996</v>
      </c>
      <c r="F188" s="669">
        <v>131.22479999999999</v>
      </c>
      <c r="G188" s="669">
        <v>0</v>
      </c>
      <c r="H188" s="669">
        <f t="shared" si="3"/>
        <v>4452870.8383569997</v>
      </c>
    </row>
    <row r="189" spans="1:8">
      <c r="A189" s="668" t="s">
        <v>1810</v>
      </c>
      <c r="B189" s="668" t="s">
        <v>1811</v>
      </c>
      <c r="C189" s="669">
        <v>15237.998163</v>
      </c>
      <c r="D189" s="669">
        <v>3188.7889249999998</v>
      </c>
      <c r="E189" s="669">
        <v>5784042.6457700003</v>
      </c>
      <c r="F189" s="669">
        <v>187.464</v>
      </c>
      <c r="G189" s="669">
        <v>63.147976</v>
      </c>
      <c r="H189" s="669">
        <f t="shared" si="3"/>
        <v>5802720.0448340001</v>
      </c>
    </row>
    <row r="190" spans="1:8">
      <c r="A190" s="668" t="s">
        <v>1812</v>
      </c>
      <c r="B190" s="668" t="s">
        <v>1813</v>
      </c>
      <c r="C190" s="669">
        <v>10311.608279</v>
      </c>
      <c r="D190" s="669">
        <v>1763.861746</v>
      </c>
      <c r="E190" s="669">
        <v>5591651.6941299997</v>
      </c>
      <c r="F190" s="669">
        <v>168.7176</v>
      </c>
      <c r="G190" s="669">
        <v>93.132800000000003</v>
      </c>
      <c r="H190" s="669">
        <f t="shared" si="3"/>
        <v>5603989.0145549998</v>
      </c>
    </row>
    <row r="191" spans="1:8">
      <c r="A191" s="668" t="s">
        <v>1814</v>
      </c>
      <c r="B191" s="668" t="s">
        <v>1815</v>
      </c>
      <c r="C191" s="669">
        <v>34337.986582999998</v>
      </c>
      <c r="D191" s="669">
        <v>11475.762291999999</v>
      </c>
      <c r="E191" s="669">
        <v>2401260.9834199999</v>
      </c>
      <c r="F191" s="669">
        <v>93.731999999999999</v>
      </c>
      <c r="G191" s="669">
        <v>22.71396</v>
      </c>
      <c r="H191" s="669">
        <f t="shared" si="3"/>
        <v>2447191.1782549997</v>
      </c>
    </row>
    <row r="192" spans="1:8">
      <c r="A192" s="668" t="s">
        <v>1816</v>
      </c>
      <c r="B192" s="668" t="s">
        <v>1817</v>
      </c>
      <c r="C192" s="669">
        <v>4873.2150110000002</v>
      </c>
      <c r="D192" s="669">
        <v>2472.5918139999999</v>
      </c>
      <c r="E192" s="669">
        <v>4263620.6933500003</v>
      </c>
      <c r="F192" s="669">
        <v>56.239199999999997</v>
      </c>
      <c r="G192" s="669">
        <v>18.237079999999999</v>
      </c>
      <c r="H192" s="669">
        <f t="shared" si="3"/>
        <v>4271040.9764550002</v>
      </c>
    </row>
    <row r="193" spans="1:8">
      <c r="A193" s="668" t="s">
        <v>1818</v>
      </c>
      <c r="B193" s="668" t="s">
        <v>1819</v>
      </c>
      <c r="C193" s="669">
        <v>21114.507345000002</v>
      </c>
      <c r="D193" s="669">
        <v>2382.1800269999999</v>
      </c>
      <c r="E193" s="669">
        <v>2465203.3096599998</v>
      </c>
      <c r="F193" s="669">
        <v>18.746400000000001</v>
      </c>
      <c r="G193" s="669">
        <v>38.759680000000003</v>
      </c>
      <c r="H193" s="669">
        <f t="shared" si="3"/>
        <v>2488757.5031119999</v>
      </c>
    </row>
    <row r="194" spans="1:8">
      <c r="A194" s="668" t="s">
        <v>1820</v>
      </c>
      <c r="B194" s="668" t="s">
        <v>1821</v>
      </c>
      <c r="C194" s="669">
        <v>5522.4638590000004</v>
      </c>
      <c r="D194" s="669">
        <v>1994.8305660000001</v>
      </c>
      <c r="E194" s="669">
        <v>8992052.8346999995</v>
      </c>
      <c r="F194" s="669">
        <v>74.985600000000005</v>
      </c>
      <c r="G194" s="669">
        <v>28.092635999999999</v>
      </c>
      <c r="H194" s="669">
        <f t="shared" si="3"/>
        <v>8999673.2073609997</v>
      </c>
    </row>
    <row r="195" spans="1:8">
      <c r="A195" s="668" t="s">
        <v>1822</v>
      </c>
      <c r="B195" s="668" t="s">
        <v>1823</v>
      </c>
      <c r="C195" s="669">
        <v>11397.594158</v>
      </c>
      <c r="D195" s="669">
        <v>1698.4041319999999</v>
      </c>
      <c r="E195" s="669">
        <v>2232060.7672299999</v>
      </c>
      <c r="F195" s="669">
        <v>112.47839999999999</v>
      </c>
      <c r="G195" s="669">
        <v>49.125839999999997</v>
      </c>
      <c r="H195" s="669">
        <f t="shared" si="3"/>
        <v>2245318.3697599997</v>
      </c>
    </row>
    <row r="196" spans="1:8">
      <c r="A196" s="668" t="s">
        <v>1824</v>
      </c>
      <c r="B196" s="668" t="s">
        <v>1825</v>
      </c>
      <c r="C196" s="669">
        <v>9009.3942189999998</v>
      </c>
      <c r="D196" s="669">
        <v>2158.3928940000001</v>
      </c>
      <c r="E196" s="669">
        <v>3021607.46245</v>
      </c>
      <c r="F196" s="669">
        <v>112.47839999999999</v>
      </c>
      <c r="G196" s="669">
        <v>45.120187999999999</v>
      </c>
      <c r="H196" s="669">
        <f t="shared" si="3"/>
        <v>3032932.8481510002</v>
      </c>
    </row>
    <row r="197" spans="1:8">
      <c r="A197" s="668" t="s">
        <v>1826</v>
      </c>
      <c r="B197" s="668" t="s">
        <v>1827</v>
      </c>
      <c r="C197" s="669">
        <v>25018.596214000001</v>
      </c>
      <c r="D197" s="669">
        <v>8483.4752979999994</v>
      </c>
      <c r="E197" s="669">
        <v>1749735.40784</v>
      </c>
      <c r="F197" s="669">
        <v>149.97120000000001</v>
      </c>
      <c r="G197" s="669">
        <v>72.032399999999996</v>
      </c>
      <c r="H197" s="669">
        <f t="shared" si="3"/>
        <v>1783459.4829519999</v>
      </c>
    </row>
    <row r="198" spans="1:8">
      <c r="A198" s="668" t="s">
        <v>1828</v>
      </c>
      <c r="B198" s="668" t="s">
        <v>1829</v>
      </c>
      <c r="C198" s="669">
        <v>19736.703909</v>
      </c>
      <c r="D198" s="669">
        <v>4480.2449770000003</v>
      </c>
      <c r="E198" s="669">
        <v>1381227.9663199999</v>
      </c>
      <c r="F198" s="669">
        <v>112.47839999999999</v>
      </c>
      <c r="G198" s="669">
        <v>137.30240000000001</v>
      </c>
      <c r="H198" s="669">
        <f t="shared" si="3"/>
        <v>1405694.6960059998</v>
      </c>
    </row>
    <row r="199" spans="1:8">
      <c r="A199" s="668" t="s">
        <v>1830</v>
      </c>
      <c r="B199" s="668" t="s">
        <v>1831</v>
      </c>
      <c r="C199" s="669">
        <v>34793.976242999997</v>
      </c>
      <c r="D199" s="669">
        <v>3917.1514790000001</v>
      </c>
      <c r="E199" s="669">
        <v>2485464.1562899998</v>
      </c>
      <c r="F199" s="669">
        <v>112.47839999999999</v>
      </c>
      <c r="G199" s="669">
        <v>111.1516</v>
      </c>
      <c r="H199" s="669">
        <f t="shared" si="3"/>
        <v>2524398.9140119995</v>
      </c>
    </row>
    <row r="200" spans="1:8">
      <c r="A200" s="668" t="s">
        <v>1832</v>
      </c>
      <c r="B200" s="668" t="s">
        <v>1833</v>
      </c>
      <c r="C200" s="669">
        <v>4267.08788</v>
      </c>
      <c r="D200" s="669">
        <v>2580.803598</v>
      </c>
      <c r="E200" s="669">
        <v>178612.775311</v>
      </c>
      <c r="F200" s="669">
        <v>131.22479999999999</v>
      </c>
      <c r="G200" s="669">
        <v>187.3356</v>
      </c>
      <c r="H200" s="669">
        <f t="shared" si="3"/>
        <v>185779.227189</v>
      </c>
    </row>
    <row r="201" spans="1:8">
      <c r="A201" s="668" t="s">
        <v>1834</v>
      </c>
      <c r="B201" s="668" t="s">
        <v>1835</v>
      </c>
      <c r="C201" s="669">
        <v>19544.959352999998</v>
      </c>
      <c r="D201" s="669">
        <v>7622.5388320000002</v>
      </c>
      <c r="E201" s="669">
        <v>994275.98366899998</v>
      </c>
      <c r="F201" s="669">
        <v>243.70320000000001</v>
      </c>
      <c r="G201" s="669">
        <v>143.4228</v>
      </c>
      <c r="H201" s="669">
        <f t="shared" si="3"/>
        <v>1021830.6078539999</v>
      </c>
    </row>
    <row r="202" spans="1:8">
      <c r="A202" s="668" t="s">
        <v>1836</v>
      </c>
      <c r="B202" s="668" t="s">
        <v>1837</v>
      </c>
      <c r="C202" s="669">
        <v>30135.507076000002</v>
      </c>
      <c r="D202" s="669">
        <v>8232.633887</v>
      </c>
      <c r="E202" s="669">
        <v>2909459.51945</v>
      </c>
      <c r="F202" s="669">
        <v>112.47839999999999</v>
      </c>
      <c r="G202" s="669">
        <v>12.09742</v>
      </c>
      <c r="H202" s="669">
        <f t="shared" si="3"/>
        <v>2947952.2362329997</v>
      </c>
    </row>
    <row r="203" spans="1:8">
      <c r="A203" s="668" t="s">
        <v>1838</v>
      </c>
      <c r="B203" s="668" t="s">
        <v>1839</v>
      </c>
      <c r="C203" s="669">
        <v>24787.916893000001</v>
      </c>
      <c r="D203" s="669">
        <v>10543.177863000001</v>
      </c>
      <c r="E203" s="669">
        <v>920926.31504300004</v>
      </c>
      <c r="F203" s="669">
        <v>299.94240000000002</v>
      </c>
      <c r="G203" s="669">
        <v>219.86359999999999</v>
      </c>
      <c r="H203" s="669">
        <f t="shared" si="3"/>
        <v>956777.21579900011</v>
      </c>
    </row>
    <row r="204" spans="1:8">
      <c r="A204" s="668" t="s">
        <v>1840</v>
      </c>
      <c r="B204" s="668" t="s">
        <v>1841</v>
      </c>
      <c r="C204" s="669">
        <v>6664.8724350000002</v>
      </c>
      <c r="D204" s="669">
        <v>1230.2090000000001</v>
      </c>
      <c r="E204" s="669">
        <v>2894193.4491699999</v>
      </c>
      <c r="F204" s="669">
        <v>74.985600000000005</v>
      </c>
      <c r="G204" s="669">
        <v>68.721819999999994</v>
      </c>
      <c r="H204" s="669">
        <f t="shared" si="3"/>
        <v>2902232.2380249999</v>
      </c>
    </row>
    <row r="205" spans="1:8">
      <c r="A205" s="668" t="s">
        <v>1842</v>
      </c>
      <c r="B205" s="668" t="s">
        <v>1843</v>
      </c>
      <c r="C205" s="669">
        <v>9529.5220399999998</v>
      </c>
      <c r="D205" s="669">
        <v>3813.5093459999998</v>
      </c>
      <c r="E205" s="669">
        <v>1487474.10669</v>
      </c>
      <c r="F205" s="669">
        <v>187.464</v>
      </c>
      <c r="G205" s="669">
        <v>235.14320000000001</v>
      </c>
      <c r="H205" s="669">
        <f t="shared" si="3"/>
        <v>1501239.7452760001</v>
      </c>
    </row>
    <row r="206" spans="1:8">
      <c r="A206" s="668" t="s">
        <v>1844</v>
      </c>
      <c r="B206" s="668" t="s">
        <v>1845</v>
      </c>
      <c r="C206" s="669">
        <v>41477.519806999997</v>
      </c>
      <c r="D206" s="669">
        <v>11492.835064000001</v>
      </c>
      <c r="E206" s="669">
        <v>1171022.9271</v>
      </c>
      <c r="F206" s="669">
        <v>149.97120000000001</v>
      </c>
      <c r="G206" s="669">
        <v>62.428080000000001</v>
      </c>
      <c r="H206" s="669">
        <f t="shared" si="3"/>
        <v>1224205.6812509999</v>
      </c>
    </row>
    <row r="207" spans="1:8">
      <c r="A207" s="668" t="s">
        <v>1846</v>
      </c>
      <c r="B207" s="668" t="s">
        <v>1847</v>
      </c>
      <c r="C207" s="669">
        <v>40597.960488999997</v>
      </c>
      <c r="D207" s="669">
        <v>5154.8059400000002</v>
      </c>
      <c r="E207" s="669">
        <v>489759.13327200001</v>
      </c>
      <c r="F207" s="669">
        <v>93.731999999999999</v>
      </c>
      <c r="G207" s="669">
        <v>75.233154999999996</v>
      </c>
      <c r="H207" s="669">
        <f t="shared" si="3"/>
        <v>535680.86485599994</v>
      </c>
    </row>
    <row r="208" spans="1:8">
      <c r="A208" s="668" t="s">
        <v>1848</v>
      </c>
      <c r="B208" s="668" t="s">
        <v>1849</v>
      </c>
      <c r="C208" s="669">
        <v>26282.619850999999</v>
      </c>
      <c r="D208" s="669">
        <v>8406.0495850000007</v>
      </c>
      <c r="E208" s="669">
        <v>1195442.3131899999</v>
      </c>
      <c r="F208" s="669">
        <v>149.97120000000001</v>
      </c>
      <c r="G208" s="669">
        <v>29.640712000000001</v>
      </c>
      <c r="H208" s="669">
        <f t="shared" si="3"/>
        <v>1230310.5945379999</v>
      </c>
    </row>
    <row r="209" spans="1:8">
      <c r="A209" s="668" t="s">
        <v>1850</v>
      </c>
      <c r="B209" s="668" t="s">
        <v>1851</v>
      </c>
      <c r="C209" s="669">
        <v>40036.600472999999</v>
      </c>
      <c r="D209" s="669">
        <v>36728.481939999998</v>
      </c>
      <c r="E209" s="669">
        <v>646351.36393899994</v>
      </c>
      <c r="F209" s="669">
        <v>243.70320000000001</v>
      </c>
      <c r="G209" s="669">
        <v>182.328</v>
      </c>
      <c r="H209" s="669">
        <f t="shared" si="3"/>
        <v>723542.47755199985</v>
      </c>
    </row>
    <row r="210" spans="1:8">
      <c r="A210" s="668" t="s">
        <v>1852</v>
      </c>
      <c r="B210" s="668" t="s">
        <v>1853</v>
      </c>
      <c r="C210" s="669">
        <v>53664.157650000001</v>
      </c>
      <c r="D210" s="669">
        <v>26508.137713</v>
      </c>
      <c r="E210" s="669">
        <v>880084.57797400001</v>
      </c>
      <c r="F210" s="669">
        <v>299.94240000000002</v>
      </c>
      <c r="G210" s="669">
        <v>67.654387999999997</v>
      </c>
      <c r="H210" s="669">
        <f t="shared" ref="H210:H259" si="4">SUM(C210:G210)</f>
        <v>960624.47012500011</v>
      </c>
    </row>
    <row r="211" spans="1:8">
      <c r="A211" s="668" t="s">
        <v>1854</v>
      </c>
      <c r="B211" s="668" t="s">
        <v>1855</v>
      </c>
      <c r="C211" s="669">
        <v>33174.856590000003</v>
      </c>
      <c r="D211" s="669">
        <v>4190.5745079999997</v>
      </c>
      <c r="E211" s="669">
        <v>698630.68827899999</v>
      </c>
      <c r="F211" s="669">
        <v>318.68880000000001</v>
      </c>
      <c r="G211" s="669">
        <v>15.6648</v>
      </c>
      <c r="H211" s="669">
        <f t="shared" si="4"/>
        <v>736330.47297700006</v>
      </c>
    </row>
    <row r="212" spans="1:8">
      <c r="A212" s="668" t="s">
        <v>1856</v>
      </c>
      <c r="B212" s="668" t="s">
        <v>1857</v>
      </c>
      <c r="C212" s="669">
        <v>19254.491976000001</v>
      </c>
      <c r="D212" s="669">
        <v>10035.164185</v>
      </c>
      <c r="E212" s="669">
        <v>2451856.5913499999</v>
      </c>
      <c r="F212" s="669">
        <v>318.68880000000001</v>
      </c>
      <c r="G212" s="669">
        <v>107.84102</v>
      </c>
      <c r="H212" s="669">
        <f t="shared" si="4"/>
        <v>2481572.7773310002</v>
      </c>
    </row>
    <row r="213" spans="1:8">
      <c r="A213" s="668" t="s">
        <v>1858</v>
      </c>
      <c r="B213" s="668" t="s">
        <v>1859</v>
      </c>
      <c r="C213" s="669">
        <v>16287.394345999999</v>
      </c>
      <c r="D213" s="669">
        <v>4497.8576540000004</v>
      </c>
      <c r="E213" s="669">
        <v>2606326.1817999999</v>
      </c>
      <c r="F213" s="669">
        <v>56.239199999999997</v>
      </c>
      <c r="G213" s="669">
        <v>21.051608000000002</v>
      </c>
      <c r="H213" s="669">
        <f t="shared" si="4"/>
        <v>2627188.7246079999</v>
      </c>
    </row>
    <row r="214" spans="1:8">
      <c r="A214" s="668" t="s">
        <v>1860</v>
      </c>
      <c r="B214" s="668" t="s">
        <v>1861</v>
      </c>
      <c r="C214" s="669">
        <v>11855.175117999999</v>
      </c>
      <c r="D214" s="669">
        <v>2090.4057170000001</v>
      </c>
      <c r="E214" s="669">
        <v>2516235.2291700002</v>
      </c>
      <c r="F214" s="669">
        <v>74.985600000000005</v>
      </c>
      <c r="G214" s="669">
        <v>58.715608000000003</v>
      </c>
      <c r="H214" s="669">
        <f t="shared" si="4"/>
        <v>2530314.5112129999</v>
      </c>
    </row>
    <row r="215" spans="1:8">
      <c r="A215" s="668" t="s">
        <v>1862</v>
      </c>
      <c r="B215" s="668" t="s">
        <v>1863</v>
      </c>
      <c r="C215" s="669">
        <v>12357.365565</v>
      </c>
      <c r="D215" s="669">
        <v>6009.9297420000003</v>
      </c>
      <c r="E215" s="669">
        <v>1836924.79786</v>
      </c>
      <c r="F215" s="669">
        <v>56.239199999999997</v>
      </c>
      <c r="G215" s="669">
        <v>17.184200000000001</v>
      </c>
      <c r="H215" s="669">
        <f t="shared" si="4"/>
        <v>1855365.516567</v>
      </c>
    </row>
    <row r="216" spans="1:8">
      <c r="A216" s="668" t="s">
        <v>1864</v>
      </c>
      <c r="B216" s="668" t="s">
        <v>1865</v>
      </c>
      <c r="C216" s="669">
        <v>19159.073337000002</v>
      </c>
      <c r="D216" s="669">
        <v>10006.813987</v>
      </c>
      <c r="E216" s="669">
        <v>1648741.29012</v>
      </c>
      <c r="F216" s="669">
        <v>74.985600000000005</v>
      </c>
      <c r="G216" s="669">
        <v>32.956000000000003</v>
      </c>
      <c r="H216" s="669">
        <f t="shared" si="4"/>
        <v>1678015.1190440001</v>
      </c>
    </row>
    <row r="217" spans="1:8">
      <c r="A217" s="668" t="s">
        <v>1866</v>
      </c>
      <c r="B217" s="668" t="s">
        <v>1867</v>
      </c>
      <c r="C217" s="669">
        <v>21050.600934999999</v>
      </c>
      <c r="D217" s="669">
        <v>6618.8165799999997</v>
      </c>
      <c r="E217" s="669">
        <v>1448512.8701599999</v>
      </c>
      <c r="F217" s="669">
        <v>74.985600000000005</v>
      </c>
      <c r="G217" s="669">
        <v>7.8003</v>
      </c>
      <c r="H217" s="669">
        <f t="shared" si="4"/>
        <v>1476265.073575</v>
      </c>
    </row>
    <row r="218" spans="1:8">
      <c r="A218" s="668" t="s">
        <v>1868</v>
      </c>
      <c r="B218" s="668" t="s">
        <v>1869</v>
      </c>
      <c r="C218" s="669">
        <v>56451.831127999998</v>
      </c>
      <c r="D218" s="669">
        <v>13579.048703</v>
      </c>
      <c r="E218" s="669">
        <v>938421.01857499999</v>
      </c>
      <c r="F218" s="669">
        <v>281.19600000000003</v>
      </c>
      <c r="G218" s="669">
        <v>105.0954</v>
      </c>
      <c r="H218" s="669">
        <f t="shared" si="4"/>
        <v>1008838.189806</v>
      </c>
    </row>
    <row r="219" spans="1:8">
      <c r="A219" s="668" t="s">
        <v>1870</v>
      </c>
      <c r="B219" s="668" t="s">
        <v>1871</v>
      </c>
      <c r="C219" s="669">
        <v>51431.846174999999</v>
      </c>
      <c r="D219" s="669">
        <v>6928.871322</v>
      </c>
      <c r="E219" s="669">
        <v>747249.47922600002</v>
      </c>
      <c r="F219" s="669">
        <v>206.21039999999999</v>
      </c>
      <c r="G219" s="669">
        <v>137.44107199999999</v>
      </c>
      <c r="H219" s="669">
        <f t="shared" si="4"/>
        <v>805953.84819499997</v>
      </c>
    </row>
    <row r="220" spans="1:8">
      <c r="A220" s="668" t="s">
        <v>1872</v>
      </c>
      <c r="B220" s="668" t="s">
        <v>1873</v>
      </c>
      <c r="C220" s="669">
        <v>30558.174611999999</v>
      </c>
      <c r="D220" s="669">
        <v>6831.969333</v>
      </c>
      <c r="E220" s="669">
        <v>1104840.7670700001</v>
      </c>
      <c r="F220" s="669">
        <v>131.22479999999999</v>
      </c>
      <c r="G220" s="669">
        <v>81.534000000000006</v>
      </c>
      <c r="H220" s="669">
        <f t="shared" si="4"/>
        <v>1142443.6698149999</v>
      </c>
    </row>
    <row r="221" spans="1:8">
      <c r="A221" s="668" t="s">
        <v>1874</v>
      </c>
      <c r="B221" s="668" t="s">
        <v>1875</v>
      </c>
      <c r="C221" s="669">
        <v>18227.881300000001</v>
      </c>
      <c r="D221" s="669">
        <v>5948.7504220000001</v>
      </c>
      <c r="E221" s="669">
        <v>1487832.2022899999</v>
      </c>
      <c r="F221" s="669">
        <v>56.239199999999997</v>
      </c>
      <c r="G221" s="669">
        <v>20.458400000000001</v>
      </c>
      <c r="H221" s="669">
        <f t="shared" si="4"/>
        <v>1512085.5316119997</v>
      </c>
    </row>
    <row r="222" spans="1:8">
      <c r="A222" s="668" t="s">
        <v>1876</v>
      </c>
      <c r="B222" s="668" t="s">
        <v>1877</v>
      </c>
      <c r="C222" s="669">
        <v>8540.0173049999994</v>
      </c>
      <c r="D222" s="669">
        <v>2948.5954609999999</v>
      </c>
      <c r="E222" s="669">
        <v>1531314.35195</v>
      </c>
      <c r="F222" s="669">
        <v>74.985600000000005</v>
      </c>
      <c r="G222" s="669">
        <v>66.8964</v>
      </c>
      <c r="H222" s="669">
        <f t="shared" si="4"/>
        <v>1542944.846716</v>
      </c>
    </row>
    <row r="223" spans="1:8">
      <c r="A223" s="668" t="s">
        <v>1878</v>
      </c>
      <c r="B223" s="668" t="s">
        <v>1879</v>
      </c>
      <c r="C223" s="669">
        <v>48093.429372999999</v>
      </c>
      <c r="D223" s="669">
        <v>7789.8774270000004</v>
      </c>
      <c r="E223" s="669">
        <v>1307079.5295599999</v>
      </c>
      <c r="F223" s="669">
        <v>149.97120000000001</v>
      </c>
      <c r="G223" s="669">
        <v>65.569599999999994</v>
      </c>
      <c r="H223" s="669">
        <f t="shared" si="4"/>
        <v>1363178.3771599999</v>
      </c>
    </row>
    <row r="224" spans="1:8">
      <c r="A224" s="668" t="s">
        <v>1880</v>
      </c>
      <c r="B224" s="668" t="s">
        <v>1881</v>
      </c>
      <c r="C224" s="669">
        <v>35197.111047999999</v>
      </c>
      <c r="D224" s="669">
        <v>6317.1602860000003</v>
      </c>
      <c r="E224" s="669">
        <v>1156344.51691</v>
      </c>
      <c r="F224" s="669">
        <v>112.47839999999999</v>
      </c>
      <c r="G224" s="669">
        <v>89.580399999999997</v>
      </c>
      <c r="H224" s="669">
        <f t="shared" si="4"/>
        <v>1198060.8470439999</v>
      </c>
    </row>
    <row r="225" spans="1:8">
      <c r="A225" s="668" t="s">
        <v>1882</v>
      </c>
      <c r="B225" s="668" t="s">
        <v>1883</v>
      </c>
      <c r="C225" s="669">
        <v>24384.470208999999</v>
      </c>
      <c r="D225" s="669">
        <v>6716.1806960000004</v>
      </c>
      <c r="E225" s="669">
        <v>2153227.48746</v>
      </c>
      <c r="F225" s="669">
        <v>243.70320000000001</v>
      </c>
      <c r="G225" s="669">
        <v>114.1048</v>
      </c>
      <c r="H225" s="669">
        <f t="shared" si="4"/>
        <v>2184685.9463649997</v>
      </c>
    </row>
    <row r="226" spans="1:8">
      <c r="A226" s="668" t="s">
        <v>1884</v>
      </c>
      <c r="B226" s="668" t="s">
        <v>1885</v>
      </c>
      <c r="C226" s="669">
        <v>27208.481222999999</v>
      </c>
      <c r="D226" s="669">
        <v>11634.720072</v>
      </c>
      <c r="E226" s="669">
        <v>1061151.5118199999</v>
      </c>
      <c r="F226" s="669">
        <v>112.47839999999999</v>
      </c>
      <c r="G226" s="669">
        <v>0</v>
      </c>
      <c r="H226" s="669">
        <f t="shared" si="4"/>
        <v>1100107.1915149998</v>
      </c>
    </row>
    <row r="227" spans="1:8">
      <c r="A227" s="668" t="s">
        <v>1886</v>
      </c>
      <c r="B227" s="668" t="s">
        <v>1887</v>
      </c>
      <c r="C227" s="669">
        <v>33443.263951000001</v>
      </c>
      <c r="D227" s="669">
        <v>5893.3897230000002</v>
      </c>
      <c r="E227" s="669">
        <v>847423.04538200004</v>
      </c>
      <c r="F227" s="669">
        <v>168.7176</v>
      </c>
      <c r="G227" s="669">
        <v>44.725999999999999</v>
      </c>
      <c r="H227" s="669">
        <f t="shared" si="4"/>
        <v>886973.14265599998</v>
      </c>
    </row>
    <row r="228" spans="1:8">
      <c r="A228" s="668" t="s">
        <v>1888</v>
      </c>
      <c r="B228" s="668" t="s">
        <v>1889</v>
      </c>
      <c r="C228" s="669">
        <v>82162.167952000003</v>
      </c>
      <c r="D228" s="669">
        <v>9010.8029310000002</v>
      </c>
      <c r="E228" s="669">
        <v>1171385.0090099999</v>
      </c>
      <c r="F228" s="669">
        <v>168.7176</v>
      </c>
      <c r="G228" s="669">
        <v>63.087200000000003</v>
      </c>
      <c r="H228" s="669">
        <f t="shared" si="4"/>
        <v>1262789.7846929999</v>
      </c>
    </row>
    <row r="229" spans="1:8">
      <c r="A229" s="668" t="s">
        <v>1890</v>
      </c>
      <c r="B229" s="668" t="s">
        <v>1891</v>
      </c>
      <c r="C229" s="669">
        <v>65401.775229999999</v>
      </c>
      <c r="D229" s="669">
        <v>11951.107738000001</v>
      </c>
      <c r="E229" s="669">
        <v>656835.49686099996</v>
      </c>
      <c r="F229" s="669">
        <v>224.95679999999999</v>
      </c>
      <c r="G229" s="669">
        <v>380.14960000000002</v>
      </c>
      <c r="H229" s="669">
        <f t="shared" si="4"/>
        <v>734793.48622900003</v>
      </c>
    </row>
    <row r="230" spans="1:8">
      <c r="A230" s="668" t="s">
        <v>1892</v>
      </c>
      <c r="B230" s="668" t="s">
        <v>1893</v>
      </c>
      <c r="C230" s="669">
        <v>37950.340181</v>
      </c>
      <c r="D230" s="669">
        <v>13978.852306000001</v>
      </c>
      <c r="E230" s="669">
        <v>371351.97925999999</v>
      </c>
      <c r="F230" s="669">
        <v>318.68880000000001</v>
      </c>
      <c r="G230" s="669">
        <v>27.391999999999999</v>
      </c>
      <c r="H230" s="669">
        <f t="shared" si="4"/>
        <v>423627.25254700001</v>
      </c>
    </row>
    <row r="231" spans="1:8">
      <c r="A231" s="668" t="s">
        <v>1894</v>
      </c>
      <c r="B231" s="668" t="s">
        <v>1895</v>
      </c>
      <c r="C231" s="669">
        <v>25170.476828999999</v>
      </c>
      <c r="D231" s="669">
        <v>16190.612356</v>
      </c>
      <c r="E231" s="669">
        <v>472982.82398400002</v>
      </c>
      <c r="F231" s="669">
        <v>74.985600000000005</v>
      </c>
      <c r="G231" s="669">
        <v>19.816400000000002</v>
      </c>
      <c r="H231" s="669">
        <f t="shared" si="4"/>
        <v>514438.71516900003</v>
      </c>
    </row>
    <row r="232" spans="1:8">
      <c r="A232" s="668" t="s">
        <v>1896</v>
      </c>
      <c r="B232" s="668" t="s">
        <v>1897</v>
      </c>
      <c r="C232" s="669">
        <v>37624.573450000004</v>
      </c>
      <c r="D232" s="669">
        <v>7189.4354990000002</v>
      </c>
      <c r="E232" s="669">
        <v>658434.058341</v>
      </c>
      <c r="F232" s="669">
        <v>131.22479999999999</v>
      </c>
      <c r="G232" s="669">
        <v>64.414000000000001</v>
      </c>
      <c r="H232" s="669">
        <f t="shared" si="4"/>
        <v>703443.70608999999</v>
      </c>
    </row>
    <row r="233" spans="1:8">
      <c r="A233" s="668" t="s">
        <v>1898</v>
      </c>
      <c r="B233" s="668" t="s">
        <v>1899</v>
      </c>
      <c r="C233" s="669">
        <v>20198.107122000001</v>
      </c>
      <c r="D233" s="669">
        <v>4540.9265869999999</v>
      </c>
      <c r="E233" s="669">
        <v>1280407.22695</v>
      </c>
      <c r="F233" s="669">
        <v>112.47839999999999</v>
      </c>
      <c r="G233" s="669">
        <v>6.2916E-2</v>
      </c>
      <c r="H233" s="669">
        <f t="shared" si="4"/>
        <v>1305258.801975</v>
      </c>
    </row>
    <row r="234" spans="1:8">
      <c r="A234" s="668" t="s">
        <v>1900</v>
      </c>
      <c r="B234" s="668" t="s">
        <v>1901</v>
      </c>
      <c r="C234" s="669">
        <v>9447.3342890000004</v>
      </c>
      <c r="D234" s="669">
        <v>2379.1546600000001</v>
      </c>
      <c r="E234" s="669">
        <v>624254.90214499994</v>
      </c>
      <c r="F234" s="669">
        <v>149.97120000000001</v>
      </c>
      <c r="G234" s="669">
        <v>9.3732000000000006</v>
      </c>
      <c r="H234" s="669">
        <f t="shared" si="4"/>
        <v>636240.73549400002</v>
      </c>
    </row>
    <row r="235" spans="1:8">
      <c r="A235" s="668" t="s">
        <v>1902</v>
      </c>
      <c r="B235" s="668" t="s">
        <v>1903</v>
      </c>
      <c r="C235" s="669">
        <v>25731.460479000001</v>
      </c>
      <c r="D235" s="669">
        <v>631.30755299999998</v>
      </c>
      <c r="E235" s="669">
        <v>606895.52089499997</v>
      </c>
      <c r="F235" s="669">
        <v>56.239199999999997</v>
      </c>
      <c r="G235" s="669">
        <v>16.349599999999999</v>
      </c>
      <c r="H235" s="669">
        <f t="shared" si="4"/>
        <v>633330.87772699993</v>
      </c>
    </row>
    <row r="236" spans="1:8">
      <c r="A236" s="668" t="s">
        <v>1904</v>
      </c>
      <c r="B236" s="668" t="s">
        <v>1905</v>
      </c>
      <c r="C236" s="669">
        <v>52897.625532999999</v>
      </c>
      <c r="D236" s="669">
        <v>2960.7140570000001</v>
      </c>
      <c r="E236" s="669">
        <v>492770.87757800001</v>
      </c>
      <c r="F236" s="669">
        <v>149.97120000000001</v>
      </c>
      <c r="G236" s="669">
        <v>2.5251999999999999</v>
      </c>
      <c r="H236" s="669">
        <f t="shared" si="4"/>
        <v>548781.71356800012</v>
      </c>
    </row>
    <row r="237" spans="1:8">
      <c r="A237" s="668" t="s">
        <v>1906</v>
      </c>
      <c r="B237" s="668" t="s">
        <v>1907</v>
      </c>
      <c r="C237" s="669">
        <v>15046.968177999999</v>
      </c>
      <c r="D237" s="669">
        <v>6816.365374</v>
      </c>
      <c r="E237" s="669">
        <v>1939637.0950199999</v>
      </c>
      <c r="F237" s="669">
        <v>37.492800000000003</v>
      </c>
      <c r="G237" s="669">
        <v>0</v>
      </c>
      <c r="H237" s="669">
        <f t="shared" si="4"/>
        <v>1961537.9213719999</v>
      </c>
    </row>
    <row r="238" spans="1:8">
      <c r="A238" s="668" t="s">
        <v>1908</v>
      </c>
      <c r="B238" s="668" t="s">
        <v>1909</v>
      </c>
      <c r="C238" s="669">
        <v>62776.607757999998</v>
      </c>
      <c r="D238" s="669">
        <v>12375.884614000001</v>
      </c>
      <c r="E238" s="669">
        <v>2737930.0699200002</v>
      </c>
      <c r="F238" s="669">
        <v>93.731999999999999</v>
      </c>
      <c r="G238" s="669">
        <v>63.523332000000003</v>
      </c>
      <c r="H238" s="669">
        <f t="shared" si="4"/>
        <v>2813239.8176239999</v>
      </c>
    </row>
    <row r="239" spans="1:8">
      <c r="A239" s="668" t="s">
        <v>1910</v>
      </c>
      <c r="B239" s="668" t="s">
        <v>1911</v>
      </c>
      <c r="C239" s="669">
        <v>26472.693911999999</v>
      </c>
      <c r="D239" s="669">
        <v>2089.2723609999998</v>
      </c>
      <c r="E239" s="669">
        <v>3007380.24058</v>
      </c>
      <c r="F239" s="669">
        <v>56.239199999999997</v>
      </c>
      <c r="G239" s="669">
        <v>1.8695040000000001</v>
      </c>
      <c r="H239" s="669">
        <f t="shared" si="4"/>
        <v>3036000.3155570002</v>
      </c>
    </row>
    <row r="240" spans="1:8">
      <c r="A240" s="668" t="s">
        <v>1912</v>
      </c>
      <c r="B240" s="668" t="s">
        <v>1913</v>
      </c>
      <c r="C240" s="669">
        <v>13708.801488999999</v>
      </c>
      <c r="D240" s="669">
        <v>926.07595800000001</v>
      </c>
      <c r="E240" s="669">
        <v>3071274.2958300002</v>
      </c>
      <c r="F240" s="669">
        <v>56.239199999999997</v>
      </c>
      <c r="G240" s="669">
        <v>0</v>
      </c>
      <c r="H240" s="669">
        <f t="shared" si="4"/>
        <v>3085965.4124770002</v>
      </c>
    </row>
    <row r="241" spans="1:8">
      <c r="A241" s="668" t="s">
        <v>1914</v>
      </c>
      <c r="B241" s="668" t="s">
        <v>1915</v>
      </c>
      <c r="C241" s="669">
        <v>16536.908438999999</v>
      </c>
      <c r="D241" s="669">
        <v>1735.5238159999999</v>
      </c>
      <c r="E241" s="669">
        <v>2601870.2035300001</v>
      </c>
      <c r="F241" s="669">
        <v>149.97120000000001</v>
      </c>
      <c r="G241" s="669">
        <v>136.25251600000001</v>
      </c>
      <c r="H241" s="669">
        <f t="shared" si="4"/>
        <v>2620428.859501</v>
      </c>
    </row>
    <row r="242" spans="1:8">
      <c r="A242" s="668" t="s">
        <v>1916</v>
      </c>
      <c r="B242" s="668" t="s">
        <v>1917</v>
      </c>
      <c r="C242" s="669">
        <v>25365.233571000001</v>
      </c>
      <c r="D242" s="669">
        <v>6568.7559709999996</v>
      </c>
      <c r="E242" s="669">
        <v>2204124.6834100001</v>
      </c>
      <c r="F242" s="669">
        <v>56.239199999999997</v>
      </c>
      <c r="G242" s="669">
        <v>73.859960000000001</v>
      </c>
      <c r="H242" s="669">
        <f t="shared" si="4"/>
        <v>2236188.7721120003</v>
      </c>
    </row>
    <row r="243" spans="1:8">
      <c r="A243" s="668" t="s">
        <v>1918</v>
      </c>
      <c r="B243" s="668" t="s">
        <v>1919</v>
      </c>
      <c r="C243" s="669">
        <v>14324.000247</v>
      </c>
      <c r="D243" s="669">
        <v>7601.7039940000004</v>
      </c>
      <c r="E243" s="669">
        <v>944373.06984899996</v>
      </c>
      <c r="F243" s="669">
        <v>56.239199999999997</v>
      </c>
      <c r="G243" s="669">
        <v>27.3064</v>
      </c>
      <c r="H243" s="669">
        <f t="shared" si="4"/>
        <v>966382.31968999992</v>
      </c>
    </row>
    <row r="244" spans="1:8">
      <c r="A244" s="668" t="s">
        <v>1920</v>
      </c>
      <c r="B244" s="668" t="s">
        <v>1921</v>
      </c>
      <c r="C244" s="669">
        <v>12996.336558999999</v>
      </c>
      <c r="D244" s="669">
        <v>6017.5905419999999</v>
      </c>
      <c r="E244" s="669">
        <v>1757534.0039299999</v>
      </c>
      <c r="F244" s="669">
        <v>56.239199999999997</v>
      </c>
      <c r="G244" s="669">
        <v>35.31</v>
      </c>
      <c r="H244" s="669">
        <f t="shared" si="4"/>
        <v>1776639.4802309999</v>
      </c>
    </row>
    <row r="245" spans="1:8">
      <c r="A245" s="668" t="s">
        <v>1922</v>
      </c>
      <c r="B245" s="668" t="s">
        <v>1923</v>
      </c>
      <c r="C245" s="669">
        <v>11869.460467999999</v>
      </c>
      <c r="D245" s="669">
        <v>5566.8367330000001</v>
      </c>
      <c r="E245" s="669">
        <v>1310507.6136099999</v>
      </c>
      <c r="F245" s="669">
        <v>431.16719999999998</v>
      </c>
      <c r="G245" s="669">
        <v>405.44482799999997</v>
      </c>
      <c r="H245" s="669">
        <f t="shared" si="4"/>
        <v>1328780.5228389998</v>
      </c>
    </row>
    <row r="246" spans="1:8">
      <c r="A246" s="668" t="s">
        <v>1924</v>
      </c>
      <c r="B246" s="668" t="s">
        <v>1925</v>
      </c>
      <c r="C246" s="669">
        <v>43247.918524000001</v>
      </c>
      <c r="D246" s="669">
        <v>10717.245018</v>
      </c>
      <c r="E246" s="669">
        <v>1359144.1962900001</v>
      </c>
      <c r="F246" s="669">
        <v>112.47839999999999</v>
      </c>
      <c r="G246" s="669">
        <v>56.111227999999997</v>
      </c>
      <c r="H246" s="669">
        <f t="shared" si="4"/>
        <v>1413277.94946</v>
      </c>
    </row>
    <row r="247" spans="1:8">
      <c r="A247" s="668" t="s">
        <v>1926</v>
      </c>
      <c r="B247" s="668" t="s">
        <v>1927</v>
      </c>
      <c r="C247" s="669">
        <v>50984.465874000001</v>
      </c>
      <c r="D247" s="669">
        <v>5616.6553549999999</v>
      </c>
      <c r="E247" s="669">
        <v>4670526.4501499999</v>
      </c>
      <c r="F247" s="669">
        <v>74.985600000000005</v>
      </c>
      <c r="G247" s="669">
        <v>0</v>
      </c>
      <c r="H247" s="669">
        <f t="shared" si="4"/>
        <v>4727202.5569790006</v>
      </c>
    </row>
    <row r="248" spans="1:8">
      <c r="A248" s="668" t="s">
        <v>1928</v>
      </c>
      <c r="B248" s="668" t="s">
        <v>1929</v>
      </c>
      <c r="C248" s="669">
        <v>11242.046743000001</v>
      </c>
      <c r="D248" s="669">
        <v>2322.8074310000002</v>
      </c>
      <c r="E248" s="669">
        <v>4655397.3201799998</v>
      </c>
      <c r="F248" s="669">
        <v>318.68880000000001</v>
      </c>
      <c r="G248" s="669">
        <v>44.670360000000002</v>
      </c>
      <c r="H248" s="669">
        <f t="shared" si="4"/>
        <v>4669325.5335139995</v>
      </c>
    </row>
    <row r="249" spans="1:8">
      <c r="A249" s="668" t="s">
        <v>1930</v>
      </c>
      <c r="B249" s="668" t="s">
        <v>1931</v>
      </c>
      <c r="C249" s="669">
        <v>39.529187</v>
      </c>
      <c r="D249" s="669">
        <v>141.752295</v>
      </c>
      <c r="E249" s="669">
        <v>404675.63123200001</v>
      </c>
      <c r="F249" s="669">
        <v>56.239199999999997</v>
      </c>
      <c r="G249" s="669">
        <v>0</v>
      </c>
      <c r="H249" s="669">
        <f t="shared" si="4"/>
        <v>404913.15191400005</v>
      </c>
    </row>
    <row r="250" spans="1:8">
      <c r="A250" s="668" t="s">
        <v>1932</v>
      </c>
      <c r="B250" s="668" t="s">
        <v>1933</v>
      </c>
      <c r="C250" s="669">
        <v>15255.812259</v>
      </c>
      <c r="D250" s="669">
        <v>5915.4060440000003</v>
      </c>
      <c r="E250" s="669">
        <v>1306190.3628100001</v>
      </c>
      <c r="F250" s="669">
        <v>93.731999999999999</v>
      </c>
      <c r="G250" s="669">
        <v>29.262360000000001</v>
      </c>
      <c r="H250" s="669">
        <f t="shared" si="4"/>
        <v>1327484.5754730003</v>
      </c>
    </row>
    <row r="251" spans="1:8">
      <c r="A251" s="668" t="s">
        <v>1934</v>
      </c>
      <c r="B251" s="668" t="s">
        <v>1935</v>
      </c>
      <c r="C251" s="669">
        <v>37439.683775999998</v>
      </c>
      <c r="D251" s="669">
        <v>7826.9875279999997</v>
      </c>
      <c r="E251" s="669">
        <v>887622.84815400001</v>
      </c>
      <c r="F251" s="669">
        <v>112.47839999999999</v>
      </c>
      <c r="G251" s="669">
        <v>63.276375999999999</v>
      </c>
      <c r="H251" s="669">
        <f t="shared" si="4"/>
        <v>933065.27423400001</v>
      </c>
    </row>
    <row r="252" spans="1:8">
      <c r="A252" s="668" t="s">
        <v>1936</v>
      </c>
      <c r="B252" s="668" t="s">
        <v>1937</v>
      </c>
      <c r="C252" s="669">
        <v>28132.668326999999</v>
      </c>
      <c r="D252" s="669">
        <v>9672.5177270000004</v>
      </c>
      <c r="E252" s="669">
        <v>1174530.5492799999</v>
      </c>
      <c r="F252" s="669">
        <v>281.19600000000003</v>
      </c>
      <c r="G252" s="669">
        <v>69.614199999999997</v>
      </c>
      <c r="H252" s="669">
        <f t="shared" si="4"/>
        <v>1212686.5455339998</v>
      </c>
    </row>
    <row r="253" spans="1:8">
      <c r="A253" s="668" t="s">
        <v>1938</v>
      </c>
      <c r="B253" s="668" t="s">
        <v>1823</v>
      </c>
      <c r="C253" s="669">
        <v>30567.370322999999</v>
      </c>
      <c r="D253" s="669">
        <v>9432.1808259999998</v>
      </c>
      <c r="E253" s="669">
        <v>1355918.9082800001</v>
      </c>
      <c r="F253" s="669">
        <v>187.464</v>
      </c>
      <c r="G253" s="669">
        <v>102.1208</v>
      </c>
      <c r="H253" s="669">
        <f t="shared" si="4"/>
        <v>1396208.0442289999</v>
      </c>
    </row>
    <row r="254" spans="1:8">
      <c r="A254" s="668" t="s">
        <v>1939</v>
      </c>
      <c r="B254" s="668" t="s">
        <v>1940</v>
      </c>
      <c r="C254" s="669">
        <v>10260.423518</v>
      </c>
      <c r="D254" s="669">
        <v>4220.3552140000002</v>
      </c>
      <c r="E254" s="669">
        <v>972506.69591600006</v>
      </c>
      <c r="F254" s="669">
        <v>168.7176</v>
      </c>
      <c r="G254" s="669">
        <v>62.536791999999998</v>
      </c>
      <c r="H254" s="669">
        <f t="shared" si="4"/>
        <v>987218.72904000012</v>
      </c>
    </row>
    <row r="255" spans="1:8">
      <c r="A255" s="668" t="s">
        <v>1941</v>
      </c>
      <c r="B255" s="668" t="s">
        <v>1942</v>
      </c>
      <c r="C255" s="669">
        <v>26608.326441000001</v>
      </c>
      <c r="D255" s="669">
        <v>5638.1906550000003</v>
      </c>
      <c r="E255" s="669">
        <v>2427898.5990399998</v>
      </c>
      <c r="F255" s="669">
        <v>131.22479999999999</v>
      </c>
      <c r="G255" s="669">
        <v>49.294257999999999</v>
      </c>
      <c r="H255" s="669">
        <f t="shared" si="4"/>
        <v>2460325.6351939994</v>
      </c>
    </row>
    <row r="256" spans="1:8">
      <c r="A256" s="668" t="s">
        <v>1943</v>
      </c>
      <c r="B256" s="668" t="s">
        <v>1944</v>
      </c>
      <c r="C256" s="669">
        <v>15220.744273</v>
      </c>
      <c r="D256" s="669">
        <v>7687.7666799999997</v>
      </c>
      <c r="E256" s="669">
        <v>2947778.6874799998</v>
      </c>
      <c r="F256" s="669">
        <v>56.239199999999997</v>
      </c>
      <c r="G256" s="669">
        <v>45.659467999999997</v>
      </c>
      <c r="H256" s="669">
        <f t="shared" si="4"/>
        <v>2970789.0971009997</v>
      </c>
    </row>
    <row r="257" spans="1:8">
      <c r="A257" s="668" t="s">
        <v>1945</v>
      </c>
      <c r="B257" s="668" t="s">
        <v>1946</v>
      </c>
      <c r="C257" s="669">
        <v>32609.360289</v>
      </c>
      <c r="D257" s="669">
        <v>5167.5603810000002</v>
      </c>
      <c r="E257" s="669">
        <v>2978331.5608399999</v>
      </c>
      <c r="F257" s="669">
        <v>56.239199999999997</v>
      </c>
      <c r="G257" s="669">
        <v>38.665520000000001</v>
      </c>
      <c r="H257" s="669">
        <f t="shared" si="4"/>
        <v>3016203.3862299998</v>
      </c>
    </row>
    <row r="258" spans="1:8">
      <c r="A258" s="668" t="s">
        <v>1947</v>
      </c>
      <c r="B258" s="668" t="s">
        <v>1948</v>
      </c>
      <c r="C258" s="669">
        <v>38093.628061000003</v>
      </c>
      <c r="D258" s="669">
        <v>10154.286673000001</v>
      </c>
      <c r="E258" s="669">
        <v>2777344.7465599999</v>
      </c>
      <c r="F258" s="669">
        <v>187.464</v>
      </c>
      <c r="G258" s="669">
        <v>184.66616400000001</v>
      </c>
      <c r="H258" s="669">
        <f t="shared" si="4"/>
        <v>2825964.791458</v>
      </c>
    </row>
    <row r="259" spans="1:8">
      <c r="A259" s="668" t="s">
        <v>1949</v>
      </c>
      <c r="B259" s="668" t="s">
        <v>1950</v>
      </c>
      <c r="C259" s="669">
        <v>28559.736342</v>
      </c>
      <c r="D259" s="669">
        <v>14888.413473000001</v>
      </c>
      <c r="E259" s="669">
        <v>2841878.1974499999</v>
      </c>
      <c r="F259" s="669">
        <v>112.47839999999999</v>
      </c>
      <c r="G259" s="669">
        <v>28.847200000000001</v>
      </c>
      <c r="H259" s="669">
        <f t="shared" si="4"/>
        <v>2885467.6728650001</v>
      </c>
    </row>
    <row r="260" spans="1:8">
      <c r="A260" s="670" t="s">
        <v>1725</v>
      </c>
      <c r="B260" s="671"/>
      <c r="C260" s="672">
        <f t="shared" ref="C260:H260" si="5">SUM(C178:C259)</f>
        <v>2028575.0088160003</v>
      </c>
      <c r="D260" s="672">
        <f t="shared" si="5"/>
        <v>576162.24603100005</v>
      </c>
      <c r="E260" s="672">
        <f t="shared" si="5"/>
        <v>166636776.40635198</v>
      </c>
      <c r="F260" s="672">
        <f t="shared" si="5"/>
        <v>13572.393599999998</v>
      </c>
      <c r="G260" s="672">
        <f t="shared" si="5"/>
        <v>10066.442257000002</v>
      </c>
      <c r="H260" s="672">
        <f t="shared" si="5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931" t="s">
        <v>180</v>
      </c>
      <c r="B7" s="931"/>
      <c r="C7" s="931"/>
      <c r="D7" s="931"/>
      <c r="E7" s="931" t="s">
        <v>181</v>
      </c>
      <c r="F7" s="931"/>
      <c r="G7" s="931"/>
      <c r="H7" s="931"/>
      <c r="I7" s="932" t="s">
        <v>91</v>
      </c>
    </row>
    <row r="8" spans="1:13">
      <c r="A8" s="932" t="s">
        <v>51</v>
      </c>
      <c r="B8" s="932"/>
      <c r="C8" s="191" t="s">
        <v>78</v>
      </c>
      <c r="D8" s="932" t="s">
        <v>92</v>
      </c>
      <c r="E8" s="932" t="s">
        <v>51</v>
      </c>
      <c r="F8" s="932"/>
      <c r="G8" s="932" t="s">
        <v>560</v>
      </c>
      <c r="H8" s="932" t="s">
        <v>92</v>
      </c>
      <c r="I8" s="932"/>
    </row>
    <row r="9" spans="1:13">
      <c r="A9" s="191" t="s">
        <v>561</v>
      </c>
      <c r="B9" s="191" t="s">
        <v>562</v>
      </c>
      <c r="C9" s="191" t="s">
        <v>563</v>
      </c>
      <c r="D9" s="932"/>
      <c r="E9" s="191" t="s">
        <v>564</v>
      </c>
      <c r="F9" s="191" t="s">
        <v>565</v>
      </c>
      <c r="G9" s="932"/>
      <c r="H9" s="932"/>
      <c r="I9" s="932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932" t="s">
        <v>180</v>
      </c>
      <c r="B15" s="932"/>
      <c r="C15" s="932"/>
      <c r="D15" s="932"/>
      <c r="E15" s="932"/>
      <c r="F15" s="932"/>
      <c r="G15" s="932" t="s">
        <v>181</v>
      </c>
      <c r="H15" s="932"/>
      <c r="I15" s="932"/>
      <c r="J15" s="932" t="s">
        <v>91</v>
      </c>
    </row>
    <row r="16" spans="1:13">
      <c r="A16" s="932" t="s">
        <v>51</v>
      </c>
      <c r="B16" s="932"/>
      <c r="C16" s="932"/>
      <c r="D16" s="191" t="s">
        <v>117</v>
      </c>
      <c r="E16" s="191" t="s">
        <v>96</v>
      </c>
      <c r="F16" s="932" t="s">
        <v>92</v>
      </c>
      <c r="G16" s="191" t="s">
        <v>117</v>
      </c>
      <c r="H16" s="191" t="s">
        <v>96</v>
      </c>
      <c r="I16" s="932" t="s">
        <v>92</v>
      </c>
      <c r="J16" s="932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932"/>
      <c r="G17" s="191" t="s">
        <v>564</v>
      </c>
      <c r="H17" s="191" t="s">
        <v>565</v>
      </c>
      <c r="I17" s="932"/>
      <c r="J17" s="932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894" t="s">
        <v>333</v>
      </c>
      <c r="B21" s="894"/>
      <c r="C21" s="894"/>
      <c r="D21" s="894"/>
      <c r="E21" s="894"/>
      <c r="F21" s="894"/>
      <c r="G21" s="894"/>
      <c r="H21" s="894"/>
      <c r="I21" s="894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68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69">
        <v>0.1</v>
      </c>
      <c r="Q9" s="30" t="s">
        <v>1571</v>
      </c>
      <c r="R9" s="21">
        <v>9900</v>
      </c>
      <c r="S9" s="44" t="s">
        <v>1572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8.2644628099173556E-3</v>
      </c>
      <c r="O16" s="30" t="s">
        <v>951</v>
      </c>
      <c r="R16" s="110">
        <f>N10*M16*1000000</f>
        <v>84793.388429752071</v>
      </c>
      <c r="S16" s="44" t="s">
        <v>230</v>
      </c>
    </row>
    <row r="17" spans="1:19" ht="17.25">
      <c r="A17" s="894" t="s">
        <v>333</v>
      </c>
      <c r="B17" s="894"/>
      <c r="C17" s="894"/>
      <c r="D17" s="894"/>
      <c r="E17" s="894"/>
      <c r="F17" s="894"/>
      <c r="G17" s="894"/>
      <c r="H17" s="894"/>
      <c r="I17" s="894"/>
      <c r="M17" s="33"/>
      <c r="O17" s="30" t="s">
        <v>952</v>
      </c>
      <c r="R17" s="88">
        <f>R16/9900</f>
        <v>8.564988730277987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15005.860255447034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1" t="s">
        <v>1563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3"/>
      <c r="H17" s="333"/>
      <c r="I17" s="334" t="s">
        <v>50</v>
      </c>
      <c r="J17" s="334" t="s">
        <v>1309</v>
      </c>
      <c r="K17" s="334" t="s">
        <v>1310</v>
      </c>
      <c r="L17" s="334" t="s">
        <v>1311</v>
      </c>
      <c r="M17" s="333"/>
      <c r="U17" s="30" t="s">
        <v>161</v>
      </c>
      <c r="Z17" s="30" t="s">
        <v>1312</v>
      </c>
    </row>
    <row r="18" spans="1:33">
      <c r="G18" s="933" t="s">
        <v>85</v>
      </c>
      <c r="H18" s="934"/>
      <c r="I18" s="335">
        <v>24422406.300000001</v>
      </c>
      <c r="J18" s="336">
        <v>11150586</v>
      </c>
      <c r="K18" s="336">
        <v>3174132.7</v>
      </c>
      <c r="L18" s="337">
        <v>10097687.6</v>
      </c>
      <c r="M18" s="338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39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935" t="s">
        <v>1314</v>
      </c>
      <c r="H19" s="936"/>
      <c r="I19" s="335">
        <v>13161.6</v>
      </c>
      <c r="J19" s="340">
        <v>0</v>
      </c>
      <c r="K19" s="340">
        <v>0</v>
      </c>
      <c r="L19" s="337">
        <v>13161.6</v>
      </c>
      <c r="M19" s="341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935" t="s">
        <v>1315</v>
      </c>
      <c r="H20" s="936"/>
      <c r="I20" s="335">
        <v>10738727.300000001</v>
      </c>
      <c r="J20" s="336">
        <v>7683303.4000000004</v>
      </c>
      <c r="K20" s="336">
        <v>579506.4</v>
      </c>
      <c r="L20" s="337">
        <v>2475917.4</v>
      </c>
      <c r="M20" s="341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935" t="s">
        <v>113</v>
      </c>
      <c r="H21" s="936"/>
      <c r="I21" s="335">
        <v>30980.6</v>
      </c>
      <c r="J21" s="340">
        <v>0</v>
      </c>
      <c r="K21" s="336">
        <v>21118.3</v>
      </c>
      <c r="L21" s="337">
        <v>9862.2999999999993</v>
      </c>
      <c r="M21" s="341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935" t="s">
        <v>124</v>
      </c>
      <c r="H22" s="936"/>
      <c r="I22" s="335">
        <v>12805093.800000001</v>
      </c>
      <c r="J22" s="336">
        <v>3467282.5</v>
      </c>
      <c r="K22" s="336">
        <v>2411259.9</v>
      </c>
      <c r="L22" s="337">
        <v>6926551.2999999998</v>
      </c>
      <c r="M22" s="341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935" t="s">
        <v>110</v>
      </c>
      <c r="H23" s="936"/>
      <c r="I23" s="342">
        <v>834443.1</v>
      </c>
      <c r="J23" s="343">
        <v>0</v>
      </c>
      <c r="K23" s="344">
        <v>162248.1</v>
      </c>
      <c r="L23" s="345">
        <v>672195</v>
      </c>
      <c r="M23" s="346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7"/>
      <c r="H26" s="347"/>
      <c r="I26" s="937" t="s">
        <v>50</v>
      </c>
      <c r="J26" s="938" t="s">
        <v>1248</v>
      </c>
      <c r="K26" s="938"/>
      <c r="L26" s="938"/>
      <c r="M26" s="937" t="s">
        <v>1249</v>
      </c>
      <c r="N26" s="937" t="s">
        <v>1250</v>
      </c>
      <c r="O26" s="937" t="s">
        <v>1162</v>
      </c>
      <c r="P26" s="347"/>
    </row>
    <row r="27" spans="1:33">
      <c r="A27" s="30" t="s">
        <v>1320</v>
      </c>
      <c r="C27" s="77" t="s">
        <v>1321</v>
      </c>
      <c r="G27" s="348"/>
      <c r="H27" s="348"/>
      <c r="I27" s="937"/>
      <c r="J27" s="349" t="s">
        <v>1322</v>
      </c>
      <c r="K27" s="349" t="s">
        <v>1323</v>
      </c>
      <c r="L27" s="349" t="s">
        <v>1324</v>
      </c>
      <c r="M27" s="937"/>
      <c r="N27" s="937"/>
      <c r="O27" s="937"/>
      <c r="P27" s="349"/>
      <c r="X27" s="30" t="s">
        <v>161</v>
      </c>
      <c r="AF27" s="30" t="s">
        <v>1312</v>
      </c>
    </row>
    <row r="28" spans="1:33">
      <c r="G28" s="933" t="s">
        <v>85</v>
      </c>
      <c r="H28" s="934"/>
      <c r="I28" s="350">
        <v>9809497</v>
      </c>
      <c r="J28" s="336">
        <v>8626675.3000000007</v>
      </c>
      <c r="K28" s="336">
        <v>-58808.5</v>
      </c>
      <c r="L28" s="336">
        <v>-1443177.1</v>
      </c>
      <c r="M28" s="351">
        <v>653088.19999999995</v>
      </c>
      <c r="N28" s="351">
        <v>489632.5</v>
      </c>
      <c r="O28" s="352">
        <v>40101</v>
      </c>
      <c r="P28" s="353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4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935" t="s">
        <v>1314</v>
      </c>
      <c r="H29" s="936"/>
      <c r="I29" s="355">
        <v>0</v>
      </c>
      <c r="J29" s="356">
        <v>0</v>
      </c>
      <c r="K29" s="356">
        <v>0</v>
      </c>
      <c r="L29" s="356">
        <v>0</v>
      </c>
      <c r="M29" s="356">
        <v>0</v>
      </c>
      <c r="N29" s="356">
        <v>0</v>
      </c>
      <c r="O29" s="357">
        <v>0</v>
      </c>
      <c r="P29" s="341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935" t="s">
        <v>1315</v>
      </c>
      <c r="H30" s="936"/>
      <c r="I30" s="350">
        <v>8869489.1999999993</v>
      </c>
      <c r="J30" s="351">
        <v>8626675.3000000007</v>
      </c>
      <c r="K30" s="358">
        <v>-58808.5</v>
      </c>
      <c r="L30" s="358">
        <v>-1443177.1</v>
      </c>
      <c r="M30" s="356">
        <v>0</v>
      </c>
      <c r="N30" s="351">
        <v>211949.7</v>
      </c>
      <c r="O30" s="352">
        <v>30864.2</v>
      </c>
      <c r="P30" s="341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935" t="s">
        <v>113</v>
      </c>
      <c r="H31" s="936"/>
      <c r="I31" s="355">
        <v>0</v>
      </c>
      <c r="J31" s="356">
        <v>0</v>
      </c>
      <c r="K31" s="356">
        <v>0</v>
      </c>
      <c r="L31" s="356">
        <v>0</v>
      </c>
      <c r="M31" s="356">
        <v>0</v>
      </c>
      <c r="N31" s="356">
        <v>0</v>
      </c>
      <c r="O31" s="357">
        <v>0</v>
      </c>
      <c r="P31" s="341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935" t="s">
        <v>124</v>
      </c>
      <c r="H32" s="936"/>
      <c r="I32" s="350">
        <v>879872.9</v>
      </c>
      <c r="J32" s="356">
        <v>0</v>
      </c>
      <c r="K32" s="356">
        <v>0</v>
      </c>
      <c r="L32" s="356">
        <v>0</v>
      </c>
      <c r="M32" s="351">
        <v>653088.19999999995</v>
      </c>
      <c r="N32" s="351">
        <v>217711.7</v>
      </c>
      <c r="O32" s="352">
        <v>9072.9</v>
      </c>
      <c r="P32" s="341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935" t="s">
        <v>110</v>
      </c>
      <c r="H33" s="936"/>
      <c r="I33" s="359">
        <v>60135</v>
      </c>
      <c r="J33" s="360">
        <v>0</v>
      </c>
      <c r="K33" s="360">
        <v>0</v>
      </c>
      <c r="L33" s="360">
        <v>0</v>
      </c>
      <c r="M33" s="360">
        <v>0</v>
      </c>
      <c r="N33" s="361">
        <v>59971.1</v>
      </c>
      <c r="O33" s="362">
        <v>163.9</v>
      </c>
      <c r="P33" s="346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>
      <selection activeCell="Q44" sqref="Q44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941" t="s">
        <v>576</v>
      </c>
      <c r="AN1" s="942"/>
      <c r="AO1" s="942"/>
      <c r="AP1" s="942"/>
      <c r="AQ1" s="942"/>
      <c r="AR1" s="942"/>
      <c r="AS1" s="942"/>
      <c r="AT1" s="942"/>
      <c r="AU1" s="942"/>
      <c r="AV1" s="942"/>
      <c r="AW1" s="943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944" t="s">
        <v>649</v>
      </c>
      <c r="X28" s="944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945" t="s">
        <v>663</v>
      </c>
      <c r="T33" s="944" t="s">
        <v>664</v>
      </c>
      <c r="U33" s="944" t="s">
        <v>665</v>
      </c>
      <c r="V33" s="944" t="s">
        <v>666</v>
      </c>
      <c r="W33" s="944"/>
      <c r="X33" s="944"/>
      <c r="Y33" s="946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823" t="s">
        <v>670</v>
      </c>
      <c r="D34" s="823"/>
      <c r="E34" s="30" t="s">
        <v>671</v>
      </c>
      <c r="F34" s="30" t="s">
        <v>672</v>
      </c>
      <c r="S34" s="945"/>
      <c r="T34" s="944"/>
      <c r="U34" s="944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823" t="s">
        <v>693</v>
      </c>
      <c r="D42" s="823"/>
      <c r="E42" s="823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4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947" t="s">
        <v>706</v>
      </c>
      <c r="T47" s="948"/>
      <c r="U47" s="948"/>
      <c r="V47" s="948"/>
      <c r="W47" s="948"/>
      <c r="X47" s="949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945" t="s">
        <v>710</v>
      </c>
      <c r="T48" s="944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945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945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945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939" t="s">
        <v>723</v>
      </c>
      <c r="T52" s="940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950" t="s">
        <v>173</v>
      </c>
      <c r="J54" s="951"/>
      <c r="K54" s="951"/>
      <c r="L54" s="951" t="s">
        <v>174</v>
      </c>
      <c r="M54" s="951"/>
      <c r="N54" s="951"/>
      <c r="O54" s="951"/>
      <c r="P54" s="951"/>
      <c r="S54" s="950" t="s">
        <v>173</v>
      </c>
      <c r="T54" s="951"/>
      <c r="U54" s="951"/>
      <c r="V54" s="951" t="s">
        <v>174</v>
      </c>
      <c r="W54" s="951"/>
      <c r="X54" s="951"/>
      <c r="Y54" s="951"/>
      <c r="Z54" s="951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951" t="s">
        <v>114</v>
      </c>
      <c r="J55" s="951"/>
      <c r="K55" s="237" t="s">
        <v>117</v>
      </c>
      <c r="L55" s="951" t="s">
        <v>114</v>
      </c>
      <c r="M55" s="951"/>
      <c r="N55" s="951"/>
      <c r="O55" s="237" t="s">
        <v>117</v>
      </c>
      <c r="P55" s="951" t="s">
        <v>96</v>
      </c>
      <c r="S55" s="951" t="s">
        <v>114</v>
      </c>
      <c r="T55" s="951"/>
      <c r="U55" s="237" t="s">
        <v>117</v>
      </c>
      <c r="V55" s="951" t="s">
        <v>114</v>
      </c>
      <c r="W55" s="951"/>
      <c r="X55" s="951"/>
      <c r="Y55" s="237" t="s">
        <v>117</v>
      </c>
      <c r="Z55" s="951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951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951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950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951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951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951" t="s">
        <v>91</v>
      </c>
      <c r="T62" s="951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952"/>
      <c r="D70" s="953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5">
        <f>S69*P32</f>
        <v>111718.74318956475</v>
      </c>
      <c r="T70" s="30" t="s">
        <v>1579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954" t="s">
        <v>173</v>
      </c>
      <c r="D71" s="955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953" t="s">
        <v>174</v>
      </c>
      <c r="D72" s="953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823" t="s">
        <v>769</v>
      </c>
      <c r="C95" s="823"/>
      <c r="D95" s="823"/>
      <c r="E95" s="823"/>
      <c r="F95" s="823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823" t="s">
        <v>798</v>
      </c>
      <c r="C8" s="823"/>
      <c r="D8" s="823"/>
      <c r="E8" s="823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4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823" t="s">
        <v>173</v>
      </c>
      <c r="E70" s="823"/>
      <c r="F70" s="823" t="s">
        <v>174</v>
      </c>
      <c r="G70" s="823"/>
      <c r="H70" s="823"/>
      <c r="M70" s="30">
        <v>2842</v>
      </c>
      <c r="N70" s="30" t="s">
        <v>761</v>
      </c>
    </row>
    <row r="71" spans="4:17">
      <c r="D71" s="823" t="s">
        <v>172</v>
      </c>
      <c r="E71" s="823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823"/>
      <c r="E72" s="823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950" t="s">
        <v>173</v>
      </c>
      <c r="E102" s="951"/>
      <c r="F102" s="951"/>
      <c r="G102" s="951" t="s">
        <v>174</v>
      </c>
      <c r="H102" s="951"/>
      <c r="I102" s="951"/>
      <c r="J102" s="951"/>
      <c r="K102" s="951"/>
    </row>
    <row r="103" spans="4:11">
      <c r="D103" s="951" t="s">
        <v>114</v>
      </c>
      <c r="E103" s="951"/>
      <c r="F103" s="956" t="s">
        <v>172</v>
      </c>
      <c r="G103" s="951"/>
      <c r="H103" s="951"/>
      <c r="I103" s="951"/>
      <c r="J103" s="956" t="s">
        <v>117</v>
      </c>
      <c r="K103" s="951" t="s">
        <v>96</v>
      </c>
    </row>
    <row r="104" spans="4:11">
      <c r="D104" s="237" t="s">
        <v>798</v>
      </c>
      <c r="E104" s="237" t="s">
        <v>912</v>
      </c>
      <c r="F104" s="957"/>
      <c r="G104" s="237"/>
      <c r="H104" s="237"/>
      <c r="I104" s="237"/>
      <c r="J104" s="957"/>
      <c r="K104" s="951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4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3" t="s">
        <v>1445</v>
      </c>
    </row>
    <row r="7" spans="2:20">
      <c r="L7" s="30" t="s">
        <v>1447</v>
      </c>
    </row>
    <row r="12" spans="2:20">
      <c r="S12" s="364" t="s">
        <v>1338</v>
      </c>
      <c r="T12" s="365"/>
    </row>
    <row r="13" spans="2:20">
      <c r="S13" s="369" t="s">
        <v>1069</v>
      </c>
      <c r="T13" s="370">
        <v>0.75</v>
      </c>
    </row>
    <row r="14" spans="2:20">
      <c r="S14" s="369" t="s">
        <v>1071</v>
      </c>
      <c r="T14" s="370">
        <v>0.13</v>
      </c>
    </row>
    <row r="15" spans="2:20">
      <c r="S15" s="369" t="s">
        <v>1070</v>
      </c>
      <c r="T15" s="370">
        <v>0.06</v>
      </c>
    </row>
    <row r="16" spans="2:20">
      <c r="S16" s="369" t="s">
        <v>1073</v>
      </c>
      <c r="T16" s="370">
        <v>0.03</v>
      </c>
    </row>
    <row r="17" spans="2:22">
      <c r="B17" s="417" t="s">
        <v>1448</v>
      </c>
      <c r="C17" s="219" t="s">
        <v>1449</v>
      </c>
      <c r="D17" s="219"/>
      <c r="E17" s="219"/>
      <c r="F17" s="220"/>
      <c r="S17" s="369" t="s">
        <v>1347</v>
      </c>
      <c r="T17" s="377">
        <v>171</v>
      </c>
    </row>
    <row r="18" spans="2:22">
      <c r="B18" s="418" t="s">
        <v>1450</v>
      </c>
      <c r="D18" s="419" t="s">
        <v>1451</v>
      </c>
      <c r="E18" s="368"/>
      <c r="F18" s="222"/>
      <c r="S18" s="378" t="s">
        <v>1348</v>
      </c>
      <c r="T18" s="379">
        <f>T17-24</f>
        <v>147</v>
      </c>
      <c r="V18" s="25" t="s">
        <v>1452</v>
      </c>
    </row>
    <row r="19" spans="2:22">
      <c r="B19" s="420" t="s">
        <v>1453</v>
      </c>
      <c r="D19" s="421" t="s">
        <v>1344</v>
      </c>
      <c r="E19" s="422">
        <f>T$18*(V22/100)</f>
        <v>50.036026458776284</v>
      </c>
      <c r="F19" s="222"/>
    </row>
    <row r="20" spans="2:22">
      <c r="B20" s="420" t="s">
        <v>1454</v>
      </c>
      <c r="D20" s="421" t="s">
        <v>1345</v>
      </c>
      <c r="E20" s="422">
        <f>T$18*(V23/100)</f>
        <v>72.822820694542884</v>
      </c>
      <c r="F20" s="222"/>
      <c r="S20" s="366" t="s">
        <v>1339</v>
      </c>
      <c r="T20" s="367"/>
      <c r="U20" s="367"/>
      <c r="V20" s="368" t="s">
        <v>1340</v>
      </c>
    </row>
    <row r="21" spans="2:22">
      <c r="B21" s="423" t="s">
        <v>1455</v>
      </c>
      <c r="D21" s="421" t="s">
        <v>1346</v>
      </c>
      <c r="E21" s="422">
        <f>T$18*(V24/100)</f>
        <v>15.453579021970237</v>
      </c>
      <c r="F21" s="222"/>
      <c r="S21" s="371" t="s">
        <v>1341</v>
      </c>
      <c r="T21" s="30" t="s">
        <v>1342</v>
      </c>
      <c r="U21" s="30" t="s">
        <v>1343</v>
      </c>
      <c r="V21" s="222"/>
    </row>
    <row r="22" spans="2:22">
      <c r="B22" s="424"/>
      <c r="C22" s="225"/>
      <c r="D22" s="424" t="s">
        <v>110</v>
      </c>
      <c r="E22" s="425">
        <f>T$18*(V25/100)</f>
        <v>8.6875738247106078</v>
      </c>
      <c r="F22" s="227"/>
      <c r="S22" s="371" t="s">
        <v>1344</v>
      </c>
      <c r="T22" s="375">
        <f>864500</f>
        <v>864500</v>
      </c>
      <c r="U22" s="375">
        <f>T22*0.089</f>
        <v>76940.5</v>
      </c>
      <c r="V22" s="376">
        <f>100*(U22/U$26)</f>
        <v>34.038113237262777</v>
      </c>
    </row>
    <row r="23" spans="2:22">
      <c r="S23" s="371" t="s">
        <v>1345</v>
      </c>
      <c r="T23" s="375">
        <v>1258200</v>
      </c>
      <c r="U23" s="375">
        <f>T23*0.089</f>
        <v>111979.79999999999</v>
      </c>
      <c r="V23" s="376">
        <f>100*(U23/U$26)</f>
        <v>49.539333805811481</v>
      </c>
    </row>
    <row r="24" spans="2:22">
      <c r="B24" s="426" t="s">
        <v>1456</v>
      </c>
      <c r="C24" s="219" t="s">
        <v>1457</v>
      </c>
      <c r="D24" s="219"/>
      <c r="E24" s="219"/>
      <c r="F24" s="220"/>
      <c r="S24" s="371" t="s">
        <v>1346</v>
      </c>
      <c r="T24" s="375">
        <v>267000</v>
      </c>
      <c r="U24" s="375">
        <f>T24*0.089</f>
        <v>23763</v>
      </c>
      <c r="V24" s="376">
        <f>100*(U24/U$26)</f>
        <v>10.512638790455943</v>
      </c>
    </row>
    <row r="25" spans="2:22">
      <c r="B25" s="427" t="s">
        <v>1458</v>
      </c>
      <c r="C25" s="428" t="s">
        <v>1459</v>
      </c>
      <c r="D25" s="428" t="s">
        <v>1460</v>
      </c>
      <c r="E25" s="428" t="s">
        <v>1461</v>
      </c>
      <c r="F25" s="429" t="s">
        <v>1462</v>
      </c>
      <c r="I25" s="30" t="s">
        <v>1463</v>
      </c>
      <c r="S25" s="371" t="s">
        <v>110</v>
      </c>
      <c r="T25" s="375">
        <v>150100</v>
      </c>
      <c r="U25" s="375">
        <f>T25*0.089</f>
        <v>13358.9</v>
      </c>
      <c r="V25" s="376">
        <f>100*(U25/U$26)</f>
        <v>5.9099141664698012</v>
      </c>
    </row>
    <row r="26" spans="2:22">
      <c r="B26" s="369" t="s">
        <v>1464</v>
      </c>
      <c r="C26" s="30" t="s">
        <v>1465</v>
      </c>
      <c r="D26" s="430">
        <v>1</v>
      </c>
      <c r="E26" s="431">
        <f>(100/85)*F26</f>
        <v>58.865913480913278</v>
      </c>
      <c r="F26" s="432">
        <f>E19</f>
        <v>50.036026458776284</v>
      </c>
      <c r="S26" s="380" t="s">
        <v>1349</v>
      </c>
      <c r="T26" s="381">
        <v>2539800</v>
      </c>
      <c r="U26" s="381">
        <f>T26*0.089</f>
        <v>226042.19999999998</v>
      </c>
      <c r="V26" s="382"/>
    </row>
    <row r="27" spans="2:22">
      <c r="B27" s="378" t="s">
        <v>1466</v>
      </c>
      <c r="C27" s="225" t="s">
        <v>1467</v>
      </c>
      <c r="D27" s="433">
        <v>1</v>
      </c>
      <c r="E27" s="434">
        <f>(100/95)*F27</f>
        <v>52.669501535553984</v>
      </c>
      <c r="F27" s="435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Demand</vt:lpstr>
      <vt:lpstr>Supply</vt:lpstr>
      <vt:lpstr>Scenario</vt:lpstr>
      <vt:lpstr>variables</vt:lpstr>
      <vt:lpstr>Rules</vt:lpstr>
      <vt:lpstr>유형화</vt:lpstr>
      <vt:lpstr>시나리오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온산국가산업단지 2050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2023-04-20T05:55:37Z</dcterms:modified>
</cp:coreProperties>
</file>